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9305442-E497-4150-B8EE-A4D21F1B0573}" xr6:coauthVersionLast="38" xr6:coauthVersionMax="38" xr10:uidLastSave="{00000000-0000-0000-0000-000000000000}"/>
  <bookViews>
    <workbookView xWindow="0" yWindow="0" windowWidth="28800" windowHeight="11415" activeTab="2" xr2:uid="{4069E82C-3277-4A3B-B864-D864806AE272}"/>
  </bookViews>
  <sheets>
    <sheet name="ייצוג נשים" sheetId="4" r:id="rId1"/>
    <sheet name="ייצוג ערבים" sheetId="5" r:id="rId2"/>
    <sheet name="טבלת מקור" sheetId="2" r:id="rId3"/>
    <sheet name="גיליון טיוב" sheetId="3" r:id="rId4"/>
  </sheets>
  <definedNames>
    <definedName name="ExternalData_1" localSheetId="2" hidden="1">'טבלת מקור'!$A$1:$I$1580</definedName>
  </definedNames>
  <calcPr calcId="191029"/>
  <pivotCaches>
    <pivotCache cacheId="12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N2" i="2"/>
  <c r="N3" i="2"/>
  <c r="N809" i="2"/>
  <c r="N8" i="2"/>
  <c r="N810" i="2"/>
  <c r="N45" i="2"/>
  <c r="N4" i="2"/>
  <c r="N5" i="2"/>
  <c r="N46" i="2"/>
  <c r="N811" i="2"/>
  <c r="N47" i="2"/>
  <c r="N812" i="2"/>
  <c r="N6" i="2"/>
  <c r="N813" i="2"/>
  <c r="N814" i="2"/>
  <c r="N815" i="2"/>
  <c r="N816" i="2"/>
  <c r="N48" i="2"/>
  <c r="N817" i="2"/>
  <c r="N818" i="2"/>
  <c r="N819" i="2"/>
  <c r="N49" i="2"/>
  <c r="N50" i="2"/>
  <c r="N51" i="2"/>
  <c r="N820" i="2"/>
  <c r="N821" i="2"/>
  <c r="N822" i="2"/>
  <c r="N52" i="2"/>
  <c r="N823" i="2"/>
  <c r="N53" i="2"/>
  <c r="N54" i="2"/>
  <c r="N824" i="2"/>
  <c r="N825" i="2"/>
  <c r="N826" i="2"/>
  <c r="N55" i="2"/>
  <c r="N56" i="2"/>
  <c r="N57" i="2"/>
  <c r="N58" i="2"/>
  <c r="N827" i="2"/>
  <c r="N828" i="2"/>
  <c r="N59" i="2"/>
  <c r="N829" i="2"/>
  <c r="N60" i="2"/>
  <c r="N61" i="2"/>
  <c r="N830" i="2"/>
  <c r="N62" i="2"/>
  <c r="N63" i="2"/>
  <c r="N831" i="2"/>
  <c r="N64" i="2"/>
  <c r="N832" i="2"/>
  <c r="N833" i="2"/>
  <c r="N834" i="2"/>
  <c r="N65" i="2"/>
  <c r="N66" i="2"/>
  <c r="N835" i="2"/>
  <c r="N67" i="2"/>
  <c r="N68" i="2"/>
  <c r="N69" i="2"/>
  <c r="N836" i="2"/>
  <c r="N837" i="2"/>
  <c r="N838" i="2"/>
  <c r="N70" i="2"/>
  <c r="N71" i="2"/>
  <c r="N839" i="2"/>
  <c r="N72" i="2"/>
  <c r="N840" i="2"/>
  <c r="N73" i="2"/>
  <c r="N841" i="2"/>
  <c r="N74" i="2"/>
  <c r="N842" i="2"/>
  <c r="N75" i="2"/>
  <c r="N7" i="2"/>
  <c r="N76" i="2"/>
  <c r="N843" i="2"/>
  <c r="N844" i="2"/>
  <c r="N77" i="2"/>
  <c r="N845" i="2"/>
  <c r="N78" i="2"/>
  <c r="N79" i="2"/>
  <c r="N80" i="2"/>
  <c r="N846" i="2"/>
  <c r="N81" i="2"/>
  <c r="N82" i="2"/>
  <c r="N847" i="2"/>
  <c r="N83" i="2"/>
  <c r="N84" i="2"/>
  <c r="N85" i="2"/>
  <c r="N86" i="2"/>
  <c r="N848" i="2"/>
  <c r="N87" i="2"/>
  <c r="N88" i="2"/>
  <c r="N849" i="2"/>
  <c r="N89" i="2"/>
  <c r="N90" i="2"/>
  <c r="N850" i="2"/>
  <c r="N91" i="2"/>
  <c r="N851" i="2"/>
  <c r="N852" i="2"/>
  <c r="N92" i="2"/>
  <c r="N93" i="2"/>
  <c r="N94" i="2"/>
  <c r="N95" i="2"/>
  <c r="N853" i="2"/>
  <c r="N854" i="2"/>
  <c r="N855" i="2"/>
  <c r="N856" i="2"/>
  <c r="N857" i="2"/>
  <c r="N96" i="2"/>
  <c r="N858" i="2"/>
  <c r="N859" i="2"/>
  <c r="N860" i="2"/>
  <c r="N97" i="2"/>
  <c r="N98" i="2"/>
  <c r="N861" i="2"/>
  <c r="N862" i="2"/>
  <c r="N863" i="2"/>
  <c r="N99" i="2"/>
  <c r="N864" i="2"/>
  <c r="N100" i="2"/>
  <c r="N101" i="2"/>
  <c r="N102" i="2"/>
  <c r="N103" i="2"/>
  <c r="N865" i="2"/>
  <c r="N866" i="2"/>
  <c r="N104" i="2"/>
  <c r="N105" i="2"/>
  <c r="N106" i="2"/>
  <c r="N867" i="2"/>
  <c r="N868" i="2"/>
  <c r="N869" i="2"/>
  <c r="N107" i="2"/>
  <c r="N870" i="2"/>
  <c r="N108" i="2"/>
  <c r="N871" i="2"/>
  <c r="N872" i="2"/>
  <c r="N109" i="2"/>
  <c r="N110" i="2"/>
  <c r="N111" i="2"/>
  <c r="N873" i="2"/>
  <c r="N874" i="2"/>
  <c r="N875" i="2"/>
  <c r="N876" i="2"/>
  <c r="N877" i="2"/>
  <c r="N878" i="2"/>
  <c r="N879" i="2"/>
  <c r="N880" i="2"/>
  <c r="N112" i="2"/>
  <c r="N881" i="2"/>
  <c r="N882" i="2"/>
  <c r="N883" i="2"/>
  <c r="N884" i="2"/>
  <c r="N885" i="2"/>
  <c r="N886" i="2"/>
  <c r="N113" i="2"/>
  <c r="N887" i="2"/>
  <c r="N114" i="2"/>
  <c r="N115" i="2"/>
  <c r="N888" i="2"/>
  <c r="N889" i="2"/>
  <c r="N116" i="2"/>
  <c r="N890" i="2"/>
  <c r="N891" i="2"/>
  <c r="N892" i="2"/>
  <c r="N117" i="2"/>
  <c r="N118" i="2"/>
  <c r="N893" i="2"/>
  <c r="N119" i="2"/>
  <c r="N120" i="2"/>
  <c r="N894" i="2"/>
  <c r="N121" i="2"/>
  <c r="N895" i="2"/>
  <c r="N122" i="2"/>
  <c r="N123" i="2"/>
  <c r="N896" i="2"/>
  <c r="N124" i="2"/>
  <c r="N897" i="2"/>
  <c r="N898" i="2"/>
  <c r="N899" i="2"/>
  <c r="N900" i="2"/>
  <c r="N901" i="2"/>
  <c r="N902" i="2"/>
  <c r="N125" i="2"/>
  <c r="N126" i="2"/>
  <c r="N127" i="2"/>
  <c r="N128" i="2"/>
  <c r="N129" i="2"/>
  <c r="N130" i="2"/>
  <c r="N131" i="2"/>
  <c r="N903" i="2"/>
  <c r="N904" i="2"/>
  <c r="N132" i="2"/>
  <c r="N905" i="2"/>
  <c r="N133" i="2"/>
  <c r="N134" i="2"/>
  <c r="N135" i="2"/>
  <c r="N906" i="2"/>
  <c r="N907" i="2"/>
  <c r="N136" i="2"/>
  <c r="N908" i="2"/>
  <c r="N137" i="2"/>
  <c r="N909" i="2"/>
  <c r="N910" i="2"/>
  <c r="N911" i="2"/>
  <c r="N912" i="2"/>
  <c r="N913" i="2"/>
  <c r="N914" i="2"/>
  <c r="N915" i="2"/>
  <c r="N138" i="2"/>
  <c r="N139" i="2"/>
  <c r="N140" i="2"/>
  <c r="N141" i="2"/>
  <c r="N142" i="2"/>
  <c r="N916" i="2"/>
  <c r="N143" i="2"/>
  <c r="N144" i="2"/>
  <c r="N145" i="2"/>
  <c r="N146" i="2"/>
  <c r="N917" i="2"/>
  <c r="N918" i="2"/>
  <c r="N147" i="2"/>
  <c r="N148" i="2"/>
  <c r="N919" i="2"/>
  <c r="N149" i="2"/>
  <c r="N920" i="2"/>
  <c r="N921" i="2"/>
  <c r="N150" i="2"/>
  <c r="N922" i="2"/>
  <c r="N151" i="2"/>
  <c r="N152" i="2"/>
  <c r="N923" i="2"/>
  <c r="N153" i="2"/>
  <c r="N924" i="2"/>
  <c r="N154" i="2"/>
  <c r="N925" i="2"/>
  <c r="N926" i="2"/>
  <c r="N927" i="2"/>
  <c r="N155" i="2"/>
  <c r="N928" i="2"/>
  <c r="N929" i="2"/>
  <c r="N930" i="2"/>
  <c r="N931" i="2"/>
  <c r="N156" i="2"/>
  <c r="N932" i="2"/>
  <c r="N157" i="2"/>
  <c r="N933" i="2"/>
  <c r="N934" i="2"/>
  <c r="N158" i="2"/>
  <c r="N935" i="2"/>
  <c r="N936" i="2"/>
  <c r="N937" i="2"/>
  <c r="N159" i="2"/>
  <c r="N938" i="2"/>
  <c r="N939" i="2"/>
  <c r="N940" i="2"/>
  <c r="N941" i="2"/>
  <c r="N160" i="2"/>
  <c r="N942" i="2"/>
  <c r="N943" i="2"/>
  <c r="N944" i="2"/>
  <c r="N161" i="2"/>
  <c r="N162" i="2"/>
  <c r="N163" i="2"/>
  <c r="N945" i="2"/>
  <c r="N946" i="2"/>
  <c r="N947" i="2"/>
  <c r="N164" i="2"/>
  <c r="N165" i="2"/>
  <c r="N166" i="2"/>
  <c r="N948" i="2"/>
  <c r="N949" i="2"/>
  <c r="N950" i="2"/>
  <c r="N167" i="2"/>
  <c r="N168" i="2"/>
  <c r="N951" i="2"/>
  <c r="N169" i="2"/>
  <c r="N952" i="2"/>
  <c r="N953" i="2"/>
  <c r="N954" i="2"/>
  <c r="N170" i="2"/>
  <c r="N955" i="2"/>
  <c r="N171" i="2"/>
  <c r="N172" i="2"/>
  <c r="N173" i="2"/>
  <c r="N174" i="2"/>
  <c r="N175" i="2"/>
  <c r="N956" i="2"/>
  <c r="N957" i="2"/>
  <c r="N958" i="2"/>
  <c r="N176" i="2"/>
  <c r="N177" i="2"/>
  <c r="N959" i="2"/>
  <c r="N960" i="2"/>
  <c r="N178" i="2"/>
  <c r="N961" i="2"/>
  <c r="N962" i="2"/>
  <c r="N179" i="2"/>
  <c r="N180" i="2"/>
  <c r="N181" i="2"/>
  <c r="N963" i="2"/>
  <c r="N964" i="2"/>
  <c r="N965" i="2"/>
  <c r="N182" i="2"/>
  <c r="N966" i="2"/>
  <c r="N183" i="2"/>
  <c r="N967" i="2"/>
  <c r="N184" i="2"/>
  <c r="N968" i="2"/>
  <c r="N969" i="2"/>
  <c r="N970" i="2"/>
  <c r="N971" i="2"/>
  <c r="N972" i="2"/>
  <c r="N185" i="2"/>
  <c r="N186" i="2"/>
  <c r="N973" i="2"/>
  <c r="N187" i="2"/>
  <c r="N974" i="2"/>
  <c r="N975" i="2"/>
  <c r="N188" i="2"/>
  <c r="N976" i="2"/>
  <c r="N189" i="2"/>
  <c r="N190" i="2"/>
  <c r="N977" i="2"/>
  <c r="N191" i="2"/>
  <c r="N192" i="2"/>
  <c r="N978" i="2"/>
  <c r="N979" i="2"/>
  <c r="N980" i="2"/>
  <c r="N193" i="2"/>
  <c r="N981" i="2"/>
  <c r="N194" i="2"/>
  <c r="N9" i="2"/>
  <c r="N982" i="2"/>
  <c r="N195" i="2"/>
  <c r="N983" i="2"/>
  <c r="N984" i="2"/>
  <c r="N10" i="2"/>
  <c r="N196" i="2"/>
  <c r="N197" i="2"/>
  <c r="N985" i="2"/>
  <c r="N11" i="2"/>
  <c r="N198" i="2"/>
  <c r="N199" i="2"/>
  <c r="N986" i="2"/>
  <c r="N200" i="2"/>
  <c r="N201" i="2"/>
  <c r="N202" i="2"/>
  <c r="N987" i="2"/>
  <c r="N988" i="2"/>
  <c r="N203" i="2"/>
  <c r="N989" i="2"/>
  <c r="N204" i="2"/>
  <c r="N205" i="2"/>
  <c r="N990" i="2"/>
  <c r="N991" i="2"/>
  <c r="N12" i="2"/>
  <c r="N992" i="2"/>
  <c r="N993" i="2"/>
  <c r="N13" i="2"/>
  <c r="N206" i="2"/>
  <c r="N994" i="2"/>
  <c r="N207" i="2"/>
  <c r="N995" i="2"/>
  <c r="N996" i="2"/>
  <c r="N997" i="2"/>
  <c r="N208" i="2"/>
  <c r="N998" i="2"/>
  <c r="N209" i="2"/>
  <c r="N210" i="2"/>
  <c r="N999" i="2"/>
  <c r="N211" i="2"/>
  <c r="N1000" i="2"/>
  <c r="N212" i="2"/>
  <c r="N213" i="2"/>
  <c r="N1001" i="2"/>
  <c r="N214" i="2"/>
  <c r="N1002" i="2"/>
  <c r="N215" i="2"/>
  <c r="N1003" i="2"/>
  <c r="N1004" i="2"/>
  <c r="N216" i="2"/>
  <c r="N217" i="2"/>
  <c r="N218" i="2"/>
  <c r="N1005" i="2"/>
  <c r="N219" i="2"/>
  <c r="N220" i="2"/>
  <c r="N221" i="2"/>
  <c r="N222" i="2"/>
  <c r="N223" i="2"/>
  <c r="N224" i="2"/>
  <c r="N225" i="2"/>
  <c r="N1006" i="2"/>
  <c r="N226" i="2"/>
  <c r="N1007" i="2"/>
  <c r="N227" i="2"/>
  <c r="N228" i="2"/>
  <c r="N1008" i="2"/>
  <c r="N1009" i="2"/>
  <c r="N229" i="2"/>
  <c r="N1010" i="2"/>
  <c r="N230" i="2"/>
  <c r="N1011" i="2"/>
  <c r="N1012" i="2"/>
  <c r="N1013" i="2"/>
  <c r="N1014" i="2"/>
  <c r="N231" i="2"/>
  <c r="N1015" i="2"/>
  <c r="N1016" i="2"/>
  <c r="N232" i="2"/>
  <c r="N1017" i="2"/>
  <c r="N1018" i="2"/>
  <c r="N1019" i="2"/>
  <c r="N233" i="2"/>
  <c r="N234" i="2"/>
  <c r="N1020" i="2"/>
  <c r="N1021" i="2"/>
  <c r="N235" i="2"/>
  <c r="N1022" i="2"/>
  <c r="N236" i="2"/>
  <c r="N1023" i="2"/>
  <c r="N1024" i="2"/>
  <c r="N237" i="2"/>
  <c r="N1025" i="2"/>
  <c r="N1026" i="2"/>
  <c r="N1027" i="2"/>
  <c r="N1028" i="2"/>
  <c r="N1029" i="2"/>
  <c r="N1030" i="2"/>
  <c r="N238" i="2"/>
  <c r="N1031" i="2"/>
  <c r="N1032" i="2"/>
  <c r="N239" i="2"/>
  <c r="N1033" i="2"/>
  <c r="N1034" i="2"/>
  <c r="N240" i="2"/>
  <c r="N241" i="2"/>
  <c r="N242" i="2"/>
  <c r="N1035" i="2"/>
  <c r="N243" i="2"/>
  <c r="N1036" i="2"/>
  <c r="N1037" i="2"/>
  <c r="N244" i="2"/>
  <c r="N1038" i="2"/>
  <c r="N1039" i="2"/>
  <c r="N1040" i="2"/>
  <c r="N245" i="2"/>
  <c r="N1041" i="2"/>
  <c r="N1042" i="2"/>
  <c r="N1043" i="2"/>
  <c r="N1044" i="2"/>
  <c r="N1045" i="2"/>
  <c r="N14" i="2"/>
  <c r="N246" i="2"/>
  <c r="N247" i="2"/>
  <c r="N248" i="2"/>
  <c r="N249" i="2"/>
  <c r="N250" i="2"/>
  <c r="N1046" i="2"/>
  <c r="N251" i="2"/>
  <c r="N252" i="2"/>
  <c r="N253" i="2"/>
  <c r="N254" i="2"/>
  <c r="N255" i="2"/>
  <c r="N256" i="2"/>
  <c r="N1047" i="2"/>
  <c r="N1048" i="2"/>
  <c r="N1049" i="2"/>
  <c r="N1050" i="2"/>
  <c r="N1051" i="2"/>
  <c r="N257" i="2"/>
  <c r="N258" i="2"/>
  <c r="N1052" i="2"/>
  <c r="N1053" i="2"/>
  <c r="N259" i="2"/>
  <c r="N260" i="2"/>
  <c r="N1054" i="2"/>
  <c r="N261" i="2"/>
  <c r="N262" i="2"/>
  <c r="N263" i="2"/>
  <c r="N264" i="2"/>
  <c r="N265" i="2"/>
  <c r="N1055" i="2"/>
  <c r="N1056" i="2"/>
  <c r="N1057" i="2"/>
  <c r="N266" i="2"/>
  <c r="N1058" i="2"/>
  <c r="N1059" i="2"/>
  <c r="N1060" i="2"/>
  <c r="N267" i="2"/>
  <c r="N1061" i="2"/>
  <c r="N1062" i="2"/>
  <c r="N1063" i="2"/>
  <c r="N1064" i="2"/>
  <c r="N1065" i="2"/>
  <c r="N268" i="2"/>
  <c r="N269" i="2"/>
  <c r="N270" i="2"/>
  <c r="N271" i="2"/>
  <c r="N272" i="2"/>
  <c r="N273" i="2"/>
  <c r="N1066" i="2"/>
  <c r="N1067" i="2"/>
  <c r="N1068" i="2"/>
  <c r="N1069" i="2"/>
  <c r="N274" i="2"/>
  <c r="N275" i="2"/>
  <c r="N276" i="2"/>
  <c r="N277" i="2"/>
  <c r="N1070" i="2"/>
  <c r="N278" i="2"/>
  <c r="N1071" i="2"/>
  <c r="N279" i="2"/>
  <c r="N1072" i="2"/>
  <c r="N1073" i="2"/>
  <c r="N280" i="2"/>
  <c r="N1074" i="2"/>
  <c r="N281" i="2"/>
  <c r="N282" i="2"/>
  <c r="N283" i="2"/>
  <c r="N1075" i="2"/>
  <c r="N1076" i="2"/>
  <c r="N1077" i="2"/>
  <c r="N284" i="2"/>
  <c r="N1078" i="2"/>
  <c r="N1079" i="2"/>
  <c r="N1080" i="2"/>
  <c r="N285" i="2"/>
  <c r="N286" i="2"/>
  <c r="N1081" i="2"/>
  <c r="N287" i="2"/>
  <c r="N1082" i="2"/>
  <c r="N288" i="2"/>
  <c r="N289" i="2"/>
  <c r="N1083" i="2"/>
  <c r="N15" i="2"/>
  <c r="N290" i="2"/>
  <c r="N1084" i="2"/>
  <c r="N1085" i="2"/>
  <c r="N1086" i="2"/>
  <c r="N291" i="2"/>
  <c r="N292" i="2"/>
  <c r="N293" i="2"/>
  <c r="N294" i="2"/>
  <c r="N1087" i="2"/>
  <c r="N295" i="2"/>
  <c r="N296" i="2"/>
  <c r="N1088" i="2"/>
  <c r="N1089" i="2"/>
  <c r="N1090" i="2"/>
  <c r="N1091" i="2"/>
  <c r="N1092" i="2"/>
  <c r="N1093" i="2"/>
  <c r="N1094" i="2"/>
  <c r="N297" i="2"/>
  <c r="N298" i="2"/>
  <c r="N299" i="2"/>
  <c r="N300" i="2"/>
  <c r="N1095" i="2"/>
  <c r="N301" i="2"/>
  <c r="N302" i="2"/>
  <c r="N1096" i="2"/>
  <c r="N1097" i="2"/>
  <c r="N303" i="2"/>
  <c r="N304" i="2"/>
  <c r="N305" i="2"/>
  <c r="N306" i="2"/>
  <c r="N1098" i="2"/>
  <c r="N1099" i="2"/>
  <c r="N307" i="2"/>
  <c r="N1100" i="2"/>
  <c r="N1101" i="2"/>
  <c r="N308" i="2"/>
  <c r="N309" i="2"/>
  <c r="N1102" i="2"/>
  <c r="N310" i="2"/>
  <c r="N1103" i="2"/>
  <c r="N311" i="2"/>
  <c r="N312" i="2"/>
  <c r="N1104" i="2"/>
  <c r="N1105" i="2"/>
  <c r="N1106" i="2"/>
  <c r="N1107" i="2"/>
  <c r="N1108" i="2"/>
  <c r="N313" i="2"/>
  <c r="N1109" i="2"/>
  <c r="N1110" i="2"/>
  <c r="N1111" i="2"/>
  <c r="N314" i="2"/>
  <c r="N1112" i="2"/>
  <c r="N315" i="2"/>
  <c r="N1113" i="2"/>
  <c r="N1114" i="2"/>
  <c r="N316" i="2"/>
  <c r="N317" i="2"/>
  <c r="N1115" i="2"/>
  <c r="N318" i="2"/>
  <c r="N1116" i="2"/>
  <c r="N319" i="2"/>
  <c r="N1117" i="2"/>
  <c r="N320" i="2"/>
  <c r="N321" i="2"/>
  <c r="N322" i="2"/>
  <c r="N323" i="2"/>
  <c r="N324" i="2"/>
  <c r="N325" i="2"/>
  <c r="N1118" i="2"/>
  <c r="N1119" i="2"/>
  <c r="N326" i="2"/>
  <c r="N1120" i="2"/>
  <c r="N1121" i="2"/>
  <c r="N1122" i="2"/>
  <c r="N327" i="2"/>
  <c r="N328" i="2"/>
  <c r="N329" i="2"/>
  <c r="N330" i="2"/>
  <c r="N1123" i="2"/>
  <c r="N331" i="2"/>
  <c r="N1124" i="2"/>
  <c r="N332" i="2"/>
  <c r="N1125" i="2"/>
  <c r="N1126" i="2"/>
  <c r="N1127" i="2"/>
  <c r="N1128" i="2"/>
  <c r="N1129" i="2"/>
  <c r="N333" i="2"/>
  <c r="N1130" i="2"/>
  <c r="N1131" i="2"/>
  <c r="N1132" i="2"/>
  <c r="N1133" i="2"/>
  <c r="N1134" i="2"/>
  <c r="N16" i="2"/>
  <c r="N1135" i="2"/>
  <c r="N1136" i="2"/>
  <c r="N1137" i="2"/>
  <c r="N1138" i="2"/>
  <c r="N1139" i="2"/>
  <c r="N1140" i="2"/>
  <c r="N334" i="2"/>
  <c r="N335" i="2"/>
  <c r="N1141" i="2"/>
  <c r="N336" i="2"/>
  <c r="N337" i="2"/>
  <c r="N338" i="2"/>
  <c r="N1142" i="2"/>
  <c r="N1143" i="2"/>
  <c r="N339" i="2"/>
  <c r="N340" i="2"/>
  <c r="N1144" i="2"/>
  <c r="N1145" i="2"/>
  <c r="N1146" i="2"/>
  <c r="N1147" i="2"/>
  <c r="N1148" i="2"/>
  <c r="N341" i="2"/>
  <c r="N342" i="2"/>
  <c r="N343" i="2"/>
  <c r="N17" i="2"/>
  <c r="N344" i="2"/>
  <c r="N1149" i="2"/>
  <c r="N1150" i="2"/>
  <c r="N18" i="2"/>
  <c r="N345" i="2"/>
  <c r="N346" i="2"/>
  <c r="N19" i="2"/>
  <c r="N1151" i="2"/>
  <c r="N347" i="2"/>
  <c r="N1152" i="2"/>
  <c r="N1153" i="2"/>
  <c r="N348" i="2"/>
  <c r="N349" i="2"/>
  <c r="N20" i="2"/>
  <c r="N1154" i="2"/>
  <c r="N1155" i="2"/>
  <c r="N350" i="2"/>
  <c r="N351" i="2"/>
  <c r="N1156" i="2"/>
  <c r="N1157" i="2"/>
  <c r="N352" i="2"/>
  <c r="N1158" i="2"/>
  <c r="N21" i="2"/>
  <c r="N353" i="2"/>
  <c r="N354" i="2"/>
  <c r="N1159" i="2"/>
  <c r="N22" i="2"/>
  <c r="N23" i="2"/>
  <c r="N24" i="2"/>
  <c r="N1160" i="2"/>
  <c r="N25" i="2"/>
  <c r="N1161" i="2"/>
  <c r="N355" i="2"/>
  <c r="N356" i="2"/>
  <c r="N1162" i="2"/>
  <c r="N357" i="2"/>
  <c r="N1163" i="2"/>
  <c r="N358" i="2"/>
  <c r="N359" i="2"/>
  <c r="N360" i="2"/>
  <c r="N361" i="2"/>
  <c r="N362" i="2"/>
  <c r="N1164" i="2"/>
  <c r="N1165" i="2"/>
  <c r="N1166" i="2"/>
  <c r="N1167" i="2"/>
  <c r="N363" i="2"/>
  <c r="N1168" i="2"/>
  <c r="N1169" i="2"/>
  <c r="N1170" i="2"/>
  <c r="N1171" i="2"/>
  <c r="N1172" i="2"/>
  <c r="N364" i="2"/>
  <c r="N365" i="2"/>
  <c r="N366" i="2"/>
  <c r="N1173" i="2"/>
  <c r="N1174" i="2"/>
  <c r="N1175" i="2"/>
  <c r="N1176" i="2"/>
  <c r="N1177" i="2"/>
  <c r="N1178" i="2"/>
  <c r="N367" i="2"/>
  <c r="N368" i="2"/>
  <c r="N369" i="2"/>
  <c r="N1179" i="2"/>
  <c r="N1180" i="2"/>
  <c r="N370" i="2"/>
  <c r="N371" i="2"/>
  <c r="N1181" i="2"/>
  <c r="N372" i="2"/>
  <c r="N1182" i="2"/>
  <c r="N373" i="2"/>
  <c r="N1183" i="2"/>
  <c r="N1184" i="2"/>
  <c r="N1185" i="2"/>
  <c r="N374" i="2"/>
  <c r="N1186" i="2"/>
  <c r="N375" i="2"/>
  <c r="N1187" i="2"/>
  <c r="N376" i="2"/>
  <c r="N1188" i="2"/>
  <c r="N1189" i="2"/>
  <c r="N377" i="2"/>
  <c r="N1190" i="2"/>
  <c r="N378" i="2"/>
  <c r="N379" i="2"/>
  <c r="N380" i="2"/>
  <c r="N1191" i="2"/>
  <c r="N1192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1193" i="2"/>
  <c r="N394" i="2"/>
  <c r="N1194" i="2"/>
  <c r="N1195" i="2"/>
  <c r="N395" i="2"/>
  <c r="N1196" i="2"/>
  <c r="N1197" i="2"/>
  <c r="N396" i="2"/>
  <c r="N397" i="2"/>
  <c r="N1198" i="2"/>
  <c r="N398" i="2"/>
  <c r="N1199" i="2"/>
  <c r="N399" i="2"/>
  <c r="N400" i="2"/>
  <c r="N401" i="2"/>
  <c r="N402" i="2"/>
  <c r="N1200" i="2"/>
  <c r="N403" i="2"/>
  <c r="N1201" i="2"/>
  <c r="N1202" i="2"/>
  <c r="N1203" i="2"/>
  <c r="N404" i="2"/>
  <c r="N405" i="2"/>
  <c r="N1204" i="2"/>
  <c r="N406" i="2"/>
  <c r="N1205" i="2"/>
  <c r="N26" i="2"/>
  <c r="N407" i="2"/>
  <c r="N408" i="2"/>
  <c r="N409" i="2"/>
  <c r="N410" i="2"/>
  <c r="N1206" i="2"/>
  <c r="N411" i="2"/>
  <c r="N412" i="2"/>
  <c r="N1207" i="2"/>
  <c r="N413" i="2"/>
  <c r="N1208" i="2"/>
  <c r="N1209" i="2"/>
  <c r="N1210" i="2"/>
  <c r="N1211" i="2"/>
  <c r="N1212" i="2"/>
  <c r="N414" i="2"/>
  <c r="N1213" i="2"/>
  <c r="N1214" i="2"/>
  <c r="N415" i="2"/>
  <c r="N1215" i="2"/>
  <c r="N1216" i="2"/>
  <c r="N1217" i="2"/>
  <c r="N1218" i="2"/>
  <c r="N1219" i="2"/>
  <c r="N416" i="2"/>
  <c r="N417" i="2"/>
  <c r="N418" i="2"/>
  <c r="N1220" i="2"/>
  <c r="N419" i="2"/>
  <c r="N420" i="2"/>
  <c r="N421" i="2"/>
  <c r="N422" i="2"/>
  <c r="N1221" i="2"/>
  <c r="N423" i="2"/>
  <c r="N1222" i="2"/>
  <c r="N424" i="2"/>
  <c r="N1223" i="2"/>
  <c r="N1224" i="2"/>
  <c r="N425" i="2"/>
  <c r="N1225" i="2"/>
  <c r="N1226" i="2"/>
  <c r="N426" i="2"/>
  <c r="N427" i="2"/>
  <c r="N1227" i="2"/>
  <c r="N1228" i="2"/>
  <c r="N1229" i="2"/>
  <c r="N428" i="2"/>
  <c r="N1230" i="2"/>
  <c r="N1231" i="2"/>
  <c r="N429" i="2"/>
  <c r="N430" i="2"/>
  <c r="N431" i="2"/>
  <c r="N1232" i="2"/>
  <c r="N432" i="2"/>
  <c r="N1233" i="2"/>
  <c r="N433" i="2"/>
  <c r="N434" i="2"/>
  <c r="N1234" i="2"/>
  <c r="N435" i="2"/>
  <c r="N436" i="2"/>
  <c r="N1235" i="2"/>
  <c r="N437" i="2"/>
  <c r="N1236" i="2"/>
  <c r="N1237" i="2"/>
  <c r="N1238" i="2"/>
  <c r="N1239" i="2"/>
  <c r="N438" i="2"/>
  <c r="N1240" i="2"/>
  <c r="N1241" i="2"/>
  <c r="N439" i="2"/>
  <c r="N1242" i="2"/>
  <c r="N1243" i="2"/>
  <c r="N440" i="2"/>
  <c r="N441" i="2"/>
  <c r="N1244" i="2"/>
  <c r="N442" i="2"/>
  <c r="N1245" i="2"/>
  <c r="N443" i="2"/>
  <c r="N1246" i="2"/>
  <c r="N444" i="2"/>
  <c r="N445" i="2"/>
  <c r="N446" i="2"/>
  <c r="N447" i="2"/>
  <c r="N1247" i="2"/>
  <c r="N448" i="2"/>
  <c r="N1248" i="2"/>
  <c r="N1249" i="2"/>
  <c r="N449" i="2"/>
  <c r="N1250" i="2"/>
  <c r="N450" i="2"/>
  <c r="N1251" i="2"/>
  <c r="N451" i="2"/>
  <c r="N1252" i="2"/>
  <c r="N1253" i="2"/>
  <c r="N452" i="2"/>
  <c r="N453" i="2"/>
  <c r="N1254" i="2"/>
  <c r="N1255" i="2"/>
  <c r="N454" i="2"/>
  <c r="N455" i="2"/>
  <c r="N1256" i="2"/>
  <c r="N456" i="2"/>
  <c r="N457" i="2"/>
  <c r="N458" i="2"/>
  <c r="N459" i="2"/>
  <c r="N1257" i="2"/>
  <c r="N460" i="2"/>
  <c r="N1258" i="2"/>
  <c r="N461" i="2"/>
  <c r="N1259" i="2"/>
  <c r="N462" i="2"/>
  <c r="N1260" i="2"/>
  <c r="N463" i="2"/>
  <c r="N1261" i="2"/>
  <c r="N1262" i="2"/>
  <c r="N464" i="2"/>
  <c r="N465" i="2"/>
  <c r="N466" i="2"/>
  <c r="N1263" i="2"/>
  <c r="N467" i="2"/>
  <c r="N468" i="2"/>
  <c r="N1264" i="2"/>
  <c r="N469" i="2"/>
  <c r="N1265" i="2"/>
  <c r="N1266" i="2"/>
  <c r="N1267" i="2"/>
  <c r="N1268" i="2"/>
  <c r="N470" i="2"/>
  <c r="N471" i="2"/>
  <c r="N1269" i="2"/>
  <c r="N472" i="2"/>
  <c r="N473" i="2"/>
  <c r="N474" i="2"/>
  <c r="N475" i="2"/>
  <c r="N476" i="2"/>
  <c r="N477" i="2"/>
  <c r="N478" i="2"/>
  <c r="N479" i="2"/>
  <c r="N1270" i="2"/>
  <c r="N480" i="2"/>
  <c r="N1271" i="2"/>
  <c r="N1272" i="2"/>
  <c r="N481" i="2"/>
  <c r="N1273" i="2"/>
  <c r="N1274" i="2"/>
  <c r="N1275" i="2"/>
  <c r="N1276" i="2"/>
  <c r="N1277" i="2"/>
  <c r="N482" i="2"/>
  <c r="N1278" i="2"/>
  <c r="N1279" i="2"/>
  <c r="N483" i="2"/>
  <c r="N484" i="2"/>
  <c r="N485" i="2"/>
  <c r="N486" i="2"/>
  <c r="N1280" i="2"/>
  <c r="N487" i="2"/>
  <c r="N1281" i="2"/>
  <c r="N1282" i="2"/>
  <c r="N488" i="2"/>
  <c r="N489" i="2"/>
  <c r="N1283" i="2"/>
  <c r="N490" i="2"/>
  <c r="N491" i="2"/>
  <c r="N1284" i="2"/>
  <c r="N492" i="2"/>
  <c r="N1285" i="2"/>
  <c r="N1286" i="2"/>
  <c r="N493" i="2"/>
  <c r="N1287" i="2"/>
  <c r="N494" i="2"/>
  <c r="N1288" i="2"/>
  <c r="N495" i="2"/>
  <c r="N496" i="2"/>
  <c r="N1289" i="2"/>
  <c r="N1290" i="2"/>
  <c r="N1291" i="2"/>
  <c r="N1292" i="2"/>
  <c r="N497" i="2"/>
  <c r="N498" i="2"/>
  <c r="N499" i="2"/>
  <c r="N500" i="2"/>
  <c r="N1293" i="2"/>
  <c r="N1294" i="2"/>
  <c r="N501" i="2"/>
  <c r="N502" i="2"/>
  <c r="N503" i="2"/>
  <c r="N1295" i="2"/>
  <c r="N504" i="2"/>
  <c r="N1296" i="2"/>
  <c r="N1297" i="2"/>
  <c r="N505" i="2"/>
  <c r="N506" i="2"/>
  <c r="N1298" i="2"/>
  <c r="N507" i="2"/>
  <c r="N508" i="2"/>
  <c r="N1299" i="2"/>
  <c r="N509" i="2"/>
  <c r="N510" i="2"/>
  <c r="N1300" i="2"/>
  <c r="N1301" i="2"/>
  <c r="N1302" i="2"/>
  <c r="N1303" i="2"/>
  <c r="N1304" i="2"/>
  <c r="N511" i="2"/>
  <c r="N1305" i="2"/>
  <c r="N512" i="2"/>
  <c r="N1306" i="2"/>
  <c r="N513" i="2"/>
  <c r="N1307" i="2"/>
  <c r="N1308" i="2"/>
  <c r="N514" i="2"/>
  <c r="N515" i="2"/>
  <c r="N1309" i="2"/>
  <c r="N516" i="2"/>
  <c r="N517" i="2"/>
  <c r="N518" i="2"/>
  <c r="N1310" i="2"/>
  <c r="N1311" i="2"/>
  <c r="N1312" i="2"/>
  <c r="N519" i="2"/>
  <c r="N520" i="2"/>
  <c r="N521" i="2"/>
  <c r="N522" i="2"/>
  <c r="N523" i="2"/>
  <c r="N1313" i="2"/>
  <c r="N524" i="2"/>
  <c r="N1314" i="2"/>
  <c r="N525" i="2"/>
  <c r="N1315" i="2"/>
  <c r="N27" i="2"/>
  <c r="N1316" i="2"/>
  <c r="N28" i="2"/>
  <c r="N526" i="2"/>
  <c r="N527" i="2"/>
  <c r="N29" i="2"/>
  <c r="N1317" i="2"/>
  <c r="N30" i="2"/>
  <c r="N1318" i="2"/>
  <c r="N1319" i="2"/>
  <c r="N528" i="2"/>
  <c r="N529" i="2"/>
  <c r="N1320" i="2"/>
  <c r="N530" i="2"/>
  <c r="N531" i="2"/>
  <c r="N1321" i="2"/>
  <c r="N31" i="2"/>
  <c r="N532" i="2"/>
  <c r="N533" i="2"/>
  <c r="N534" i="2"/>
  <c r="N1322" i="2"/>
  <c r="N1323" i="2"/>
  <c r="N535" i="2"/>
  <c r="N1324" i="2"/>
  <c r="N536" i="2"/>
  <c r="N537" i="2"/>
  <c r="N1325" i="2"/>
  <c r="N1326" i="2"/>
  <c r="N538" i="2"/>
  <c r="N539" i="2"/>
  <c r="N540" i="2"/>
  <c r="N541" i="2"/>
  <c r="N542" i="2"/>
  <c r="N543" i="2"/>
  <c r="N1327" i="2"/>
  <c r="N1328" i="2"/>
  <c r="N544" i="2"/>
  <c r="N545" i="2"/>
  <c r="N546" i="2"/>
  <c r="N547" i="2"/>
  <c r="N32" i="2"/>
  <c r="N1329" i="2"/>
  <c r="N33" i="2"/>
  <c r="N1330" i="2"/>
  <c r="N1331" i="2"/>
  <c r="N1332" i="2"/>
  <c r="N1333" i="2"/>
  <c r="N1334" i="2"/>
  <c r="N34" i="2"/>
  <c r="N35" i="2"/>
  <c r="N548" i="2"/>
  <c r="N1335" i="2"/>
  <c r="N1336" i="2"/>
  <c r="N549" i="2"/>
  <c r="N1337" i="2"/>
  <c r="N1338" i="2"/>
  <c r="N550" i="2"/>
  <c r="N1339" i="2"/>
  <c r="N551" i="2"/>
  <c r="N552" i="2"/>
  <c r="N553" i="2"/>
  <c r="N554" i="2"/>
  <c r="N1340" i="2"/>
  <c r="N1341" i="2"/>
  <c r="N555" i="2"/>
  <c r="N556" i="2"/>
  <c r="N557" i="2"/>
  <c r="N1342" i="2"/>
  <c r="N558" i="2"/>
  <c r="N1343" i="2"/>
  <c r="N559" i="2"/>
  <c r="N1344" i="2"/>
  <c r="N1345" i="2"/>
  <c r="N560" i="2"/>
  <c r="N1346" i="2"/>
  <c r="N1347" i="2"/>
  <c r="N1348" i="2"/>
  <c r="N561" i="2"/>
  <c r="N1349" i="2"/>
  <c r="N562" i="2"/>
  <c r="N36" i="2"/>
  <c r="N563" i="2"/>
  <c r="N564" i="2"/>
  <c r="N1350" i="2"/>
  <c r="N1351" i="2"/>
  <c r="N1352" i="2"/>
  <c r="N1353" i="2"/>
  <c r="N1354" i="2"/>
  <c r="N1355" i="2"/>
  <c r="N565" i="2"/>
  <c r="N1356" i="2"/>
  <c r="N566" i="2"/>
  <c r="N567" i="2"/>
  <c r="N1357" i="2"/>
  <c r="N568" i="2"/>
  <c r="N1358" i="2"/>
  <c r="N569" i="2"/>
  <c r="N570" i="2"/>
  <c r="N1359" i="2"/>
  <c r="N571" i="2"/>
  <c r="N572" i="2"/>
  <c r="N573" i="2"/>
  <c r="N574" i="2"/>
  <c r="N37" i="2"/>
  <c r="N575" i="2"/>
  <c r="N576" i="2"/>
  <c r="N577" i="2"/>
  <c r="N1360" i="2"/>
  <c r="N578" i="2"/>
  <c r="N579" i="2"/>
  <c r="N580" i="2"/>
  <c r="N1361" i="2"/>
  <c r="N581" i="2"/>
  <c r="N1362" i="2"/>
  <c r="N1363" i="2"/>
  <c r="N582" i="2"/>
  <c r="N583" i="2"/>
  <c r="N584" i="2"/>
  <c r="N585" i="2"/>
  <c r="N1364" i="2"/>
  <c r="N1365" i="2"/>
  <c r="N586" i="2"/>
  <c r="N38" i="2"/>
  <c r="N587" i="2"/>
  <c r="N588" i="2"/>
  <c r="N1366" i="2"/>
  <c r="N39" i="2"/>
  <c r="N589" i="2"/>
  <c r="N1367" i="2"/>
  <c r="N590" i="2"/>
  <c r="N591" i="2"/>
  <c r="N1368" i="2"/>
  <c r="N1369" i="2"/>
  <c r="N592" i="2"/>
  <c r="N1370" i="2"/>
  <c r="N593" i="2"/>
  <c r="N1371" i="2"/>
  <c r="N594" i="2"/>
  <c r="N1372" i="2"/>
  <c r="N1373" i="2"/>
  <c r="N1374" i="2"/>
  <c r="N595" i="2"/>
  <c r="N596" i="2"/>
  <c r="N597" i="2"/>
  <c r="N598" i="2"/>
  <c r="N1375" i="2"/>
  <c r="N599" i="2"/>
  <c r="N600" i="2"/>
  <c r="N601" i="2"/>
  <c r="N1376" i="2"/>
  <c r="N602" i="2"/>
  <c r="N1377" i="2"/>
  <c r="N1378" i="2"/>
  <c r="N603" i="2"/>
  <c r="N604" i="2"/>
  <c r="N605" i="2"/>
  <c r="N1379" i="2"/>
  <c r="N1380" i="2"/>
  <c r="N606" i="2"/>
  <c r="N1381" i="2"/>
  <c r="N1382" i="2"/>
  <c r="N1383" i="2"/>
  <c r="N1384" i="2"/>
  <c r="N1385" i="2"/>
  <c r="N607" i="2"/>
  <c r="N608" i="2"/>
  <c r="N1386" i="2"/>
  <c r="N609" i="2"/>
  <c r="N1387" i="2"/>
  <c r="N610" i="2"/>
  <c r="N611" i="2"/>
  <c r="N1388" i="2"/>
  <c r="N612" i="2"/>
  <c r="N613" i="2"/>
  <c r="N614" i="2"/>
  <c r="N615" i="2"/>
  <c r="N616" i="2"/>
  <c r="N1389" i="2"/>
  <c r="N617" i="2"/>
  <c r="N618" i="2"/>
  <c r="N1390" i="2"/>
  <c r="N40" i="2"/>
  <c r="N619" i="2"/>
  <c r="N620" i="2"/>
  <c r="N1391" i="2"/>
  <c r="N621" i="2"/>
  <c r="N622" i="2"/>
  <c r="N1392" i="2"/>
  <c r="N623" i="2"/>
  <c r="N1393" i="2"/>
  <c r="N1394" i="2"/>
  <c r="N1395" i="2"/>
  <c r="N1396" i="2"/>
  <c r="N1397" i="2"/>
  <c r="N624" i="2"/>
  <c r="N625" i="2"/>
  <c r="N1398" i="2"/>
  <c r="N626" i="2"/>
  <c r="N627" i="2"/>
  <c r="N1399" i="2"/>
  <c r="N1400" i="2"/>
  <c r="N628" i="2"/>
  <c r="N629" i="2"/>
  <c r="N1401" i="2"/>
  <c r="N1402" i="2"/>
  <c r="N630" i="2"/>
  <c r="N1403" i="2"/>
  <c r="N631" i="2"/>
  <c r="N632" i="2"/>
  <c r="N1404" i="2"/>
  <c r="N633" i="2"/>
  <c r="N1405" i="2"/>
  <c r="N1406" i="2"/>
  <c r="N634" i="2"/>
  <c r="N635" i="2"/>
  <c r="N1407" i="2"/>
  <c r="N1408" i="2"/>
  <c r="N636" i="2"/>
  <c r="N637" i="2"/>
  <c r="N638" i="2"/>
  <c r="N1409" i="2"/>
  <c r="N639" i="2"/>
  <c r="N1410" i="2"/>
  <c r="N1411" i="2"/>
  <c r="N640" i="2"/>
  <c r="N641" i="2"/>
  <c r="N642" i="2"/>
  <c r="N643" i="2"/>
  <c r="N644" i="2"/>
  <c r="N1412" i="2"/>
  <c r="N645" i="2"/>
  <c r="N646" i="2"/>
  <c r="N647" i="2"/>
  <c r="N648" i="2"/>
  <c r="N1413" i="2"/>
  <c r="N1414" i="2"/>
  <c r="N649" i="2"/>
  <c r="N1415" i="2"/>
  <c r="N650" i="2"/>
  <c r="N1416" i="2"/>
  <c r="N651" i="2"/>
  <c r="N1417" i="2"/>
  <c r="N652" i="2"/>
  <c r="N1418" i="2"/>
  <c r="N653" i="2"/>
  <c r="N1419" i="2"/>
  <c r="N654" i="2"/>
  <c r="N655" i="2"/>
  <c r="N656" i="2"/>
  <c r="N657" i="2"/>
  <c r="N658" i="2"/>
  <c r="N1420" i="2"/>
  <c r="N659" i="2"/>
  <c r="N1421" i="2"/>
  <c r="N1422" i="2"/>
  <c r="N1423" i="2"/>
  <c r="N660" i="2"/>
  <c r="N1424" i="2"/>
  <c r="N1425" i="2"/>
  <c r="N661" i="2"/>
  <c r="N662" i="2"/>
  <c r="N663" i="2"/>
  <c r="N1426" i="2"/>
  <c r="N1427" i="2"/>
  <c r="N664" i="2"/>
  <c r="N1428" i="2"/>
  <c r="N665" i="2"/>
  <c r="N1429" i="2"/>
  <c r="N41" i="2"/>
  <c r="N1430" i="2"/>
  <c r="N666" i="2"/>
  <c r="N667" i="2"/>
  <c r="N1431" i="2"/>
  <c r="N1432" i="2"/>
  <c r="N1433" i="2"/>
  <c r="N668" i="2"/>
  <c r="N669" i="2"/>
  <c r="N670" i="2"/>
  <c r="N1434" i="2"/>
  <c r="N671" i="2"/>
  <c r="N672" i="2"/>
  <c r="N1435" i="2"/>
  <c r="N673" i="2"/>
  <c r="N1436" i="2"/>
  <c r="N674" i="2"/>
  <c r="N675" i="2"/>
  <c r="N1437" i="2"/>
  <c r="N676" i="2"/>
  <c r="N1438" i="2"/>
  <c r="N677" i="2"/>
  <c r="N1439" i="2"/>
  <c r="N1440" i="2"/>
  <c r="N678" i="2"/>
  <c r="N1441" i="2"/>
  <c r="N1442" i="2"/>
  <c r="N1443" i="2"/>
  <c r="N679" i="2"/>
  <c r="N680" i="2"/>
  <c r="N1444" i="2"/>
  <c r="N1445" i="2"/>
  <c r="N1446" i="2"/>
  <c r="N681" i="2"/>
  <c r="N1447" i="2"/>
  <c r="N1448" i="2"/>
  <c r="N1449" i="2"/>
  <c r="N682" i="2"/>
  <c r="N1450" i="2"/>
  <c r="N683" i="2"/>
  <c r="N1451" i="2"/>
  <c r="N1452" i="2"/>
  <c r="N684" i="2"/>
  <c r="N685" i="2"/>
  <c r="N1453" i="2"/>
  <c r="N686" i="2"/>
  <c r="N687" i="2"/>
  <c r="N1454" i="2"/>
  <c r="N1455" i="2"/>
  <c r="N688" i="2"/>
  <c r="N1456" i="2"/>
  <c r="N689" i="2"/>
  <c r="N1457" i="2"/>
  <c r="N1458" i="2"/>
  <c r="N1459" i="2"/>
  <c r="N690" i="2"/>
  <c r="N691" i="2"/>
  <c r="N692" i="2"/>
  <c r="N1460" i="2"/>
  <c r="N693" i="2"/>
  <c r="N1461" i="2"/>
  <c r="N694" i="2"/>
  <c r="N695" i="2"/>
  <c r="N1462" i="2"/>
  <c r="N1463" i="2"/>
  <c r="N1464" i="2"/>
  <c r="N696" i="2"/>
  <c r="N1465" i="2"/>
  <c r="N697" i="2"/>
  <c r="N1466" i="2"/>
  <c r="N1467" i="2"/>
  <c r="N698" i="2"/>
  <c r="N42" i="2"/>
  <c r="N699" i="2"/>
  <c r="N700" i="2"/>
  <c r="N701" i="2"/>
  <c r="N1468" i="2"/>
  <c r="N1469" i="2"/>
  <c r="N702" i="2"/>
  <c r="N703" i="2"/>
  <c r="N1470" i="2"/>
  <c r="N704" i="2"/>
  <c r="N1471" i="2"/>
  <c r="N1472" i="2"/>
  <c r="N1473" i="2"/>
  <c r="N705" i="2"/>
  <c r="N706" i="2"/>
  <c r="N1474" i="2"/>
  <c r="N1475" i="2"/>
  <c r="N1476" i="2"/>
  <c r="N1477" i="2"/>
  <c r="N707" i="2"/>
  <c r="N1478" i="2"/>
  <c r="N708" i="2"/>
  <c r="N709" i="2"/>
  <c r="N710" i="2"/>
  <c r="N1479" i="2"/>
  <c r="N1480" i="2"/>
  <c r="N1481" i="2"/>
  <c r="N711" i="2"/>
  <c r="N712" i="2"/>
  <c r="N713" i="2"/>
  <c r="N1482" i="2"/>
  <c r="N1483" i="2"/>
  <c r="N714" i="2"/>
  <c r="N715" i="2"/>
  <c r="N716" i="2"/>
  <c r="N1484" i="2"/>
  <c r="N717" i="2"/>
  <c r="N718" i="2"/>
  <c r="N1485" i="2"/>
  <c r="N719" i="2"/>
  <c r="N720" i="2"/>
  <c r="N721" i="2"/>
  <c r="N1486" i="2"/>
  <c r="N722" i="2"/>
  <c r="N723" i="2"/>
  <c r="N724" i="2"/>
  <c r="N725" i="2"/>
  <c r="N726" i="2"/>
  <c r="N727" i="2"/>
  <c r="N1487" i="2"/>
  <c r="N1488" i="2"/>
  <c r="N728" i="2"/>
  <c r="N729" i="2"/>
  <c r="N730" i="2"/>
  <c r="N731" i="2"/>
  <c r="N1489" i="2"/>
  <c r="N1490" i="2"/>
  <c r="N732" i="2"/>
  <c r="N1491" i="2"/>
  <c r="N1492" i="2"/>
  <c r="N733" i="2"/>
  <c r="N1493" i="2"/>
  <c r="N1494" i="2"/>
  <c r="N1495" i="2"/>
  <c r="N1496" i="2"/>
  <c r="N734" i="2"/>
  <c r="N735" i="2"/>
  <c r="N1497" i="2"/>
  <c r="N736" i="2"/>
  <c r="N1498" i="2"/>
  <c r="N737" i="2"/>
  <c r="N1499" i="2"/>
  <c r="N1500" i="2"/>
  <c r="N1501" i="2"/>
  <c r="N1502" i="2"/>
  <c r="N738" i="2"/>
  <c r="N1503" i="2"/>
  <c r="N1504" i="2"/>
  <c r="N739" i="2"/>
  <c r="N1505" i="2"/>
  <c r="N740" i="2"/>
  <c r="N1506" i="2"/>
  <c r="N741" i="2"/>
  <c r="N742" i="2"/>
  <c r="N743" i="2"/>
  <c r="N43" i="2"/>
  <c r="N1507" i="2"/>
  <c r="N744" i="2"/>
  <c r="N1508" i="2"/>
  <c r="N745" i="2"/>
  <c r="N1509" i="2"/>
  <c r="N1510" i="2"/>
  <c r="N746" i="2"/>
  <c r="N1511" i="2"/>
  <c r="N747" i="2"/>
  <c r="N1512" i="2"/>
  <c r="N748" i="2"/>
  <c r="N749" i="2"/>
  <c r="N750" i="2"/>
  <c r="N751" i="2"/>
  <c r="N1513" i="2"/>
  <c r="N752" i="2"/>
  <c r="N753" i="2"/>
  <c r="N754" i="2"/>
  <c r="N755" i="2"/>
  <c r="N756" i="2"/>
  <c r="N757" i="2"/>
  <c r="N758" i="2"/>
  <c r="N1514" i="2"/>
  <c r="N1515" i="2"/>
  <c r="N759" i="2"/>
  <c r="N1516" i="2"/>
  <c r="N1517" i="2"/>
  <c r="N760" i="2"/>
  <c r="N761" i="2"/>
  <c r="N1518" i="2"/>
  <c r="N762" i="2"/>
  <c r="N1519" i="2"/>
  <c r="N763" i="2"/>
  <c r="N1520" i="2"/>
  <c r="N1521" i="2"/>
  <c r="N1522" i="2"/>
  <c r="N764" i="2"/>
  <c r="N765" i="2"/>
  <c r="N1523" i="2"/>
  <c r="N1524" i="2"/>
  <c r="N1525" i="2"/>
  <c r="N766" i="2"/>
  <c r="N1526" i="2"/>
  <c r="N767" i="2"/>
  <c r="N1527" i="2"/>
  <c r="N768" i="2"/>
  <c r="N1528" i="2"/>
  <c r="N1529" i="2"/>
  <c r="N1530" i="2"/>
  <c r="N769" i="2"/>
  <c r="N1531" i="2"/>
  <c r="N770" i="2"/>
  <c r="N771" i="2"/>
  <c r="N1532" i="2"/>
  <c r="N772" i="2"/>
  <c r="N1533" i="2"/>
  <c r="N773" i="2"/>
  <c r="N1534" i="2"/>
  <c r="N774" i="2"/>
  <c r="N1535" i="2"/>
  <c r="N775" i="2"/>
  <c r="N776" i="2"/>
  <c r="N1536" i="2"/>
  <c r="N777" i="2"/>
  <c r="N1537" i="2"/>
  <c r="N1538" i="2"/>
  <c r="N1539" i="2"/>
  <c r="N778" i="2"/>
  <c r="N779" i="2"/>
  <c r="N1540" i="2"/>
  <c r="N1541" i="2"/>
  <c r="N1542" i="2"/>
  <c r="N780" i="2"/>
  <c r="N781" i="2"/>
  <c r="N1543" i="2"/>
  <c r="N1544" i="2"/>
  <c r="N1545" i="2"/>
  <c r="N1546" i="2"/>
  <c r="N782" i="2"/>
  <c r="N1547" i="2"/>
  <c r="N1548" i="2"/>
  <c r="N783" i="2"/>
  <c r="N1549" i="2"/>
  <c r="N1550" i="2"/>
  <c r="N784" i="2"/>
  <c r="N1551" i="2"/>
  <c r="N1552" i="2"/>
  <c r="N1553" i="2"/>
  <c r="N1554" i="2"/>
  <c r="N785" i="2"/>
  <c r="N1555" i="2"/>
  <c r="N786" i="2"/>
  <c r="N787" i="2"/>
  <c r="N788" i="2"/>
  <c r="N789" i="2"/>
  <c r="N1556" i="2"/>
  <c r="N790" i="2"/>
  <c r="N1557" i="2"/>
  <c r="N1558" i="2"/>
  <c r="N791" i="2"/>
  <c r="N792" i="2"/>
  <c r="N1559" i="2"/>
  <c r="N1560" i="2"/>
  <c r="N1561" i="2"/>
  <c r="N793" i="2"/>
  <c r="N794" i="2"/>
  <c r="N795" i="2"/>
  <c r="N796" i="2"/>
  <c r="N1562" i="2"/>
  <c r="N1563" i="2"/>
  <c r="N797" i="2"/>
  <c r="N1564" i="2"/>
  <c r="N1565" i="2"/>
  <c r="N1566" i="2"/>
  <c r="N798" i="2"/>
  <c r="N799" i="2"/>
  <c r="N1567" i="2"/>
  <c r="N800" i="2"/>
  <c r="N1568" i="2"/>
  <c r="N1569" i="2"/>
  <c r="N1570" i="2"/>
  <c r="N801" i="2"/>
  <c r="N1571" i="2"/>
  <c r="N1572" i="2"/>
  <c r="N802" i="2"/>
  <c r="N1573" i="2"/>
  <c r="N803" i="2"/>
  <c r="N804" i="2"/>
  <c r="N1574" i="2"/>
  <c r="N1575" i="2"/>
  <c r="N44" i="2"/>
  <c r="N805" i="2"/>
  <c r="N1576" i="2"/>
  <c r="N806" i="2"/>
  <c r="N807" i="2"/>
  <c r="N1577" i="2"/>
  <c r="N808" i="2"/>
  <c r="N1578" i="2"/>
  <c r="N1579" i="2"/>
  <c r="N1580" i="2"/>
  <c r="L815" i="2"/>
  <c r="L128" i="2"/>
  <c r="L131" i="2"/>
  <c r="L961" i="2"/>
  <c r="L1062" i="2"/>
  <c r="L1110" i="2"/>
  <c r="L1126" i="2"/>
  <c r="L1134" i="2"/>
  <c r="L1137" i="2"/>
  <c r="L1177" i="2"/>
  <c r="L1193" i="2"/>
  <c r="L1197" i="2"/>
  <c r="L1198" i="2"/>
  <c r="L1226" i="2"/>
  <c r="L1228" i="2"/>
  <c r="L1244" i="2"/>
  <c r="L1302" i="2"/>
  <c r="L1347" i="2"/>
  <c r="L1350" i="2"/>
  <c r="L1377" i="2"/>
  <c r="L1443" i="2"/>
  <c r="L1474" i="2"/>
  <c r="L1487" i="2"/>
  <c r="K815" i="2"/>
  <c r="K128" i="2"/>
  <c r="K131" i="2"/>
  <c r="K961" i="2"/>
  <c r="K1062" i="2"/>
  <c r="K1110" i="2"/>
  <c r="K1126" i="2"/>
  <c r="K1134" i="2"/>
  <c r="K1137" i="2"/>
  <c r="K1177" i="2"/>
  <c r="K1193" i="2"/>
  <c r="K1197" i="2"/>
  <c r="K1198" i="2"/>
  <c r="K1226" i="2"/>
  <c r="K1228" i="2"/>
  <c r="K1244" i="2"/>
  <c r="K1302" i="2"/>
  <c r="K1347" i="2"/>
  <c r="K1350" i="2"/>
  <c r="K1377" i="2"/>
  <c r="K1443" i="2"/>
  <c r="K1474" i="2"/>
  <c r="K1487" i="2"/>
  <c r="M81" i="3"/>
  <c r="M110" i="3"/>
  <c r="M177" i="3"/>
  <c r="M182" i="3"/>
  <c r="M212" i="3"/>
  <c r="M429" i="3"/>
  <c r="M579" i="3"/>
  <c r="M629" i="3"/>
  <c r="O81" i="3"/>
  <c r="O177" i="3"/>
  <c r="O182" i="3"/>
  <c r="O629" i="3"/>
  <c r="Q177" i="3"/>
  <c r="Q182" i="3"/>
  <c r="Q629" i="3"/>
  <c r="P177" i="3"/>
  <c r="P182" i="3"/>
  <c r="P629" i="3"/>
  <c r="B178" i="3"/>
  <c r="B3" i="3"/>
  <c r="J3" i="3" s="1"/>
  <c r="B4" i="3"/>
  <c r="L4" i="3" s="1"/>
  <c r="B5" i="3"/>
  <c r="B6" i="3"/>
  <c r="N6" i="3" s="1"/>
  <c r="B7" i="3"/>
  <c r="M7" i="3" s="1"/>
  <c r="B8" i="3"/>
  <c r="B9" i="3"/>
  <c r="B10" i="3"/>
  <c r="B11" i="3"/>
  <c r="F11" i="3" s="1"/>
  <c r="B12" i="3"/>
  <c r="N12" i="3" s="1"/>
  <c r="B13" i="3"/>
  <c r="B14" i="3"/>
  <c r="P14" i="3" s="1"/>
  <c r="B15" i="3"/>
  <c r="M15" i="3" s="1"/>
  <c r="B16" i="3"/>
  <c r="B17" i="3"/>
  <c r="B18" i="3"/>
  <c r="B19" i="3"/>
  <c r="D19" i="3" s="1"/>
  <c r="B20" i="3"/>
  <c r="G20" i="3" s="1"/>
  <c r="B21" i="3"/>
  <c r="B22" i="3"/>
  <c r="N22" i="3" s="1"/>
  <c r="B23" i="3"/>
  <c r="J23" i="3" s="1"/>
  <c r="B24" i="3"/>
  <c r="B25" i="3"/>
  <c r="B26" i="3"/>
  <c r="B27" i="3"/>
  <c r="B28" i="3"/>
  <c r="D28" i="3" s="1"/>
  <c r="B29" i="3"/>
  <c r="B30" i="3"/>
  <c r="L30" i="3" s="1"/>
  <c r="B31" i="3"/>
  <c r="M31" i="3" s="1"/>
  <c r="B32" i="3"/>
  <c r="B33" i="3"/>
  <c r="B34" i="3"/>
  <c r="B35" i="3"/>
  <c r="B36" i="3"/>
  <c r="K36" i="3" s="1"/>
  <c r="B37" i="3"/>
  <c r="B38" i="3"/>
  <c r="N38" i="3" s="1"/>
  <c r="B39" i="3"/>
  <c r="M39" i="3" s="1"/>
  <c r="B40" i="3"/>
  <c r="B41" i="3"/>
  <c r="B42" i="3"/>
  <c r="B43" i="3"/>
  <c r="B44" i="3"/>
  <c r="E44" i="3" s="1"/>
  <c r="B45" i="3"/>
  <c r="B46" i="3"/>
  <c r="L46" i="3" s="1"/>
  <c r="B47" i="3"/>
  <c r="M47" i="3" s="1"/>
  <c r="B48" i="3"/>
  <c r="B49" i="3"/>
  <c r="B50" i="3"/>
  <c r="B51" i="3"/>
  <c r="I51" i="3" s="1"/>
  <c r="B52" i="3"/>
  <c r="I52" i="3" s="1"/>
  <c r="B53" i="3"/>
  <c r="B54" i="3"/>
  <c r="K54" i="3" s="1"/>
  <c r="B55" i="3"/>
  <c r="M55" i="3" s="1"/>
  <c r="B56" i="3"/>
  <c r="B57" i="3"/>
  <c r="B58" i="3"/>
  <c r="B59" i="3"/>
  <c r="G59" i="3" s="1"/>
  <c r="B60" i="3"/>
  <c r="G60" i="3" s="1"/>
  <c r="B61" i="3"/>
  <c r="B62" i="3"/>
  <c r="L62" i="3" s="1"/>
  <c r="B63" i="3"/>
  <c r="M63" i="3" s="1"/>
  <c r="B64" i="3"/>
  <c r="B65" i="3"/>
  <c r="B66" i="3"/>
  <c r="B67" i="3"/>
  <c r="E67" i="3" s="1"/>
  <c r="B68" i="3"/>
  <c r="K68" i="3" s="1"/>
  <c r="B69" i="3"/>
  <c r="B70" i="3"/>
  <c r="L70" i="3" s="1"/>
  <c r="B71" i="3"/>
  <c r="M71" i="3" s="1"/>
  <c r="B72" i="3"/>
  <c r="B73" i="3"/>
  <c r="B74" i="3"/>
  <c r="B75" i="3"/>
  <c r="B76" i="3"/>
  <c r="E76" i="3" s="1"/>
  <c r="B77" i="3"/>
  <c r="B78" i="3"/>
  <c r="L78" i="3" s="1"/>
  <c r="B79" i="3"/>
  <c r="M79" i="3" s="1"/>
  <c r="B80" i="3"/>
  <c r="L81" i="3"/>
  <c r="B82" i="3"/>
  <c r="B83" i="3"/>
  <c r="I83" i="3" s="1"/>
  <c r="B84" i="3"/>
  <c r="F84" i="3" s="1"/>
  <c r="B85" i="3"/>
  <c r="B86" i="3"/>
  <c r="N86" i="3" s="1"/>
  <c r="B87" i="3"/>
  <c r="M87" i="3" s="1"/>
  <c r="B88" i="3"/>
  <c r="B89" i="3"/>
  <c r="B90" i="3"/>
  <c r="B91" i="3"/>
  <c r="G91" i="3" s="1"/>
  <c r="B92" i="3"/>
  <c r="N92" i="3" s="1"/>
  <c r="B93" i="3"/>
  <c r="B94" i="3"/>
  <c r="L94" i="3" s="1"/>
  <c r="B95" i="3"/>
  <c r="M95" i="3" s="1"/>
  <c r="B96" i="3"/>
  <c r="B97" i="3"/>
  <c r="B98" i="3"/>
  <c r="B99" i="3"/>
  <c r="E99" i="3" s="1"/>
  <c r="B100" i="3"/>
  <c r="K100" i="3" s="1"/>
  <c r="B101" i="3"/>
  <c r="B102" i="3"/>
  <c r="K102" i="3" s="1"/>
  <c r="B103" i="3"/>
  <c r="M103" i="3" s="1"/>
  <c r="B104" i="3"/>
  <c r="B105" i="3"/>
  <c r="B106" i="3"/>
  <c r="B107" i="3"/>
  <c r="B108" i="3"/>
  <c r="J108" i="3" s="1"/>
  <c r="B109" i="3"/>
  <c r="P110" i="3"/>
  <c r="B111" i="3"/>
  <c r="M111" i="3" s="1"/>
  <c r="B112" i="3"/>
  <c r="B113" i="3"/>
  <c r="B114" i="3"/>
  <c r="B115" i="3"/>
  <c r="E115" i="3" s="1"/>
  <c r="B116" i="3"/>
  <c r="D116" i="3" s="1"/>
  <c r="B117" i="3"/>
  <c r="B118" i="3"/>
  <c r="P118" i="3" s="1"/>
  <c r="B119" i="3"/>
  <c r="M119" i="3" s="1"/>
  <c r="B120" i="3"/>
  <c r="B121" i="3"/>
  <c r="B122" i="3"/>
  <c r="B123" i="3"/>
  <c r="B124" i="3"/>
  <c r="N124" i="3" s="1"/>
  <c r="B125" i="3"/>
  <c r="B126" i="3"/>
  <c r="P126" i="3" s="1"/>
  <c r="B127" i="3"/>
  <c r="M127" i="3" s="1"/>
  <c r="B128" i="3"/>
  <c r="B129" i="3"/>
  <c r="B130" i="3"/>
  <c r="B131" i="3"/>
  <c r="I131" i="3" s="1"/>
  <c r="B132" i="3"/>
  <c r="E132" i="3" s="1"/>
  <c r="B133" i="3"/>
  <c r="B134" i="3"/>
  <c r="P134" i="3" s="1"/>
  <c r="B135" i="3"/>
  <c r="M135" i="3" s="1"/>
  <c r="B136" i="3"/>
  <c r="B137" i="3"/>
  <c r="B138" i="3"/>
  <c r="B139" i="3"/>
  <c r="G139" i="3" s="1"/>
  <c r="B140" i="3"/>
  <c r="E140" i="3" s="1"/>
  <c r="B141" i="3"/>
  <c r="B142" i="3"/>
  <c r="P142" i="3" s="1"/>
  <c r="B143" i="3"/>
  <c r="M143" i="3" s="1"/>
  <c r="B144" i="3"/>
  <c r="B145" i="3"/>
  <c r="B146" i="3"/>
  <c r="B147" i="3"/>
  <c r="E147" i="3" s="1"/>
  <c r="B148" i="3"/>
  <c r="D148" i="3" s="1"/>
  <c r="B149" i="3"/>
  <c r="B150" i="3"/>
  <c r="O150" i="3" s="1"/>
  <c r="B151" i="3"/>
  <c r="M151" i="3" s="1"/>
  <c r="B152" i="3"/>
  <c r="B153" i="3"/>
  <c r="B154" i="3"/>
  <c r="B155" i="3"/>
  <c r="B156" i="3"/>
  <c r="K156" i="3" s="1"/>
  <c r="B157" i="3"/>
  <c r="B158" i="3"/>
  <c r="P158" i="3" s="1"/>
  <c r="B159" i="3"/>
  <c r="M159" i="3" s="1"/>
  <c r="B160" i="3"/>
  <c r="B161" i="3"/>
  <c r="B162" i="3"/>
  <c r="B163" i="3"/>
  <c r="K163" i="3" s="1"/>
  <c r="B164" i="3"/>
  <c r="D164" i="3" s="1"/>
  <c r="B165" i="3"/>
  <c r="B166" i="3"/>
  <c r="P166" i="3" s="1"/>
  <c r="B167" i="3"/>
  <c r="M167" i="3" s="1"/>
  <c r="B168" i="3"/>
  <c r="B169" i="3"/>
  <c r="B170" i="3"/>
  <c r="B171" i="3"/>
  <c r="I171" i="3" s="1"/>
  <c r="B172" i="3"/>
  <c r="E172" i="3" s="1"/>
  <c r="B173" i="3"/>
  <c r="B174" i="3"/>
  <c r="P174" i="3" s="1"/>
  <c r="B175" i="3"/>
  <c r="M175" i="3" s="1"/>
  <c r="B176" i="3"/>
  <c r="B179" i="3"/>
  <c r="B180" i="3"/>
  <c r="B181" i="3"/>
  <c r="E181" i="3" s="1"/>
  <c r="B183" i="3"/>
  <c r="D183" i="3" s="1"/>
  <c r="B184" i="3"/>
  <c r="L184" i="3" s="1"/>
  <c r="B185" i="3"/>
  <c r="G185" i="3" s="1"/>
  <c r="B186" i="3"/>
  <c r="H186" i="3" s="1"/>
  <c r="B187" i="3"/>
  <c r="B188" i="3"/>
  <c r="B189" i="3"/>
  <c r="B190" i="3"/>
  <c r="P190" i="3" s="1"/>
  <c r="B191" i="3"/>
  <c r="E191" i="3" s="1"/>
  <c r="B192" i="3"/>
  <c r="B193" i="3"/>
  <c r="L193" i="3" s="1"/>
  <c r="B194" i="3"/>
  <c r="E194" i="3" s="1"/>
  <c r="B195" i="3"/>
  <c r="B196" i="3"/>
  <c r="B197" i="3"/>
  <c r="B198" i="3"/>
  <c r="P198" i="3" s="1"/>
  <c r="B199" i="3"/>
  <c r="E199" i="3" s="1"/>
  <c r="B200" i="3"/>
  <c r="B201" i="3"/>
  <c r="N201" i="3" s="1"/>
  <c r="B202" i="3"/>
  <c r="I202" i="3" s="1"/>
  <c r="B203" i="3"/>
  <c r="B204" i="3"/>
  <c r="B205" i="3"/>
  <c r="B206" i="3"/>
  <c r="P206" i="3" s="1"/>
  <c r="B207" i="3"/>
  <c r="K207" i="3" s="1"/>
  <c r="B208" i="3"/>
  <c r="B209" i="3"/>
  <c r="N209" i="3" s="1"/>
  <c r="B210" i="3"/>
  <c r="E210" i="3" s="1"/>
  <c r="B211" i="3"/>
  <c r="O212" i="3"/>
  <c r="B213" i="3"/>
  <c r="B214" i="3"/>
  <c r="P214" i="3" s="1"/>
  <c r="B215" i="3"/>
  <c r="F215" i="3" s="1"/>
  <c r="B216" i="3"/>
  <c r="B217" i="3"/>
  <c r="C217" i="3" s="1"/>
  <c r="B218" i="3"/>
  <c r="H218" i="3" s="1"/>
  <c r="B219" i="3"/>
  <c r="B220" i="3"/>
  <c r="O220" i="3" s="1"/>
  <c r="B221" i="3"/>
  <c r="B222" i="3"/>
  <c r="P222" i="3" s="1"/>
  <c r="B223" i="3"/>
  <c r="I223" i="3" s="1"/>
  <c r="B224" i="3"/>
  <c r="B225" i="3"/>
  <c r="J225" i="3" s="1"/>
  <c r="B226" i="3"/>
  <c r="E226" i="3" s="1"/>
  <c r="B227" i="3"/>
  <c r="B228" i="3"/>
  <c r="O228" i="3" s="1"/>
  <c r="B229" i="3"/>
  <c r="B230" i="3"/>
  <c r="P230" i="3" s="1"/>
  <c r="B231" i="3"/>
  <c r="E231" i="3" s="1"/>
  <c r="B232" i="3"/>
  <c r="B233" i="3"/>
  <c r="C233" i="3" s="1"/>
  <c r="B234" i="3"/>
  <c r="J234" i="3" s="1"/>
  <c r="B235" i="3"/>
  <c r="B236" i="3"/>
  <c r="O236" i="3" s="1"/>
  <c r="B237" i="3"/>
  <c r="B238" i="3"/>
  <c r="P238" i="3" s="1"/>
  <c r="B239" i="3"/>
  <c r="H239" i="3" s="1"/>
  <c r="B240" i="3"/>
  <c r="B241" i="3"/>
  <c r="F241" i="3" s="1"/>
  <c r="B242" i="3"/>
  <c r="F242" i="3" s="1"/>
  <c r="B243" i="3"/>
  <c r="B244" i="3"/>
  <c r="O244" i="3" s="1"/>
  <c r="B245" i="3"/>
  <c r="B246" i="3"/>
  <c r="P246" i="3" s="1"/>
  <c r="B247" i="3"/>
  <c r="P247" i="3" s="1"/>
  <c r="B248" i="3"/>
  <c r="B249" i="3"/>
  <c r="E249" i="3" s="1"/>
  <c r="B250" i="3"/>
  <c r="I250" i="3" s="1"/>
  <c r="B251" i="3"/>
  <c r="B252" i="3"/>
  <c r="O252" i="3" s="1"/>
  <c r="B253" i="3"/>
  <c r="B254" i="3"/>
  <c r="P254" i="3" s="1"/>
  <c r="B255" i="3"/>
  <c r="D255" i="3" s="1"/>
  <c r="B256" i="3"/>
  <c r="B257" i="3"/>
  <c r="G257" i="3" s="1"/>
  <c r="B258" i="3"/>
  <c r="J258" i="3" s="1"/>
  <c r="B259" i="3"/>
  <c r="B260" i="3"/>
  <c r="O260" i="3" s="1"/>
  <c r="B261" i="3"/>
  <c r="B262" i="3"/>
  <c r="M262" i="3" s="1"/>
  <c r="B263" i="3"/>
  <c r="F263" i="3" s="1"/>
  <c r="B264" i="3"/>
  <c r="B265" i="3"/>
  <c r="D265" i="3" s="1"/>
  <c r="B266" i="3"/>
  <c r="D266" i="3" s="1"/>
  <c r="B267" i="3"/>
  <c r="B268" i="3"/>
  <c r="O268" i="3" s="1"/>
  <c r="B269" i="3"/>
  <c r="B270" i="3"/>
  <c r="F270" i="3" s="1"/>
  <c r="B271" i="3"/>
  <c r="I271" i="3" s="1"/>
  <c r="B272" i="3"/>
  <c r="B273" i="3"/>
  <c r="I273" i="3" s="1"/>
  <c r="B274" i="3"/>
  <c r="F274" i="3" s="1"/>
  <c r="B275" i="3"/>
  <c r="B276" i="3"/>
  <c r="O276" i="3" s="1"/>
  <c r="B277" i="3"/>
  <c r="B278" i="3"/>
  <c r="M278" i="3" s="1"/>
  <c r="B279" i="3"/>
  <c r="E279" i="3" s="1"/>
  <c r="B280" i="3"/>
  <c r="M280" i="3" s="1"/>
  <c r="B281" i="3"/>
  <c r="F281" i="3" s="1"/>
  <c r="B282" i="3"/>
  <c r="F282" i="3" s="1"/>
  <c r="B283" i="3"/>
  <c r="B284" i="3"/>
  <c r="O284" i="3" s="1"/>
  <c r="B285" i="3"/>
  <c r="B286" i="3"/>
  <c r="M286" i="3" s="1"/>
  <c r="B287" i="3"/>
  <c r="E287" i="3" s="1"/>
  <c r="B288" i="3"/>
  <c r="M288" i="3" s="1"/>
  <c r="B289" i="3"/>
  <c r="P289" i="3" s="1"/>
  <c r="B290" i="3"/>
  <c r="E290" i="3" s="1"/>
  <c r="B291" i="3"/>
  <c r="B292" i="3"/>
  <c r="O292" i="3" s="1"/>
  <c r="B293" i="3"/>
  <c r="B294" i="3"/>
  <c r="M294" i="3" s="1"/>
  <c r="B295" i="3"/>
  <c r="M295" i="3" s="1"/>
  <c r="B296" i="3"/>
  <c r="M296" i="3" s="1"/>
  <c r="B297" i="3"/>
  <c r="K297" i="3" s="1"/>
  <c r="B298" i="3"/>
  <c r="K298" i="3" s="1"/>
  <c r="B299" i="3"/>
  <c r="B300" i="3"/>
  <c r="O300" i="3" s="1"/>
  <c r="B301" i="3"/>
  <c r="B302" i="3"/>
  <c r="O302" i="3" s="1"/>
  <c r="B303" i="3"/>
  <c r="M303" i="3" s="1"/>
  <c r="B304" i="3"/>
  <c r="M304" i="3" s="1"/>
  <c r="B305" i="3"/>
  <c r="O305" i="3" s="1"/>
  <c r="B306" i="3"/>
  <c r="J306" i="3" s="1"/>
  <c r="B307" i="3"/>
  <c r="B308" i="3"/>
  <c r="O308" i="3" s="1"/>
  <c r="B309" i="3"/>
  <c r="B310" i="3"/>
  <c r="O310" i="3" s="1"/>
  <c r="B311" i="3"/>
  <c r="M311" i="3" s="1"/>
  <c r="B312" i="3"/>
  <c r="M312" i="3" s="1"/>
  <c r="B313" i="3"/>
  <c r="K313" i="3" s="1"/>
  <c r="B314" i="3"/>
  <c r="H314" i="3" s="1"/>
  <c r="B315" i="3"/>
  <c r="B316" i="3"/>
  <c r="O316" i="3" s="1"/>
  <c r="B317" i="3"/>
  <c r="B318" i="3"/>
  <c r="O318" i="3" s="1"/>
  <c r="B319" i="3"/>
  <c r="M319" i="3" s="1"/>
  <c r="B320" i="3"/>
  <c r="M320" i="3" s="1"/>
  <c r="B321" i="3"/>
  <c r="N321" i="3" s="1"/>
  <c r="B322" i="3"/>
  <c r="G322" i="3" s="1"/>
  <c r="B323" i="3"/>
  <c r="B324" i="3"/>
  <c r="O324" i="3" s="1"/>
  <c r="B325" i="3"/>
  <c r="B326" i="3"/>
  <c r="O326" i="3" s="1"/>
  <c r="B327" i="3"/>
  <c r="E327" i="3" s="1"/>
  <c r="B328" i="3"/>
  <c r="M328" i="3" s="1"/>
  <c r="B329" i="3"/>
  <c r="O329" i="3" s="1"/>
  <c r="B330" i="3"/>
  <c r="F330" i="3" s="1"/>
  <c r="B331" i="3"/>
  <c r="M331" i="3" s="1"/>
  <c r="B332" i="3"/>
  <c r="O332" i="3" s="1"/>
  <c r="B333" i="3"/>
  <c r="B334" i="3"/>
  <c r="M334" i="3" s="1"/>
  <c r="B335" i="3"/>
  <c r="M335" i="3" s="1"/>
  <c r="B336" i="3"/>
  <c r="M336" i="3" s="1"/>
  <c r="B337" i="3"/>
  <c r="K337" i="3" s="1"/>
  <c r="B338" i="3"/>
  <c r="E338" i="3" s="1"/>
  <c r="B339" i="3"/>
  <c r="B340" i="3"/>
  <c r="O340" i="3" s="1"/>
  <c r="B341" i="3"/>
  <c r="B342" i="3"/>
  <c r="M342" i="3" s="1"/>
  <c r="B343" i="3"/>
  <c r="M343" i="3" s="1"/>
  <c r="B344" i="3"/>
  <c r="M344" i="3" s="1"/>
  <c r="B345" i="3"/>
  <c r="L345" i="3" s="1"/>
  <c r="B346" i="3"/>
  <c r="G346" i="3" s="1"/>
  <c r="B347" i="3"/>
  <c r="B348" i="3"/>
  <c r="O348" i="3" s="1"/>
  <c r="B349" i="3"/>
  <c r="B350" i="3"/>
  <c r="M350" i="3" s="1"/>
  <c r="B351" i="3"/>
  <c r="M351" i="3" s="1"/>
  <c r="B352" i="3"/>
  <c r="M352" i="3" s="1"/>
  <c r="B353" i="3"/>
  <c r="L353" i="3" s="1"/>
  <c r="B354" i="3"/>
  <c r="E354" i="3" s="1"/>
  <c r="B355" i="3"/>
  <c r="B356" i="3"/>
  <c r="O356" i="3" s="1"/>
  <c r="B357" i="3"/>
  <c r="M357" i="3" s="1"/>
  <c r="B358" i="3"/>
  <c r="O358" i="3" s="1"/>
  <c r="B359" i="3"/>
  <c r="M359" i="3" s="1"/>
  <c r="B360" i="3"/>
  <c r="M360" i="3" s="1"/>
  <c r="B361" i="3"/>
  <c r="L361" i="3" s="1"/>
  <c r="B362" i="3"/>
  <c r="I362" i="3" s="1"/>
  <c r="B363" i="3"/>
  <c r="B364" i="3"/>
  <c r="O364" i="3" s="1"/>
  <c r="B365" i="3"/>
  <c r="M365" i="3" s="1"/>
  <c r="B366" i="3"/>
  <c r="M366" i="3" s="1"/>
  <c r="B367" i="3"/>
  <c r="M367" i="3" s="1"/>
  <c r="B368" i="3"/>
  <c r="M368" i="3" s="1"/>
  <c r="B369" i="3"/>
  <c r="L369" i="3" s="1"/>
  <c r="B370" i="3"/>
  <c r="F370" i="3" s="1"/>
  <c r="B371" i="3"/>
  <c r="B372" i="3"/>
  <c r="O372" i="3" s="1"/>
  <c r="B373" i="3"/>
  <c r="M373" i="3" s="1"/>
  <c r="B374" i="3"/>
  <c r="O374" i="3" s="1"/>
  <c r="B375" i="3"/>
  <c r="H375" i="3" s="1"/>
  <c r="B376" i="3"/>
  <c r="M376" i="3" s="1"/>
  <c r="B377" i="3"/>
  <c r="N377" i="3" s="1"/>
  <c r="B378" i="3"/>
  <c r="I378" i="3" s="1"/>
  <c r="B379" i="3"/>
  <c r="B380" i="3"/>
  <c r="O380" i="3" s="1"/>
  <c r="B381" i="3"/>
  <c r="M381" i="3" s="1"/>
  <c r="B382" i="3"/>
  <c r="M382" i="3" s="1"/>
  <c r="B383" i="3"/>
  <c r="M383" i="3" s="1"/>
  <c r="B384" i="3"/>
  <c r="M384" i="3" s="1"/>
  <c r="B385" i="3"/>
  <c r="L385" i="3" s="1"/>
  <c r="B386" i="3"/>
  <c r="I386" i="3" s="1"/>
  <c r="B387" i="3"/>
  <c r="M387" i="3" s="1"/>
  <c r="B388" i="3"/>
  <c r="O388" i="3" s="1"/>
  <c r="B389" i="3"/>
  <c r="B390" i="3"/>
  <c r="O390" i="3" s="1"/>
  <c r="B391" i="3"/>
  <c r="M391" i="3" s="1"/>
  <c r="B392" i="3"/>
  <c r="M392" i="3" s="1"/>
  <c r="B393" i="3"/>
  <c r="L393" i="3" s="1"/>
  <c r="B394" i="3"/>
  <c r="D394" i="3" s="1"/>
  <c r="B395" i="3"/>
  <c r="B396" i="3"/>
  <c r="O396" i="3" s="1"/>
  <c r="B397" i="3"/>
  <c r="M397" i="3" s="1"/>
  <c r="B398" i="3"/>
  <c r="M398" i="3" s="1"/>
  <c r="B399" i="3"/>
  <c r="M399" i="3" s="1"/>
  <c r="B400" i="3"/>
  <c r="M400" i="3" s="1"/>
  <c r="B401" i="3"/>
  <c r="N401" i="3" s="1"/>
  <c r="B402" i="3"/>
  <c r="G402" i="3" s="1"/>
  <c r="B403" i="3"/>
  <c r="B404" i="3"/>
  <c r="O404" i="3" s="1"/>
  <c r="B405" i="3"/>
  <c r="M405" i="3" s="1"/>
  <c r="B406" i="3"/>
  <c r="O406" i="3" s="1"/>
  <c r="B407" i="3"/>
  <c r="B408" i="3"/>
  <c r="M408" i="3" s="1"/>
  <c r="B409" i="3"/>
  <c r="L409" i="3" s="1"/>
  <c r="B410" i="3"/>
  <c r="D410" i="3" s="1"/>
  <c r="B411" i="3"/>
  <c r="B412" i="3"/>
  <c r="O412" i="3" s="1"/>
  <c r="B413" i="3"/>
  <c r="M413" i="3" s="1"/>
  <c r="B414" i="3"/>
  <c r="M414" i="3" s="1"/>
  <c r="B415" i="3"/>
  <c r="M415" i="3" s="1"/>
  <c r="B416" i="3"/>
  <c r="M416" i="3" s="1"/>
  <c r="B417" i="3"/>
  <c r="K417" i="3" s="1"/>
  <c r="B418" i="3"/>
  <c r="H418" i="3" s="1"/>
  <c r="B419" i="3"/>
  <c r="B420" i="3"/>
  <c r="O420" i="3" s="1"/>
  <c r="B421" i="3"/>
  <c r="M421" i="3" s="1"/>
  <c r="B422" i="3"/>
  <c r="O422" i="3" s="1"/>
  <c r="B423" i="3"/>
  <c r="M423" i="3" s="1"/>
  <c r="B424" i="3"/>
  <c r="M424" i="3" s="1"/>
  <c r="B425" i="3"/>
  <c r="K425" i="3" s="1"/>
  <c r="B426" i="3"/>
  <c r="D426" i="3" s="1"/>
  <c r="B427" i="3"/>
  <c r="M427" i="3" s="1"/>
  <c r="B428" i="3"/>
  <c r="O428" i="3" s="1"/>
  <c r="B430" i="3"/>
  <c r="M430" i="3" s="1"/>
  <c r="B431" i="3"/>
  <c r="M431" i="3" s="1"/>
  <c r="B432" i="3"/>
  <c r="M432" i="3" s="1"/>
  <c r="B433" i="3"/>
  <c r="L433" i="3" s="1"/>
  <c r="B434" i="3"/>
  <c r="D434" i="3" s="1"/>
  <c r="B435" i="3"/>
  <c r="B436" i="3"/>
  <c r="O436" i="3" s="1"/>
  <c r="B437" i="3"/>
  <c r="M437" i="3" s="1"/>
  <c r="B438" i="3"/>
  <c r="O438" i="3" s="1"/>
  <c r="B439" i="3"/>
  <c r="M439" i="3" s="1"/>
  <c r="B440" i="3"/>
  <c r="M440" i="3" s="1"/>
  <c r="B441" i="3"/>
  <c r="K441" i="3" s="1"/>
  <c r="B442" i="3"/>
  <c r="F442" i="3" s="1"/>
  <c r="B443" i="3"/>
  <c r="D443" i="3" s="1"/>
  <c r="B444" i="3"/>
  <c r="O444" i="3" s="1"/>
  <c r="B445" i="3"/>
  <c r="M445" i="3" s="1"/>
  <c r="B446" i="3"/>
  <c r="O446" i="3" s="1"/>
  <c r="B447" i="3"/>
  <c r="M447" i="3" s="1"/>
  <c r="B448" i="3"/>
  <c r="M448" i="3" s="1"/>
  <c r="B449" i="3"/>
  <c r="N449" i="3" s="1"/>
  <c r="B450" i="3"/>
  <c r="I450" i="3" s="1"/>
  <c r="B451" i="3"/>
  <c r="B452" i="3"/>
  <c r="O452" i="3" s="1"/>
  <c r="B453" i="3"/>
  <c r="M453" i="3" s="1"/>
  <c r="B454" i="3"/>
  <c r="O454" i="3" s="1"/>
  <c r="B455" i="3"/>
  <c r="M455" i="3" s="1"/>
  <c r="B456" i="3"/>
  <c r="M456" i="3" s="1"/>
  <c r="B457" i="3"/>
  <c r="L457" i="3" s="1"/>
  <c r="B458" i="3"/>
  <c r="H458" i="3" s="1"/>
  <c r="B459" i="3"/>
  <c r="B460" i="3"/>
  <c r="O460" i="3" s="1"/>
  <c r="B461" i="3"/>
  <c r="N461" i="3" s="1"/>
  <c r="B462" i="3"/>
  <c r="O462" i="3" s="1"/>
  <c r="B463" i="3"/>
  <c r="M463" i="3" s="1"/>
  <c r="B464" i="3"/>
  <c r="M464" i="3" s="1"/>
  <c r="B465" i="3"/>
  <c r="L465" i="3" s="1"/>
  <c r="B466" i="3"/>
  <c r="G466" i="3" s="1"/>
  <c r="B467" i="3"/>
  <c r="B468" i="3"/>
  <c r="O468" i="3" s="1"/>
  <c r="B469" i="3"/>
  <c r="M469" i="3" s="1"/>
  <c r="B470" i="3"/>
  <c r="O470" i="3" s="1"/>
  <c r="B471" i="3"/>
  <c r="M471" i="3" s="1"/>
  <c r="B472" i="3"/>
  <c r="M472" i="3" s="1"/>
  <c r="B473" i="3"/>
  <c r="K473" i="3" s="1"/>
  <c r="B474" i="3"/>
  <c r="F474" i="3" s="1"/>
  <c r="B475" i="3"/>
  <c r="B476" i="3"/>
  <c r="O476" i="3" s="1"/>
  <c r="B477" i="3"/>
  <c r="M477" i="3" s="1"/>
  <c r="B478" i="3"/>
  <c r="M478" i="3" s="1"/>
  <c r="B479" i="3"/>
  <c r="M479" i="3" s="1"/>
  <c r="B480" i="3"/>
  <c r="M480" i="3" s="1"/>
  <c r="B481" i="3"/>
  <c r="L481" i="3" s="1"/>
  <c r="B482" i="3"/>
  <c r="E482" i="3" s="1"/>
  <c r="B483" i="3"/>
  <c r="B484" i="3"/>
  <c r="O484" i="3" s="1"/>
  <c r="B485" i="3"/>
  <c r="M485" i="3" s="1"/>
  <c r="B486" i="3"/>
  <c r="O486" i="3" s="1"/>
  <c r="B487" i="3"/>
  <c r="M487" i="3" s="1"/>
  <c r="B488" i="3"/>
  <c r="M488" i="3" s="1"/>
  <c r="B489" i="3"/>
  <c r="L489" i="3" s="1"/>
  <c r="B490" i="3"/>
  <c r="D490" i="3" s="1"/>
  <c r="B491" i="3"/>
  <c r="B492" i="3"/>
  <c r="O492" i="3" s="1"/>
  <c r="B493" i="3"/>
  <c r="M493" i="3" s="1"/>
  <c r="B494" i="3"/>
  <c r="M494" i="3" s="1"/>
  <c r="B495" i="3"/>
  <c r="M495" i="3" s="1"/>
  <c r="B496" i="3"/>
  <c r="M496" i="3" s="1"/>
  <c r="B497" i="3"/>
  <c r="M497" i="3" s="1"/>
  <c r="B498" i="3"/>
  <c r="E498" i="3" s="1"/>
  <c r="B499" i="3"/>
  <c r="M499" i="3" s="1"/>
  <c r="B500" i="3"/>
  <c r="O500" i="3" s="1"/>
  <c r="B501" i="3"/>
  <c r="M501" i="3" s="1"/>
  <c r="B502" i="3"/>
  <c r="O502" i="3" s="1"/>
  <c r="B503" i="3"/>
  <c r="M503" i="3" s="1"/>
  <c r="B504" i="3"/>
  <c r="M504" i="3" s="1"/>
  <c r="B505" i="3"/>
  <c r="M505" i="3" s="1"/>
  <c r="B506" i="3"/>
  <c r="E506" i="3" s="1"/>
  <c r="B507" i="3"/>
  <c r="M507" i="3" s="1"/>
  <c r="B508" i="3"/>
  <c r="O508" i="3" s="1"/>
  <c r="B509" i="3"/>
  <c r="M509" i="3" s="1"/>
  <c r="B510" i="3"/>
  <c r="M510" i="3" s="1"/>
  <c r="B511" i="3"/>
  <c r="M511" i="3" s="1"/>
  <c r="B512" i="3"/>
  <c r="M512" i="3" s="1"/>
  <c r="B513" i="3"/>
  <c r="M513" i="3" s="1"/>
  <c r="B514" i="3"/>
  <c r="E514" i="3" s="1"/>
  <c r="B515" i="3"/>
  <c r="M515" i="3" s="1"/>
  <c r="B516" i="3"/>
  <c r="O516" i="3" s="1"/>
  <c r="B517" i="3"/>
  <c r="M517" i="3" s="1"/>
  <c r="B518" i="3"/>
  <c r="O518" i="3" s="1"/>
  <c r="B519" i="3"/>
  <c r="M519" i="3" s="1"/>
  <c r="B520" i="3"/>
  <c r="M520" i="3" s="1"/>
  <c r="B521" i="3"/>
  <c r="M521" i="3" s="1"/>
  <c r="B522" i="3"/>
  <c r="D522" i="3" s="1"/>
  <c r="B523" i="3"/>
  <c r="M523" i="3" s="1"/>
  <c r="B524" i="3"/>
  <c r="O524" i="3" s="1"/>
  <c r="B525" i="3"/>
  <c r="M525" i="3" s="1"/>
  <c r="B526" i="3"/>
  <c r="M526" i="3" s="1"/>
  <c r="B527" i="3"/>
  <c r="M527" i="3" s="1"/>
  <c r="B528" i="3"/>
  <c r="M528" i="3" s="1"/>
  <c r="B529" i="3"/>
  <c r="M529" i="3" s="1"/>
  <c r="B530" i="3"/>
  <c r="J530" i="3" s="1"/>
  <c r="B531" i="3"/>
  <c r="M531" i="3" s="1"/>
  <c r="B532" i="3"/>
  <c r="O532" i="3" s="1"/>
  <c r="B533" i="3"/>
  <c r="M533" i="3" s="1"/>
  <c r="B534" i="3"/>
  <c r="O534" i="3" s="1"/>
  <c r="B535" i="3"/>
  <c r="M535" i="3" s="1"/>
  <c r="B536" i="3"/>
  <c r="M536" i="3" s="1"/>
  <c r="B537" i="3"/>
  <c r="M537" i="3" s="1"/>
  <c r="B538" i="3"/>
  <c r="H538" i="3" s="1"/>
  <c r="B539" i="3"/>
  <c r="M539" i="3" s="1"/>
  <c r="B540" i="3"/>
  <c r="O540" i="3" s="1"/>
  <c r="B541" i="3"/>
  <c r="M541" i="3" s="1"/>
  <c r="B542" i="3"/>
  <c r="M542" i="3" s="1"/>
  <c r="B543" i="3"/>
  <c r="M543" i="3" s="1"/>
  <c r="B544" i="3"/>
  <c r="M544" i="3" s="1"/>
  <c r="B545" i="3"/>
  <c r="M545" i="3" s="1"/>
  <c r="B546" i="3"/>
  <c r="F546" i="3" s="1"/>
  <c r="B547" i="3"/>
  <c r="M547" i="3" s="1"/>
  <c r="B548" i="3"/>
  <c r="O548" i="3" s="1"/>
  <c r="B549" i="3"/>
  <c r="M549" i="3" s="1"/>
  <c r="B550" i="3"/>
  <c r="O550" i="3" s="1"/>
  <c r="B551" i="3"/>
  <c r="M551" i="3" s="1"/>
  <c r="B552" i="3"/>
  <c r="M552" i="3" s="1"/>
  <c r="B553" i="3"/>
  <c r="M553" i="3" s="1"/>
  <c r="B554" i="3"/>
  <c r="D554" i="3" s="1"/>
  <c r="B555" i="3"/>
  <c r="M555" i="3" s="1"/>
  <c r="B556" i="3"/>
  <c r="O556" i="3" s="1"/>
  <c r="B557" i="3"/>
  <c r="M557" i="3" s="1"/>
  <c r="B558" i="3"/>
  <c r="M558" i="3" s="1"/>
  <c r="B559" i="3"/>
  <c r="M559" i="3" s="1"/>
  <c r="B560" i="3"/>
  <c r="M560" i="3" s="1"/>
  <c r="B561" i="3"/>
  <c r="M561" i="3" s="1"/>
  <c r="B562" i="3"/>
  <c r="J562" i="3" s="1"/>
  <c r="B563" i="3"/>
  <c r="M563" i="3" s="1"/>
  <c r="B564" i="3"/>
  <c r="O564" i="3" s="1"/>
  <c r="B565" i="3"/>
  <c r="M565" i="3" s="1"/>
  <c r="B566" i="3"/>
  <c r="O566" i="3" s="1"/>
  <c r="B567" i="3"/>
  <c r="M567" i="3" s="1"/>
  <c r="B568" i="3"/>
  <c r="M568" i="3" s="1"/>
  <c r="B569" i="3"/>
  <c r="M569" i="3" s="1"/>
  <c r="B570" i="3"/>
  <c r="H570" i="3" s="1"/>
  <c r="B571" i="3"/>
  <c r="M571" i="3" s="1"/>
  <c r="B572" i="3"/>
  <c r="O572" i="3" s="1"/>
  <c r="B573" i="3"/>
  <c r="M573" i="3" s="1"/>
  <c r="B574" i="3"/>
  <c r="M574" i="3" s="1"/>
  <c r="B575" i="3"/>
  <c r="M575" i="3" s="1"/>
  <c r="B576" i="3"/>
  <c r="M576" i="3" s="1"/>
  <c r="B577" i="3"/>
  <c r="M577" i="3" s="1"/>
  <c r="B578" i="3"/>
  <c r="F578" i="3" s="1"/>
  <c r="B580" i="3"/>
  <c r="O580" i="3" s="1"/>
  <c r="B581" i="3"/>
  <c r="M581" i="3" s="1"/>
  <c r="B582" i="3"/>
  <c r="O582" i="3" s="1"/>
  <c r="B583" i="3"/>
  <c r="M583" i="3" s="1"/>
  <c r="B584" i="3"/>
  <c r="M584" i="3" s="1"/>
  <c r="B585" i="3"/>
  <c r="B586" i="3"/>
  <c r="B587" i="3"/>
  <c r="L587" i="3" s="1"/>
  <c r="B588" i="3"/>
  <c r="O588" i="3" s="1"/>
  <c r="B589" i="3"/>
  <c r="M589" i="3" s="1"/>
  <c r="B590" i="3"/>
  <c r="M590" i="3" s="1"/>
  <c r="B591" i="3"/>
  <c r="M591" i="3" s="1"/>
  <c r="B592" i="3"/>
  <c r="M592" i="3" s="1"/>
  <c r="B593" i="3"/>
  <c r="N593" i="3" s="1"/>
  <c r="B594" i="3"/>
  <c r="B595" i="3"/>
  <c r="M595" i="3" s="1"/>
  <c r="B596" i="3"/>
  <c r="O596" i="3" s="1"/>
  <c r="B597" i="3"/>
  <c r="M597" i="3" s="1"/>
  <c r="B598" i="3"/>
  <c r="O598" i="3" s="1"/>
  <c r="B599" i="3"/>
  <c r="M599" i="3" s="1"/>
  <c r="B600" i="3"/>
  <c r="M600" i="3" s="1"/>
  <c r="B601" i="3"/>
  <c r="B602" i="3"/>
  <c r="B603" i="3"/>
  <c r="M603" i="3" s="1"/>
  <c r="B604" i="3"/>
  <c r="O604" i="3" s="1"/>
  <c r="B605" i="3"/>
  <c r="M605" i="3" s="1"/>
  <c r="B606" i="3"/>
  <c r="M606" i="3" s="1"/>
  <c r="B607" i="3"/>
  <c r="M607" i="3" s="1"/>
  <c r="B608" i="3"/>
  <c r="M608" i="3" s="1"/>
  <c r="B609" i="3"/>
  <c r="B610" i="3"/>
  <c r="B611" i="3"/>
  <c r="M611" i="3" s="1"/>
  <c r="B612" i="3"/>
  <c r="O612" i="3" s="1"/>
  <c r="B613" i="3"/>
  <c r="M613" i="3" s="1"/>
  <c r="B614" i="3"/>
  <c r="O614" i="3" s="1"/>
  <c r="B615" i="3"/>
  <c r="M615" i="3" s="1"/>
  <c r="B616" i="3"/>
  <c r="M616" i="3" s="1"/>
  <c r="B617" i="3"/>
  <c r="B618" i="3"/>
  <c r="O618" i="3" s="1"/>
  <c r="B619" i="3"/>
  <c r="K619" i="3" s="1"/>
  <c r="B620" i="3"/>
  <c r="O620" i="3" s="1"/>
  <c r="B621" i="3"/>
  <c r="M621" i="3" s="1"/>
  <c r="B622" i="3"/>
  <c r="M622" i="3" s="1"/>
  <c r="B623" i="3"/>
  <c r="M623" i="3" s="1"/>
  <c r="B624" i="3"/>
  <c r="M624" i="3" s="1"/>
  <c r="B625" i="3"/>
  <c r="B626" i="3"/>
  <c r="O626" i="3" s="1"/>
  <c r="B627" i="3"/>
  <c r="M627" i="3" s="1"/>
  <c r="B628" i="3"/>
  <c r="O628" i="3" s="1"/>
  <c r="B2" i="3"/>
  <c r="M2" i="3" s="1"/>
  <c r="N33" i="3"/>
  <c r="L40" i="3"/>
  <c r="L57" i="3"/>
  <c r="L63" i="3"/>
  <c r="N65" i="3"/>
  <c r="N79" i="3"/>
  <c r="L89" i="3"/>
  <c r="N97" i="3"/>
  <c r="N103" i="3"/>
  <c r="L104" i="3"/>
  <c r="N110" i="3"/>
  <c r="N121" i="3"/>
  <c r="L129" i="3"/>
  <c r="L145" i="3"/>
  <c r="N153" i="3"/>
  <c r="L161" i="3"/>
  <c r="L169" i="3"/>
  <c r="N169" i="3"/>
  <c r="L177" i="3"/>
  <c r="N177" i="3"/>
  <c r="L179" i="3"/>
  <c r="L182" i="3"/>
  <c r="N182" i="3"/>
  <c r="N188" i="3"/>
  <c r="L9" i="3"/>
  <c r="N9" i="3"/>
  <c r="L196" i="3"/>
  <c r="N196" i="3"/>
  <c r="L203" i="3"/>
  <c r="L204" i="3"/>
  <c r="N204" i="3"/>
  <c r="L212" i="3"/>
  <c r="L220" i="3"/>
  <c r="N220" i="3"/>
  <c r="L10" i="3"/>
  <c r="N10" i="3"/>
  <c r="L228" i="3"/>
  <c r="L236" i="3"/>
  <c r="N244" i="3"/>
  <c r="N251" i="3"/>
  <c r="N252" i="3"/>
  <c r="N260" i="3"/>
  <c r="L268" i="3"/>
  <c r="N275" i="3"/>
  <c r="L276" i="3"/>
  <c r="L284" i="3"/>
  <c r="N284" i="3"/>
  <c r="N307" i="3"/>
  <c r="N308" i="3"/>
  <c r="L324" i="3"/>
  <c r="L363" i="3"/>
  <c r="L17" i="3"/>
  <c r="N17" i="3"/>
  <c r="N497" i="3"/>
  <c r="N505" i="3"/>
  <c r="L508" i="3"/>
  <c r="L513" i="3"/>
  <c r="L521" i="3"/>
  <c r="N521" i="3"/>
  <c r="L524" i="3"/>
  <c r="L529" i="3"/>
  <c r="N537" i="3"/>
  <c r="L540" i="3"/>
  <c r="L545" i="3"/>
  <c r="L553" i="3"/>
  <c r="N553" i="3"/>
  <c r="N561" i="3"/>
  <c r="N564" i="3"/>
  <c r="L569" i="3"/>
  <c r="N569" i="3"/>
  <c r="N577" i="3"/>
  <c r="L591" i="3"/>
  <c r="L629" i="3"/>
  <c r="N629" i="3"/>
  <c r="L18" i="3"/>
  <c r="N18" i="3"/>
  <c r="K23" i="3"/>
  <c r="K24" i="3"/>
  <c r="K25" i="3"/>
  <c r="K26" i="3"/>
  <c r="K32" i="3"/>
  <c r="K33" i="3"/>
  <c r="K34" i="3"/>
  <c r="K40" i="3"/>
  <c r="K41" i="3"/>
  <c r="K42" i="3"/>
  <c r="K48" i="3"/>
  <c r="K49" i="3"/>
  <c r="K50" i="3"/>
  <c r="K56" i="3"/>
  <c r="K57" i="3"/>
  <c r="K58" i="3"/>
  <c r="K64" i="3"/>
  <c r="K65" i="3"/>
  <c r="K66" i="3"/>
  <c r="K72" i="3"/>
  <c r="K73" i="3"/>
  <c r="K74" i="3"/>
  <c r="K80" i="3"/>
  <c r="K81" i="3"/>
  <c r="K82" i="3"/>
  <c r="K88" i="3"/>
  <c r="K89" i="3"/>
  <c r="K90" i="3"/>
  <c r="K96" i="3"/>
  <c r="K97" i="3"/>
  <c r="K98" i="3"/>
  <c r="K103" i="3"/>
  <c r="K104" i="3"/>
  <c r="K105" i="3"/>
  <c r="K106" i="3"/>
  <c r="K110" i="3"/>
  <c r="K112" i="3"/>
  <c r="K113" i="3"/>
  <c r="K176" i="3"/>
  <c r="K177" i="3"/>
  <c r="K178" i="3"/>
  <c r="K179" i="3"/>
  <c r="K180" i="3"/>
  <c r="K114" i="3"/>
  <c r="K120" i="3"/>
  <c r="K121" i="3"/>
  <c r="K122" i="3"/>
  <c r="K128" i="3"/>
  <c r="K129" i="3"/>
  <c r="K130" i="3"/>
  <c r="K136" i="3"/>
  <c r="K137" i="3"/>
  <c r="K138" i="3"/>
  <c r="K144" i="3"/>
  <c r="K145" i="3"/>
  <c r="K146" i="3"/>
  <c r="K152" i="3"/>
  <c r="K153" i="3"/>
  <c r="K159" i="3"/>
  <c r="K160" i="3"/>
  <c r="K161" i="3"/>
  <c r="K162" i="3"/>
  <c r="K168" i="3"/>
  <c r="K169" i="3"/>
  <c r="K170" i="3"/>
  <c r="K8" i="3"/>
  <c r="K182" i="3"/>
  <c r="K187" i="3"/>
  <c r="K188" i="3"/>
  <c r="K9" i="3"/>
  <c r="K195" i="3"/>
  <c r="K196" i="3"/>
  <c r="K203" i="3"/>
  <c r="K204" i="3"/>
  <c r="K211" i="3"/>
  <c r="K212" i="3"/>
  <c r="K220" i="3"/>
  <c r="K10" i="3"/>
  <c r="K224" i="3"/>
  <c r="K227" i="3"/>
  <c r="K228" i="3"/>
  <c r="K236" i="3"/>
  <c r="K242" i="3"/>
  <c r="K243" i="3"/>
  <c r="K244" i="3"/>
  <c r="K245" i="3"/>
  <c r="K251" i="3"/>
  <c r="K252" i="3"/>
  <c r="K253" i="3"/>
  <c r="K258" i="3"/>
  <c r="K260" i="3"/>
  <c r="K261" i="3"/>
  <c r="K267" i="3"/>
  <c r="K268" i="3"/>
  <c r="K269" i="3"/>
  <c r="K276" i="3"/>
  <c r="K277" i="3"/>
  <c r="K283" i="3"/>
  <c r="K284" i="3"/>
  <c r="K291" i="3"/>
  <c r="K292" i="3"/>
  <c r="K296" i="3"/>
  <c r="K300" i="3"/>
  <c r="K308" i="3"/>
  <c r="K332" i="3"/>
  <c r="K340" i="3"/>
  <c r="K379" i="3"/>
  <c r="K396" i="3"/>
  <c r="K403" i="3"/>
  <c r="K404" i="3"/>
  <c r="K15" i="3"/>
  <c r="K16" i="3"/>
  <c r="K17" i="3"/>
  <c r="K497" i="3"/>
  <c r="K505" i="3"/>
  <c r="K507" i="3"/>
  <c r="K508" i="3"/>
  <c r="K513" i="3"/>
  <c r="K521" i="3"/>
  <c r="K524" i="3"/>
  <c r="K525" i="3"/>
  <c r="K529" i="3"/>
  <c r="K532" i="3"/>
  <c r="K537" i="3"/>
  <c r="K540" i="3"/>
  <c r="K545" i="3"/>
  <c r="K553" i="3"/>
  <c r="K556" i="3"/>
  <c r="K561" i="3"/>
  <c r="K569" i="3"/>
  <c r="K577" i="3"/>
  <c r="K583" i="3"/>
  <c r="K589" i="3"/>
  <c r="K599" i="3"/>
  <c r="K629" i="3"/>
  <c r="K18" i="3"/>
  <c r="I21" i="3"/>
  <c r="I23" i="3"/>
  <c r="D24" i="3"/>
  <c r="E24" i="3"/>
  <c r="F24" i="3"/>
  <c r="G24" i="3"/>
  <c r="H24" i="3"/>
  <c r="I24" i="3"/>
  <c r="J24" i="3"/>
  <c r="D25" i="3"/>
  <c r="E25" i="3"/>
  <c r="F25" i="3"/>
  <c r="G25" i="3"/>
  <c r="H25" i="3"/>
  <c r="I25" i="3"/>
  <c r="J25" i="3"/>
  <c r="D26" i="3"/>
  <c r="E26" i="3"/>
  <c r="F26" i="3"/>
  <c r="G26" i="3"/>
  <c r="H26" i="3"/>
  <c r="I26" i="3"/>
  <c r="J26" i="3"/>
  <c r="J29" i="3"/>
  <c r="D31" i="3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G39" i="3"/>
  <c r="D40" i="3"/>
  <c r="E40" i="3"/>
  <c r="F40" i="3"/>
  <c r="G40" i="3"/>
  <c r="H40" i="3"/>
  <c r="I40" i="3"/>
  <c r="J40" i="3"/>
  <c r="D41" i="3"/>
  <c r="E41" i="3"/>
  <c r="F41" i="3"/>
  <c r="G41" i="3"/>
  <c r="H41" i="3"/>
  <c r="I41" i="3"/>
  <c r="J41" i="3"/>
  <c r="D42" i="3"/>
  <c r="E42" i="3"/>
  <c r="F42" i="3"/>
  <c r="G42" i="3"/>
  <c r="H42" i="3"/>
  <c r="I42" i="3"/>
  <c r="J42" i="3"/>
  <c r="D45" i="3"/>
  <c r="I47" i="3"/>
  <c r="D48" i="3"/>
  <c r="E48" i="3"/>
  <c r="F48" i="3"/>
  <c r="G48" i="3"/>
  <c r="H48" i="3"/>
  <c r="I48" i="3"/>
  <c r="J48" i="3"/>
  <c r="D49" i="3"/>
  <c r="E49" i="3"/>
  <c r="F49" i="3"/>
  <c r="G49" i="3"/>
  <c r="H49" i="3"/>
  <c r="I49" i="3"/>
  <c r="J49" i="3"/>
  <c r="D50" i="3"/>
  <c r="E50" i="3"/>
  <c r="F50" i="3"/>
  <c r="G50" i="3"/>
  <c r="H50" i="3"/>
  <c r="I50" i="3"/>
  <c r="J50" i="3"/>
  <c r="D53" i="3"/>
  <c r="D56" i="3"/>
  <c r="E56" i="3"/>
  <c r="F56" i="3"/>
  <c r="G56" i="3"/>
  <c r="H56" i="3"/>
  <c r="I56" i="3"/>
  <c r="J56" i="3"/>
  <c r="D57" i="3"/>
  <c r="E57" i="3"/>
  <c r="F57" i="3"/>
  <c r="G57" i="3"/>
  <c r="H57" i="3"/>
  <c r="I57" i="3"/>
  <c r="J57" i="3"/>
  <c r="D58" i="3"/>
  <c r="E58" i="3"/>
  <c r="F58" i="3"/>
  <c r="G58" i="3"/>
  <c r="H58" i="3"/>
  <c r="I58" i="3"/>
  <c r="J58" i="3"/>
  <c r="E60" i="3"/>
  <c r="D61" i="3"/>
  <c r="D63" i="3"/>
  <c r="D64" i="3"/>
  <c r="E64" i="3"/>
  <c r="F64" i="3"/>
  <c r="G64" i="3"/>
  <c r="H64" i="3"/>
  <c r="I64" i="3"/>
  <c r="J64" i="3"/>
  <c r="D65" i="3"/>
  <c r="E65" i="3"/>
  <c r="F65" i="3"/>
  <c r="G65" i="3"/>
  <c r="H65" i="3"/>
  <c r="I65" i="3"/>
  <c r="J65" i="3"/>
  <c r="D66" i="3"/>
  <c r="E66" i="3"/>
  <c r="F66" i="3"/>
  <c r="G66" i="3"/>
  <c r="H66" i="3"/>
  <c r="I66" i="3"/>
  <c r="J66" i="3"/>
  <c r="D69" i="3"/>
  <c r="D71" i="3"/>
  <c r="D72" i="3"/>
  <c r="E72" i="3"/>
  <c r="F72" i="3"/>
  <c r="G72" i="3"/>
  <c r="H72" i="3"/>
  <c r="I72" i="3"/>
  <c r="J72" i="3"/>
  <c r="D73" i="3"/>
  <c r="E73" i="3"/>
  <c r="F73" i="3"/>
  <c r="G73" i="3"/>
  <c r="H73" i="3"/>
  <c r="I73" i="3"/>
  <c r="J73" i="3"/>
  <c r="D74" i="3"/>
  <c r="E74" i="3"/>
  <c r="F74" i="3"/>
  <c r="G74" i="3"/>
  <c r="H74" i="3"/>
  <c r="I74" i="3"/>
  <c r="J74" i="3"/>
  <c r="H76" i="3"/>
  <c r="D77" i="3"/>
  <c r="D79" i="3"/>
  <c r="D80" i="3"/>
  <c r="E80" i="3"/>
  <c r="F80" i="3"/>
  <c r="G80" i="3"/>
  <c r="H80" i="3"/>
  <c r="I80" i="3"/>
  <c r="J80" i="3"/>
  <c r="D81" i="3"/>
  <c r="E81" i="3"/>
  <c r="F81" i="3"/>
  <c r="G81" i="3"/>
  <c r="H81" i="3"/>
  <c r="I81" i="3"/>
  <c r="J81" i="3"/>
  <c r="D82" i="3"/>
  <c r="E82" i="3"/>
  <c r="F82" i="3"/>
  <c r="G82" i="3"/>
  <c r="H82" i="3"/>
  <c r="I82" i="3"/>
  <c r="J82" i="3"/>
  <c r="D85" i="3"/>
  <c r="I87" i="3"/>
  <c r="D88" i="3"/>
  <c r="E88" i="3"/>
  <c r="F88" i="3"/>
  <c r="G88" i="3"/>
  <c r="H88" i="3"/>
  <c r="I88" i="3"/>
  <c r="J88" i="3"/>
  <c r="D89" i="3"/>
  <c r="E89" i="3"/>
  <c r="F89" i="3"/>
  <c r="G89" i="3"/>
  <c r="H89" i="3"/>
  <c r="I89" i="3"/>
  <c r="J89" i="3"/>
  <c r="D90" i="3"/>
  <c r="E90" i="3"/>
  <c r="F90" i="3"/>
  <c r="G90" i="3"/>
  <c r="H90" i="3"/>
  <c r="I90" i="3"/>
  <c r="J90" i="3"/>
  <c r="D93" i="3"/>
  <c r="G95" i="3"/>
  <c r="D96" i="3"/>
  <c r="E96" i="3"/>
  <c r="F96" i="3"/>
  <c r="G96" i="3"/>
  <c r="H96" i="3"/>
  <c r="I96" i="3"/>
  <c r="J96" i="3"/>
  <c r="D97" i="3"/>
  <c r="E97" i="3"/>
  <c r="F97" i="3"/>
  <c r="G97" i="3"/>
  <c r="H97" i="3"/>
  <c r="I97" i="3"/>
  <c r="J97" i="3"/>
  <c r="D98" i="3"/>
  <c r="E98" i="3"/>
  <c r="F98" i="3"/>
  <c r="G98" i="3"/>
  <c r="H98" i="3"/>
  <c r="I98" i="3"/>
  <c r="J98" i="3"/>
  <c r="E100" i="3"/>
  <c r="D101" i="3"/>
  <c r="D104" i="3"/>
  <c r="E104" i="3"/>
  <c r="F104" i="3"/>
  <c r="G104" i="3"/>
  <c r="H104" i="3"/>
  <c r="I104" i="3"/>
  <c r="J104" i="3"/>
  <c r="D105" i="3"/>
  <c r="E105" i="3"/>
  <c r="F105" i="3"/>
  <c r="G105" i="3"/>
  <c r="H105" i="3"/>
  <c r="I105" i="3"/>
  <c r="J105" i="3"/>
  <c r="D106" i="3"/>
  <c r="E106" i="3"/>
  <c r="F106" i="3"/>
  <c r="G106" i="3"/>
  <c r="H106" i="3"/>
  <c r="I106" i="3"/>
  <c r="J106" i="3"/>
  <c r="G108" i="3"/>
  <c r="D109" i="3"/>
  <c r="D110" i="3"/>
  <c r="E110" i="3"/>
  <c r="F110" i="3"/>
  <c r="G110" i="3"/>
  <c r="H110" i="3"/>
  <c r="I110" i="3"/>
  <c r="J110" i="3"/>
  <c r="H111" i="3"/>
  <c r="D112" i="3"/>
  <c r="E112" i="3"/>
  <c r="F112" i="3"/>
  <c r="G112" i="3"/>
  <c r="H112" i="3"/>
  <c r="I112" i="3"/>
  <c r="J112" i="3"/>
  <c r="D113" i="3"/>
  <c r="E113" i="3"/>
  <c r="F113" i="3"/>
  <c r="G113" i="3"/>
  <c r="H113" i="3"/>
  <c r="I113" i="3"/>
  <c r="J113" i="3"/>
  <c r="D176" i="3"/>
  <c r="E176" i="3"/>
  <c r="F176" i="3"/>
  <c r="G176" i="3"/>
  <c r="H176" i="3"/>
  <c r="I176" i="3"/>
  <c r="J176" i="3"/>
  <c r="D177" i="3"/>
  <c r="E177" i="3"/>
  <c r="F177" i="3"/>
  <c r="G177" i="3"/>
  <c r="H177" i="3"/>
  <c r="I177" i="3"/>
  <c r="J177" i="3"/>
  <c r="D178" i="3"/>
  <c r="E178" i="3"/>
  <c r="F178" i="3"/>
  <c r="G178" i="3"/>
  <c r="H178" i="3"/>
  <c r="I178" i="3"/>
  <c r="J178" i="3"/>
  <c r="D179" i="3"/>
  <c r="E179" i="3"/>
  <c r="F179" i="3"/>
  <c r="G179" i="3"/>
  <c r="H179" i="3"/>
  <c r="I179" i="3"/>
  <c r="J179" i="3"/>
  <c r="D180" i="3"/>
  <c r="E180" i="3"/>
  <c r="F180" i="3"/>
  <c r="G180" i="3"/>
  <c r="H180" i="3"/>
  <c r="I180" i="3"/>
  <c r="J180" i="3"/>
  <c r="D2" i="3"/>
  <c r="E2" i="3"/>
  <c r="H2" i="3"/>
  <c r="J2" i="3"/>
  <c r="H4" i="3"/>
  <c r="D114" i="3"/>
  <c r="E114" i="3"/>
  <c r="F114" i="3"/>
  <c r="G114" i="3"/>
  <c r="H114" i="3"/>
  <c r="I114" i="3"/>
  <c r="J114" i="3"/>
  <c r="I116" i="3"/>
  <c r="H117" i="3"/>
  <c r="D119" i="3"/>
  <c r="D120" i="3"/>
  <c r="E120" i="3"/>
  <c r="F120" i="3"/>
  <c r="G120" i="3"/>
  <c r="H120" i="3"/>
  <c r="I120" i="3"/>
  <c r="J120" i="3"/>
  <c r="D121" i="3"/>
  <c r="E121" i="3"/>
  <c r="F121" i="3"/>
  <c r="G121" i="3"/>
  <c r="H121" i="3"/>
  <c r="I121" i="3"/>
  <c r="J121" i="3"/>
  <c r="D122" i="3"/>
  <c r="E122" i="3"/>
  <c r="F122" i="3"/>
  <c r="G122" i="3"/>
  <c r="H122" i="3"/>
  <c r="I122" i="3"/>
  <c r="J122" i="3"/>
  <c r="J124" i="3"/>
  <c r="H125" i="3"/>
  <c r="I127" i="3"/>
  <c r="D128" i="3"/>
  <c r="E128" i="3"/>
  <c r="F128" i="3"/>
  <c r="G128" i="3"/>
  <c r="H128" i="3"/>
  <c r="I128" i="3"/>
  <c r="J128" i="3"/>
  <c r="D129" i="3"/>
  <c r="E129" i="3"/>
  <c r="F129" i="3"/>
  <c r="G129" i="3"/>
  <c r="H129" i="3"/>
  <c r="I129" i="3"/>
  <c r="J129" i="3"/>
  <c r="D130" i="3"/>
  <c r="E130" i="3"/>
  <c r="F130" i="3"/>
  <c r="G130" i="3"/>
  <c r="H130" i="3"/>
  <c r="I130" i="3"/>
  <c r="J130" i="3"/>
  <c r="J132" i="3"/>
  <c r="H133" i="3"/>
  <c r="E135" i="3"/>
  <c r="D136" i="3"/>
  <c r="E136" i="3"/>
  <c r="F136" i="3"/>
  <c r="G136" i="3"/>
  <c r="H136" i="3"/>
  <c r="I136" i="3"/>
  <c r="J136" i="3"/>
  <c r="D137" i="3"/>
  <c r="E137" i="3"/>
  <c r="F137" i="3"/>
  <c r="G137" i="3"/>
  <c r="H137" i="3"/>
  <c r="I137" i="3"/>
  <c r="J137" i="3"/>
  <c r="D138" i="3"/>
  <c r="E138" i="3"/>
  <c r="F138" i="3"/>
  <c r="G138" i="3"/>
  <c r="H138" i="3"/>
  <c r="I138" i="3"/>
  <c r="J138" i="3"/>
  <c r="J140" i="3"/>
  <c r="H5" i="3"/>
  <c r="J141" i="3"/>
  <c r="I143" i="3"/>
  <c r="D144" i="3"/>
  <c r="E144" i="3"/>
  <c r="F144" i="3"/>
  <c r="G144" i="3"/>
  <c r="H144" i="3"/>
  <c r="I144" i="3"/>
  <c r="J144" i="3"/>
  <c r="D145" i="3"/>
  <c r="E145" i="3"/>
  <c r="F145" i="3"/>
  <c r="G145" i="3"/>
  <c r="H145" i="3"/>
  <c r="I145" i="3"/>
  <c r="J145" i="3"/>
  <c r="D146" i="3"/>
  <c r="E146" i="3"/>
  <c r="F146" i="3"/>
  <c r="G146" i="3"/>
  <c r="H146" i="3"/>
  <c r="I146" i="3"/>
  <c r="J146" i="3"/>
  <c r="H148" i="3"/>
  <c r="J149" i="3"/>
  <c r="E151" i="3"/>
  <c r="D152" i="3"/>
  <c r="E152" i="3"/>
  <c r="F152" i="3"/>
  <c r="G152" i="3"/>
  <c r="H152" i="3"/>
  <c r="I152" i="3"/>
  <c r="J152" i="3"/>
  <c r="D153" i="3"/>
  <c r="E153" i="3"/>
  <c r="F153" i="3"/>
  <c r="G153" i="3"/>
  <c r="H153" i="3"/>
  <c r="I153" i="3"/>
  <c r="J153" i="3"/>
  <c r="D154" i="3"/>
  <c r="E154" i="3"/>
  <c r="F154" i="3"/>
  <c r="G154" i="3"/>
  <c r="H154" i="3"/>
  <c r="I154" i="3"/>
  <c r="J154" i="3"/>
  <c r="I156" i="3"/>
  <c r="J157" i="3"/>
  <c r="J159" i="3"/>
  <c r="D160" i="3"/>
  <c r="E160" i="3"/>
  <c r="F160" i="3"/>
  <c r="G160" i="3"/>
  <c r="H160" i="3"/>
  <c r="I160" i="3"/>
  <c r="J160" i="3"/>
  <c r="D161" i="3"/>
  <c r="E161" i="3"/>
  <c r="F161" i="3"/>
  <c r="G161" i="3"/>
  <c r="H161" i="3"/>
  <c r="I161" i="3"/>
  <c r="J161" i="3"/>
  <c r="D162" i="3"/>
  <c r="E162" i="3"/>
  <c r="F162" i="3"/>
  <c r="G162" i="3"/>
  <c r="H162" i="3"/>
  <c r="I162" i="3"/>
  <c r="J162" i="3"/>
  <c r="I163" i="3"/>
  <c r="I164" i="3"/>
  <c r="J165" i="3"/>
  <c r="F167" i="3"/>
  <c r="D168" i="3"/>
  <c r="E168" i="3"/>
  <c r="F168" i="3"/>
  <c r="G168" i="3"/>
  <c r="H168" i="3"/>
  <c r="I168" i="3"/>
  <c r="J168" i="3"/>
  <c r="D169" i="3"/>
  <c r="E169" i="3"/>
  <c r="F169" i="3"/>
  <c r="G169" i="3"/>
  <c r="H169" i="3"/>
  <c r="I169" i="3"/>
  <c r="J169" i="3"/>
  <c r="D170" i="3"/>
  <c r="E170" i="3"/>
  <c r="F170" i="3"/>
  <c r="G170" i="3"/>
  <c r="H170" i="3"/>
  <c r="I170" i="3"/>
  <c r="J170" i="3"/>
  <c r="J7" i="3"/>
  <c r="D8" i="3"/>
  <c r="E8" i="3"/>
  <c r="F8" i="3"/>
  <c r="G8" i="3"/>
  <c r="H8" i="3"/>
  <c r="I8" i="3"/>
  <c r="J8" i="3"/>
  <c r="J172" i="3"/>
  <c r="D173" i="3"/>
  <c r="D175" i="3"/>
  <c r="D182" i="3"/>
  <c r="E182" i="3"/>
  <c r="F182" i="3"/>
  <c r="G182" i="3"/>
  <c r="H182" i="3"/>
  <c r="I182" i="3"/>
  <c r="J182" i="3"/>
  <c r="I183" i="3"/>
  <c r="I184" i="3"/>
  <c r="G186" i="3"/>
  <c r="D187" i="3"/>
  <c r="E187" i="3"/>
  <c r="F187" i="3"/>
  <c r="G187" i="3"/>
  <c r="H187" i="3"/>
  <c r="I187" i="3"/>
  <c r="J187" i="3"/>
  <c r="D188" i="3"/>
  <c r="E188" i="3"/>
  <c r="F188" i="3"/>
  <c r="G188" i="3"/>
  <c r="H188" i="3"/>
  <c r="I188" i="3"/>
  <c r="J188" i="3"/>
  <c r="D189" i="3"/>
  <c r="E189" i="3"/>
  <c r="F189" i="3"/>
  <c r="G189" i="3"/>
  <c r="H189" i="3"/>
  <c r="I189" i="3"/>
  <c r="J189" i="3"/>
  <c r="D9" i="3"/>
  <c r="E9" i="3"/>
  <c r="F9" i="3"/>
  <c r="G9" i="3"/>
  <c r="H9" i="3"/>
  <c r="I9" i="3"/>
  <c r="J9" i="3"/>
  <c r="D191" i="3"/>
  <c r="J191" i="3"/>
  <c r="J192" i="3"/>
  <c r="D194" i="3"/>
  <c r="D195" i="3"/>
  <c r="E195" i="3"/>
  <c r="F195" i="3"/>
  <c r="G195" i="3"/>
  <c r="H195" i="3"/>
  <c r="I195" i="3"/>
  <c r="J195" i="3"/>
  <c r="D196" i="3"/>
  <c r="E196" i="3"/>
  <c r="F196" i="3"/>
  <c r="G196" i="3"/>
  <c r="H196" i="3"/>
  <c r="I196" i="3"/>
  <c r="J196" i="3"/>
  <c r="D197" i="3"/>
  <c r="E197" i="3"/>
  <c r="F197" i="3"/>
  <c r="G197" i="3"/>
  <c r="H197" i="3"/>
  <c r="I197" i="3"/>
  <c r="J197" i="3"/>
  <c r="D199" i="3"/>
  <c r="J199" i="3"/>
  <c r="J200" i="3"/>
  <c r="H202" i="3"/>
  <c r="D203" i="3"/>
  <c r="E203" i="3"/>
  <c r="F203" i="3"/>
  <c r="G203" i="3"/>
  <c r="H203" i="3"/>
  <c r="I203" i="3"/>
  <c r="J203" i="3"/>
  <c r="D204" i="3"/>
  <c r="E204" i="3"/>
  <c r="F204" i="3"/>
  <c r="G204" i="3"/>
  <c r="H204" i="3"/>
  <c r="I204" i="3"/>
  <c r="J204" i="3"/>
  <c r="D205" i="3"/>
  <c r="E205" i="3"/>
  <c r="F205" i="3"/>
  <c r="G205" i="3"/>
  <c r="H205" i="3"/>
  <c r="I205" i="3"/>
  <c r="J205" i="3"/>
  <c r="E207" i="3"/>
  <c r="J207" i="3"/>
  <c r="J208" i="3"/>
  <c r="D210" i="3"/>
  <c r="D211" i="3"/>
  <c r="E211" i="3"/>
  <c r="F211" i="3"/>
  <c r="G211" i="3"/>
  <c r="H211" i="3"/>
  <c r="I211" i="3"/>
  <c r="J211" i="3"/>
  <c r="D212" i="3"/>
  <c r="E212" i="3"/>
  <c r="F212" i="3"/>
  <c r="G212" i="3"/>
  <c r="H212" i="3"/>
  <c r="I212" i="3"/>
  <c r="J212" i="3"/>
  <c r="D213" i="3"/>
  <c r="E213" i="3"/>
  <c r="F213" i="3"/>
  <c r="G213" i="3"/>
  <c r="H213" i="3"/>
  <c r="I213" i="3"/>
  <c r="J213" i="3"/>
  <c r="E215" i="3"/>
  <c r="J215" i="3"/>
  <c r="J216" i="3"/>
  <c r="G218" i="3"/>
  <c r="D219" i="3"/>
  <c r="E219" i="3"/>
  <c r="F219" i="3"/>
  <c r="G219" i="3"/>
  <c r="H219" i="3"/>
  <c r="I219" i="3"/>
  <c r="J219" i="3"/>
  <c r="D220" i="3"/>
  <c r="E220" i="3"/>
  <c r="F220" i="3"/>
  <c r="G220" i="3"/>
  <c r="H220" i="3"/>
  <c r="I220" i="3"/>
  <c r="J220" i="3"/>
  <c r="D221" i="3"/>
  <c r="E221" i="3"/>
  <c r="F221" i="3"/>
  <c r="G221" i="3"/>
  <c r="H221" i="3"/>
  <c r="I221" i="3"/>
  <c r="J221" i="3"/>
  <c r="D223" i="3"/>
  <c r="E223" i="3"/>
  <c r="G223" i="3"/>
  <c r="H223" i="3"/>
  <c r="D10" i="3"/>
  <c r="E10" i="3"/>
  <c r="F10" i="3"/>
  <c r="G10" i="3"/>
  <c r="H10" i="3"/>
  <c r="I10" i="3"/>
  <c r="J10" i="3"/>
  <c r="D226" i="3"/>
  <c r="D227" i="3"/>
  <c r="E227" i="3"/>
  <c r="F227" i="3"/>
  <c r="G227" i="3"/>
  <c r="H227" i="3"/>
  <c r="I227" i="3"/>
  <c r="J227" i="3"/>
  <c r="D228" i="3"/>
  <c r="E228" i="3"/>
  <c r="F228" i="3"/>
  <c r="G228" i="3"/>
  <c r="H228" i="3"/>
  <c r="I228" i="3"/>
  <c r="J228" i="3"/>
  <c r="D229" i="3"/>
  <c r="E229" i="3"/>
  <c r="F229" i="3"/>
  <c r="G229" i="3"/>
  <c r="H229" i="3"/>
  <c r="I229" i="3"/>
  <c r="J229" i="3"/>
  <c r="D231" i="3"/>
  <c r="H231" i="3"/>
  <c r="I231" i="3"/>
  <c r="I234" i="3"/>
  <c r="D235" i="3"/>
  <c r="E235" i="3"/>
  <c r="F235" i="3"/>
  <c r="G235" i="3"/>
  <c r="H235" i="3"/>
  <c r="I235" i="3"/>
  <c r="J235" i="3"/>
  <c r="D236" i="3"/>
  <c r="E236" i="3"/>
  <c r="F236" i="3"/>
  <c r="G236" i="3"/>
  <c r="H236" i="3"/>
  <c r="I236" i="3"/>
  <c r="J236" i="3"/>
  <c r="D237" i="3"/>
  <c r="E237" i="3"/>
  <c r="F237" i="3"/>
  <c r="G237" i="3"/>
  <c r="H237" i="3"/>
  <c r="I237" i="3"/>
  <c r="J237" i="3"/>
  <c r="D239" i="3"/>
  <c r="E239" i="3"/>
  <c r="F239" i="3"/>
  <c r="G239" i="3"/>
  <c r="E242" i="3"/>
  <c r="D243" i="3"/>
  <c r="E243" i="3"/>
  <c r="F243" i="3"/>
  <c r="G243" i="3"/>
  <c r="H243" i="3"/>
  <c r="I243" i="3"/>
  <c r="J243" i="3"/>
  <c r="D244" i="3"/>
  <c r="E244" i="3"/>
  <c r="F244" i="3"/>
  <c r="G244" i="3"/>
  <c r="H244" i="3"/>
  <c r="I244" i="3"/>
  <c r="J244" i="3"/>
  <c r="D245" i="3"/>
  <c r="E245" i="3"/>
  <c r="F245" i="3"/>
  <c r="G245" i="3"/>
  <c r="H245" i="3"/>
  <c r="I245" i="3"/>
  <c r="J245" i="3"/>
  <c r="E247" i="3"/>
  <c r="F247" i="3"/>
  <c r="G247" i="3"/>
  <c r="H247" i="3"/>
  <c r="I247" i="3"/>
  <c r="H250" i="3"/>
  <c r="D251" i="3"/>
  <c r="E251" i="3"/>
  <c r="F251" i="3"/>
  <c r="G251" i="3"/>
  <c r="H251" i="3"/>
  <c r="I251" i="3"/>
  <c r="J251" i="3"/>
  <c r="D252" i="3"/>
  <c r="E252" i="3"/>
  <c r="F252" i="3"/>
  <c r="G252" i="3"/>
  <c r="H252" i="3"/>
  <c r="I252" i="3"/>
  <c r="J252" i="3"/>
  <c r="D253" i="3"/>
  <c r="E253" i="3"/>
  <c r="F253" i="3"/>
  <c r="G253" i="3"/>
  <c r="H253" i="3"/>
  <c r="I253" i="3"/>
  <c r="J253" i="3"/>
  <c r="G255" i="3"/>
  <c r="H255" i="3"/>
  <c r="I255" i="3"/>
  <c r="J255" i="3"/>
  <c r="I258" i="3"/>
  <c r="D259" i="3"/>
  <c r="E259" i="3"/>
  <c r="F259" i="3"/>
  <c r="G259" i="3"/>
  <c r="H259" i="3"/>
  <c r="I259" i="3"/>
  <c r="J259" i="3"/>
  <c r="D260" i="3"/>
  <c r="E260" i="3"/>
  <c r="F260" i="3"/>
  <c r="G260" i="3"/>
  <c r="H260" i="3"/>
  <c r="I260" i="3"/>
  <c r="J260" i="3"/>
  <c r="D261" i="3"/>
  <c r="E261" i="3"/>
  <c r="F261" i="3"/>
  <c r="G261" i="3"/>
  <c r="H261" i="3"/>
  <c r="I261" i="3"/>
  <c r="J261" i="3"/>
  <c r="D263" i="3"/>
  <c r="E263" i="3"/>
  <c r="I263" i="3"/>
  <c r="J263" i="3"/>
  <c r="J266" i="3"/>
  <c r="D267" i="3"/>
  <c r="E267" i="3"/>
  <c r="F267" i="3"/>
  <c r="G267" i="3"/>
  <c r="H267" i="3"/>
  <c r="I267" i="3"/>
  <c r="J267" i="3"/>
  <c r="D268" i="3"/>
  <c r="E268" i="3"/>
  <c r="F268" i="3"/>
  <c r="G268" i="3"/>
  <c r="H268" i="3"/>
  <c r="I268" i="3"/>
  <c r="J268" i="3"/>
  <c r="D269" i="3"/>
  <c r="E269" i="3"/>
  <c r="F269" i="3"/>
  <c r="G269" i="3"/>
  <c r="H269" i="3"/>
  <c r="I269" i="3"/>
  <c r="J269" i="3"/>
  <c r="D271" i="3"/>
  <c r="E271" i="3"/>
  <c r="F271" i="3"/>
  <c r="G271" i="3"/>
  <c r="H271" i="3"/>
  <c r="J271" i="3"/>
  <c r="E274" i="3"/>
  <c r="D275" i="3"/>
  <c r="E275" i="3"/>
  <c r="F275" i="3"/>
  <c r="G275" i="3"/>
  <c r="H275" i="3"/>
  <c r="I275" i="3"/>
  <c r="J275" i="3"/>
  <c r="D276" i="3"/>
  <c r="E276" i="3"/>
  <c r="F276" i="3"/>
  <c r="G276" i="3"/>
  <c r="H276" i="3"/>
  <c r="I276" i="3"/>
  <c r="J276" i="3"/>
  <c r="D277" i="3"/>
  <c r="E277" i="3"/>
  <c r="F277" i="3"/>
  <c r="G277" i="3"/>
  <c r="H277" i="3"/>
  <c r="I277" i="3"/>
  <c r="J277" i="3"/>
  <c r="D279" i="3"/>
  <c r="F279" i="3"/>
  <c r="G279" i="3"/>
  <c r="H279" i="3"/>
  <c r="I279" i="3"/>
  <c r="J279" i="3"/>
  <c r="H280" i="3"/>
  <c r="E282" i="3"/>
  <c r="D283" i="3"/>
  <c r="E283" i="3"/>
  <c r="F283" i="3"/>
  <c r="G283" i="3"/>
  <c r="H283" i="3"/>
  <c r="I283" i="3"/>
  <c r="J283" i="3"/>
  <c r="D12" i="3"/>
  <c r="E12" i="3"/>
  <c r="F12" i="3"/>
  <c r="G12" i="3"/>
  <c r="I12" i="3"/>
  <c r="D13" i="3"/>
  <c r="F13" i="3"/>
  <c r="G13" i="3"/>
  <c r="H13" i="3"/>
  <c r="I13" i="3"/>
  <c r="J13" i="3"/>
  <c r="D284" i="3"/>
  <c r="E284" i="3"/>
  <c r="F284" i="3"/>
  <c r="G284" i="3"/>
  <c r="H284" i="3"/>
  <c r="I284" i="3"/>
  <c r="J284" i="3"/>
  <c r="D285" i="3"/>
  <c r="E285" i="3"/>
  <c r="F285" i="3"/>
  <c r="G285" i="3"/>
  <c r="H285" i="3"/>
  <c r="I285" i="3"/>
  <c r="J285" i="3"/>
  <c r="D287" i="3"/>
  <c r="F287" i="3"/>
  <c r="G287" i="3"/>
  <c r="H287" i="3"/>
  <c r="I287" i="3"/>
  <c r="J287" i="3"/>
  <c r="F288" i="3"/>
  <c r="D290" i="3"/>
  <c r="D291" i="3"/>
  <c r="E291" i="3"/>
  <c r="F291" i="3"/>
  <c r="G291" i="3"/>
  <c r="H291" i="3"/>
  <c r="I291" i="3"/>
  <c r="J291" i="3"/>
  <c r="D292" i="3"/>
  <c r="E292" i="3"/>
  <c r="F292" i="3"/>
  <c r="G292" i="3"/>
  <c r="H292" i="3"/>
  <c r="I292" i="3"/>
  <c r="J292" i="3"/>
  <c r="D293" i="3"/>
  <c r="E293" i="3"/>
  <c r="F293" i="3"/>
  <c r="G293" i="3"/>
  <c r="H293" i="3"/>
  <c r="I293" i="3"/>
  <c r="J293" i="3"/>
  <c r="E294" i="3"/>
  <c r="E295" i="3"/>
  <c r="F295" i="3"/>
  <c r="G295" i="3"/>
  <c r="H295" i="3"/>
  <c r="I295" i="3"/>
  <c r="F296" i="3"/>
  <c r="J298" i="3"/>
  <c r="D299" i="3"/>
  <c r="E299" i="3"/>
  <c r="F299" i="3"/>
  <c r="G299" i="3"/>
  <c r="H299" i="3"/>
  <c r="I299" i="3"/>
  <c r="J299" i="3"/>
  <c r="D300" i="3"/>
  <c r="E300" i="3"/>
  <c r="F300" i="3"/>
  <c r="G300" i="3"/>
  <c r="H300" i="3"/>
  <c r="I300" i="3"/>
  <c r="J300" i="3"/>
  <c r="D301" i="3"/>
  <c r="E301" i="3"/>
  <c r="F301" i="3"/>
  <c r="G301" i="3"/>
  <c r="H301" i="3"/>
  <c r="I301" i="3"/>
  <c r="J301" i="3"/>
  <c r="E303" i="3"/>
  <c r="G303" i="3"/>
  <c r="H303" i="3"/>
  <c r="I303" i="3"/>
  <c r="J303" i="3"/>
  <c r="F304" i="3"/>
  <c r="I306" i="3"/>
  <c r="D307" i="3"/>
  <c r="E307" i="3"/>
  <c r="F307" i="3"/>
  <c r="G307" i="3"/>
  <c r="H307" i="3"/>
  <c r="I307" i="3"/>
  <c r="J307" i="3"/>
  <c r="D308" i="3"/>
  <c r="E308" i="3"/>
  <c r="F308" i="3"/>
  <c r="G308" i="3"/>
  <c r="H308" i="3"/>
  <c r="I308" i="3"/>
  <c r="J308" i="3"/>
  <c r="D309" i="3"/>
  <c r="E309" i="3"/>
  <c r="F309" i="3"/>
  <c r="G309" i="3"/>
  <c r="H309" i="3"/>
  <c r="I309" i="3"/>
  <c r="J309" i="3"/>
  <c r="D311" i="3"/>
  <c r="F311" i="3"/>
  <c r="H311" i="3"/>
  <c r="I311" i="3"/>
  <c r="J311" i="3"/>
  <c r="F312" i="3"/>
  <c r="G314" i="3"/>
  <c r="I314" i="3"/>
  <c r="D315" i="3"/>
  <c r="E315" i="3"/>
  <c r="F315" i="3"/>
  <c r="G315" i="3"/>
  <c r="H315" i="3"/>
  <c r="I315" i="3"/>
  <c r="J315" i="3"/>
  <c r="D316" i="3"/>
  <c r="E316" i="3"/>
  <c r="F316" i="3"/>
  <c r="G316" i="3"/>
  <c r="H316" i="3"/>
  <c r="I316" i="3"/>
  <c r="J316" i="3"/>
  <c r="D317" i="3"/>
  <c r="E317" i="3"/>
  <c r="F317" i="3"/>
  <c r="G317" i="3"/>
  <c r="H317" i="3"/>
  <c r="I317" i="3"/>
  <c r="J317" i="3"/>
  <c r="D319" i="3"/>
  <c r="F319" i="3"/>
  <c r="H319" i="3"/>
  <c r="I319" i="3"/>
  <c r="J319" i="3"/>
  <c r="F320" i="3"/>
  <c r="F322" i="3"/>
  <c r="H322" i="3"/>
  <c r="D323" i="3"/>
  <c r="E323" i="3"/>
  <c r="F323" i="3"/>
  <c r="G323" i="3"/>
  <c r="H323" i="3"/>
  <c r="I323" i="3"/>
  <c r="J323" i="3"/>
  <c r="D324" i="3"/>
  <c r="E324" i="3"/>
  <c r="F324" i="3"/>
  <c r="G324" i="3"/>
  <c r="H324" i="3"/>
  <c r="I324" i="3"/>
  <c r="J324" i="3"/>
  <c r="D325" i="3"/>
  <c r="E325" i="3"/>
  <c r="F325" i="3"/>
  <c r="G325" i="3"/>
  <c r="H325" i="3"/>
  <c r="I325" i="3"/>
  <c r="J325" i="3"/>
  <c r="D327" i="3"/>
  <c r="F327" i="3"/>
  <c r="H327" i="3"/>
  <c r="I327" i="3"/>
  <c r="J327" i="3"/>
  <c r="E328" i="3"/>
  <c r="E330" i="3"/>
  <c r="G330" i="3"/>
  <c r="D331" i="3"/>
  <c r="E331" i="3"/>
  <c r="F331" i="3"/>
  <c r="G331" i="3"/>
  <c r="H331" i="3"/>
  <c r="I331" i="3"/>
  <c r="J331" i="3"/>
  <c r="D332" i="3"/>
  <c r="E332" i="3"/>
  <c r="F332" i="3"/>
  <c r="G332" i="3"/>
  <c r="H332" i="3"/>
  <c r="I332" i="3"/>
  <c r="J332" i="3"/>
  <c r="D333" i="3"/>
  <c r="E333" i="3"/>
  <c r="F333" i="3"/>
  <c r="G333" i="3"/>
  <c r="H333" i="3"/>
  <c r="I333" i="3"/>
  <c r="J333" i="3"/>
  <c r="D335" i="3"/>
  <c r="F335" i="3"/>
  <c r="H335" i="3"/>
  <c r="I335" i="3"/>
  <c r="J335" i="3"/>
  <c r="E336" i="3"/>
  <c r="D338" i="3"/>
  <c r="J338" i="3"/>
  <c r="D339" i="3"/>
  <c r="E339" i="3"/>
  <c r="F339" i="3"/>
  <c r="G339" i="3"/>
  <c r="H339" i="3"/>
  <c r="I339" i="3"/>
  <c r="J339" i="3"/>
  <c r="D340" i="3"/>
  <c r="E340" i="3"/>
  <c r="F340" i="3"/>
  <c r="G340" i="3"/>
  <c r="H340" i="3"/>
  <c r="I340" i="3"/>
  <c r="J340" i="3"/>
  <c r="D341" i="3"/>
  <c r="E341" i="3"/>
  <c r="F341" i="3"/>
  <c r="G341" i="3"/>
  <c r="H341" i="3"/>
  <c r="I341" i="3"/>
  <c r="J341" i="3"/>
  <c r="E343" i="3"/>
  <c r="G343" i="3"/>
  <c r="H343" i="3"/>
  <c r="I343" i="3"/>
  <c r="J343" i="3"/>
  <c r="J344" i="3"/>
  <c r="F346" i="3"/>
  <c r="H346" i="3"/>
  <c r="D347" i="3"/>
  <c r="E347" i="3"/>
  <c r="F347" i="3"/>
  <c r="G347" i="3"/>
  <c r="H347" i="3"/>
  <c r="I347" i="3"/>
  <c r="J347" i="3"/>
  <c r="D348" i="3"/>
  <c r="E348" i="3"/>
  <c r="F348" i="3"/>
  <c r="G348" i="3"/>
  <c r="H348" i="3"/>
  <c r="I348" i="3"/>
  <c r="J348" i="3"/>
  <c r="D349" i="3"/>
  <c r="E349" i="3"/>
  <c r="F349" i="3"/>
  <c r="G349" i="3"/>
  <c r="H349" i="3"/>
  <c r="I349" i="3"/>
  <c r="J349" i="3"/>
  <c r="E351" i="3"/>
  <c r="G351" i="3"/>
  <c r="H351" i="3"/>
  <c r="I351" i="3"/>
  <c r="J351" i="3"/>
  <c r="E352" i="3"/>
  <c r="J352" i="3"/>
  <c r="D354" i="3"/>
  <c r="J354" i="3"/>
  <c r="D355" i="3"/>
  <c r="E355" i="3"/>
  <c r="F355" i="3"/>
  <c r="G355" i="3"/>
  <c r="H355" i="3"/>
  <c r="I355" i="3"/>
  <c r="J355" i="3"/>
  <c r="D356" i="3"/>
  <c r="E356" i="3"/>
  <c r="F356" i="3"/>
  <c r="G356" i="3"/>
  <c r="H356" i="3"/>
  <c r="I356" i="3"/>
  <c r="J356" i="3"/>
  <c r="D357" i="3"/>
  <c r="E357" i="3"/>
  <c r="F357" i="3"/>
  <c r="G357" i="3"/>
  <c r="H357" i="3"/>
  <c r="I357" i="3"/>
  <c r="J357" i="3"/>
  <c r="D359" i="3"/>
  <c r="F359" i="3"/>
  <c r="G359" i="3"/>
  <c r="H359" i="3"/>
  <c r="I359" i="3"/>
  <c r="J359" i="3"/>
  <c r="D360" i="3"/>
  <c r="H362" i="3"/>
  <c r="J362" i="3"/>
  <c r="D363" i="3"/>
  <c r="E363" i="3"/>
  <c r="F363" i="3"/>
  <c r="G363" i="3"/>
  <c r="H363" i="3"/>
  <c r="I363" i="3"/>
  <c r="J363" i="3"/>
  <c r="D364" i="3"/>
  <c r="E364" i="3"/>
  <c r="F364" i="3"/>
  <c r="G364" i="3"/>
  <c r="H364" i="3"/>
  <c r="I364" i="3"/>
  <c r="J364" i="3"/>
  <c r="D365" i="3"/>
  <c r="E365" i="3"/>
  <c r="F365" i="3"/>
  <c r="G365" i="3"/>
  <c r="H365" i="3"/>
  <c r="I365" i="3"/>
  <c r="J365" i="3"/>
  <c r="E367" i="3"/>
  <c r="F367" i="3"/>
  <c r="G367" i="3"/>
  <c r="H367" i="3"/>
  <c r="I367" i="3"/>
  <c r="F368" i="3"/>
  <c r="D370" i="3"/>
  <c r="E370" i="3"/>
  <c r="G370" i="3"/>
  <c r="D371" i="3"/>
  <c r="E371" i="3"/>
  <c r="F371" i="3"/>
  <c r="G371" i="3"/>
  <c r="H371" i="3"/>
  <c r="I371" i="3"/>
  <c r="J371" i="3"/>
  <c r="D372" i="3"/>
  <c r="E372" i="3"/>
  <c r="F372" i="3"/>
  <c r="G372" i="3"/>
  <c r="H372" i="3"/>
  <c r="I372" i="3"/>
  <c r="J372" i="3"/>
  <c r="D373" i="3"/>
  <c r="E373" i="3"/>
  <c r="F373" i="3"/>
  <c r="G373" i="3"/>
  <c r="H373" i="3"/>
  <c r="I373" i="3"/>
  <c r="J373" i="3"/>
  <c r="D375" i="3"/>
  <c r="E375" i="3"/>
  <c r="F375" i="3"/>
  <c r="G375" i="3"/>
  <c r="I375" i="3"/>
  <c r="D376" i="3"/>
  <c r="F376" i="3"/>
  <c r="D378" i="3"/>
  <c r="G378" i="3"/>
  <c r="H378" i="3"/>
  <c r="J378" i="3"/>
  <c r="D379" i="3"/>
  <c r="E379" i="3"/>
  <c r="F379" i="3"/>
  <c r="G379" i="3"/>
  <c r="H379" i="3"/>
  <c r="I379" i="3"/>
  <c r="J379" i="3"/>
  <c r="D380" i="3"/>
  <c r="E380" i="3"/>
  <c r="F380" i="3"/>
  <c r="G380" i="3"/>
  <c r="H380" i="3"/>
  <c r="I380" i="3"/>
  <c r="J380" i="3"/>
  <c r="D381" i="3"/>
  <c r="E381" i="3"/>
  <c r="F381" i="3"/>
  <c r="G381" i="3"/>
  <c r="H381" i="3"/>
  <c r="I381" i="3"/>
  <c r="J381" i="3"/>
  <c r="E383" i="3"/>
  <c r="G383" i="3"/>
  <c r="H383" i="3"/>
  <c r="I383" i="3"/>
  <c r="J383" i="3"/>
  <c r="D384" i="3"/>
  <c r="F384" i="3"/>
  <c r="D386" i="3"/>
  <c r="E386" i="3"/>
  <c r="F386" i="3"/>
  <c r="G386" i="3"/>
  <c r="H386" i="3"/>
  <c r="J386" i="3"/>
  <c r="D387" i="3"/>
  <c r="E387" i="3"/>
  <c r="F387" i="3"/>
  <c r="G387" i="3"/>
  <c r="H387" i="3"/>
  <c r="I387" i="3"/>
  <c r="J387" i="3"/>
  <c r="D388" i="3"/>
  <c r="E388" i="3"/>
  <c r="F388" i="3"/>
  <c r="G388" i="3"/>
  <c r="H388" i="3"/>
  <c r="I388" i="3"/>
  <c r="J388" i="3"/>
  <c r="D389" i="3"/>
  <c r="E389" i="3"/>
  <c r="F389" i="3"/>
  <c r="G389" i="3"/>
  <c r="H389" i="3"/>
  <c r="I389" i="3"/>
  <c r="J389" i="3"/>
  <c r="D391" i="3"/>
  <c r="E391" i="3"/>
  <c r="G391" i="3"/>
  <c r="I391" i="3"/>
  <c r="J391" i="3"/>
  <c r="D392" i="3"/>
  <c r="F392" i="3"/>
  <c r="E394" i="3"/>
  <c r="F394" i="3"/>
  <c r="G394" i="3"/>
  <c r="H394" i="3"/>
  <c r="I394" i="3"/>
  <c r="J394" i="3"/>
  <c r="D395" i="3"/>
  <c r="E395" i="3"/>
  <c r="F395" i="3"/>
  <c r="G395" i="3"/>
  <c r="H395" i="3"/>
  <c r="I395" i="3"/>
  <c r="J395" i="3"/>
  <c r="D396" i="3"/>
  <c r="E396" i="3"/>
  <c r="F396" i="3"/>
  <c r="G396" i="3"/>
  <c r="H396" i="3"/>
  <c r="I396" i="3"/>
  <c r="J396" i="3"/>
  <c r="D397" i="3"/>
  <c r="E397" i="3"/>
  <c r="F397" i="3"/>
  <c r="G397" i="3"/>
  <c r="H397" i="3"/>
  <c r="I397" i="3"/>
  <c r="J397" i="3"/>
  <c r="D399" i="3"/>
  <c r="E399" i="3"/>
  <c r="F399" i="3"/>
  <c r="G399" i="3"/>
  <c r="I399" i="3"/>
  <c r="D400" i="3"/>
  <c r="F400" i="3"/>
  <c r="D402" i="3"/>
  <c r="E402" i="3"/>
  <c r="F402" i="3"/>
  <c r="H402" i="3"/>
  <c r="I402" i="3"/>
  <c r="J402" i="3"/>
  <c r="D403" i="3"/>
  <c r="E403" i="3"/>
  <c r="F403" i="3"/>
  <c r="G403" i="3"/>
  <c r="H403" i="3"/>
  <c r="I403" i="3"/>
  <c r="J403" i="3"/>
  <c r="D404" i="3"/>
  <c r="E404" i="3"/>
  <c r="F404" i="3"/>
  <c r="G404" i="3"/>
  <c r="H404" i="3"/>
  <c r="I404" i="3"/>
  <c r="J404" i="3"/>
  <c r="D405" i="3"/>
  <c r="E405" i="3"/>
  <c r="F405" i="3"/>
  <c r="G405" i="3"/>
  <c r="H405" i="3"/>
  <c r="I405" i="3"/>
  <c r="J405" i="3"/>
  <c r="D407" i="3"/>
  <c r="E407" i="3"/>
  <c r="F407" i="3"/>
  <c r="G407" i="3"/>
  <c r="H407" i="3"/>
  <c r="I407" i="3"/>
  <c r="J407" i="3"/>
  <c r="D408" i="3"/>
  <c r="E410" i="3"/>
  <c r="F410" i="3"/>
  <c r="G410" i="3"/>
  <c r="H410" i="3"/>
  <c r="I410" i="3"/>
  <c r="J410" i="3"/>
  <c r="D411" i="3"/>
  <c r="E411" i="3"/>
  <c r="F411" i="3"/>
  <c r="G411" i="3"/>
  <c r="H411" i="3"/>
  <c r="I411" i="3"/>
  <c r="J411" i="3"/>
  <c r="D412" i="3"/>
  <c r="E412" i="3"/>
  <c r="F412" i="3"/>
  <c r="G412" i="3"/>
  <c r="H412" i="3"/>
  <c r="I412" i="3"/>
  <c r="J412" i="3"/>
  <c r="D413" i="3"/>
  <c r="E413" i="3"/>
  <c r="F413" i="3"/>
  <c r="G413" i="3"/>
  <c r="H413" i="3"/>
  <c r="I413" i="3"/>
  <c r="J413" i="3"/>
  <c r="D415" i="3"/>
  <c r="E415" i="3"/>
  <c r="F415" i="3"/>
  <c r="G415" i="3"/>
  <c r="H415" i="3"/>
  <c r="I415" i="3"/>
  <c r="J415" i="3"/>
  <c r="D416" i="3"/>
  <c r="F416" i="3"/>
  <c r="D418" i="3"/>
  <c r="E418" i="3"/>
  <c r="F418" i="3"/>
  <c r="G418" i="3"/>
  <c r="I418" i="3"/>
  <c r="J418" i="3"/>
  <c r="D419" i="3"/>
  <c r="E419" i="3"/>
  <c r="F419" i="3"/>
  <c r="G419" i="3"/>
  <c r="H419" i="3"/>
  <c r="I419" i="3"/>
  <c r="J419" i="3"/>
  <c r="D420" i="3"/>
  <c r="E420" i="3"/>
  <c r="F420" i="3"/>
  <c r="G420" i="3"/>
  <c r="H420" i="3"/>
  <c r="I420" i="3"/>
  <c r="J420" i="3"/>
  <c r="D421" i="3"/>
  <c r="E421" i="3"/>
  <c r="F421" i="3"/>
  <c r="G421" i="3"/>
  <c r="H421" i="3"/>
  <c r="I421" i="3"/>
  <c r="J421" i="3"/>
  <c r="D423" i="3"/>
  <c r="E423" i="3"/>
  <c r="F423" i="3"/>
  <c r="G423" i="3"/>
  <c r="H423" i="3"/>
  <c r="I423" i="3"/>
  <c r="J423" i="3"/>
  <c r="D424" i="3"/>
  <c r="F424" i="3"/>
  <c r="E426" i="3"/>
  <c r="F426" i="3"/>
  <c r="G426" i="3"/>
  <c r="H426" i="3"/>
  <c r="I426" i="3"/>
  <c r="J426" i="3"/>
  <c r="D427" i="3"/>
  <c r="E427" i="3"/>
  <c r="F427" i="3"/>
  <c r="G427" i="3"/>
  <c r="H427" i="3"/>
  <c r="I427" i="3"/>
  <c r="J427" i="3"/>
  <c r="D428" i="3"/>
  <c r="E428" i="3"/>
  <c r="F428" i="3"/>
  <c r="G428" i="3"/>
  <c r="H428" i="3"/>
  <c r="I428" i="3"/>
  <c r="J428" i="3"/>
  <c r="D429" i="3"/>
  <c r="E429" i="3"/>
  <c r="F429" i="3"/>
  <c r="G429" i="3"/>
  <c r="H429" i="3"/>
  <c r="I429" i="3"/>
  <c r="J429" i="3"/>
  <c r="D15" i="3"/>
  <c r="E15" i="3"/>
  <c r="F15" i="3"/>
  <c r="G15" i="3"/>
  <c r="H15" i="3"/>
  <c r="I15" i="3"/>
  <c r="J15" i="3"/>
  <c r="J430" i="3"/>
  <c r="I431" i="3"/>
  <c r="D432" i="3"/>
  <c r="G432" i="3"/>
  <c r="D435" i="3"/>
  <c r="E435" i="3"/>
  <c r="F435" i="3"/>
  <c r="G435" i="3"/>
  <c r="H435" i="3"/>
  <c r="I435" i="3"/>
  <c r="J435" i="3"/>
  <c r="D436" i="3"/>
  <c r="E436" i="3"/>
  <c r="F436" i="3"/>
  <c r="G436" i="3"/>
  <c r="H436" i="3"/>
  <c r="I436" i="3"/>
  <c r="J436" i="3"/>
  <c r="D437" i="3"/>
  <c r="E437" i="3"/>
  <c r="F437" i="3"/>
  <c r="G437" i="3"/>
  <c r="H437" i="3"/>
  <c r="I437" i="3"/>
  <c r="J437" i="3"/>
  <c r="G438" i="3"/>
  <c r="J439" i="3"/>
  <c r="D440" i="3"/>
  <c r="E440" i="3"/>
  <c r="G440" i="3"/>
  <c r="E442" i="3"/>
  <c r="E443" i="3"/>
  <c r="F443" i="3"/>
  <c r="G443" i="3"/>
  <c r="H443" i="3"/>
  <c r="I443" i="3"/>
  <c r="J443" i="3"/>
  <c r="D444" i="3"/>
  <c r="E444" i="3"/>
  <c r="F444" i="3"/>
  <c r="G444" i="3"/>
  <c r="H444" i="3"/>
  <c r="I444" i="3"/>
  <c r="J444" i="3"/>
  <c r="D445" i="3"/>
  <c r="E445" i="3"/>
  <c r="F445" i="3"/>
  <c r="G445" i="3"/>
  <c r="H445" i="3"/>
  <c r="I445" i="3"/>
  <c r="J445" i="3"/>
  <c r="D446" i="3"/>
  <c r="J447" i="3"/>
  <c r="D448" i="3"/>
  <c r="G448" i="3"/>
  <c r="D451" i="3"/>
  <c r="E451" i="3"/>
  <c r="F451" i="3"/>
  <c r="G451" i="3"/>
  <c r="H451" i="3"/>
  <c r="I451" i="3"/>
  <c r="J451" i="3"/>
  <c r="D452" i="3"/>
  <c r="E452" i="3"/>
  <c r="F452" i="3"/>
  <c r="G452" i="3"/>
  <c r="H452" i="3"/>
  <c r="I452" i="3"/>
  <c r="J452" i="3"/>
  <c r="D453" i="3"/>
  <c r="E453" i="3"/>
  <c r="F453" i="3"/>
  <c r="G453" i="3"/>
  <c r="H453" i="3"/>
  <c r="I453" i="3"/>
  <c r="J453" i="3"/>
  <c r="I454" i="3"/>
  <c r="I455" i="3"/>
  <c r="D456" i="3"/>
  <c r="E456" i="3"/>
  <c r="G456" i="3"/>
  <c r="I456" i="3"/>
  <c r="G457" i="3"/>
  <c r="D459" i="3"/>
  <c r="E459" i="3"/>
  <c r="F459" i="3"/>
  <c r="G459" i="3"/>
  <c r="H459" i="3"/>
  <c r="I459" i="3"/>
  <c r="J459" i="3"/>
  <c r="D460" i="3"/>
  <c r="E460" i="3"/>
  <c r="F460" i="3"/>
  <c r="G460" i="3"/>
  <c r="H460" i="3"/>
  <c r="I460" i="3"/>
  <c r="J460" i="3"/>
  <c r="D461" i="3"/>
  <c r="E461" i="3"/>
  <c r="F461" i="3"/>
  <c r="G461" i="3"/>
  <c r="H461" i="3"/>
  <c r="I461" i="3"/>
  <c r="J461" i="3"/>
  <c r="D462" i="3"/>
  <c r="G463" i="3"/>
  <c r="I463" i="3"/>
  <c r="D464" i="3"/>
  <c r="E464" i="3"/>
  <c r="G464" i="3"/>
  <c r="H464" i="3"/>
  <c r="I464" i="3"/>
  <c r="D467" i="3"/>
  <c r="E467" i="3"/>
  <c r="F467" i="3"/>
  <c r="G467" i="3"/>
  <c r="H467" i="3"/>
  <c r="I467" i="3"/>
  <c r="J467" i="3"/>
  <c r="D468" i="3"/>
  <c r="E468" i="3"/>
  <c r="F468" i="3"/>
  <c r="G468" i="3"/>
  <c r="H468" i="3"/>
  <c r="I468" i="3"/>
  <c r="J468" i="3"/>
  <c r="D469" i="3"/>
  <c r="E469" i="3"/>
  <c r="F469" i="3"/>
  <c r="G469" i="3"/>
  <c r="H469" i="3"/>
  <c r="I469" i="3"/>
  <c r="J469" i="3"/>
  <c r="F470" i="3"/>
  <c r="E471" i="3"/>
  <c r="G471" i="3"/>
  <c r="D472" i="3"/>
  <c r="E472" i="3"/>
  <c r="G472" i="3"/>
  <c r="H472" i="3"/>
  <c r="I472" i="3"/>
  <c r="E474" i="3"/>
  <c r="D475" i="3"/>
  <c r="E475" i="3"/>
  <c r="F475" i="3"/>
  <c r="G475" i="3"/>
  <c r="H475" i="3"/>
  <c r="I475" i="3"/>
  <c r="J475" i="3"/>
  <c r="D476" i="3"/>
  <c r="E476" i="3"/>
  <c r="F476" i="3"/>
  <c r="G476" i="3"/>
  <c r="H476" i="3"/>
  <c r="I476" i="3"/>
  <c r="J476" i="3"/>
  <c r="D477" i="3"/>
  <c r="E477" i="3"/>
  <c r="F477" i="3"/>
  <c r="G477" i="3"/>
  <c r="H477" i="3"/>
  <c r="I477" i="3"/>
  <c r="J477" i="3"/>
  <c r="H478" i="3"/>
  <c r="D479" i="3"/>
  <c r="J479" i="3"/>
  <c r="D480" i="3"/>
  <c r="E480" i="3"/>
  <c r="G480" i="3"/>
  <c r="H480" i="3"/>
  <c r="I480" i="3"/>
  <c r="D482" i="3"/>
  <c r="D483" i="3"/>
  <c r="E483" i="3"/>
  <c r="F483" i="3"/>
  <c r="G483" i="3"/>
  <c r="H483" i="3"/>
  <c r="I483" i="3"/>
  <c r="J483" i="3"/>
  <c r="D484" i="3"/>
  <c r="E484" i="3"/>
  <c r="F484" i="3"/>
  <c r="G484" i="3"/>
  <c r="H484" i="3"/>
  <c r="I484" i="3"/>
  <c r="J484" i="3"/>
  <c r="D485" i="3"/>
  <c r="E485" i="3"/>
  <c r="F485" i="3"/>
  <c r="G485" i="3"/>
  <c r="H485" i="3"/>
  <c r="I485" i="3"/>
  <c r="J485" i="3"/>
  <c r="J486" i="3"/>
  <c r="G487" i="3"/>
  <c r="I487" i="3"/>
  <c r="D488" i="3"/>
  <c r="E488" i="3"/>
  <c r="G488" i="3"/>
  <c r="H488" i="3"/>
  <c r="I488" i="3"/>
  <c r="G489" i="3"/>
  <c r="D491" i="3"/>
  <c r="E491" i="3"/>
  <c r="F491" i="3"/>
  <c r="G491" i="3"/>
  <c r="H491" i="3"/>
  <c r="I491" i="3"/>
  <c r="J491" i="3"/>
  <c r="D492" i="3"/>
  <c r="E492" i="3"/>
  <c r="F492" i="3"/>
  <c r="G492" i="3"/>
  <c r="H492" i="3"/>
  <c r="I492" i="3"/>
  <c r="J492" i="3"/>
  <c r="D16" i="3"/>
  <c r="E16" i="3"/>
  <c r="F16" i="3"/>
  <c r="G16" i="3"/>
  <c r="H16" i="3"/>
  <c r="I16" i="3"/>
  <c r="J16" i="3"/>
  <c r="D17" i="3"/>
  <c r="E17" i="3"/>
  <c r="F17" i="3"/>
  <c r="G17" i="3"/>
  <c r="H17" i="3"/>
  <c r="I17" i="3"/>
  <c r="J17" i="3"/>
  <c r="D493" i="3"/>
  <c r="E493" i="3"/>
  <c r="F493" i="3"/>
  <c r="G493" i="3"/>
  <c r="H493" i="3"/>
  <c r="I493" i="3"/>
  <c r="J493" i="3"/>
  <c r="F494" i="3"/>
  <c r="F495" i="3"/>
  <c r="H495" i="3"/>
  <c r="F496" i="3"/>
  <c r="G496" i="3"/>
  <c r="H496" i="3"/>
  <c r="I496" i="3"/>
  <c r="J496" i="3"/>
  <c r="D497" i="3"/>
  <c r="E497" i="3"/>
  <c r="F497" i="3"/>
  <c r="G497" i="3"/>
  <c r="H497" i="3"/>
  <c r="I497" i="3"/>
  <c r="J497" i="3"/>
  <c r="D499" i="3"/>
  <c r="E499" i="3"/>
  <c r="F499" i="3"/>
  <c r="G499" i="3"/>
  <c r="H499" i="3"/>
  <c r="I499" i="3"/>
  <c r="J499" i="3"/>
  <c r="D500" i="3"/>
  <c r="E500" i="3"/>
  <c r="F500" i="3"/>
  <c r="G500" i="3"/>
  <c r="H500" i="3"/>
  <c r="I500" i="3"/>
  <c r="J500" i="3"/>
  <c r="D501" i="3"/>
  <c r="E501" i="3"/>
  <c r="F501" i="3"/>
  <c r="G501" i="3"/>
  <c r="H501" i="3"/>
  <c r="I501" i="3"/>
  <c r="J501" i="3"/>
  <c r="H502" i="3"/>
  <c r="D503" i="3"/>
  <c r="E503" i="3"/>
  <c r="G503" i="3"/>
  <c r="F504" i="3"/>
  <c r="G504" i="3"/>
  <c r="H504" i="3"/>
  <c r="I504" i="3"/>
  <c r="J504" i="3"/>
  <c r="D505" i="3"/>
  <c r="E505" i="3"/>
  <c r="F505" i="3"/>
  <c r="G505" i="3"/>
  <c r="H505" i="3"/>
  <c r="I505" i="3"/>
  <c r="J505" i="3"/>
  <c r="D506" i="3"/>
  <c r="D507" i="3"/>
  <c r="E507" i="3"/>
  <c r="F507" i="3"/>
  <c r="G507" i="3"/>
  <c r="H507" i="3"/>
  <c r="I507" i="3"/>
  <c r="J507" i="3"/>
  <c r="D508" i="3"/>
  <c r="E508" i="3"/>
  <c r="F508" i="3"/>
  <c r="G508" i="3"/>
  <c r="H508" i="3"/>
  <c r="I508" i="3"/>
  <c r="J508" i="3"/>
  <c r="D509" i="3"/>
  <c r="E509" i="3"/>
  <c r="F509" i="3"/>
  <c r="G509" i="3"/>
  <c r="H509" i="3"/>
  <c r="I509" i="3"/>
  <c r="J509" i="3"/>
  <c r="J510" i="3"/>
  <c r="E511" i="3"/>
  <c r="J511" i="3"/>
  <c r="F512" i="3"/>
  <c r="G512" i="3"/>
  <c r="H512" i="3"/>
  <c r="I512" i="3"/>
  <c r="J512" i="3"/>
  <c r="D513" i="3"/>
  <c r="E513" i="3"/>
  <c r="F513" i="3"/>
  <c r="G513" i="3"/>
  <c r="H513" i="3"/>
  <c r="I513" i="3"/>
  <c r="J513" i="3"/>
  <c r="D514" i="3"/>
  <c r="D515" i="3"/>
  <c r="E515" i="3"/>
  <c r="F515" i="3"/>
  <c r="G515" i="3"/>
  <c r="H515" i="3"/>
  <c r="I515" i="3"/>
  <c r="J515" i="3"/>
  <c r="D516" i="3"/>
  <c r="E516" i="3"/>
  <c r="F516" i="3"/>
  <c r="G516" i="3"/>
  <c r="H516" i="3"/>
  <c r="I516" i="3"/>
  <c r="J516" i="3"/>
  <c r="D517" i="3"/>
  <c r="E517" i="3"/>
  <c r="F517" i="3"/>
  <c r="G517" i="3"/>
  <c r="H517" i="3"/>
  <c r="I517" i="3"/>
  <c r="J517" i="3"/>
  <c r="D518" i="3"/>
  <c r="D519" i="3"/>
  <c r="H519" i="3"/>
  <c r="I519" i="3"/>
  <c r="D520" i="3"/>
  <c r="F520" i="3"/>
  <c r="G520" i="3"/>
  <c r="H520" i="3"/>
  <c r="I520" i="3"/>
  <c r="J520" i="3"/>
  <c r="D521" i="3"/>
  <c r="E521" i="3"/>
  <c r="F521" i="3"/>
  <c r="G521" i="3"/>
  <c r="H521" i="3"/>
  <c r="I521" i="3"/>
  <c r="J521" i="3"/>
  <c r="D523" i="3"/>
  <c r="E523" i="3"/>
  <c r="F523" i="3"/>
  <c r="G523" i="3"/>
  <c r="H523" i="3"/>
  <c r="I523" i="3"/>
  <c r="J523" i="3"/>
  <c r="D524" i="3"/>
  <c r="E524" i="3"/>
  <c r="F524" i="3"/>
  <c r="G524" i="3"/>
  <c r="H524" i="3"/>
  <c r="I524" i="3"/>
  <c r="J524" i="3"/>
  <c r="D525" i="3"/>
  <c r="E525" i="3"/>
  <c r="F525" i="3"/>
  <c r="G525" i="3"/>
  <c r="H525" i="3"/>
  <c r="I525" i="3"/>
  <c r="J525" i="3"/>
  <c r="E526" i="3"/>
  <c r="F527" i="3"/>
  <c r="G527" i="3"/>
  <c r="I527" i="3"/>
  <c r="J527" i="3"/>
  <c r="D528" i="3"/>
  <c r="E528" i="3"/>
  <c r="F528" i="3"/>
  <c r="G528" i="3"/>
  <c r="H528" i="3"/>
  <c r="I528" i="3"/>
  <c r="J528" i="3"/>
  <c r="D529" i="3"/>
  <c r="E529" i="3"/>
  <c r="F529" i="3"/>
  <c r="G529" i="3"/>
  <c r="H529" i="3"/>
  <c r="I529" i="3"/>
  <c r="J529" i="3"/>
  <c r="I530" i="3"/>
  <c r="D531" i="3"/>
  <c r="E531" i="3"/>
  <c r="F531" i="3"/>
  <c r="G531" i="3"/>
  <c r="H531" i="3"/>
  <c r="I531" i="3"/>
  <c r="J531" i="3"/>
  <c r="D532" i="3"/>
  <c r="E532" i="3"/>
  <c r="F532" i="3"/>
  <c r="G532" i="3"/>
  <c r="H532" i="3"/>
  <c r="I532" i="3"/>
  <c r="J532" i="3"/>
  <c r="D533" i="3"/>
  <c r="E533" i="3"/>
  <c r="F533" i="3"/>
  <c r="G533" i="3"/>
  <c r="H533" i="3"/>
  <c r="I533" i="3"/>
  <c r="J533" i="3"/>
  <c r="E534" i="3"/>
  <c r="E535" i="3"/>
  <c r="F535" i="3"/>
  <c r="I535" i="3"/>
  <c r="J535" i="3"/>
  <c r="D536" i="3"/>
  <c r="E536" i="3"/>
  <c r="F536" i="3"/>
  <c r="G536" i="3"/>
  <c r="H536" i="3"/>
  <c r="I536" i="3"/>
  <c r="J536" i="3"/>
  <c r="D537" i="3"/>
  <c r="E537" i="3"/>
  <c r="F537" i="3"/>
  <c r="G537" i="3"/>
  <c r="H537" i="3"/>
  <c r="I537" i="3"/>
  <c r="J537" i="3"/>
  <c r="D539" i="3"/>
  <c r="E539" i="3"/>
  <c r="F539" i="3"/>
  <c r="G539" i="3"/>
  <c r="H539" i="3"/>
  <c r="I539" i="3"/>
  <c r="J539" i="3"/>
  <c r="D540" i="3"/>
  <c r="E540" i="3"/>
  <c r="F540" i="3"/>
  <c r="G540" i="3"/>
  <c r="H540" i="3"/>
  <c r="I540" i="3"/>
  <c r="J540" i="3"/>
  <c r="D541" i="3"/>
  <c r="E541" i="3"/>
  <c r="F541" i="3"/>
  <c r="G541" i="3"/>
  <c r="H541" i="3"/>
  <c r="I541" i="3"/>
  <c r="J541" i="3"/>
  <c r="E542" i="3"/>
  <c r="F543" i="3"/>
  <c r="G543" i="3"/>
  <c r="H543" i="3"/>
  <c r="J543" i="3"/>
  <c r="D544" i="3"/>
  <c r="E544" i="3"/>
  <c r="F544" i="3"/>
  <c r="G544" i="3"/>
  <c r="H544" i="3"/>
  <c r="I544" i="3"/>
  <c r="J544" i="3"/>
  <c r="D545" i="3"/>
  <c r="E545" i="3"/>
  <c r="F545" i="3"/>
  <c r="G545" i="3"/>
  <c r="H545" i="3"/>
  <c r="I545" i="3"/>
  <c r="J545" i="3"/>
  <c r="E546" i="3"/>
  <c r="D547" i="3"/>
  <c r="E547" i="3"/>
  <c r="F547" i="3"/>
  <c r="G547" i="3"/>
  <c r="H547" i="3"/>
  <c r="I547" i="3"/>
  <c r="J547" i="3"/>
  <c r="D548" i="3"/>
  <c r="E548" i="3"/>
  <c r="F548" i="3"/>
  <c r="G548" i="3"/>
  <c r="H548" i="3"/>
  <c r="I548" i="3"/>
  <c r="J548" i="3"/>
  <c r="D549" i="3"/>
  <c r="E549" i="3"/>
  <c r="F549" i="3"/>
  <c r="G549" i="3"/>
  <c r="H549" i="3"/>
  <c r="I549" i="3"/>
  <c r="J549" i="3"/>
  <c r="E550" i="3"/>
  <c r="D551" i="3"/>
  <c r="F551" i="3"/>
  <c r="G551" i="3"/>
  <c r="I551" i="3"/>
  <c r="J551" i="3"/>
  <c r="D552" i="3"/>
  <c r="E552" i="3"/>
  <c r="F552" i="3"/>
  <c r="G552" i="3"/>
  <c r="H552" i="3"/>
  <c r="I552" i="3"/>
  <c r="J552" i="3"/>
  <c r="D553" i="3"/>
  <c r="E553" i="3"/>
  <c r="F553" i="3"/>
  <c r="G553" i="3"/>
  <c r="H553" i="3"/>
  <c r="I553" i="3"/>
  <c r="J553" i="3"/>
  <c r="D555" i="3"/>
  <c r="E555" i="3"/>
  <c r="F555" i="3"/>
  <c r="G555" i="3"/>
  <c r="H555" i="3"/>
  <c r="I555" i="3"/>
  <c r="J555" i="3"/>
  <c r="D556" i="3"/>
  <c r="E556" i="3"/>
  <c r="F556" i="3"/>
  <c r="G556" i="3"/>
  <c r="H556" i="3"/>
  <c r="I556" i="3"/>
  <c r="J556" i="3"/>
  <c r="D557" i="3"/>
  <c r="E557" i="3"/>
  <c r="F557" i="3"/>
  <c r="G557" i="3"/>
  <c r="H557" i="3"/>
  <c r="I557" i="3"/>
  <c r="J557" i="3"/>
  <c r="E558" i="3"/>
  <c r="D559" i="3"/>
  <c r="F559" i="3"/>
  <c r="G559" i="3"/>
  <c r="H559" i="3"/>
  <c r="I559" i="3"/>
  <c r="D560" i="3"/>
  <c r="E560" i="3"/>
  <c r="F560" i="3"/>
  <c r="G560" i="3"/>
  <c r="H560" i="3"/>
  <c r="I560" i="3"/>
  <c r="J560" i="3"/>
  <c r="D561" i="3"/>
  <c r="E561" i="3"/>
  <c r="F561" i="3"/>
  <c r="G561" i="3"/>
  <c r="H561" i="3"/>
  <c r="I561" i="3"/>
  <c r="J561" i="3"/>
  <c r="I562" i="3"/>
  <c r="D563" i="3"/>
  <c r="E563" i="3"/>
  <c r="F563" i="3"/>
  <c r="G563" i="3"/>
  <c r="H563" i="3"/>
  <c r="I563" i="3"/>
  <c r="J563" i="3"/>
  <c r="D564" i="3"/>
  <c r="E564" i="3"/>
  <c r="F564" i="3"/>
  <c r="G564" i="3"/>
  <c r="H564" i="3"/>
  <c r="I564" i="3"/>
  <c r="J564" i="3"/>
  <c r="D565" i="3"/>
  <c r="E565" i="3"/>
  <c r="F565" i="3"/>
  <c r="G565" i="3"/>
  <c r="H565" i="3"/>
  <c r="I565" i="3"/>
  <c r="J565" i="3"/>
  <c r="E566" i="3"/>
  <c r="D567" i="3"/>
  <c r="E567" i="3"/>
  <c r="G567" i="3"/>
  <c r="H567" i="3"/>
  <c r="J567" i="3"/>
  <c r="D568" i="3"/>
  <c r="E568" i="3"/>
  <c r="F568" i="3"/>
  <c r="G568" i="3"/>
  <c r="H568" i="3"/>
  <c r="I568" i="3"/>
  <c r="J568" i="3"/>
  <c r="D569" i="3"/>
  <c r="E569" i="3"/>
  <c r="F569" i="3"/>
  <c r="G569" i="3"/>
  <c r="H569" i="3"/>
  <c r="I569" i="3"/>
  <c r="J569" i="3"/>
  <c r="G570" i="3"/>
  <c r="D571" i="3"/>
  <c r="E571" i="3"/>
  <c r="F571" i="3"/>
  <c r="G571" i="3"/>
  <c r="H571" i="3"/>
  <c r="I571" i="3"/>
  <c r="J571" i="3"/>
  <c r="D572" i="3"/>
  <c r="E572" i="3"/>
  <c r="F572" i="3"/>
  <c r="G572" i="3"/>
  <c r="H572" i="3"/>
  <c r="I572" i="3"/>
  <c r="J572" i="3"/>
  <c r="D573" i="3"/>
  <c r="E573" i="3"/>
  <c r="F573" i="3"/>
  <c r="G573" i="3"/>
  <c r="H573" i="3"/>
  <c r="I573" i="3"/>
  <c r="J573" i="3"/>
  <c r="E574" i="3"/>
  <c r="D575" i="3"/>
  <c r="F575" i="3"/>
  <c r="G575" i="3"/>
  <c r="H575" i="3"/>
  <c r="I575" i="3"/>
  <c r="D576" i="3"/>
  <c r="E576" i="3"/>
  <c r="F576" i="3"/>
  <c r="G576" i="3"/>
  <c r="H576" i="3"/>
  <c r="I576" i="3"/>
  <c r="J576" i="3"/>
  <c r="D577" i="3"/>
  <c r="E577" i="3"/>
  <c r="F577" i="3"/>
  <c r="G577" i="3"/>
  <c r="H577" i="3"/>
  <c r="I577" i="3"/>
  <c r="J577" i="3"/>
  <c r="E578" i="3"/>
  <c r="D579" i="3"/>
  <c r="E579" i="3"/>
  <c r="F579" i="3"/>
  <c r="G579" i="3"/>
  <c r="H579" i="3"/>
  <c r="I579" i="3"/>
  <c r="J579" i="3"/>
  <c r="D580" i="3"/>
  <c r="E580" i="3"/>
  <c r="F580" i="3"/>
  <c r="G580" i="3"/>
  <c r="H580" i="3"/>
  <c r="I580" i="3"/>
  <c r="J580" i="3"/>
  <c r="D581" i="3"/>
  <c r="E581" i="3"/>
  <c r="F581" i="3"/>
  <c r="G581" i="3"/>
  <c r="H581" i="3"/>
  <c r="I581" i="3"/>
  <c r="J581" i="3"/>
  <c r="E582" i="3"/>
  <c r="D583" i="3"/>
  <c r="E583" i="3"/>
  <c r="F583" i="3"/>
  <c r="G583" i="3"/>
  <c r="H583" i="3"/>
  <c r="I583" i="3"/>
  <c r="J583" i="3"/>
  <c r="D584" i="3"/>
  <c r="E584" i="3"/>
  <c r="F584" i="3"/>
  <c r="H584" i="3"/>
  <c r="I584" i="3"/>
  <c r="J584" i="3"/>
  <c r="D585" i="3"/>
  <c r="E585" i="3"/>
  <c r="F585" i="3"/>
  <c r="G585" i="3"/>
  <c r="H585" i="3"/>
  <c r="I585" i="3"/>
  <c r="J585" i="3"/>
  <c r="D586" i="3"/>
  <c r="E586" i="3"/>
  <c r="F586" i="3"/>
  <c r="G586" i="3"/>
  <c r="H586" i="3"/>
  <c r="I586" i="3"/>
  <c r="J586" i="3"/>
  <c r="D587" i="3"/>
  <c r="D588" i="3"/>
  <c r="E588" i="3"/>
  <c r="F588" i="3"/>
  <c r="G588" i="3"/>
  <c r="H588" i="3"/>
  <c r="I588" i="3"/>
  <c r="J588" i="3"/>
  <c r="D589" i="3"/>
  <c r="E589" i="3"/>
  <c r="F589" i="3"/>
  <c r="G589" i="3"/>
  <c r="H589" i="3"/>
  <c r="I589" i="3"/>
  <c r="J589" i="3"/>
  <c r="E590" i="3"/>
  <c r="D591" i="3"/>
  <c r="E591" i="3"/>
  <c r="F591" i="3"/>
  <c r="G591" i="3"/>
  <c r="H591" i="3"/>
  <c r="I591" i="3"/>
  <c r="J591" i="3"/>
  <c r="D592" i="3"/>
  <c r="E592" i="3"/>
  <c r="F592" i="3"/>
  <c r="G592" i="3"/>
  <c r="H592" i="3"/>
  <c r="I592" i="3"/>
  <c r="J592" i="3"/>
  <c r="D593" i="3"/>
  <c r="E593" i="3"/>
  <c r="F593" i="3"/>
  <c r="G593" i="3"/>
  <c r="H593" i="3"/>
  <c r="I593" i="3"/>
  <c r="J593" i="3"/>
  <c r="D594" i="3"/>
  <c r="E594" i="3"/>
  <c r="F594" i="3"/>
  <c r="G594" i="3"/>
  <c r="H594" i="3"/>
  <c r="I594" i="3"/>
  <c r="J594" i="3"/>
  <c r="J595" i="3"/>
  <c r="D596" i="3"/>
  <c r="E596" i="3"/>
  <c r="F596" i="3"/>
  <c r="G596" i="3"/>
  <c r="H596" i="3"/>
  <c r="I596" i="3"/>
  <c r="J596" i="3"/>
  <c r="D597" i="3"/>
  <c r="E597" i="3"/>
  <c r="F597" i="3"/>
  <c r="G597" i="3"/>
  <c r="H597" i="3"/>
  <c r="I597" i="3"/>
  <c r="J597" i="3"/>
  <c r="E598" i="3"/>
  <c r="D599" i="3"/>
  <c r="E599" i="3"/>
  <c r="F599" i="3"/>
  <c r="G599" i="3"/>
  <c r="H599" i="3"/>
  <c r="I599" i="3"/>
  <c r="J599" i="3"/>
  <c r="D600" i="3"/>
  <c r="E600" i="3"/>
  <c r="F600" i="3"/>
  <c r="G600" i="3"/>
  <c r="H600" i="3"/>
  <c r="I600" i="3"/>
  <c r="J600" i="3"/>
  <c r="D601" i="3"/>
  <c r="E601" i="3"/>
  <c r="F601" i="3"/>
  <c r="G601" i="3"/>
  <c r="H601" i="3"/>
  <c r="I601" i="3"/>
  <c r="J601" i="3"/>
  <c r="D602" i="3"/>
  <c r="E602" i="3"/>
  <c r="F602" i="3"/>
  <c r="G602" i="3"/>
  <c r="H602" i="3"/>
  <c r="I602" i="3"/>
  <c r="J602" i="3"/>
  <c r="H603" i="3"/>
  <c r="D604" i="3"/>
  <c r="E604" i="3"/>
  <c r="F604" i="3"/>
  <c r="G604" i="3"/>
  <c r="H604" i="3"/>
  <c r="I604" i="3"/>
  <c r="J604" i="3"/>
  <c r="D605" i="3"/>
  <c r="E605" i="3"/>
  <c r="F605" i="3"/>
  <c r="G605" i="3"/>
  <c r="H605" i="3"/>
  <c r="I605" i="3"/>
  <c r="J605" i="3"/>
  <c r="E606" i="3"/>
  <c r="D607" i="3"/>
  <c r="E607" i="3"/>
  <c r="F607" i="3"/>
  <c r="G607" i="3"/>
  <c r="H607" i="3"/>
  <c r="I607" i="3"/>
  <c r="J607" i="3"/>
  <c r="D608" i="3"/>
  <c r="E608" i="3"/>
  <c r="F608" i="3"/>
  <c r="G608" i="3"/>
  <c r="H608" i="3"/>
  <c r="I608" i="3"/>
  <c r="J608" i="3"/>
  <c r="D609" i="3"/>
  <c r="E609" i="3"/>
  <c r="F609" i="3"/>
  <c r="G609" i="3"/>
  <c r="H609" i="3"/>
  <c r="I609" i="3"/>
  <c r="J609" i="3"/>
  <c r="D610" i="3"/>
  <c r="E610" i="3"/>
  <c r="F610" i="3"/>
  <c r="G610" i="3"/>
  <c r="H610" i="3"/>
  <c r="I610" i="3"/>
  <c r="J610" i="3"/>
  <c r="F611" i="3"/>
  <c r="D612" i="3"/>
  <c r="E612" i="3"/>
  <c r="F612" i="3"/>
  <c r="G612" i="3"/>
  <c r="H612" i="3"/>
  <c r="I612" i="3"/>
  <c r="J612" i="3"/>
  <c r="D613" i="3"/>
  <c r="E613" i="3"/>
  <c r="F613" i="3"/>
  <c r="G613" i="3"/>
  <c r="H613" i="3"/>
  <c r="I613" i="3"/>
  <c r="J613" i="3"/>
  <c r="E614" i="3"/>
  <c r="D615" i="3"/>
  <c r="E615" i="3"/>
  <c r="F615" i="3"/>
  <c r="G615" i="3"/>
  <c r="H615" i="3"/>
  <c r="I615" i="3"/>
  <c r="J615" i="3"/>
  <c r="D616" i="3"/>
  <c r="E616" i="3"/>
  <c r="F616" i="3"/>
  <c r="G616" i="3"/>
  <c r="H616" i="3"/>
  <c r="I616" i="3"/>
  <c r="J616" i="3"/>
  <c r="D617" i="3"/>
  <c r="E617" i="3"/>
  <c r="F617" i="3"/>
  <c r="G617" i="3"/>
  <c r="H617" i="3"/>
  <c r="I617" i="3"/>
  <c r="J617" i="3"/>
  <c r="D618" i="3"/>
  <c r="E618" i="3"/>
  <c r="F618" i="3"/>
  <c r="G618" i="3"/>
  <c r="H618" i="3"/>
  <c r="I618" i="3"/>
  <c r="J618" i="3"/>
  <c r="D619" i="3"/>
  <c r="D620" i="3"/>
  <c r="E620" i="3"/>
  <c r="F620" i="3"/>
  <c r="G620" i="3"/>
  <c r="H620" i="3"/>
  <c r="I620" i="3"/>
  <c r="J620" i="3"/>
  <c r="D621" i="3"/>
  <c r="E621" i="3"/>
  <c r="F621" i="3"/>
  <c r="G621" i="3"/>
  <c r="H621" i="3"/>
  <c r="I621" i="3"/>
  <c r="J621" i="3"/>
  <c r="E622" i="3"/>
  <c r="D623" i="3"/>
  <c r="E623" i="3"/>
  <c r="F623" i="3"/>
  <c r="G623" i="3"/>
  <c r="H623" i="3"/>
  <c r="I623" i="3"/>
  <c r="J623" i="3"/>
  <c r="D624" i="3"/>
  <c r="E624" i="3"/>
  <c r="F624" i="3"/>
  <c r="G624" i="3"/>
  <c r="H624" i="3"/>
  <c r="I624" i="3"/>
  <c r="J624" i="3"/>
  <c r="D625" i="3"/>
  <c r="E625" i="3"/>
  <c r="F625" i="3"/>
  <c r="G625" i="3"/>
  <c r="H625" i="3"/>
  <c r="I625" i="3"/>
  <c r="J625" i="3"/>
  <c r="D626" i="3"/>
  <c r="E626" i="3"/>
  <c r="F626" i="3"/>
  <c r="G626" i="3"/>
  <c r="H626" i="3"/>
  <c r="I626" i="3"/>
  <c r="J626" i="3"/>
  <c r="J627" i="3"/>
  <c r="D628" i="3"/>
  <c r="E628" i="3"/>
  <c r="F628" i="3"/>
  <c r="G628" i="3"/>
  <c r="H628" i="3"/>
  <c r="I628" i="3"/>
  <c r="J628" i="3"/>
  <c r="D629" i="3"/>
  <c r="E629" i="3"/>
  <c r="F629" i="3"/>
  <c r="G629" i="3"/>
  <c r="H629" i="3"/>
  <c r="I629" i="3"/>
  <c r="J629" i="3"/>
  <c r="D18" i="3"/>
  <c r="E18" i="3"/>
  <c r="F18" i="3"/>
  <c r="G18" i="3"/>
  <c r="H18" i="3"/>
  <c r="I18" i="3"/>
  <c r="J18" i="3"/>
  <c r="C18" i="3"/>
  <c r="C19" i="3"/>
  <c r="C20" i="3"/>
  <c r="C21" i="3"/>
  <c r="C23" i="3"/>
  <c r="C24" i="3"/>
  <c r="C25" i="3"/>
  <c r="C26" i="3"/>
  <c r="C27" i="3"/>
  <c r="C28" i="3"/>
  <c r="C29" i="3"/>
  <c r="C31" i="3"/>
  <c r="C32" i="3"/>
  <c r="C33" i="3"/>
  <c r="C34" i="3"/>
  <c r="C35" i="3"/>
  <c r="C36" i="3"/>
  <c r="C37" i="3"/>
  <c r="C39" i="3"/>
  <c r="C40" i="3"/>
  <c r="C41" i="3"/>
  <c r="C42" i="3"/>
  <c r="C43" i="3"/>
  <c r="C44" i="3"/>
  <c r="C45" i="3"/>
  <c r="C47" i="3"/>
  <c r="C48" i="3"/>
  <c r="C49" i="3"/>
  <c r="C50" i="3"/>
  <c r="C51" i="3"/>
  <c r="C52" i="3"/>
  <c r="C53" i="3"/>
  <c r="C55" i="3"/>
  <c r="C56" i="3"/>
  <c r="C57" i="3"/>
  <c r="C58" i="3"/>
  <c r="C59" i="3"/>
  <c r="C60" i="3"/>
  <c r="C61" i="3"/>
  <c r="C63" i="3"/>
  <c r="C64" i="3"/>
  <c r="C65" i="3"/>
  <c r="C66" i="3"/>
  <c r="C67" i="3"/>
  <c r="C68" i="3"/>
  <c r="C69" i="3"/>
  <c r="C71" i="3"/>
  <c r="C72" i="3"/>
  <c r="C73" i="3"/>
  <c r="C74" i="3"/>
  <c r="C75" i="3"/>
  <c r="C76" i="3"/>
  <c r="C77" i="3"/>
  <c r="C79" i="3"/>
  <c r="C80" i="3"/>
  <c r="C81" i="3"/>
  <c r="C82" i="3"/>
  <c r="C83" i="3"/>
  <c r="C84" i="3"/>
  <c r="C85" i="3"/>
  <c r="C87" i="3"/>
  <c r="C88" i="3"/>
  <c r="C89" i="3"/>
  <c r="C90" i="3"/>
  <c r="C91" i="3"/>
  <c r="C92" i="3"/>
  <c r="C93" i="3"/>
  <c r="C95" i="3"/>
  <c r="C96" i="3"/>
  <c r="C97" i="3"/>
  <c r="C98" i="3"/>
  <c r="C99" i="3"/>
  <c r="C100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76" i="3"/>
  <c r="C177" i="3"/>
  <c r="C178" i="3"/>
  <c r="C179" i="3"/>
  <c r="C180" i="3"/>
  <c r="C181" i="3"/>
  <c r="C2" i="3"/>
  <c r="C3" i="3"/>
  <c r="C4" i="3"/>
  <c r="C114" i="3"/>
  <c r="C115" i="3"/>
  <c r="C116" i="3"/>
  <c r="C117" i="3"/>
  <c r="C119" i="3"/>
  <c r="C120" i="3"/>
  <c r="C121" i="3"/>
  <c r="C122" i="3"/>
  <c r="C123" i="3"/>
  <c r="C124" i="3"/>
  <c r="C125" i="3"/>
  <c r="C127" i="3"/>
  <c r="C128" i="3"/>
  <c r="C129" i="3"/>
  <c r="C130" i="3"/>
  <c r="C131" i="3"/>
  <c r="C132" i="3"/>
  <c r="C133" i="3"/>
  <c r="C135" i="3"/>
  <c r="C136" i="3"/>
  <c r="C137" i="3"/>
  <c r="C138" i="3"/>
  <c r="C139" i="3"/>
  <c r="C140" i="3"/>
  <c r="C5" i="3"/>
  <c r="C141" i="3"/>
  <c r="C143" i="3"/>
  <c r="C144" i="3"/>
  <c r="C145" i="3"/>
  <c r="C146" i="3"/>
  <c r="C147" i="3"/>
  <c r="C148" i="3"/>
  <c r="C149" i="3"/>
  <c r="C151" i="3"/>
  <c r="C152" i="3"/>
  <c r="C153" i="3"/>
  <c r="C154" i="3"/>
  <c r="C155" i="3"/>
  <c r="C156" i="3"/>
  <c r="C157" i="3"/>
  <c r="C159" i="3"/>
  <c r="C160" i="3"/>
  <c r="C161" i="3"/>
  <c r="C162" i="3"/>
  <c r="C163" i="3"/>
  <c r="C164" i="3"/>
  <c r="C165" i="3"/>
  <c r="C167" i="3"/>
  <c r="C168" i="3"/>
  <c r="C169" i="3"/>
  <c r="C170" i="3"/>
  <c r="C7" i="3"/>
  <c r="C8" i="3"/>
  <c r="C171" i="3"/>
  <c r="C172" i="3"/>
  <c r="C173" i="3"/>
  <c r="C175" i="3"/>
  <c r="C182" i="3"/>
  <c r="C183" i="3"/>
  <c r="C184" i="3"/>
  <c r="C186" i="3"/>
  <c r="C187" i="3"/>
  <c r="C188" i="3"/>
  <c r="C189" i="3"/>
  <c r="C190" i="3"/>
  <c r="C9" i="3"/>
  <c r="C191" i="3"/>
  <c r="C192" i="3"/>
  <c r="C194" i="3"/>
  <c r="C195" i="3"/>
  <c r="C196" i="3"/>
  <c r="C197" i="3"/>
  <c r="C198" i="3"/>
  <c r="C199" i="3"/>
  <c r="C200" i="3"/>
  <c r="C202" i="3"/>
  <c r="C203" i="3"/>
  <c r="C204" i="3"/>
  <c r="C205" i="3"/>
  <c r="C206" i="3"/>
  <c r="C207" i="3"/>
  <c r="C208" i="3"/>
  <c r="C210" i="3"/>
  <c r="C211" i="3"/>
  <c r="C212" i="3"/>
  <c r="C213" i="3"/>
  <c r="C214" i="3"/>
  <c r="C215" i="3"/>
  <c r="C216" i="3"/>
  <c r="C218" i="3"/>
  <c r="C219" i="3"/>
  <c r="C220" i="3"/>
  <c r="C221" i="3"/>
  <c r="C222" i="3"/>
  <c r="C223" i="3"/>
  <c r="C10" i="3"/>
  <c r="C224" i="3"/>
  <c r="C226" i="3"/>
  <c r="C227" i="3"/>
  <c r="C228" i="3"/>
  <c r="C229" i="3"/>
  <c r="C230" i="3"/>
  <c r="C231" i="3"/>
  <c r="C232" i="3"/>
  <c r="C234" i="3"/>
  <c r="C235" i="3"/>
  <c r="C236" i="3"/>
  <c r="C237" i="3"/>
  <c r="C238" i="3"/>
  <c r="C239" i="3"/>
  <c r="C240" i="3"/>
  <c r="C242" i="3"/>
  <c r="C243" i="3"/>
  <c r="C244" i="3"/>
  <c r="C245" i="3"/>
  <c r="C246" i="3"/>
  <c r="C247" i="3"/>
  <c r="C248" i="3"/>
  <c r="C250" i="3"/>
  <c r="C251" i="3"/>
  <c r="C252" i="3"/>
  <c r="C253" i="3"/>
  <c r="C254" i="3"/>
  <c r="C255" i="3"/>
  <c r="C256" i="3"/>
  <c r="C258" i="3"/>
  <c r="C259" i="3"/>
  <c r="C260" i="3"/>
  <c r="C261" i="3"/>
  <c r="C262" i="3"/>
  <c r="C263" i="3"/>
  <c r="C264" i="3"/>
  <c r="C266" i="3"/>
  <c r="C267" i="3"/>
  <c r="C268" i="3"/>
  <c r="C269" i="3"/>
  <c r="C270" i="3"/>
  <c r="C271" i="3"/>
  <c r="C272" i="3"/>
  <c r="C274" i="3"/>
  <c r="C275" i="3"/>
  <c r="C276" i="3"/>
  <c r="C277" i="3"/>
  <c r="C278" i="3"/>
  <c r="C279" i="3"/>
  <c r="C280" i="3"/>
  <c r="C282" i="3"/>
  <c r="C283" i="3"/>
  <c r="C11" i="3"/>
  <c r="C12" i="3"/>
  <c r="C13" i="3"/>
  <c r="C284" i="3"/>
  <c r="C285" i="3"/>
  <c r="C286" i="3"/>
  <c r="C287" i="3"/>
  <c r="C288" i="3"/>
  <c r="C290" i="3"/>
  <c r="C291" i="3"/>
  <c r="C292" i="3"/>
  <c r="C293" i="3"/>
  <c r="C294" i="3"/>
  <c r="C295" i="3"/>
  <c r="C296" i="3"/>
  <c r="C298" i="3"/>
  <c r="C299" i="3"/>
  <c r="C300" i="3"/>
  <c r="C301" i="3"/>
  <c r="C303" i="3"/>
  <c r="C304" i="3"/>
  <c r="C305" i="3"/>
  <c r="C306" i="3"/>
  <c r="C307" i="3"/>
  <c r="C308" i="3"/>
  <c r="C309" i="3"/>
  <c r="C311" i="3"/>
  <c r="C312" i="3"/>
  <c r="C314" i="3"/>
  <c r="C315" i="3"/>
  <c r="C316" i="3"/>
  <c r="C317" i="3"/>
  <c r="C319" i="3"/>
  <c r="C320" i="3"/>
  <c r="C322" i="3"/>
  <c r="C323" i="3"/>
  <c r="C324" i="3"/>
  <c r="C325" i="3"/>
  <c r="C327" i="3"/>
  <c r="C328" i="3"/>
  <c r="C330" i="3"/>
  <c r="C331" i="3"/>
  <c r="C332" i="3"/>
  <c r="C333" i="3"/>
  <c r="C335" i="3"/>
  <c r="C336" i="3"/>
  <c r="C338" i="3"/>
  <c r="C339" i="3"/>
  <c r="C340" i="3"/>
  <c r="C341" i="3"/>
  <c r="C343" i="3"/>
  <c r="C344" i="3"/>
  <c r="C346" i="3"/>
  <c r="C347" i="3"/>
  <c r="C348" i="3"/>
  <c r="C349" i="3"/>
  <c r="C351" i="3"/>
  <c r="C352" i="3"/>
  <c r="C354" i="3"/>
  <c r="C355" i="3"/>
  <c r="C356" i="3"/>
  <c r="C357" i="3"/>
  <c r="C359" i="3"/>
  <c r="C14" i="3"/>
  <c r="C360" i="3"/>
  <c r="C362" i="3"/>
  <c r="C363" i="3"/>
  <c r="C364" i="3"/>
  <c r="C365" i="3"/>
  <c r="C367" i="3"/>
  <c r="C368" i="3"/>
  <c r="C370" i="3"/>
  <c r="C371" i="3"/>
  <c r="C372" i="3"/>
  <c r="C373" i="3"/>
  <c r="C375" i="3"/>
  <c r="C376" i="3"/>
  <c r="C377" i="3"/>
  <c r="C378" i="3"/>
  <c r="C379" i="3"/>
  <c r="C380" i="3"/>
  <c r="C381" i="3"/>
  <c r="C383" i="3"/>
  <c r="C384" i="3"/>
  <c r="C386" i="3"/>
  <c r="C387" i="3"/>
  <c r="C388" i="3"/>
  <c r="C389" i="3"/>
  <c r="C391" i="3"/>
  <c r="C392" i="3"/>
  <c r="C394" i="3"/>
  <c r="C395" i="3"/>
  <c r="C396" i="3"/>
  <c r="C397" i="3"/>
  <c r="C399" i="3"/>
  <c r="C400" i="3"/>
  <c r="C402" i="3"/>
  <c r="C403" i="3"/>
  <c r="C404" i="3"/>
  <c r="C405" i="3"/>
  <c r="C407" i="3"/>
  <c r="C408" i="3"/>
  <c r="C410" i="3"/>
  <c r="C411" i="3"/>
  <c r="C412" i="3"/>
  <c r="C413" i="3"/>
  <c r="C415" i="3"/>
  <c r="C416" i="3"/>
  <c r="C418" i="3"/>
  <c r="C419" i="3"/>
  <c r="C420" i="3"/>
  <c r="C421" i="3"/>
  <c r="C423" i="3"/>
  <c r="C424" i="3"/>
  <c r="C426" i="3"/>
  <c r="C427" i="3"/>
  <c r="C428" i="3"/>
  <c r="C429" i="3"/>
  <c r="C15" i="3"/>
  <c r="C430" i="3"/>
  <c r="C431" i="3"/>
  <c r="C432" i="3"/>
  <c r="C435" i="3"/>
  <c r="C436" i="3"/>
  <c r="C437" i="3"/>
  <c r="C438" i="3"/>
  <c r="C439" i="3"/>
  <c r="C440" i="3"/>
  <c r="C443" i="3"/>
  <c r="C444" i="3"/>
  <c r="C445" i="3"/>
  <c r="C446" i="3"/>
  <c r="C447" i="3"/>
  <c r="C448" i="3"/>
  <c r="C451" i="3"/>
  <c r="C452" i="3"/>
  <c r="C453" i="3"/>
  <c r="C454" i="3"/>
  <c r="C455" i="3"/>
  <c r="C456" i="3"/>
  <c r="C458" i="3"/>
  <c r="C459" i="3"/>
  <c r="C460" i="3"/>
  <c r="C461" i="3"/>
  <c r="C462" i="3"/>
  <c r="C463" i="3"/>
  <c r="C464" i="3"/>
  <c r="C467" i="3"/>
  <c r="C468" i="3"/>
  <c r="C469" i="3"/>
  <c r="C470" i="3"/>
  <c r="C471" i="3"/>
  <c r="C472" i="3"/>
  <c r="C475" i="3"/>
  <c r="C476" i="3"/>
  <c r="C477" i="3"/>
  <c r="C478" i="3"/>
  <c r="C479" i="3"/>
  <c r="C480" i="3"/>
  <c r="C483" i="3"/>
  <c r="C484" i="3"/>
  <c r="C485" i="3"/>
  <c r="C486" i="3"/>
  <c r="C487" i="3"/>
  <c r="C488" i="3"/>
  <c r="C491" i="3"/>
  <c r="C492" i="3"/>
  <c r="C16" i="3"/>
  <c r="C17" i="3"/>
  <c r="C493" i="3"/>
  <c r="C495" i="3"/>
  <c r="C496" i="3"/>
  <c r="C497" i="3"/>
  <c r="C499" i="3"/>
  <c r="C500" i="3"/>
  <c r="C501" i="3"/>
  <c r="C503" i="3"/>
  <c r="C504" i="3"/>
  <c r="C505" i="3"/>
  <c r="C507" i="3"/>
  <c r="C508" i="3"/>
  <c r="C509" i="3"/>
  <c r="C511" i="3"/>
  <c r="C512" i="3"/>
  <c r="C513" i="3"/>
  <c r="C515" i="3"/>
  <c r="C516" i="3"/>
  <c r="C517" i="3"/>
  <c r="C519" i="3"/>
  <c r="C520" i="3"/>
  <c r="C521" i="3"/>
  <c r="C523" i="3"/>
  <c r="C524" i="3"/>
  <c r="C525" i="3"/>
  <c r="C527" i="3"/>
  <c r="C528" i="3"/>
  <c r="C529" i="3"/>
  <c r="C531" i="3"/>
  <c r="C532" i="3"/>
  <c r="C533" i="3"/>
  <c r="C535" i="3"/>
  <c r="C536" i="3"/>
  <c r="C537" i="3"/>
  <c r="C538" i="3"/>
  <c r="C539" i="3"/>
  <c r="C540" i="3"/>
  <c r="C541" i="3"/>
  <c r="C543" i="3"/>
  <c r="C544" i="3"/>
  <c r="C545" i="3"/>
  <c r="C547" i="3"/>
  <c r="C548" i="3"/>
  <c r="C549" i="3"/>
  <c r="C551" i="3"/>
  <c r="C552" i="3"/>
  <c r="C553" i="3"/>
  <c r="C555" i="3"/>
  <c r="C556" i="3"/>
  <c r="C557" i="3"/>
  <c r="C559" i="3"/>
  <c r="C560" i="3"/>
  <c r="C561" i="3"/>
  <c r="C563" i="3"/>
  <c r="C564" i="3"/>
  <c r="C565" i="3"/>
  <c r="C567" i="3"/>
  <c r="C568" i="3"/>
  <c r="C569" i="3"/>
  <c r="C571" i="3"/>
  <c r="C572" i="3"/>
  <c r="C573" i="3"/>
  <c r="C575" i="3"/>
  <c r="C576" i="3"/>
  <c r="C577" i="3"/>
  <c r="C579" i="3"/>
  <c r="C580" i="3"/>
  <c r="C581" i="3"/>
  <c r="C583" i="3"/>
  <c r="C584" i="3"/>
  <c r="C585" i="3"/>
  <c r="C586" i="3"/>
  <c r="C588" i="3"/>
  <c r="C589" i="3"/>
  <c r="C591" i="3"/>
  <c r="C592" i="3"/>
  <c r="C593" i="3"/>
  <c r="C594" i="3"/>
  <c r="C596" i="3"/>
  <c r="C597" i="3"/>
  <c r="C599" i="3"/>
  <c r="C600" i="3"/>
  <c r="C601" i="3"/>
  <c r="C602" i="3"/>
  <c r="C604" i="3"/>
  <c r="C605" i="3"/>
  <c r="C607" i="3"/>
  <c r="C608" i="3"/>
  <c r="C609" i="3"/>
  <c r="C610" i="3"/>
  <c r="C611" i="3"/>
  <c r="C612" i="3"/>
  <c r="C613" i="3"/>
  <c r="C615" i="3"/>
  <c r="C616" i="3"/>
  <c r="C617" i="3"/>
  <c r="C618" i="3"/>
  <c r="C620" i="3"/>
  <c r="C621" i="3"/>
  <c r="C623" i="3"/>
  <c r="C624" i="3"/>
  <c r="C625" i="3"/>
  <c r="C626" i="3"/>
  <c r="C628" i="3"/>
  <c r="C629" i="3"/>
  <c r="J2" i="2"/>
  <c r="J3" i="2"/>
  <c r="J809" i="2"/>
  <c r="J8" i="2"/>
  <c r="J810" i="2"/>
  <c r="J45" i="2"/>
  <c r="J4" i="2"/>
  <c r="J5" i="2"/>
  <c r="J46" i="2"/>
  <c r="J811" i="2"/>
  <c r="J47" i="2"/>
  <c r="J812" i="2"/>
  <c r="J6" i="2"/>
  <c r="J813" i="2"/>
  <c r="J814" i="2"/>
  <c r="J815" i="2"/>
  <c r="J816" i="2"/>
  <c r="J48" i="2"/>
  <c r="J817" i="2"/>
  <c r="J818" i="2"/>
  <c r="J819" i="2"/>
  <c r="J49" i="2"/>
  <c r="J50" i="2"/>
  <c r="J51" i="2"/>
  <c r="J820" i="2"/>
  <c r="J821" i="2"/>
  <c r="J822" i="2"/>
  <c r="J52" i="2"/>
  <c r="J823" i="2"/>
  <c r="J53" i="2"/>
  <c r="J54" i="2"/>
  <c r="J824" i="2"/>
  <c r="J825" i="2"/>
  <c r="J826" i="2"/>
  <c r="J55" i="2"/>
  <c r="J56" i="2"/>
  <c r="J57" i="2"/>
  <c r="J58" i="2"/>
  <c r="J827" i="2"/>
  <c r="J828" i="2"/>
  <c r="J59" i="2"/>
  <c r="J829" i="2"/>
  <c r="J60" i="2"/>
  <c r="J61" i="2"/>
  <c r="J830" i="2"/>
  <c r="J62" i="2"/>
  <c r="J63" i="2"/>
  <c r="J831" i="2"/>
  <c r="J64" i="2"/>
  <c r="J832" i="2"/>
  <c r="J833" i="2"/>
  <c r="J834" i="2"/>
  <c r="J65" i="2"/>
  <c r="J66" i="2"/>
  <c r="J835" i="2"/>
  <c r="J67" i="2"/>
  <c r="J68" i="2"/>
  <c r="J69" i="2"/>
  <c r="J836" i="2"/>
  <c r="J837" i="2"/>
  <c r="J838" i="2"/>
  <c r="J70" i="2"/>
  <c r="J71" i="2"/>
  <c r="J839" i="2"/>
  <c r="J72" i="2"/>
  <c r="J840" i="2"/>
  <c r="J73" i="2"/>
  <c r="J841" i="2"/>
  <c r="J74" i="2"/>
  <c r="J842" i="2"/>
  <c r="J75" i="2"/>
  <c r="J7" i="2"/>
  <c r="J76" i="2"/>
  <c r="J843" i="2"/>
  <c r="J844" i="2"/>
  <c r="J77" i="2"/>
  <c r="J845" i="2"/>
  <c r="J78" i="2"/>
  <c r="J79" i="2"/>
  <c r="J80" i="2"/>
  <c r="J846" i="2"/>
  <c r="J81" i="2"/>
  <c r="J82" i="2"/>
  <c r="J847" i="2"/>
  <c r="J83" i="2"/>
  <c r="J84" i="2"/>
  <c r="J85" i="2"/>
  <c r="J86" i="2"/>
  <c r="J848" i="2"/>
  <c r="J87" i="2"/>
  <c r="J88" i="2"/>
  <c r="J849" i="2"/>
  <c r="J89" i="2"/>
  <c r="J90" i="2"/>
  <c r="J850" i="2"/>
  <c r="J91" i="2"/>
  <c r="J851" i="2"/>
  <c r="J852" i="2"/>
  <c r="J92" i="2"/>
  <c r="J93" i="2"/>
  <c r="J94" i="2"/>
  <c r="J95" i="2"/>
  <c r="J853" i="2"/>
  <c r="J854" i="2"/>
  <c r="J855" i="2"/>
  <c r="J856" i="2"/>
  <c r="J857" i="2"/>
  <c r="J96" i="2"/>
  <c r="J858" i="2"/>
  <c r="J859" i="2"/>
  <c r="J860" i="2"/>
  <c r="J97" i="2"/>
  <c r="J98" i="2"/>
  <c r="J861" i="2"/>
  <c r="J862" i="2"/>
  <c r="J863" i="2"/>
  <c r="J99" i="2"/>
  <c r="J864" i="2"/>
  <c r="J100" i="2"/>
  <c r="J101" i="2"/>
  <c r="J102" i="2"/>
  <c r="J103" i="2"/>
  <c r="J865" i="2"/>
  <c r="J866" i="2"/>
  <c r="J104" i="2"/>
  <c r="J105" i="2"/>
  <c r="J106" i="2"/>
  <c r="J867" i="2"/>
  <c r="J868" i="2"/>
  <c r="J869" i="2"/>
  <c r="J107" i="2"/>
  <c r="J870" i="2"/>
  <c r="J108" i="2"/>
  <c r="J871" i="2"/>
  <c r="J872" i="2"/>
  <c r="J109" i="2"/>
  <c r="J110" i="2"/>
  <c r="J111" i="2"/>
  <c r="J873" i="2"/>
  <c r="J874" i="2"/>
  <c r="J875" i="2"/>
  <c r="J876" i="2"/>
  <c r="J877" i="2"/>
  <c r="J878" i="2"/>
  <c r="J879" i="2"/>
  <c r="J880" i="2"/>
  <c r="J112" i="2"/>
  <c r="J881" i="2"/>
  <c r="J882" i="2"/>
  <c r="J883" i="2"/>
  <c r="J884" i="2"/>
  <c r="J885" i="2"/>
  <c r="J886" i="2"/>
  <c r="J113" i="2"/>
  <c r="J887" i="2"/>
  <c r="J114" i="2"/>
  <c r="J115" i="2"/>
  <c r="J888" i="2"/>
  <c r="J889" i="2"/>
  <c r="J116" i="2"/>
  <c r="J890" i="2"/>
  <c r="J891" i="2"/>
  <c r="J892" i="2"/>
  <c r="J117" i="2"/>
  <c r="J118" i="2"/>
  <c r="J893" i="2"/>
  <c r="J119" i="2"/>
  <c r="J120" i="2"/>
  <c r="J894" i="2"/>
  <c r="J121" i="2"/>
  <c r="J895" i="2"/>
  <c r="J122" i="2"/>
  <c r="J123" i="2"/>
  <c r="J896" i="2"/>
  <c r="J124" i="2"/>
  <c r="J897" i="2"/>
  <c r="J898" i="2"/>
  <c r="J899" i="2"/>
  <c r="J900" i="2"/>
  <c r="J901" i="2"/>
  <c r="J902" i="2"/>
  <c r="J125" i="2"/>
  <c r="J126" i="2"/>
  <c r="J127" i="2"/>
  <c r="J128" i="2"/>
  <c r="J129" i="2"/>
  <c r="J130" i="2"/>
  <c r="J131" i="2"/>
  <c r="J903" i="2"/>
  <c r="J904" i="2"/>
  <c r="J132" i="2"/>
  <c r="J905" i="2"/>
  <c r="J133" i="2"/>
  <c r="J134" i="2"/>
  <c r="J135" i="2"/>
  <c r="J906" i="2"/>
  <c r="J907" i="2"/>
  <c r="J136" i="2"/>
  <c r="J908" i="2"/>
  <c r="J137" i="2"/>
  <c r="J909" i="2"/>
  <c r="J910" i="2"/>
  <c r="J911" i="2"/>
  <c r="J912" i="2"/>
  <c r="J913" i="2"/>
  <c r="J914" i="2"/>
  <c r="J915" i="2"/>
  <c r="J138" i="2"/>
  <c r="J139" i="2"/>
  <c r="J140" i="2"/>
  <c r="J141" i="2"/>
  <c r="J142" i="2"/>
  <c r="J916" i="2"/>
  <c r="J143" i="2"/>
  <c r="J144" i="2"/>
  <c r="J145" i="2"/>
  <c r="J146" i="2"/>
  <c r="J917" i="2"/>
  <c r="J918" i="2"/>
  <c r="J147" i="2"/>
  <c r="J148" i="2"/>
  <c r="J919" i="2"/>
  <c r="J149" i="2"/>
  <c r="J920" i="2"/>
  <c r="J921" i="2"/>
  <c r="J150" i="2"/>
  <c r="J922" i="2"/>
  <c r="J151" i="2"/>
  <c r="J152" i="2"/>
  <c r="J923" i="2"/>
  <c r="J153" i="2"/>
  <c r="J924" i="2"/>
  <c r="J154" i="2"/>
  <c r="J925" i="2"/>
  <c r="J926" i="2"/>
  <c r="J927" i="2"/>
  <c r="J155" i="2"/>
  <c r="J928" i="2"/>
  <c r="J929" i="2"/>
  <c r="J930" i="2"/>
  <c r="J931" i="2"/>
  <c r="J156" i="2"/>
  <c r="J932" i="2"/>
  <c r="J157" i="2"/>
  <c r="J933" i="2"/>
  <c r="J934" i="2"/>
  <c r="J158" i="2"/>
  <c r="J935" i="2"/>
  <c r="J936" i="2"/>
  <c r="J937" i="2"/>
  <c r="J159" i="2"/>
  <c r="J938" i="2"/>
  <c r="J939" i="2"/>
  <c r="J940" i="2"/>
  <c r="J941" i="2"/>
  <c r="J160" i="2"/>
  <c r="J942" i="2"/>
  <c r="J943" i="2"/>
  <c r="J944" i="2"/>
  <c r="J161" i="2"/>
  <c r="J162" i="2"/>
  <c r="J163" i="2"/>
  <c r="J945" i="2"/>
  <c r="J946" i="2"/>
  <c r="J947" i="2"/>
  <c r="J164" i="2"/>
  <c r="J165" i="2"/>
  <c r="J166" i="2"/>
  <c r="J948" i="2"/>
  <c r="J949" i="2"/>
  <c r="J950" i="2"/>
  <c r="J167" i="2"/>
  <c r="J168" i="2"/>
  <c r="J951" i="2"/>
  <c r="J169" i="2"/>
  <c r="J952" i="2"/>
  <c r="J953" i="2"/>
  <c r="J954" i="2"/>
  <c r="J170" i="2"/>
  <c r="J955" i="2"/>
  <c r="J171" i="2"/>
  <c r="J172" i="2"/>
  <c r="J173" i="2"/>
  <c r="J174" i="2"/>
  <c r="J175" i="2"/>
  <c r="J956" i="2"/>
  <c r="J957" i="2"/>
  <c r="J958" i="2"/>
  <c r="J176" i="2"/>
  <c r="J177" i="2"/>
  <c r="J959" i="2"/>
  <c r="J960" i="2"/>
  <c r="J178" i="2"/>
  <c r="J961" i="2"/>
  <c r="J962" i="2"/>
  <c r="J179" i="2"/>
  <c r="J180" i="2"/>
  <c r="J181" i="2"/>
  <c r="J963" i="2"/>
  <c r="J964" i="2"/>
  <c r="J965" i="2"/>
  <c r="J182" i="2"/>
  <c r="J966" i="2"/>
  <c r="J183" i="2"/>
  <c r="J967" i="2"/>
  <c r="J184" i="2"/>
  <c r="J968" i="2"/>
  <c r="J969" i="2"/>
  <c r="J970" i="2"/>
  <c r="J971" i="2"/>
  <c r="J972" i="2"/>
  <c r="J185" i="2"/>
  <c r="J186" i="2"/>
  <c r="J973" i="2"/>
  <c r="J187" i="2"/>
  <c r="J974" i="2"/>
  <c r="J975" i="2"/>
  <c r="J188" i="2"/>
  <c r="J976" i="2"/>
  <c r="J189" i="2"/>
  <c r="J190" i="2"/>
  <c r="J977" i="2"/>
  <c r="J191" i="2"/>
  <c r="J192" i="2"/>
  <c r="J978" i="2"/>
  <c r="J979" i="2"/>
  <c r="J980" i="2"/>
  <c r="J193" i="2"/>
  <c r="J981" i="2"/>
  <c r="J194" i="2"/>
  <c r="J9" i="2"/>
  <c r="J982" i="2"/>
  <c r="J195" i="2"/>
  <c r="J983" i="2"/>
  <c r="J984" i="2"/>
  <c r="J10" i="2"/>
  <c r="J196" i="2"/>
  <c r="J197" i="2"/>
  <c r="J985" i="2"/>
  <c r="J11" i="2"/>
  <c r="J198" i="2"/>
  <c r="J199" i="2"/>
  <c r="J986" i="2"/>
  <c r="J200" i="2"/>
  <c r="J201" i="2"/>
  <c r="J202" i="2"/>
  <c r="J987" i="2"/>
  <c r="J988" i="2"/>
  <c r="J203" i="2"/>
  <c r="J989" i="2"/>
  <c r="J204" i="2"/>
  <c r="J205" i="2"/>
  <c r="J990" i="2"/>
  <c r="J991" i="2"/>
  <c r="J12" i="2"/>
  <c r="J992" i="2"/>
  <c r="J993" i="2"/>
  <c r="J13" i="2"/>
  <c r="J206" i="2"/>
  <c r="J994" i="2"/>
  <c r="J207" i="2"/>
  <c r="J995" i="2"/>
  <c r="J996" i="2"/>
  <c r="J997" i="2"/>
  <c r="J208" i="2"/>
  <c r="J998" i="2"/>
  <c r="J209" i="2"/>
  <c r="J210" i="2"/>
  <c r="J999" i="2"/>
  <c r="J211" i="2"/>
  <c r="J1000" i="2"/>
  <c r="J212" i="2"/>
  <c r="J213" i="2"/>
  <c r="J1001" i="2"/>
  <c r="J214" i="2"/>
  <c r="J1002" i="2"/>
  <c r="J215" i="2"/>
  <c r="J1003" i="2"/>
  <c r="J1004" i="2"/>
  <c r="J216" i="2"/>
  <c r="J217" i="2"/>
  <c r="J218" i="2"/>
  <c r="J1005" i="2"/>
  <c r="J219" i="2"/>
  <c r="J220" i="2"/>
  <c r="J221" i="2"/>
  <c r="J222" i="2"/>
  <c r="J223" i="2"/>
  <c r="J224" i="2"/>
  <c r="J225" i="2"/>
  <c r="J1006" i="2"/>
  <c r="J226" i="2"/>
  <c r="J1007" i="2"/>
  <c r="J227" i="2"/>
  <c r="J228" i="2"/>
  <c r="J1008" i="2"/>
  <c r="J1009" i="2"/>
  <c r="J229" i="2"/>
  <c r="J1010" i="2"/>
  <c r="J230" i="2"/>
  <c r="J1011" i="2"/>
  <c r="J1012" i="2"/>
  <c r="J1013" i="2"/>
  <c r="J1014" i="2"/>
  <c r="J231" i="2"/>
  <c r="J1015" i="2"/>
  <c r="J1016" i="2"/>
  <c r="J232" i="2"/>
  <c r="J1017" i="2"/>
  <c r="J1018" i="2"/>
  <c r="J1019" i="2"/>
  <c r="J233" i="2"/>
  <c r="J234" i="2"/>
  <c r="J1020" i="2"/>
  <c r="J1021" i="2"/>
  <c r="J235" i="2"/>
  <c r="J1022" i="2"/>
  <c r="J236" i="2"/>
  <c r="J1023" i="2"/>
  <c r="J1024" i="2"/>
  <c r="J237" i="2"/>
  <c r="J1025" i="2"/>
  <c r="J1026" i="2"/>
  <c r="J1027" i="2"/>
  <c r="J1028" i="2"/>
  <c r="J1029" i="2"/>
  <c r="J1030" i="2"/>
  <c r="J238" i="2"/>
  <c r="J1031" i="2"/>
  <c r="J1032" i="2"/>
  <c r="J239" i="2"/>
  <c r="J1033" i="2"/>
  <c r="J1034" i="2"/>
  <c r="J240" i="2"/>
  <c r="J241" i="2"/>
  <c r="J242" i="2"/>
  <c r="J1035" i="2"/>
  <c r="J243" i="2"/>
  <c r="J1036" i="2"/>
  <c r="J1037" i="2"/>
  <c r="J244" i="2"/>
  <c r="J1038" i="2"/>
  <c r="J1039" i="2"/>
  <c r="J1040" i="2"/>
  <c r="J245" i="2"/>
  <c r="J1041" i="2"/>
  <c r="J1042" i="2"/>
  <c r="J1043" i="2"/>
  <c r="J1044" i="2"/>
  <c r="J1045" i="2"/>
  <c r="J14" i="2"/>
  <c r="J246" i="2"/>
  <c r="J247" i="2"/>
  <c r="J248" i="2"/>
  <c r="J249" i="2"/>
  <c r="J250" i="2"/>
  <c r="J1046" i="2"/>
  <c r="J251" i="2"/>
  <c r="J252" i="2"/>
  <c r="J253" i="2"/>
  <c r="J254" i="2"/>
  <c r="J255" i="2"/>
  <c r="J256" i="2"/>
  <c r="J1047" i="2"/>
  <c r="J1048" i="2"/>
  <c r="J1049" i="2"/>
  <c r="J1050" i="2"/>
  <c r="J1051" i="2"/>
  <c r="J257" i="2"/>
  <c r="J258" i="2"/>
  <c r="J1052" i="2"/>
  <c r="J1053" i="2"/>
  <c r="J259" i="2"/>
  <c r="J260" i="2"/>
  <c r="J1054" i="2"/>
  <c r="J261" i="2"/>
  <c r="J262" i="2"/>
  <c r="J263" i="2"/>
  <c r="J264" i="2"/>
  <c r="J265" i="2"/>
  <c r="J1055" i="2"/>
  <c r="J1056" i="2"/>
  <c r="J1057" i="2"/>
  <c r="J266" i="2"/>
  <c r="J1058" i="2"/>
  <c r="J1059" i="2"/>
  <c r="J1060" i="2"/>
  <c r="J267" i="2"/>
  <c r="J1061" i="2"/>
  <c r="J1062" i="2"/>
  <c r="J1063" i="2"/>
  <c r="J1064" i="2"/>
  <c r="J1065" i="2"/>
  <c r="J268" i="2"/>
  <c r="J269" i="2"/>
  <c r="J270" i="2"/>
  <c r="J271" i="2"/>
  <c r="J272" i="2"/>
  <c r="J273" i="2"/>
  <c r="J1066" i="2"/>
  <c r="J1067" i="2"/>
  <c r="J1068" i="2"/>
  <c r="J1069" i="2"/>
  <c r="J274" i="2"/>
  <c r="J275" i="2"/>
  <c r="J276" i="2"/>
  <c r="J277" i="2"/>
  <c r="J1070" i="2"/>
  <c r="J278" i="2"/>
  <c r="J1071" i="2"/>
  <c r="J279" i="2"/>
  <c r="J1072" i="2"/>
  <c r="J1073" i="2"/>
  <c r="J280" i="2"/>
  <c r="J1074" i="2"/>
  <c r="J281" i="2"/>
  <c r="J282" i="2"/>
  <c r="J283" i="2"/>
  <c r="J1075" i="2"/>
  <c r="J1076" i="2"/>
  <c r="J1077" i="2"/>
  <c r="J284" i="2"/>
  <c r="J1078" i="2"/>
  <c r="J1079" i="2"/>
  <c r="J1080" i="2"/>
  <c r="J285" i="2"/>
  <c r="J286" i="2"/>
  <c r="J1081" i="2"/>
  <c r="J287" i="2"/>
  <c r="J1082" i="2"/>
  <c r="J288" i="2"/>
  <c r="J289" i="2"/>
  <c r="J1083" i="2"/>
  <c r="J15" i="2"/>
  <c r="J290" i="2"/>
  <c r="J1084" i="2"/>
  <c r="J1085" i="2"/>
  <c r="J1086" i="2"/>
  <c r="J291" i="2"/>
  <c r="J292" i="2"/>
  <c r="J293" i="2"/>
  <c r="J294" i="2"/>
  <c r="J1087" i="2"/>
  <c r="J295" i="2"/>
  <c r="J296" i="2"/>
  <c r="J1088" i="2"/>
  <c r="J1089" i="2"/>
  <c r="J1090" i="2"/>
  <c r="J1091" i="2"/>
  <c r="J1092" i="2"/>
  <c r="J1093" i="2"/>
  <c r="J1094" i="2"/>
  <c r="J297" i="2"/>
  <c r="J298" i="2"/>
  <c r="J299" i="2"/>
  <c r="J300" i="2"/>
  <c r="J1095" i="2"/>
  <c r="J301" i="2"/>
  <c r="J302" i="2"/>
  <c r="J1096" i="2"/>
  <c r="J1097" i="2"/>
  <c r="J303" i="2"/>
  <c r="J304" i="2"/>
  <c r="J305" i="2"/>
  <c r="J306" i="2"/>
  <c r="J1098" i="2"/>
  <c r="J1099" i="2"/>
  <c r="J307" i="2"/>
  <c r="J1100" i="2"/>
  <c r="J1101" i="2"/>
  <c r="J308" i="2"/>
  <c r="J309" i="2"/>
  <c r="J1102" i="2"/>
  <c r="J310" i="2"/>
  <c r="J1103" i="2"/>
  <c r="J311" i="2"/>
  <c r="J312" i="2"/>
  <c r="J1104" i="2"/>
  <c r="J1105" i="2"/>
  <c r="J1106" i="2"/>
  <c r="J1107" i="2"/>
  <c r="J1108" i="2"/>
  <c r="J313" i="2"/>
  <c r="J1109" i="2"/>
  <c r="J1110" i="2"/>
  <c r="J1111" i="2"/>
  <c r="J314" i="2"/>
  <c r="J1112" i="2"/>
  <c r="J315" i="2"/>
  <c r="J1113" i="2"/>
  <c r="J1114" i="2"/>
  <c r="J316" i="2"/>
  <c r="J317" i="2"/>
  <c r="J1115" i="2"/>
  <c r="J318" i="2"/>
  <c r="J1116" i="2"/>
  <c r="J319" i="2"/>
  <c r="J1117" i="2"/>
  <c r="J320" i="2"/>
  <c r="J321" i="2"/>
  <c r="J322" i="2"/>
  <c r="J323" i="2"/>
  <c r="J324" i="2"/>
  <c r="J325" i="2"/>
  <c r="J1118" i="2"/>
  <c r="J1119" i="2"/>
  <c r="J326" i="2"/>
  <c r="J1120" i="2"/>
  <c r="J1121" i="2"/>
  <c r="J1122" i="2"/>
  <c r="J327" i="2"/>
  <c r="J328" i="2"/>
  <c r="J329" i="2"/>
  <c r="J330" i="2"/>
  <c r="J1123" i="2"/>
  <c r="J331" i="2"/>
  <c r="J1124" i="2"/>
  <c r="J332" i="2"/>
  <c r="J1125" i="2"/>
  <c r="J1126" i="2"/>
  <c r="J1127" i="2"/>
  <c r="J1128" i="2"/>
  <c r="J1129" i="2"/>
  <c r="J333" i="2"/>
  <c r="J1130" i="2"/>
  <c r="J1131" i="2"/>
  <c r="J1132" i="2"/>
  <c r="J1133" i="2"/>
  <c r="J1134" i="2"/>
  <c r="J16" i="2"/>
  <c r="J1135" i="2"/>
  <c r="J1136" i="2"/>
  <c r="J1137" i="2"/>
  <c r="J1138" i="2"/>
  <c r="J1139" i="2"/>
  <c r="J1140" i="2"/>
  <c r="J334" i="2"/>
  <c r="J335" i="2"/>
  <c r="J1141" i="2"/>
  <c r="J336" i="2"/>
  <c r="J337" i="2"/>
  <c r="J338" i="2"/>
  <c r="J1142" i="2"/>
  <c r="J1143" i="2"/>
  <c r="J339" i="2"/>
  <c r="J340" i="2"/>
  <c r="J1144" i="2"/>
  <c r="J1145" i="2"/>
  <c r="J1146" i="2"/>
  <c r="J1147" i="2"/>
  <c r="J1148" i="2"/>
  <c r="J341" i="2"/>
  <c r="J342" i="2"/>
  <c r="J343" i="2"/>
  <c r="J17" i="2"/>
  <c r="J344" i="2"/>
  <c r="J1149" i="2"/>
  <c r="J1150" i="2"/>
  <c r="J18" i="2"/>
  <c r="J345" i="2"/>
  <c r="J346" i="2"/>
  <c r="J19" i="2"/>
  <c r="J1151" i="2"/>
  <c r="J347" i="2"/>
  <c r="J1152" i="2"/>
  <c r="J1153" i="2"/>
  <c r="J348" i="2"/>
  <c r="J349" i="2"/>
  <c r="J20" i="2"/>
  <c r="J1154" i="2"/>
  <c r="J1155" i="2"/>
  <c r="J350" i="2"/>
  <c r="J351" i="2"/>
  <c r="J1156" i="2"/>
  <c r="J1157" i="2"/>
  <c r="J352" i="2"/>
  <c r="J1158" i="2"/>
  <c r="J21" i="2"/>
  <c r="J353" i="2"/>
  <c r="J354" i="2"/>
  <c r="J1159" i="2"/>
  <c r="J22" i="2"/>
  <c r="J23" i="2"/>
  <c r="J24" i="2"/>
  <c r="J1160" i="2"/>
  <c r="J25" i="2"/>
  <c r="J1161" i="2"/>
  <c r="J355" i="2"/>
  <c r="J356" i="2"/>
  <c r="J1162" i="2"/>
  <c r="J357" i="2"/>
  <c r="J1163" i="2"/>
  <c r="J358" i="2"/>
  <c r="J359" i="2"/>
  <c r="J360" i="2"/>
  <c r="J361" i="2"/>
  <c r="J362" i="2"/>
  <c r="J1164" i="2"/>
  <c r="J1165" i="2"/>
  <c r="J1166" i="2"/>
  <c r="J1167" i="2"/>
  <c r="J363" i="2"/>
  <c r="J1168" i="2"/>
  <c r="J1169" i="2"/>
  <c r="J1170" i="2"/>
  <c r="J1171" i="2"/>
  <c r="J1172" i="2"/>
  <c r="J364" i="2"/>
  <c r="J365" i="2"/>
  <c r="J366" i="2"/>
  <c r="J1173" i="2"/>
  <c r="J1174" i="2"/>
  <c r="J1175" i="2"/>
  <c r="J1176" i="2"/>
  <c r="J1177" i="2"/>
  <c r="J1178" i="2"/>
  <c r="J367" i="2"/>
  <c r="J368" i="2"/>
  <c r="J369" i="2"/>
  <c r="J1179" i="2"/>
  <c r="J1180" i="2"/>
  <c r="J370" i="2"/>
  <c r="J371" i="2"/>
  <c r="J1181" i="2"/>
  <c r="J372" i="2"/>
  <c r="J1182" i="2"/>
  <c r="J373" i="2"/>
  <c r="J1183" i="2"/>
  <c r="J1184" i="2"/>
  <c r="J1185" i="2"/>
  <c r="J374" i="2"/>
  <c r="J1186" i="2"/>
  <c r="J375" i="2"/>
  <c r="J1187" i="2"/>
  <c r="J376" i="2"/>
  <c r="J1188" i="2"/>
  <c r="J1189" i="2"/>
  <c r="J377" i="2"/>
  <c r="J1190" i="2"/>
  <c r="J378" i="2"/>
  <c r="J379" i="2"/>
  <c r="J380" i="2"/>
  <c r="J1191" i="2"/>
  <c r="J1192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1193" i="2"/>
  <c r="J394" i="2"/>
  <c r="J1194" i="2"/>
  <c r="J1195" i="2"/>
  <c r="J395" i="2"/>
  <c r="J1196" i="2"/>
  <c r="J1197" i="2"/>
  <c r="J396" i="2"/>
  <c r="J397" i="2"/>
  <c r="J1198" i="2"/>
  <c r="J398" i="2"/>
  <c r="J1199" i="2"/>
  <c r="J399" i="2"/>
  <c r="J400" i="2"/>
  <c r="J401" i="2"/>
  <c r="J402" i="2"/>
  <c r="J1200" i="2"/>
  <c r="J403" i="2"/>
  <c r="J1201" i="2"/>
  <c r="J1202" i="2"/>
  <c r="J1203" i="2"/>
  <c r="J404" i="2"/>
  <c r="J405" i="2"/>
  <c r="J1204" i="2"/>
  <c r="J406" i="2"/>
  <c r="J1205" i="2"/>
  <c r="J26" i="2"/>
  <c r="J407" i="2"/>
  <c r="J408" i="2"/>
  <c r="J409" i="2"/>
  <c r="J410" i="2"/>
  <c r="J1206" i="2"/>
  <c r="J411" i="2"/>
  <c r="J412" i="2"/>
  <c r="J1207" i="2"/>
  <c r="J413" i="2"/>
  <c r="J1208" i="2"/>
  <c r="J1209" i="2"/>
  <c r="J1210" i="2"/>
  <c r="J1211" i="2"/>
  <c r="J1212" i="2"/>
  <c r="J414" i="2"/>
  <c r="J1213" i="2"/>
  <c r="J1214" i="2"/>
  <c r="J415" i="2"/>
  <c r="J1215" i="2"/>
  <c r="J1216" i="2"/>
  <c r="J1217" i="2"/>
  <c r="J1218" i="2"/>
  <c r="J1219" i="2"/>
  <c r="J416" i="2"/>
  <c r="J417" i="2"/>
  <c r="J418" i="2"/>
  <c r="J1220" i="2"/>
  <c r="J419" i="2"/>
  <c r="J420" i="2"/>
  <c r="J421" i="2"/>
  <c r="J422" i="2"/>
  <c r="J1221" i="2"/>
  <c r="J423" i="2"/>
  <c r="J1222" i="2"/>
  <c r="J424" i="2"/>
  <c r="J1223" i="2"/>
  <c r="J1224" i="2"/>
  <c r="J425" i="2"/>
  <c r="J1225" i="2"/>
  <c r="J1226" i="2"/>
  <c r="J426" i="2"/>
  <c r="J427" i="2"/>
  <c r="J1227" i="2"/>
  <c r="J1228" i="2"/>
  <c r="J1229" i="2"/>
  <c r="J428" i="2"/>
  <c r="J1230" i="2"/>
  <c r="J1231" i="2"/>
  <c r="J429" i="2"/>
  <c r="J430" i="2"/>
  <c r="J431" i="2"/>
  <c r="J1232" i="2"/>
  <c r="J432" i="2"/>
  <c r="J1233" i="2"/>
  <c r="J433" i="2"/>
  <c r="J434" i="2"/>
  <c r="J1234" i="2"/>
  <c r="J435" i="2"/>
  <c r="J436" i="2"/>
  <c r="J1235" i="2"/>
  <c r="J437" i="2"/>
  <c r="J1236" i="2"/>
  <c r="J1237" i="2"/>
  <c r="J1238" i="2"/>
  <c r="J1239" i="2"/>
  <c r="J438" i="2"/>
  <c r="J1240" i="2"/>
  <c r="J1241" i="2"/>
  <c r="J439" i="2"/>
  <c r="J1242" i="2"/>
  <c r="J1243" i="2"/>
  <c r="J440" i="2"/>
  <c r="J441" i="2"/>
  <c r="J1244" i="2"/>
  <c r="J442" i="2"/>
  <c r="J1245" i="2"/>
  <c r="J443" i="2"/>
  <c r="J1246" i="2"/>
  <c r="J444" i="2"/>
  <c r="J445" i="2"/>
  <c r="J446" i="2"/>
  <c r="J447" i="2"/>
  <c r="J1247" i="2"/>
  <c r="J448" i="2"/>
  <c r="J1248" i="2"/>
  <c r="J1249" i="2"/>
  <c r="J449" i="2"/>
  <c r="J1250" i="2"/>
  <c r="J450" i="2"/>
  <c r="J1251" i="2"/>
  <c r="J451" i="2"/>
  <c r="J1252" i="2"/>
  <c r="J1253" i="2"/>
  <c r="J452" i="2"/>
  <c r="J453" i="2"/>
  <c r="J1254" i="2"/>
  <c r="J1255" i="2"/>
  <c r="J454" i="2"/>
  <c r="J455" i="2"/>
  <c r="J1256" i="2"/>
  <c r="J456" i="2"/>
  <c r="J457" i="2"/>
  <c r="J458" i="2"/>
  <c r="J459" i="2"/>
  <c r="J1257" i="2"/>
  <c r="J460" i="2"/>
  <c r="J1258" i="2"/>
  <c r="J461" i="2"/>
  <c r="J1259" i="2"/>
  <c r="J462" i="2"/>
  <c r="J1260" i="2"/>
  <c r="J463" i="2"/>
  <c r="J1261" i="2"/>
  <c r="J1262" i="2"/>
  <c r="J464" i="2"/>
  <c r="J465" i="2"/>
  <c r="J466" i="2"/>
  <c r="J1263" i="2"/>
  <c r="J467" i="2"/>
  <c r="J468" i="2"/>
  <c r="J1264" i="2"/>
  <c r="J469" i="2"/>
  <c r="J1265" i="2"/>
  <c r="J1266" i="2"/>
  <c r="J1267" i="2"/>
  <c r="J1268" i="2"/>
  <c r="J470" i="2"/>
  <c r="J471" i="2"/>
  <c r="J1269" i="2"/>
  <c r="J472" i="2"/>
  <c r="J473" i="2"/>
  <c r="J474" i="2"/>
  <c r="J475" i="2"/>
  <c r="J476" i="2"/>
  <c r="J477" i="2"/>
  <c r="J478" i="2"/>
  <c r="J479" i="2"/>
  <c r="J1270" i="2"/>
  <c r="J480" i="2"/>
  <c r="J1271" i="2"/>
  <c r="J1272" i="2"/>
  <c r="J481" i="2"/>
  <c r="J1273" i="2"/>
  <c r="J1274" i="2"/>
  <c r="J1275" i="2"/>
  <c r="J1276" i="2"/>
  <c r="J1277" i="2"/>
  <c r="J482" i="2"/>
  <c r="J1278" i="2"/>
  <c r="J1279" i="2"/>
  <c r="J483" i="2"/>
  <c r="J484" i="2"/>
  <c r="J485" i="2"/>
  <c r="J486" i="2"/>
  <c r="J1280" i="2"/>
  <c r="J487" i="2"/>
  <c r="J1281" i="2"/>
  <c r="J1282" i="2"/>
  <c r="J488" i="2"/>
  <c r="J489" i="2"/>
  <c r="J1283" i="2"/>
  <c r="J490" i="2"/>
  <c r="J491" i="2"/>
  <c r="J1284" i="2"/>
  <c r="J492" i="2"/>
  <c r="J1285" i="2"/>
  <c r="J1286" i="2"/>
  <c r="J493" i="2"/>
  <c r="J1287" i="2"/>
  <c r="J494" i="2"/>
  <c r="J1288" i="2"/>
  <c r="J495" i="2"/>
  <c r="J496" i="2"/>
  <c r="J1289" i="2"/>
  <c r="J1290" i="2"/>
  <c r="J1291" i="2"/>
  <c r="J1292" i="2"/>
  <c r="J497" i="2"/>
  <c r="J498" i="2"/>
  <c r="J499" i="2"/>
  <c r="J500" i="2"/>
  <c r="J1293" i="2"/>
  <c r="J1294" i="2"/>
  <c r="J501" i="2"/>
  <c r="J502" i="2"/>
  <c r="J503" i="2"/>
  <c r="J1295" i="2"/>
  <c r="J504" i="2"/>
  <c r="J1296" i="2"/>
  <c r="J1297" i="2"/>
  <c r="J505" i="2"/>
  <c r="J506" i="2"/>
  <c r="J1298" i="2"/>
  <c r="J507" i="2"/>
  <c r="J508" i="2"/>
  <c r="J1299" i="2"/>
  <c r="J509" i="2"/>
  <c r="J510" i="2"/>
  <c r="J1300" i="2"/>
  <c r="J1301" i="2"/>
  <c r="J1302" i="2"/>
  <c r="J1303" i="2"/>
  <c r="J1304" i="2"/>
  <c r="J511" i="2"/>
  <c r="J1305" i="2"/>
  <c r="J512" i="2"/>
  <c r="J1306" i="2"/>
  <c r="J513" i="2"/>
  <c r="J1307" i="2"/>
  <c r="J1308" i="2"/>
  <c r="J514" i="2"/>
  <c r="J515" i="2"/>
  <c r="J1309" i="2"/>
  <c r="J516" i="2"/>
  <c r="J517" i="2"/>
  <c r="J518" i="2"/>
  <c r="J1310" i="2"/>
  <c r="J1311" i="2"/>
  <c r="J1312" i="2"/>
  <c r="J519" i="2"/>
  <c r="J520" i="2"/>
  <c r="J521" i="2"/>
  <c r="J522" i="2"/>
  <c r="J523" i="2"/>
  <c r="J1313" i="2"/>
  <c r="J524" i="2"/>
  <c r="J1314" i="2"/>
  <c r="J525" i="2"/>
  <c r="J1315" i="2"/>
  <c r="J27" i="2"/>
  <c r="J1316" i="2"/>
  <c r="J28" i="2"/>
  <c r="J526" i="2"/>
  <c r="J527" i="2"/>
  <c r="J29" i="2"/>
  <c r="J1317" i="2"/>
  <c r="J30" i="2"/>
  <c r="J1318" i="2"/>
  <c r="J1319" i="2"/>
  <c r="J528" i="2"/>
  <c r="J529" i="2"/>
  <c r="J1320" i="2"/>
  <c r="J530" i="2"/>
  <c r="J531" i="2"/>
  <c r="J1321" i="2"/>
  <c r="J31" i="2"/>
  <c r="J532" i="2"/>
  <c r="J533" i="2"/>
  <c r="J534" i="2"/>
  <c r="J1322" i="2"/>
  <c r="J1323" i="2"/>
  <c r="J535" i="2"/>
  <c r="J1324" i="2"/>
  <c r="J536" i="2"/>
  <c r="J537" i="2"/>
  <c r="J1325" i="2"/>
  <c r="J1326" i="2"/>
  <c r="J538" i="2"/>
  <c r="J539" i="2"/>
  <c r="J540" i="2"/>
  <c r="J541" i="2"/>
  <c r="J542" i="2"/>
  <c r="J543" i="2"/>
  <c r="J1327" i="2"/>
  <c r="J1328" i="2"/>
  <c r="J544" i="2"/>
  <c r="J545" i="2"/>
  <c r="J546" i="2"/>
  <c r="J547" i="2"/>
  <c r="J32" i="2"/>
  <c r="J1329" i="2"/>
  <c r="J33" i="2"/>
  <c r="J1330" i="2"/>
  <c r="J1331" i="2"/>
  <c r="J1332" i="2"/>
  <c r="J1333" i="2"/>
  <c r="J1334" i="2"/>
  <c r="J34" i="2"/>
  <c r="J35" i="2"/>
  <c r="J548" i="2"/>
  <c r="J1335" i="2"/>
  <c r="J1336" i="2"/>
  <c r="J549" i="2"/>
  <c r="J1337" i="2"/>
  <c r="J1338" i="2"/>
  <c r="J550" i="2"/>
  <c r="J1339" i="2"/>
  <c r="J551" i="2"/>
  <c r="J552" i="2"/>
  <c r="J553" i="2"/>
  <c r="J554" i="2"/>
  <c r="J1340" i="2"/>
  <c r="J1341" i="2"/>
  <c r="J555" i="2"/>
  <c r="J556" i="2"/>
  <c r="J557" i="2"/>
  <c r="J1342" i="2"/>
  <c r="J558" i="2"/>
  <c r="J1343" i="2"/>
  <c r="J559" i="2"/>
  <c r="J1344" i="2"/>
  <c r="J1345" i="2"/>
  <c r="J560" i="2"/>
  <c r="J1346" i="2"/>
  <c r="J1347" i="2"/>
  <c r="J1348" i="2"/>
  <c r="J561" i="2"/>
  <c r="J1349" i="2"/>
  <c r="J562" i="2"/>
  <c r="J36" i="2"/>
  <c r="J563" i="2"/>
  <c r="J564" i="2"/>
  <c r="J1350" i="2"/>
  <c r="J1351" i="2"/>
  <c r="J1352" i="2"/>
  <c r="J1353" i="2"/>
  <c r="J1354" i="2"/>
  <c r="J1355" i="2"/>
  <c r="J565" i="2"/>
  <c r="J1356" i="2"/>
  <c r="J566" i="2"/>
  <c r="J567" i="2"/>
  <c r="J1357" i="2"/>
  <c r="J568" i="2"/>
  <c r="J1358" i="2"/>
  <c r="J569" i="2"/>
  <c r="J570" i="2"/>
  <c r="J1359" i="2"/>
  <c r="J571" i="2"/>
  <c r="J572" i="2"/>
  <c r="J573" i="2"/>
  <c r="J574" i="2"/>
  <c r="J37" i="2"/>
  <c r="J575" i="2"/>
  <c r="J576" i="2"/>
  <c r="J577" i="2"/>
  <c r="J1360" i="2"/>
  <c r="J578" i="2"/>
  <c r="J579" i="2"/>
  <c r="J580" i="2"/>
  <c r="J1361" i="2"/>
  <c r="J581" i="2"/>
  <c r="J1362" i="2"/>
  <c r="J1363" i="2"/>
  <c r="J582" i="2"/>
  <c r="J583" i="2"/>
  <c r="J584" i="2"/>
  <c r="J585" i="2"/>
  <c r="J1364" i="2"/>
  <c r="J1365" i="2"/>
  <c r="J586" i="2"/>
  <c r="J38" i="2"/>
  <c r="J587" i="2"/>
  <c r="J588" i="2"/>
  <c r="J1366" i="2"/>
  <c r="J39" i="2"/>
  <c r="J589" i="2"/>
  <c r="J1367" i="2"/>
  <c r="J590" i="2"/>
  <c r="J591" i="2"/>
  <c r="J1368" i="2"/>
  <c r="J1369" i="2"/>
  <c r="J592" i="2"/>
  <c r="J1370" i="2"/>
  <c r="J593" i="2"/>
  <c r="J1371" i="2"/>
  <c r="J594" i="2"/>
  <c r="J1372" i="2"/>
  <c r="J1373" i="2"/>
  <c r="J1374" i="2"/>
  <c r="J595" i="2"/>
  <c r="J596" i="2"/>
  <c r="J597" i="2"/>
  <c r="J598" i="2"/>
  <c r="J1375" i="2"/>
  <c r="J599" i="2"/>
  <c r="J600" i="2"/>
  <c r="J601" i="2"/>
  <c r="J1376" i="2"/>
  <c r="J602" i="2"/>
  <c r="J1377" i="2"/>
  <c r="J1378" i="2"/>
  <c r="J603" i="2"/>
  <c r="J604" i="2"/>
  <c r="J605" i="2"/>
  <c r="J1379" i="2"/>
  <c r="J1380" i="2"/>
  <c r="J606" i="2"/>
  <c r="J1381" i="2"/>
  <c r="J1382" i="2"/>
  <c r="J1383" i="2"/>
  <c r="J1384" i="2"/>
  <c r="J1385" i="2"/>
  <c r="J607" i="2"/>
  <c r="J608" i="2"/>
  <c r="J1386" i="2"/>
  <c r="J609" i="2"/>
  <c r="J1387" i="2"/>
  <c r="J610" i="2"/>
  <c r="J611" i="2"/>
  <c r="J1388" i="2"/>
  <c r="J612" i="2"/>
  <c r="J613" i="2"/>
  <c r="J614" i="2"/>
  <c r="J615" i="2"/>
  <c r="J616" i="2"/>
  <c r="J1389" i="2"/>
  <c r="J617" i="2"/>
  <c r="J618" i="2"/>
  <c r="J1390" i="2"/>
  <c r="J40" i="2"/>
  <c r="J619" i="2"/>
  <c r="J620" i="2"/>
  <c r="J1391" i="2"/>
  <c r="J621" i="2"/>
  <c r="J622" i="2"/>
  <c r="J1392" i="2"/>
  <c r="J623" i="2"/>
  <c r="J1393" i="2"/>
  <c r="J1394" i="2"/>
  <c r="J1395" i="2"/>
  <c r="J1396" i="2"/>
  <c r="J1397" i="2"/>
  <c r="J624" i="2"/>
  <c r="J625" i="2"/>
  <c r="J1398" i="2"/>
  <c r="J626" i="2"/>
  <c r="J627" i="2"/>
  <c r="J1399" i="2"/>
  <c r="J1400" i="2"/>
  <c r="J628" i="2"/>
  <c r="J629" i="2"/>
  <c r="J1401" i="2"/>
  <c r="J1402" i="2"/>
  <c r="J630" i="2"/>
  <c r="J1403" i="2"/>
  <c r="J631" i="2"/>
  <c r="J632" i="2"/>
  <c r="J1404" i="2"/>
  <c r="J633" i="2"/>
  <c r="J1405" i="2"/>
  <c r="J1406" i="2"/>
  <c r="J634" i="2"/>
  <c r="J635" i="2"/>
  <c r="J1407" i="2"/>
  <c r="J1408" i="2"/>
  <c r="J636" i="2"/>
  <c r="J637" i="2"/>
  <c r="J638" i="2"/>
  <c r="J1409" i="2"/>
  <c r="J639" i="2"/>
  <c r="J1410" i="2"/>
  <c r="J1411" i="2"/>
  <c r="J640" i="2"/>
  <c r="J641" i="2"/>
  <c r="J642" i="2"/>
  <c r="J643" i="2"/>
  <c r="J644" i="2"/>
  <c r="J1412" i="2"/>
  <c r="J645" i="2"/>
  <c r="J646" i="2"/>
  <c r="J647" i="2"/>
  <c r="J648" i="2"/>
  <c r="J1413" i="2"/>
  <c r="J1414" i="2"/>
  <c r="J649" i="2"/>
  <c r="J1415" i="2"/>
  <c r="J650" i="2"/>
  <c r="J1416" i="2"/>
  <c r="J651" i="2"/>
  <c r="J1417" i="2"/>
  <c r="J652" i="2"/>
  <c r="J1418" i="2"/>
  <c r="J653" i="2"/>
  <c r="J1419" i="2"/>
  <c r="J654" i="2"/>
  <c r="J655" i="2"/>
  <c r="J656" i="2"/>
  <c r="J657" i="2"/>
  <c r="J658" i="2"/>
  <c r="J1420" i="2"/>
  <c r="J659" i="2"/>
  <c r="J1421" i="2"/>
  <c r="J1422" i="2"/>
  <c r="J1423" i="2"/>
  <c r="J660" i="2"/>
  <c r="J1424" i="2"/>
  <c r="J1425" i="2"/>
  <c r="J661" i="2"/>
  <c r="J662" i="2"/>
  <c r="J663" i="2"/>
  <c r="J1426" i="2"/>
  <c r="J1427" i="2"/>
  <c r="J664" i="2"/>
  <c r="J1428" i="2"/>
  <c r="J665" i="2"/>
  <c r="J1429" i="2"/>
  <c r="J41" i="2"/>
  <c r="J1430" i="2"/>
  <c r="J666" i="2"/>
  <c r="J667" i="2"/>
  <c r="J1431" i="2"/>
  <c r="J1432" i="2"/>
  <c r="J1433" i="2"/>
  <c r="J668" i="2"/>
  <c r="J669" i="2"/>
  <c r="J670" i="2"/>
  <c r="J1434" i="2"/>
  <c r="J671" i="2"/>
  <c r="J672" i="2"/>
  <c r="J1435" i="2"/>
  <c r="J673" i="2"/>
  <c r="J1436" i="2"/>
  <c r="J674" i="2"/>
  <c r="J675" i="2"/>
  <c r="J1437" i="2"/>
  <c r="J676" i="2"/>
  <c r="J1438" i="2"/>
  <c r="J677" i="2"/>
  <c r="J1439" i="2"/>
  <c r="J1440" i="2"/>
  <c r="J678" i="2"/>
  <c r="J1441" i="2"/>
  <c r="J1442" i="2"/>
  <c r="J1443" i="2"/>
  <c r="J679" i="2"/>
  <c r="J680" i="2"/>
  <c r="J1444" i="2"/>
  <c r="J1445" i="2"/>
  <c r="J1446" i="2"/>
  <c r="J681" i="2"/>
  <c r="J1447" i="2"/>
  <c r="J1448" i="2"/>
  <c r="J1449" i="2"/>
  <c r="J682" i="2"/>
  <c r="J1450" i="2"/>
  <c r="J683" i="2"/>
  <c r="J1451" i="2"/>
  <c r="J1452" i="2"/>
  <c r="J684" i="2"/>
  <c r="J685" i="2"/>
  <c r="J1453" i="2"/>
  <c r="J686" i="2"/>
  <c r="J687" i="2"/>
  <c r="J1454" i="2"/>
  <c r="J1455" i="2"/>
  <c r="J688" i="2"/>
  <c r="J1456" i="2"/>
  <c r="J689" i="2"/>
  <c r="J1457" i="2"/>
  <c r="J1458" i="2"/>
  <c r="J1459" i="2"/>
  <c r="J690" i="2"/>
  <c r="J691" i="2"/>
  <c r="J692" i="2"/>
  <c r="J1460" i="2"/>
  <c r="J693" i="2"/>
  <c r="J1461" i="2"/>
  <c r="J694" i="2"/>
  <c r="J695" i="2"/>
  <c r="J1462" i="2"/>
  <c r="J1463" i="2"/>
  <c r="J1464" i="2"/>
  <c r="J696" i="2"/>
  <c r="J1465" i="2"/>
  <c r="J697" i="2"/>
  <c r="J1466" i="2"/>
  <c r="J1467" i="2"/>
  <c r="J698" i="2"/>
  <c r="J42" i="2"/>
  <c r="J699" i="2"/>
  <c r="J700" i="2"/>
  <c r="J701" i="2"/>
  <c r="J1468" i="2"/>
  <c r="J1469" i="2"/>
  <c r="J702" i="2"/>
  <c r="J703" i="2"/>
  <c r="J1470" i="2"/>
  <c r="J704" i="2"/>
  <c r="J1471" i="2"/>
  <c r="J1472" i="2"/>
  <c r="J1473" i="2"/>
  <c r="J705" i="2"/>
  <c r="J706" i="2"/>
  <c r="J1474" i="2"/>
  <c r="J1475" i="2"/>
  <c r="J1476" i="2"/>
  <c r="J1477" i="2"/>
  <c r="J707" i="2"/>
  <c r="J1478" i="2"/>
  <c r="J708" i="2"/>
  <c r="J709" i="2"/>
  <c r="J710" i="2"/>
  <c r="J1479" i="2"/>
  <c r="J1480" i="2"/>
  <c r="J1481" i="2"/>
  <c r="J711" i="2"/>
  <c r="J712" i="2"/>
  <c r="J713" i="2"/>
  <c r="J1482" i="2"/>
  <c r="J1483" i="2"/>
  <c r="J714" i="2"/>
  <c r="J715" i="2"/>
  <c r="J716" i="2"/>
  <c r="J1484" i="2"/>
  <c r="J717" i="2"/>
  <c r="J718" i="2"/>
  <c r="J1485" i="2"/>
  <c r="J719" i="2"/>
  <c r="J720" i="2"/>
  <c r="J721" i="2"/>
  <c r="J1486" i="2"/>
  <c r="J722" i="2"/>
  <c r="J723" i="2"/>
  <c r="J724" i="2"/>
  <c r="J725" i="2"/>
  <c r="J726" i="2"/>
  <c r="J727" i="2"/>
  <c r="J1487" i="2"/>
  <c r="J1488" i="2"/>
  <c r="J728" i="2"/>
  <c r="J729" i="2"/>
  <c r="J730" i="2"/>
  <c r="J731" i="2"/>
  <c r="J1489" i="2"/>
  <c r="J1490" i="2"/>
  <c r="J732" i="2"/>
  <c r="J1491" i="2"/>
  <c r="J1492" i="2"/>
  <c r="J733" i="2"/>
  <c r="J1493" i="2"/>
  <c r="J1494" i="2"/>
  <c r="J1495" i="2"/>
  <c r="J1496" i="2"/>
  <c r="J734" i="2"/>
  <c r="J735" i="2"/>
  <c r="J1497" i="2"/>
  <c r="J736" i="2"/>
  <c r="J1498" i="2"/>
  <c r="J737" i="2"/>
  <c r="J1499" i="2"/>
  <c r="J1500" i="2"/>
  <c r="J1501" i="2"/>
  <c r="J1502" i="2"/>
  <c r="J738" i="2"/>
  <c r="J1503" i="2"/>
  <c r="J1504" i="2"/>
  <c r="J739" i="2"/>
  <c r="J1505" i="2"/>
  <c r="J740" i="2"/>
  <c r="J1506" i="2"/>
  <c r="J741" i="2"/>
  <c r="J742" i="2"/>
  <c r="J743" i="2"/>
  <c r="J43" i="2"/>
  <c r="J1507" i="2"/>
  <c r="J744" i="2"/>
  <c r="J1508" i="2"/>
  <c r="J745" i="2"/>
  <c r="J1509" i="2"/>
  <c r="J1510" i="2"/>
  <c r="J746" i="2"/>
  <c r="J1511" i="2"/>
  <c r="J747" i="2"/>
  <c r="J1512" i="2"/>
  <c r="J748" i="2"/>
  <c r="J749" i="2"/>
  <c r="J750" i="2"/>
  <c r="J751" i="2"/>
  <c r="J1513" i="2"/>
  <c r="J752" i="2"/>
  <c r="J753" i="2"/>
  <c r="J754" i="2"/>
  <c r="J755" i="2"/>
  <c r="J756" i="2"/>
  <c r="J757" i="2"/>
  <c r="J758" i="2"/>
  <c r="J1514" i="2"/>
  <c r="J1515" i="2"/>
  <c r="J759" i="2"/>
  <c r="J1516" i="2"/>
  <c r="J1517" i="2"/>
  <c r="J760" i="2"/>
  <c r="J761" i="2"/>
  <c r="J1518" i="2"/>
  <c r="J762" i="2"/>
  <c r="J1519" i="2"/>
  <c r="J763" i="2"/>
  <c r="J1520" i="2"/>
  <c r="J1521" i="2"/>
  <c r="J1522" i="2"/>
  <c r="J764" i="2"/>
  <c r="J765" i="2"/>
  <c r="J1523" i="2"/>
  <c r="J1524" i="2"/>
  <c r="J1525" i="2"/>
  <c r="J766" i="2"/>
  <c r="J1526" i="2"/>
  <c r="J767" i="2"/>
  <c r="J1527" i="2"/>
  <c r="J768" i="2"/>
  <c r="J1528" i="2"/>
  <c r="J1529" i="2"/>
  <c r="J1530" i="2"/>
  <c r="J769" i="2"/>
  <c r="J1531" i="2"/>
  <c r="J770" i="2"/>
  <c r="J771" i="2"/>
  <c r="J1532" i="2"/>
  <c r="J772" i="2"/>
  <c r="J1533" i="2"/>
  <c r="J773" i="2"/>
  <c r="J1534" i="2"/>
  <c r="J774" i="2"/>
  <c r="J1535" i="2"/>
  <c r="J775" i="2"/>
  <c r="J776" i="2"/>
  <c r="J1536" i="2"/>
  <c r="J777" i="2"/>
  <c r="J1537" i="2"/>
  <c r="J1538" i="2"/>
  <c r="J1539" i="2"/>
  <c r="J778" i="2"/>
  <c r="J779" i="2"/>
  <c r="J1540" i="2"/>
  <c r="J1541" i="2"/>
  <c r="J1542" i="2"/>
  <c r="J780" i="2"/>
  <c r="J781" i="2"/>
  <c r="J1543" i="2"/>
  <c r="J1544" i="2"/>
  <c r="J1545" i="2"/>
  <c r="J1546" i="2"/>
  <c r="J782" i="2"/>
  <c r="J1547" i="2"/>
  <c r="J1548" i="2"/>
  <c r="J783" i="2"/>
  <c r="J1549" i="2"/>
  <c r="J1550" i="2"/>
  <c r="J784" i="2"/>
  <c r="J1551" i="2"/>
  <c r="J1552" i="2"/>
  <c r="J1553" i="2"/>
  <c r="J1554" i="2"/>
  <c r="J785" i="2"/>
  <c r="J1555" i="2"/>
  <c r="J786" i="2"/>
  <c r="J787" i="2"/>
  <c r="J788" i="2"/>
  <c r="J789" i="2"/>
  <c r="J1556" i="2"/>
  <c r="J790" i="2"/>
  <c r="J1557" i="2"/>
  <c r="J1558" i="2"/>
  <c r="J791" i="2"/>
  <c r="J792" i="2"/>
  <c r="J1559" i="2"/>
  <c r="J1560" i="2"/>
  <c r="J1561" i="2"/>
  <c r="J793" i="2"/>
  <c r="J794" i="2"/>
  <c r="J795" i="2"/>
  <c r="J796" i="2"/>
  <c r="J1562" i="2"/>
  <c r="J1563" i="2"/>
  <c r="J797" i="2"/>
  <c r="J1564" i="2"/>
  <c r="J1565" i="2"/>
  <c r="J1566" i="2"/>
  <c r="J798" i="2"/>
  <c r="J799" i="2"/>
  <c r="J1567" i="2"/>
  <c r="J800" i="2"/>
  <c r="J1568" i="2"/>
  <c r="J1569" i="2"/>
  <c r="J1570" i="2"/>
  <c r="J801" i="2"/>
  <c r="J1571" i="2"/>
  <c r="J1572" i="2"/>
  <c r="J802" i="2"/>
  <c r="J1573" i="2"/>
  <c r="J803" i="2"/>
  <c r="J804" i="2"/>
  <c r="J1574" i="2"/>
  <c r="J1575" i="2"/>
  <c r="J44" i="2"/>
  <c r="J805" i="2"/>
  <c r="J1576" i="2"/>
  <c r="J806" i="2"/>
  <c r="J807" i="2"/>
  <c r="J1577" i="2"/>
  <c r="J808" i="2"/>
  <c r="J1578" i="2"/>
  <c r="J1579" i="2"/>
  <c r="J1580" i="2"/>
  <c r="G584" i="3" l="1"/>
  <c r="J575" i="3"/>
  <c r="F567" i="3"/>
  <c r="J559" i="3"/>
  <c r="E551" i="3"/>
  <c r="I543" i="3"/>
  <c r="D535" i="3"/>
  <c r="H527" i="3"/>
  <c r="J519" i="3"/>
  <c r="D511" i="3"/>
  <c r="F503" i="3"/>
  <c r="G495" i="3"/>
  <c r="H487" i="3"/>
  <c r="F471" i="3"/>
  <c r="H463" i="3"/>
  <c r="J455" i="3"/>
  <c r="I447" i="3"/>
  <c r="I439" i="3"/>
  <c r="H431" i="3"/>
  <c r="H382" i="3"/>
  <c r="J11" i="3"/>
  <c r="I246" i="3"/>
  <c r="G206" i="3"/>
  <c r="H447" i="3"/>
  <c r="H439" i="3"/>
  <c r="G431" i="3"/>
  <c r="I374" i="3"/>
  <c r="J342" i="3"/>
  <c r="I11" i="3"/>
  <c r="G262" i="3"/>
  <c r="K495" i="3"/>
  <c r="E495" i="3"/>
  <c r="F487" i="3"/>
  <c r="I479" i="3"/>
  <c r="D471" i="3"/>
  <c r="F463" i="3"/>
  <c r="H455" i="3"/>
  <c r="G447" i="3"/>
  <c r="G439" i="3"/>
  <c r="F431" i="3"/>
  <c r="D398" i="3"/>
  <c r="E278" i="3"/>
  <c r="I198" i="3"/>
  <c r="E527" i="3"/>
  <c r="G519" i="3"/>
  <c r="I511" i="3"/>
  <c r="D495" i="3"/>
  <c r="E487" i="3"/>
  <c r="H479" i="3"/>
  <c r="E463" i="3"/>
  <c r="G455" i="3"/>
  <c r="F447" i="3"/>
  <c r="F439" i="3"/>
  <c r="E431" i="3"/>
  <c r="J190" i="3"/>
  <c r="E543" i="3"/>
  <c r="H535" i="3"/>
  <c r="D527" i="3"/>
  <c r="F519" i="3"/>
  <c r="H511" i="3"/>
  <c r="J503" i="3"/>
  <c r="D487" i="3"/>
  <c r="G479" i="3"/>
  <c r="J471" i="3"/>
  <c r="D463" i="3"/>
  <c r="F455" i="3"/>
  <c r="E447" i="3"/>
  <c r="E439" i="3"/>
  <c r="D431" i="3"/>
  <c r="H254" i="3"/>
  <c r="K479" i="3"/>
  <c r="N230" i="3"/>
  <c r="E575" i="3"/>
  <c r="I567" i="3"/>
  <c r="E559" i="3"/>
  <c r="H551" i="3"/>
  <c r="D543" i="3"/>
  <c r="G535" i="3"/>
  <c r="E519" i="3"/>
  <c r="G511" i="3"/>
  <c r="I503" i="3"/>
  <c r="J495" i="3"/>
  <c r="F479" i="3"/>
  <c r="I471" i="3"/>
  <c r="E455" i="3"/>
  <c r="D447" i="3"/>
  <c r="D439" i="3"/>
  <c r="E390" i="3"/>
  <c r="G286" i="3"/>
  <c r="F511" i="3"/>
  <c r="H503" i="3"/>
  <c r="I495" i="3"/>
  <c r="J487" i="3"/>
  <c r="E479" i="3"/>
  <c r="H471" i="3"/>
  <c r="J463" i="3"/>
  <c r="D455" i="3"/>
  <c r="J431" i="3"/>
  <c r="J294" i="3"/>
  <c r="D286" i="3"/>
  <c r="E214" i="3"/>
  <c r="G458" i="3"/>
  <c r="J409" i="3"/>
  <c r="H393" i="3"/>
  <c r="I345" i="3"/>
  <c r="I193" i="3"/>
  <c r="J305" i="3"/>
  <c r="D498" i="3"/>
  <c r="J490" i="3"/>
  <c r="H450" i="3"/>
  <c r="G417" i="3"/>
  <c r="D401" i="3"/>
  <c r="D385" i="3"/>
  <c r="E14" i="3"/>
  <c r="G538" i="3"/>
  <c r="F466" i="3"/>
  <c r="E78" i="3"/>
  <c r="K158" i="3"/>
  <c r="I158" i="3"/>
  <c r="K356" i="3"/>
  <c r="R18" i="3"/>
  <c r="R537" i="3"/>
  <c r="H337" i="3"/>
  <c r="F150" i="3"/>
  <c r="H126" i="3"/>
  <c r="G70" i="3"/>
  <c r="F185" i="3"/>
  <c r="E118" i="3"/>
  <c r="I62" i="3"/>
  <c r="K86" i="3"/>
  <c r="E361" i="3"/>
  <c r="J353" i="3"/>
  <c r="F313" i="3"/>
  <c r="I289" i="3"/>
  <c r="E209" i="3"/>
  <c r="D142" i="3"/>
  <c r="I54" i="3"/>
  <c r="H30" i="3"/>
  <c r="G22" i="3"/>
  <c r="N54" i="3"/>
  <c r="D425" i="3"/>
  <c r="F377" i="3"/>
  <c r="G102" i="3"/>
  <c r="I46" i="3"/>
  <c r="I38" i="3"/>
  <c r="N529" i="3"/>
  <c r="R529" i="3" s="1"/>
  <c r="L505" i="3"/>
  <c r="R505" i="3"/>
  <c r="G369" i="3"/>
  <c r="J321" i="3"/>
  <c r="E174" i="3"/>
  <c r="D6" i="3"/>
  <c r="E94" i="3"/>
  <c r="L561" i="3"/>
  <c r="L497" i="3"/>
  <c r="D329" i="3"/>
  <c r="J134" i="3"/>
  <c r="I86" i="3"/>
  <c r="R569" i="3"/>
  <c r="R17" i="3"/>
  <c r="R284" i="3"/>
  <c r="R9" i="3"/>
  <c r="R33" i="3"/>
  <c r="R182" i="3"/>
  <c r="S182" i="3" s="1"/>
  <c r="N543" i="3"/>
  <c r="R543" i="3" s="1"/>
  <c r="R244" i="3"/>
  <c r="R110" i="3"/>
  <c r="S110" i="3" s="1"/>
  <c r="R12" i="3"/>
  <c r="R275" i="3"/>
  <c r="R260" i="3"/>
  <c r="R204" i="3"/>
  <c r="R97" i="3"/>
  <c r="R593" i="3"/>
  <c r="R577" i="3"/>
  <c r="R561" i="3"/>
  <c r="R461" i="3"/>
  <c r="R307" i="3"/>
  <c r="R10" i="3"/>
  <c r="R169" i="3"/>
  <c r="R564" i="3"/>
  <c r="R497" i="3"/>
  <c r="R308" i="3"/>
  <c r="R251" i="3"/>
  <c r="R196" i="3"/>
  <c r="R177" i="3"/>
  <c r="S177" i="3" s="1"/>
  <c r="R79" i="3"/>
  <c r="R629" i="3"/>
  <c r="S629" i="3" s="1"/>
  <c r="R521" i="3"/>
  <c r="R252" i="3"/>
  <c r="R220" i="3"/>
  <c r="R153" i="3"/>
  <c r="K551" i="3"/>
  <c r="R553" i="3"/>
  <c r="R188" i="3"/>
  <c r="R121" i="3"/>
  <c r="R65" i="3"/>
  <c r="K455" i="3"/>
  <c r="K338" i="3"/>
  <c r="N167" i="3"/>
  <c r="D172" i="3"/>
  <c r="J148" i="3"/>
  <c r="D140" i="3"/>
  <c r="D132" i="3"/>
  <c r="D124" i="3"/>
  <c r="R124" i="3" s="1"/>
  <c r="J4" i="3"/>
  <c r="I108" i="3"/>
  <c r="G100" i="3"/>
  <c r="F92" i="3"/>
  <c r="J231" i="3"/>
  <c r="F223" i="3"/>
  <c r="D215" i="3"/>
  <c r="D207" i="3"/>
  <c r="J183" i="3"/>
  <c r="J164" i="3"/>
  <c r="J156" i="3"/>
  <c r="I148" i="3"/>
  <c r="J116" i="3"/>
  <c r="I4" i="3"/>
  <c r="H108" i="3"/>
  <c r="F100" i="3"/>
  <c r="E92" i="3"/>
  <c r="I76" i="3"/>
  <c r="K4" i="3"/>
  <c r="I199" i="3"/>
  <c r="I191" i="3"/>
  <c r="H183" i="3"/>
  <c r="I172" i="3"/>
  <c r="H164" i="3"/>
  <c r="H156" i="3"/>
  <c r="G148" i="3"/>
  <c r="I140" i="3"/>
  <c r="I132" i="3"/>
  <c r="I124" i="3"/>
  <c r="H116" i="3"/>
  <c r="G4" i="3"/>
  <c r="F108" i="3"/>
  <c r="D100" i="3"/>
  <c r="J84" i="3"/>
  <c r="F76" i="3"/>
  <c r="J399" i="3"/>
  <c r="H391" i="3"/>
  <c r="F383" i="3"/>
  <c r="J375" i="3"/>
  <c r="D367" i="3"/>
  <c r="E359" i="3"/>
  <c r="F351" i="3"/>
  <c r="F343" i="3"/>
  <c r="G335" i="3"/>
  <c r="G327" i="3"/>
  <c r="G319" i="3"/>
  <c r="G311" i="3"/>
  <c r="F303" i="3"/>
  <c r="D295" i="3"/>
  <c r="J12" i="3"/>
  <c r="H263" i="3"/>
  <c r="F255" i="3"/>
  <c r="D247" i="3"/>
  <c r="J239" i="3"/>
  <c r="G231" i="3"/>
  <c r="I215" i="3"/>
  <c r="I207" i="3"/>
  <c r="H199" i="3"/>
  <c r="H191" i="3"/>
  <c r="G183" i="3"/>
  <c r="H172" i="3"/>
  <c r="G164" i="3"/>
  <c r="G156" i="3"/>
  <c r="F148" i="3"/>
  <c r="H140" i="3"/>
  <c r="H132" i="3"/>
  <c r="H124" i="3"/>
  <c r="G116" i="3"/>
  <c r="F4" i="3"/>
  <c r="E108" i="3"/>
  <c r="I84" i="3"/>
  <c r="K124" i="3"/>
  <c r="G263" i="3"/>
  <c r="E255" i="3"/>
  <c r="I239" i="3"/>
  <c r="F231" i="3"/>
  <c r="J223" i="3"/>
  <c r="H215" i="3"/>
  <c r="H207" i="3"/>
  <c r="G199" i="3"/>
  <c r="G191" i="3"/>
  <c r="F183" i="3"/>
  <c r="G172" i="3"/>
  <c r="F164" i="3"/>
  <c r="F156" i="3"/>
  <c r="E148" i="3"/>
  <c r="G140" i="3"/>
  <c r="G132" i="3"/>
  <c r="G124" i="3"/>
  <c r="F116" i="3"/>
  <c r="E4" i="3"/>
  <c r="D108" i="3"/>
  <c r="J100" i="3"/>
  <c r="J92" i="3"/>
  <c r="G84" i="3"/>
  <c r="I68" i="3"/>
  <c r="G44" i="3"/>
  <c r="H399" i="3"/>
  <c r="F391" i="3"/>
  <c r="D383" i="3"/>
  <c r="J367" i="3"/>
  <c r="D351" i="3"/>
  <c r="D343" i="3"/>
  <c r="E335" i="3"/>
  <c r="E319" i="3"/>
  <c r="E311" i="3"/>
  <c r="D303" i="3"/>
  <c r="J295" i="3"/>
  <c r="H12" i="3"/>
  <c r="J247" i="3"/>
  <c r="G215" i="3"/>
  <c r="G207" i="3"/>
  <c r="F199" i="3"/>
  <c r="F191" i="3"/>
  <c r="E183" i="3"/>
  <c r="F172" i="3"/>
  <c r="E164" i="3"/>
  <c r="E156" i="3"/>
  <c r="F140" i="3"/>
  <c r="F132" i="3"/>
  <c r="F124" i="3"/>
  <c r="E116" i="3"/>
  <c r="D4" i="3"/>
  <c r="I100" i="3"/>
  <c r="I92" i="3"/>
  <c r="E84" i="3"/>
  <c r="H68" i="3"/>
  <c r="I36" i="3"/>
  <c r="F207" i="3"/>
  <c r="D156" i="3"/>
  <c r="E124" i="3"/>
  <c r="H100" i="3"/>
  <c r="H92" i="3"/>
  <c r="D84" i="3"/>
  <c r="D68" i="3"/>
  <c r="G36" i="3"/>
  <c r="N68" i="3"/>
  <c r="C619" i="3"/>
  <c r="C546" i="3"/>
  <c r="C466" i="3"/>
  <c r="C385" i="3"/>
  <c r="C313" i="3"/>
  <c r="C174" i="3"/>
  <c r="I627" i="3"/>
  <c r="E611" i="3"/>
  <c r="G603" i="3"/>
  <c r="I595" i="3"/>
  <c r="D578" i="3"/>
  <c r="F570" i="3"/>
  <c r="H562" i="3"/>
  <c r="J554" i="3"/>
  <c r="D546" i="3"/>
  <c r="F538" i="3"/>
  <c r="H530" i="3"/>
  <c r="J522" i="3"/>
  <c r="I490" i="3"/>
  <c r="D474" i="3"/>
  <c r="E466" i="3"/>
  <c r="F458" i="3"/>
  <c r="G450" i="3"/>
  <c r="D442" i="3"/>
  <c r="F417" i="3"/>
  <c r="I409" i="3"/>
  <c r="G393" i="3"/>
  <c r="E377" i="3"/>
  <c r="F369" i="3"/>
  <c r="D361" i="3"/>
  <c r="D14" i="3"/>
  <c r="I353" i="3"/>
  <c r="H345" i="3"/>
  <c r="G337" i="3"/>
  <c r="G321" i="3"/>
  <c r="E313" i="3"/>
  <c r="I305" i="3"/>
  <c r="H289" i="3"/>
  <c r="D209" i="3"/>
  <c r="J201" i="3"/>
  <c r="H193" i="3"/>
  <c r="E185" i="3"/>
  <c r="D174" i="3"/>
  <c r="J166" i="3"/>
  <c r="H158" i="3"/>
  <c r="E150" i="3"/>
  <c r="I134" i="3"/>
  <c r="G126" i="3"/>
  <c r="D118" i="3"/>
  <c r="F102" i="3"/>
  <c r="D94" i="3"/>
  <c r="H86" i="3"/>
  <c r="D78" i="3"/>
  <c r="F70" i="3"/>
  <c r="H62" i="3"/>
  <c r="H54" i="3"/>
  <c r="H46" i="3"/>
  <c r="H38" i="3"/>
  <c r="G30" i="3"/>
  <c r="F22" i="3"/>
  <c r="K14" i="3"/>
  <c r="N46" i="3"/>
  <c r="C627" i="3"/>
  <c r="C554" i="3"/>
  <c r="C474" i="3"/>
  <c r="C393" i="3"/>
  <c r="C321" i="3"/>
  <c r="C281" i="3"/>
  <c r="C273" i="3"/>
  <c r="C265" i="3"/>
  <c r="C257" i="3"/>
  <c r="C249" i="3"/>
  <c r="C241" i="3"/>
  <c r="C225" i="3"/>
  <c r="H627" i="3"/>
  <c r="J619" i="3"/>
  <c r="D611" i="3"/>
  <c r="F603" i="3"/>
  <c r="H595" i="3"/>
  <c r="J587" i="3"/>
  <c r="E570" i="3"/>
  <c r="G562" i="3"/>
  <c r="I554" i="3"/>
  <c r="E538" i="3"/>
  <c r="G530" i="3"/>
  <c r="I522" i="3"/>
  <c r="J514" i="3"/>
  <c r="J506" i="3"/>
  <c r="J498" i="3"/>
  <c r="H490" i="3"/>
  <c r="J482" i="3"/>
  <c r="D466" i="3"/>
  <c r="E458" i="3"/>
  <c r="F450" i="3"/>
  <c r="H434" i="3"/>
  <c r="J425" i="3"/>
  <c r="E417" i="3"/>
  <c r="H409" i="3"/>
  <c r="J401" i="3"/>
  <c r="F393" i="3"/>
  <c r="J385" i="3"/>
  <c r="D377" i="3"/>
  <c r="R377" i="3" s="1"/>
  <c r="E369" i="3"/>
  <c r="H353" i="3"/>
  <c r="G345" i="3"/>
  <c r="F337" i="3"/>
  <c r="F321" i="3"/>
  <c r="H305" i="3"/>
  <c r="H281" i="3"/>
  <c r="I201" i="3"/>
  <c r="G193" i="3"/>
  <c r="D185" i="3"/>
  <c r="I166" i="3"/>
  <c r="G158" i="3"/>
  <c r="D150" i="3"/>
  <c r="J142" i="3"/>
  <c r="J6" i="3"/>
  <c r="H134" i="3"/>
  <c r="F126" i="3"/>
  <c r="E102" i="3"/>
  <c r="G86" i="3"/>
  <c r="E70" i="3"/>
  <c r="G62" i="3"/>
  <c r="G54" i="3"/>
  <c r="G46" i="3"/>
  <c r="G38" i="3"/>
  <c r="F30" i="3"/>
  <c r="E22" i="3"/>
  <c r="K166" i="3"/>
  <c r="K134" i="3"/>
  <c r="K46" i="3"/>
  <c r="N193" i="3"/>
  <c r="L6" i="3"/>
  <c r="C562" i="3"/>
  <c r="C498" i="3"/>
  <c r="C482" i="3"/>
  <c r="C401" i="3"/>
  <c r="C329" i="3"/>
  <c r="C209" i="3"/>
  <c r="C201" i="3"/>
  <c r="C193" i="3"/>
  <c r="C166" i="3"/>
  <c r="C158" i="3"/>
  <c r="C150" i="3"/>
  <c r="C142" i="3"/>
  <c r="G627" i="3"/>
  <c r="I619" i="3"/>
  <c r="E603" i="3"/>
  <c r="G595" i="3"/>
  <c r="I587" i="3"/>
  <c r="J578" i="3"/>
  <c r="D570" i="3"/>
  <c r="F562" i="3"/>
  <c r="H554" i="3"/>
  <c r="J546" i="3"/>
  <c r="D538" i="3"/>
  <c r="F530" i="3"/>
  <c r="H522" i="3"/>
  <c r="I514" i="3"/>
  <c r="I506" i="3"/>
  <c r="I498" i="3"/>
  <c r="G490" i="3"/>
  <c r="I482" i="3"/>
  <c r="J474" i="3"/>
  <c r="D458" i="3"/>
  <c r="E450" i="3"/>
  <c r="J442" i="3"/>
  <c r="F434" i="3"/>
  <c r="I425" i="3"/>
  <c r="D417" i="3"/>
  <c r="G409" i="3"/>
  <c r="I401" i="3"/>
  <c r="E393" i="3"/>
  <c r="I385" i="3"/>
  <c r="D369" i="3"/>
  <c r="J361" i="3"/>
  <c r="J14" i="3"/>
  <c r="G353" i="3"/>
  <c r="F345" i="3"/>
  <c r="E337" i="3"/>
  <c r="E321" i="3"/>
  <c r="E305" i="3"/>
  <c r="G297" i="3"/>
  <c r="G281" i="3"/>
  <c r="G265" i="3"/>
  <c r="J209" i="3"/>
  <c r="H201" i="3"/>
  <c r="F193" i="3"/>
  <c r="J174" i="3"/>
  <c r="H166" i="3"/>
  <c r="F158" i="3"/>
  <c r="I142" i="3"/>
  <c r="I6" i="3"/>
  <c r="G134" i="3"/>
  <c r="E126" i="3"/>
  <c r="J118" i="3"/>
  <c r="D102" i="3"/>
  <c r="J94" i="3"/>
  <c r="F86" i="3"/>
  <c r="J78" i="3"/>
  <c r="D70" i="3"/>
  <c r="F62" i="3"/>
  <c r="F54" i="3"/>
  <c r="F46" i="3"/>
  <c r="F38" i="3"/>
  <c r="E30" i="3"/>
  <c r="D22" i="3"/>
  <c r="K62" i="3"/>
  <c r="L209" i="3"/>
  <c r="L38" i="3"/>
  <c r="C570" i="3"/>
  <c r="C506" i="3"/>
  <c r="C490" i="3"/>
  <c r="C409" i="3"/>
  <c r="C337" i="3"/>
  <c r="C185" i="3"/>
  <c r="F627" i="3"/>
  <c r="H619" i="3"/>
  <c r="J611" i="3"/>
  <c r="D603" i="3"/>
  <c r="F595" i="3"/>
  <c r="H587" i="3"/>
  <c r="I578" i="3"/>
  <c r="E562" i="3"/>
  <c r="G554" i="3"/>
  <c r="I546" i="3"/>
  <c r="E530" i="3"/>
  <c r="G522" i="3"/>
  <c r="H514" i="3"/>
  <c r="H506" i="3"/>
  <c r="H498" i="3"/>
  <c r="F490" i="3"/>
  <c r="H482" i="3"/>
  <c r="I474" i="3"/>
  <c r="J466" i="3"/>
  <c r="D450" i="3"/>
  <c r="I442" i="3"/>
  <c r="E434" i="3"/>
  <c r="H425" i="3"/>
  <c r="F409" i="3"/>
  <c r="H401" i="3"/>
  <c r="D393" i="3"/>
  <c r="H385" i="3"/>
  <c r="J377" i="3"/>
  <c r="I361" i="3"/>
  <c r="I14" i="3"/>
  <c r="F353" i="3"/>
  <c r="E345" i="3"/>
  <c r="D337" i="3"/>
  <c r="J329" i="3"/>
  <c r="D321" i="3"/>
  <c r="R321" i="3" s="1"/>
  <c r="J313" i="3"/>
  <c r="D305" i="3"/>
  <c r="F297" i="3"/>
  <c r="J273" i="3"/>
  <c r="E265" i="3"/>
  <c r="J257" i="3"/>
  <c r="I209" i="3"/>
  <c r="G201" i="3"/>
  <c r="E193" i="3"/>
  <c r="J185" i="3"/>
  <c r="I174" i="3"/>
  <c r="G166" i="3"/>
  <c r="E158" i="3"/>
  <c r="J150" i="3"/>
  <c r="H142" i="3"/>
  <c r="H6" i="3"/>
  <c r="F134" i="3"/>
  <c r="D126" i="3"/>
  <c r="I118" i="3"/>
  <c r="I94" i="3"/>
  <c r="E86" i="3"/>
  <c r="I78" i="3"/>
  <c r="E62" i="3"/>
  <c r="E54" i="3"/>
  <c r="E46" i="3"/>
  <c r="E38" i="3"/>
  <c r="D30" i="3"/>
  <c r="K209" i="3"/>
  <c r="K185" i="3"/>
  <c r="K94" i="3"/>
  <c r="C587" i="3"/>
  <c r="C578" i="3"/>
  <c r="C514" i="3"/>
  <c r="C434" i="3"/>
  <c r="C417" i="3"/>
  <c r="C345" i="3"/>
  <c r="C6" i="3"/>
  <c r="C134" i="3"/>
  <c r="C126" i="3"/>
  <c r="C118" i="3"/>
  <c r="E627" i="3"/>
  <c r="G619" i="3"/>
  <c r="I611" i="3"/>
  <c r="E595" i="3"/>
  <c r="G587" i="3"/>
  <c r="H578" i="3"/>
  <c r="J570" i="3"/>
  <c r="D562" i="3"/>
  <c r="F554" i="3"/>
  <c r="H546" i="3"/>
  <c r="J538" i="3"/>
  <c r="D530" i="3"/>
  <c r="F522" i="3"/>
  <c r="G514" i="3"/>
  <c r="G506" i="3"/>
  <c r="G498" i="3"/>
  <c r="E490" i="3"/>
  <c r="G482" i="3"/>
  <c r="H474" i="3"/>
  <c r="I466" i="3"/>
  <c r="J458" i="3"/>
  <c r="H442" i="3"/>
  <c r="G425" i="3"/>
  <c r="J417" i="3"/>
  <c r="E409" i="3"/>
  <c r="G401" i="3"/>
  <c r="G385" i="3"/>
  <c r="I377" i="3"/>
  <c r="J369" i="3"/>
  <c r="H361" i="3"/>
  <c r="H14" i="3"/>
  <c r="E353" i="3"/>
  <c r="D345" i="3"/>
  <c r="I329" i="3"/>
  <c r="I313" i="3"/>
  <c r="E297" i="3"/>
  <c r="H257" i="3"/>
  <c r="H209" i="3"/>
  <c r="F201" i="3"/>
  <c r="D193" i="3"/>
  <c r="I185" i="3"/>
  <c r="H174" i="3"/>
  <c r="F166" i="3"/>
  <c r="D158" i="3"/>
  <c r="I150" i="3"/>
  <c r="G142" i="3"/>
  <c r="G6" i="3"/>
  <c r="E134" i="3"/>
  <c r="H118" i="3"/>
  <c r="J102" i="3"/>
  <c r="H94" i="3"/>
  <c r="D86" i="3"/>
  <c r="H78" i="3"/>
  <c r="J70" i="3"/>
  <c r="D62" i="3"/>
  <c r="D54" i="3"/>
  <c r="D46" i="3"/>
  <c r="D38" i="3"/>
  <c r="J22" i="3"/>
  <c r="K22" i="3"/>
  <c r="L22" i="3"/>
  <c r="C595" i="3"/>
  <c r="C522" i="3"/>
  <c r="C442" i="3"/>
  <c r="C425" i="3"/>
  <c r="C361" i="3"/>
  <c r="C353" i="3"/>
  <c r="C102" i="3"/>
  <c r="C94" i="3"/>
  <c r="C86" i="3"/>
  <c r="C78" i="3"/>
  <c r="C70" i="3"/>
  <c r="C62" i="3"/>
  <c r="C54" i="3"/>
  <c r="C46" i="3"/>
  <c r="C38" i="3"/>
  <c r="C30" i="3"/>
  <c r="C22" i="3"/>
  <c r="D627" i="3"/>
  <c r="F619" i="3"/>
  <c r="H611" i="3"/>
  <c r="J603" i="3"/>
  <c r="D595" i="3"/>
  <c r="F587" i="3"/>
  <c r="G578" i="3"/>
  <c r="I570" i="3"/>
  <c r="E554" i="3"/>
  <c r="G546" i="3"/>
  <c r="I538" i="3"/>
  <c r="E522" i="3"/>
  <c r="F514" i="3"/>
  <c r="F506" i="3"/>
  <c r="F498" i="3"/>
  <c r="F482" i="3"/>
  <c r="G474" i="3"/>
  <c r="H466" i="3"/>
  <c r="I458" i="3"/>
  <c r="J450" i="3"/>
  <c r="G442" i="3"/>
  <c r="F425" i="3"/>
  <c r="I417" i="3"/>
  <c r="D409" i="3"/>
  <c r="F401" i="3"/>
  <c r="J393" i="3"/>
  <c r="F385" i="3"/>
  <c r="H377" i="3"/>
  <c r="I369" i="3"/>
  <c r="G361" i="3"/>
  <c r="G14" i="3"/>
  <c r="D353" i="3"/>
  <c r="J337" i="3"/>
  <c r="H329" i="3"/>
  <c r="H313" i="3"/>
  <c r="D297" i="3"/>
  <c r="G209" i="3"/>
  <c r="E201" i="3"/>
  <c r="H185" i="3"/>
  <c r="G174" i="3"/>
  <c r="E166" i="3"/>
  <c r="H150" i="3"/>
  <c r="F142" i="3"/>
  <c r="F6" i="3"/>
  <c r="D134" i="3"/>
  <c r="J126" i="3"/>
  <c r="G118" i="3"/>
  <c r="I102" i="3"/>
  <c r="G94" i="3"/>
  <c r="G78" i="3"/>
  <c r="I70" i="3"/>
  <c r="J30" i="3"/>
  <c r="I22" i="3"/>
  <c r="K142" i="3"/>
  <c r="K126" i="3"/>
  <c r="N14" i="3"/>
  <c r="C603" i="3"/>
  <c r="C530" i="3"/>
  <c r="C450" i="3"/>
  <c r="C369" i="3"/>
  <c r="C297" i="3"/>
  <c r="C289" i="3"/>
  <c r="E619" i="3"/>
  <c r="G611" i="3"/>
  <c r="I603" i="3"/>
  <c r="E587" i="3"/>
  <c r="E425" i="3"/>
  <c r="H417" i="3"/>
  <c r="E401" i="3"/>
  <c r="I393" i="3"/>
  <c r="E385" i="3"/>
  <c r="G377" i="3"/>
  <c r="H369" i="3"/>
  <c r="F361" i="3"/>
  <c r="F14" i="3"/>
  <c r="J345" i="3"/>
  <c r="I337" i="3"/>
  <c r="G329" i="3"/>
  <c r="G313" i="3"/>
  <c r="J289" i="3"/>
  <c r="F209" i="3"/>
  <c r="D201" i="3"/>
  <c r="J193" i="3"/>
  <c r="F174" i="3"/>
  <c r="D166" i="3"/>
  <c r="J158" i="3"/>
  <c r="G150" i="3"/>
  <c r="E142" i="3"/>
  <c r="E6" i="3"/>
  <c r="I126" i="3"/>
  <c r="F118" i="3"/>
  <c r="H102" i="3"/>
  <c r="F94" i="3"/>
  <c r="J86" i="3"/>
  <c r="F78" i="3"/>
  <c r="H70" i="3"/>
  <c r="J62" i="3"/>
  <c r="J54" i="3"/>
  <c r="J46" i="3"/>
  <c r="J38" i="3"/>
  <c r="I30" i="3"/>
  <c r="H22" i="3"/>
  <c r="K70" i="3"/>
  <c r="L201" i="3"/>
  <c r="T629" i="3"/>
  <c r="L1452" i="2" s="1"/>
  <c r="K603" i="3"/>
  <c r="K201" i="3"/>
  <c r="N605" i="3"/>
  <c r="R605" i="3" s="1"/>
  <c r="T182" i="3"/>
  <c r="L1119" i="2" s="1"/>
  <c r="L158" i="3"/>
  <c r="L39" i="3"/>
  <c r="L36" i="3"/>
  <c r="T177" i="3"/>
  <c r="L1421" i="2" s="1"/>
  <c r="N143" i="3"/>
  <c r="G362" i="3"/>
  <c r="I354" i="3"/>
  <c r="E346" i="3"/>
  <c r="I338" i="3"/>
  <c r="D330" i="3"/>
  <c r="E322" i="3"/>
  <c r="F314" i="3"/>
  <c r="H306" i="3"/>
  <c r="I298" i="3"/>
  <c r="D282" i="3"/>
  <c r="D274" i="3"/>
  <c r="I266" i="3"/>
  <c r="H258" i="3"/>
  <c r="G250" i="3"/>
  <c r="D242" i="3"/>
  <c r="H234" i="3"/>
  <c r="F218" i="3"/>
  <c r="G202" i="3"/>
  <c r="F186" i="3"/>
  <c r="I7" i="3"/>
  <c r="E167" i="3"/>
  <c r="I159" i="3"/>
  <c r="D151" i="3"/>
  <c r="R151" i="3" s="1"/>
  <c r="H143" i="3"/>
  <c r="D135" i="3"/>
  <c r="H127" i="3"/>
  <c r="G111" i="3"/>
  <c r="J103" i="3"/>
  <c r="F95" i="3"/>
  <c r="H87" i="3"/>
  <c r="J55" i="3"/>
  <c r="H47" i="3"/>
  <c r="F39" i="3"/>
  <c r="H23" i="3"/>
  <c r="K274" i="3"/>
  <c r="K218" i="3"/>
  <c r="K202" i="3"/>
  <c r="K186" i="3"/>
  <c r="K143" i="3"/>
  <c r="K119" i="3"/>
  <c r="K63" i="3"/>
  <c r="N539" i="3"/>
  <c r="R539" i="3" s="1"/>
  <c r="N15" i="3"/>
  <c r="R15" i="3" s="1"/>
  <c r="L167" i="3"/>
  <c r="L143" i="3"/>
  <c r="L103" i="3"/>
  <c r="L79" i="3"/>
  <c r="F378" i="3"/>
  <c r="F362" i="3"/>
  <c r="H354" i="3"/>
  <c r="D346" i="3"/>
  <c r="H338" i="3"/>
  <c r="D322" i="3"/>
  <c r="E314" i="3"/>
  <c r="G306" i="3"/>
  <c r="H298" i="3"/>
  <c r="J290" i="3"/>
  <c r="H266" i="3"/>
  <c r="G258" i="3"/>
  <c r="F250" i="3"/>
  <c r="G234" i="3"/>
  <c r="J226" i="3"/>
  <c r="E218" i="3"/>
  <c r="J210" i="3"/>
  <c r="F202" i="3"/>
  <c r="J194" i="3"/>
  <c r="E186" i="3"/>
  <c r="J175" i="3"/>
  <c r="H7" i="3"/>
  <c r="D167" i="3"/>
  <c r="R167" i="3" s="1"/>
  <c r="H159" i="3"/>
  <c r="G143" i="3"/>
  <c r="G127" i="3"/>
  <c r="J119" i="3"/>
  <c r="F111" i="3"/>
  <c r="I103" i="3"/>
  <c r="E95" i="3"/>
  <c r="G87" i="3"/>
  <c r="J79" i="3"/>
  <c r="J71" i="3"/>
  <c r="J63" i="3"/>
  <c r="I55" i="3"/>
  <c r="G47" i="3"/>
  <c r="E39" i="3"/>
  <c r="J31" i="3"/>
  <c r="G23" i="3"/>
  <c r="K620" i="3"/>
  <c r="K580" i="3"/>
  <c r="K547" i="3"/>
  <c r="K330" i="3"/>
  <c r="K234" i="3"/>
  <c r="K167" i="3"/>
  <c r="K87" i="3"/>
  <c r="K47" i="3"/>
  <c r="N580" i="3"/>
  <c r="R580" i="3" s="1"/>
  <c r="N559" i="3"/>
  <c r="R559" i="3" s="1"/>
  <c r="L15" i="3"/>
  <c r="N119" i="3"/>
  <c r="R119" i="3" s="1"/>
  <c r="N71" i="3"/>
  <c r="R71" i="3" s="1"/>
  <c r="L55" i="3"/>
  <c r="E378" i="3"/>
  <c r="J370" i="3"/>
  <c r="E362" i="3"/>
  <c r="G354" i="3"/>
  <c r="G338" i="3"/>
  <c r="J330" i="3"/>
  <c r="D314" i="3"/>
  <c r="F306" i="3"/>
  <c r="G298" i="3"/>
  <c r="I290" i="3"/>
  <c r="J282" i="3"/>
  <c r="J274" i="3"/>
  <c r="G266" i="3"/>
  <c r="F258" i="3"/>
  <c r="E250" i="3"/>
  <c r="J242" i="3"/>
  <c r="F234" i="3"/>
  <c r="I226" i="3"/>
  <c r="D218" i="3"/>
  <c r="I210" i="3"/>
  <c r="E202" i="3"/>
  <c r="I194" i="3"/>
  <c r="D186" i="3"/>
  <c r="I175" i="3"/>
  <c r="G7" i="3"/>
  <c r="G159" i="3"/>
  <c r="J151" i="3"/>
  <c r="F143" i="3"/>
  <c r="J135" i="3"/>
  <c r="F127" i="3"/>
  <c r="I119" i="3"/>
  <c r="E111" i="3"/>
  <c r="H103" i="3"/>
  <c r="D95" i="3"/>
  <c r="F87" i="3"/>
  <c r="I79" i="3"/>
  <c r="I71" i="3"/>
  <c r="I63" i="3"/>
  <c r="H55" i="3"/>
  <c r="F47" i="3"/>
  <c r="D39" i="3"/>
  <c r="I31" i="3"/>
  <c r="F23" i="3"/>
  <c r="K612" i="3"/>
  <c r="K523" i="3"/>
  <c r="K314" i="3"/>
  <c r="K290" i="3"/>
  <c r="K127" i="3"/>
  <c r="K111" i="3"/>
  <c r="K71" i="3"/>
  <c r="L555" i="3"/>
  <c r="L175" i="3"/>
  <c r="L159" i="3"/>
  <c r="N135" i="3"/>
  <c r="N95" i="3"/>
  <c r="L71" i="3"/>
  <c r="I370" i="3"/>
  <c r="D362" i="3"/>
  <c r="F354" i="3"/>
  <c r="J346" i="3"/>
  <c r="F338" i="3"/>
  <c r="I330" i="3"/>
  <c r="J322" i="3"/>
  <c r="E306" i="3"/>
  <c r="F298" i="3"/>
  <c r="H290" i="3"/>
  <c r="I282" i="3"/>
  <c r="I274" i="3"/>
  <c r="F266" i="3"/>
  <c r="E258" i="3"/>
  <c r="D250" i="3"/>
  <c r="I242" i="3"/>
  <c r="E234" i="3"/>
  <c r="H226" i="3"/>
  <c r="H210" i="3"/>
  <c r="D202" i="3"/>
  <c r="H194" i="3"/>
  <c r="H175" i="3"/>
  <c r="F7" i="3"/>
  <c r="J167" i="3"/>
  <c r="F159" i="3"/>
  <c r="I151" i="3"/>
  <c r="E143" i="3"/>
  <c r="I135" i="3"/>
  <c r="E127" i="3"/>
  <c r="H119" i="3"/>
  <c r="D111" i="3"/>
  <c r="G103" i="3"/>
  <c r="E87" i="3"/>
  <c r="H79" i="3"/>
  <c r="H71" i="3"/>
  <c r="H63" i="3"/>
  <c r="G55" i="3"/>
  <c r="E47" i="3"/>
  <c r="H31" i="3"/>
  <c r="E23" i="3"/>
  <c r="K604" i="3"/>
  <c r="K250" i="3"/>
  <c r="K210" i="3"/>
  <c r="K175" i="3"/>
  <c r="K31" i="3"/>
  <c r="N7" i="3"/>
  <c r="L135" i="3"/>
  <c r="N111" i="3"/>
  <c r="L95" i="3"/>
  <c r="N47" i="3"/>
  <c r="N31" i="3"/>
  <c r="R31" i="3" s="1"/>
  <c r="H370" i="3"/>
  <c r="I346" i="3"/>
  <c r="H330" i="3"/>
  <c r="I322" i="3"/>
  <c r="J314" i="3"/>
  <c r="D306" i="3"/>
  <c r="E298" i="3"/>
  <c r="G290" i="3"/>
  <c r="H282" i="3"/>
  <c r="H274" i="3"/>
  <c r="E266" i="3"/>
  <c r="D258" i="3"/>
  <c r="H242" i="3"/>
  <c r="D234" i="3"/>
  <c r="G226" i="3"/>
  <c r="J218" i="3"/>
  <c r="G210" i="3"/>
  <c r="G194" i="3"/>
  <c r="J186" i="3"/>
  <c r="G175" i="3"/>
  <c r="E7" i="3"/>
  <c r="I167" i="3"/>
  <c r="E159" i="3"/>
  <c r="H151" i="3"/>
  <c r="D143" i="3"/>
  <c r="R143" i="3" s="1"/>
  <c r="H135" i="3"/>
  <c r="D127" i="3"/>
  <c r="G119" i="3"/>
  <c r="F103" i="3"/>
  <c r="J95" i="3"/>
  <c r="D87" i="3"/>
  <c r="G79" i="3"/>
  <c r="G71" i="3"/>
  <c r="G63" i="3"/>
  <c r="F55" i="3"/>
  <c r="D47" i="3"/>
  <c r="J39" i="3"/>
  <c r="G31" i="3"/>
  <c r="D23" i="3"/>
  <c r="K563" i="3"/>
  <c r="K515" i="3"/>
  <c r="K306" i="3"/>
  <c r="K266" i="3"/>
  <c r="K226" i="3"/>
  <c r="K194" i="3"/>
  <c r="K151" i="3"/>
  <c r="K95" i="3"/>
  <c r="L7" i="3"/>
  <c r="L111" i="3"/>
  <c r="L47" i="3"/>
  <c r="L23" i="3"/>
  <c r="D298" i="3"/>
  <c r="F290" i="3"/>
  <c r="G282" i="3"/>
  <c r="G274" i="3"/>
  <c r="J250" i="3"/>
  <c r="G242" i="3"/>
  <c r="F226" i="3"/>
  <c r="I218" i="3"/>
  <c r="F210" i="3"/>
  <c r="J202" i="3"/>
  <c r="F194" i="3"/>
  <c r="I186" i="3"/>
  <c r="F175" i="3"/>
  <c r="D7" i="3"/>
  <c r="H167" i="3"/>
  <c r="D159" i="3"/>
  <c r="G151" i="3"/>
  <c r="G135" i="3"/>
  <c r="F119" i="3"/>
  <c r="J111" i="3"/>
  <c r="E103" i="3"/>
  <c r="I95" i="3"/>
  <c r="F79" i="3"/>
  <c r="F71" i="3"/>
  <c r="F63" i="3"/>
  <c r="E55" i="3"/>
  <c r="I39" i="3"/>
  <c r="F31" i="3"/>
  <c r="K282" i="3"/>
  <c r="K7" i="3"/>
  <c r="K135" i="3"/>
  <c r="K55" i="3"/>
  <c r="N628" i="3"/>
  <c r="R628" i="3" s="1"/>
  <c r="L523" i="3"/>
  <c r="N151" i="3"/>
  <c r="N127" i="3"/>
  <c r="E175" i="3"/>
  <c r="G167" i="3"/>
  <c r="F151" i="3"/>
  <c r="J143" i="3"/>
  <c r="F135" i="3"/>
  <c r="J127" i="3"/>
  <c r="E119" i="3"/>
  <c r="I111" i="3"/>
  <c r="D103" i="3"/>
  <c r="R103" i="3" s="1"/>
  <c r="H95" i="3"/>
  <c r="J87" i="3"/>
  <c r="E79" i="3"/>
  <c r="E71" i="3"/>
  <c r="E63" i="3"/>
  <c r="D55" i="3"/>
  <c r="J47" i="3"/>
  <c r="H39" i="3"/>
  <c r="E31" i="3"/>
  <c r="K596" i="3"/>
  <c r="K531" i="3"/>
  <c r="K79" i="3"/>
  <c r="K39" i="3"/>
  <c r="N563" i="3"/>
  <c r="R563" i="3" s="1"/>
  <c r="L127" i="3"/>
  <c r="L87" i="3"/>
  <c r="N63" i="3"/>
  <c r="R63" i="3" s="1"/>
  <c r="N166" i="3"/>
  <c r="L134" i="3"/>
  <c r="L118" i="3"/>
  <c r="L102" i="3"/>
  <c r="M446" i="3"/>
  <c r="M337" i="3"/>
  <c r="N174" i="3"/>
  <c r="L166" i="3"/>
  <c r="M564" i="3"/>
  <c r="M436" i="3"/>
  <c r="M321" i="3"/>
  <c r="M305" i="3"/>
  <c r="N142" i="3"/>
  <c r="N78" i="3"/>
  <c r="N30" i="3"/>
  <c r="M619" i="3"/>
  <c r="M532" i="3"/>
  <c r="M289" i="3"/>
  <c r="K193" i="3"/>
  <c r="K174" i="3"/>
  <c r="K6" i="3"/>
  <c r="K118" i="3"/>
  <c r="K78" i="3"/>
  <c r="K30" i="3"/>
  <c r="N573" i="3"/>
  <c r="R573" i="3" s="1"/>
  <c r="N158" i="3"/>
  <c r="N126" i="3"/>
  <c r="M412" i="3"/>
  <c r="M270" i="3"/>
  <c r="M500" i="3"/>
  <c r="M385" i="3"/>
  <c r="M228" i="3"/>
  <c r="K587" i="3"/>
  <c r="K150" i="3"/>
  <c r="K38" i="3"/>
  <c r="L14" i="3"/>
  <c r="M369" i="3"/>
  <c r="M468" i="3"/>
  <c r="M353" i="3"/>
  <c r="M206" i="3"/>
  <c r="M247" i="3"/>
  <c r="K625" i="3"/>
  <c r="M625" i="3"/>
  <c r="O617" i="3"/>
  <c r="L617" i="3"/>
  <c r="M617" i="3"/>
  <c r="N617" i="3"/>
  <c r="R617" i="3" s="1"/>
  <c r="K617" i="3"/>
  <c r="O609" i="3"/>
  <c r="L609" i="3"/>
  <c r="N609" i="3"/>
  <c r="R609" i="3" s="1"/>
  <c r="K609" i="3"/>
  <c r="M609" i="3"/>
  <c r="N601" i="3"/>
  <c r="R601" i="3" s="1"/>
  <c r="K601" i="3"/>
  <c r="M593" i="3"/>
  <c r="K593" i="3"/>
  <c r="L593" i="3"/>
  <c r="M585" i="3"/>
  <c r="K585" i="3"/>
  <c r="L585" i="3"/>
  <c r="N585" i="3"/>
  <c r="R585" i="3" s="1"/>
  <c r="K407" i="3"/>
  <c r="M407" i="3"/>
  <c r="M375" i="3"/>
  <c r="K375" i="3"/>
  <c r="M327" i="3"/>
  <c r="N327" i="3"/>
  <c r="R327" i="3" s="1"/>
  <c r="K327" i="3"/>
  <c r="P287" i="3"/>
  <c r="K287" i="3"/>
  <c r="M287" i="3"/>
  <c r="P279" i="3"/>
  <c r="M279" i="3"/>
  <c r="N279" i="3"/>
  <c r="R279" i="3" s="1"/>
  <c r="S279" i="3" s="1"/>
  <c r="P271" i="3"/>
  <c r="M271" i="3"/>
  <c r="P263" i="3"/>
  <c r="N263" i="3"/>
  <c r="R263" i="3" s="1"/>
  <c r="S263" i="3" s="1"/>
  <c r="M263" i="3"/>
  <c r="P255" i="3"/>
  <c r="M255" i="3"/>
  <c r="P239" i="3"/>
  <c r="M239" i="3"/>
  <c r="P231" i="3"/>
  <c r="M231" i="3"/>
  <c r="P223" i="3"/>
  <c r="M223" i="3"/>
  <c r="P215" i="3"/>
  <c r="M215" i="3"/>
  <c r="P207" i="3"/>
  <c r="M207" i="3"/>
  <c r="P199" i="3"/>
  <c r="M199" i="3"/>
  <c r="P191" i="3"/>
  <c r="M191" i="3"/>
  <c r="P183" i="3"/>
  <c r="M183" i="3"/>
  <c r="P172" i="3"/>
  <c r="M172" i="3"/>
  <c r="L172" i="3"/>
  <c r="N172" i="3"/>
  <c r="K172" i="3"/>
  <c r="P164" i="3"/>
  <c r="M164" i="3"/>
  <c r="L164" i="3"/>
  <c r="N164" i="3"/>
  <c r="R164" i="3" s="1"/>
  <c r="K164" i="3"/>
  <c r="P156" i="3"/>
  <c r="M156" i="3"/>
  <c r="L156" i="3"/>
  <c r="N156" i="3"/>
  <c r="P148" i="3"/>
  <c r="M148" i="3"/>
  <c r="L148" i="3"/>
  <c r="N148" i="3"/>
  <c r="R148" i="3" s="1"/>
  <c r="S148" i="3" s="1"/>
  <c r="K148" i="3"/>
  <c r="P140" i="3"/>
  <c r="M140" i="3"/>
  <c r="L140" i="3"/>
  <c r="N140" i="3"/>
  <c r="K140" i="3"/>
  <c r="P132" i="3"/>
  <c r="M132" i="3"/>
  <c r="L132" i="3"/>
  <c r="N132" i="3"/>
  <c r="K132" i="3"/>
  <c r="P124" i="3"/>
  <c r="M124" i="3"/>
  <c r="L124" i="3"/>
  <c r="P116" i="3"/>
  <c r="M116" i="3"/>
  <c r="L116" i="3"/>
  <c r="K116" i="3"/>
  <c r="N116" i="3"/>
  <c r="R116" i="3" s="1"/>
  <c r="S116" i="3" s="1"/>
  <c r="P108" i="3"/>
  <c r="M108" i="3"/>
  <c r="L108" i="3"/>
  <c r="N108" i="3"/>
  <c r="K108" i="3"/>
  <c r="P100" i="3"/>
  <c r="M100" i="3"/>
  <c r="L100" i="3"/>
  <c r="N100" i="3"/>
  <c r="P92" i="3"/>
  <c r="M92" i="3"/>
  <c r="K92" i="3"/>
  <c r="D92" i="3"/>
  <c r="L92" i="3"/>
  <c r="G92" i="3"/>
  <c r="P84" i="3"/>
  <c r="M84" i="3"/>
  <c r="L84" i="3"/>
  <c r="N84" i="3"/>
  <c r="K84" i="3"/>
  <c r="H84" i="3"/>
  <c r="P76" i="3"/>
  <c r="M76" i="3"/>
  <c r="J76" i="3"/>
  <c r="L76" i="3"/>
  <c r="D76" i="3"/>
  <c r="N76" i="3"/>
  <c r="K76" i="3"/>
  <c r="G76" i="3"/>
  <c r="P68" i="3"/>
  <c r="M68" i="3"/>
  <c r="E68" i="3"/>
  <c r="F68" i="3"/>
  <c r="G68" i="3"/>
  <c r="L68" i="3"/>
  <c r="J68" i="3"/>
  <c r="P60" i="3"/>
  <c r="M60" i="3"/>
  <c r="L60" i="3"/>
  <c r="H60" i="3"/>
  <c r="N60" i="3"/>
  <c r="K60" i="3"/>
  <c r="I60" i="3"/>
  <c r="J60" i="3"/>
  <c r="D60" i="3"/>
  <c r="F60" i="3"/>
  <c r="P52" i="3"/>
  <c r="M52" i="3"/>
  <c r="D52" i="3"/>
  <c r="E52" i="3"/>
  <c r="F52" i="3"/>
  <c r="L52" i="3"/>
  <c r="K52" i="3"/>
  <c r="G52" i="3"/>
  <c r="N52" i="3"/>
  <c r="H52" i="3"/>
  <c r="J52" i="3"/>
  <c r="P44" i="3"/>
  <c r="M44" i="3"/>
  <c r="H44" i="3"/>
  <c r="I44" i="3"/>
  <c r="J44" i="3"/>
  <c r="D44" i="3"/>
  <c r="L44" i="3"/>
  <c r="K44" i="3"/>
  <c r="N44" i="3"/>
  <c r="F44" i="3"/>
  <c r="P36" i="3"/>
  <c r="N36" i="3"/>
  <c r="J36" i="3"/>
  <c r="D36" i="3"/>
  <c r="E36" i="3"/>
  <c r="F36" i="3"/>
  <c r="M36" i="3"/>
  <c r="H36" i="3"/>
  <c r="P28" i="3"/>
  <c r="M28" i="3"/>
  <c r="E28" i="3"/>
  <c r="L28" i="3"/>
  <c r="K28" i="3"/>
  <c r="F28" i="3"/>
  <c r="N28" i="3"/>
  <c r="R28" i="3" s="1"/>
  <c r="G28" i="3"/>
  <c r="H28" i="3"/>
  <c r="I28" i="3"/>
  <c r="J28" i="3"/>
  <c r="P20" i="3"/>
  <c r="M20" i="3"/>
  <c r="H20" i="3"/>
  <c r="I20" i="3"/>
  <c r="J20" i="3"/>
  <c r="K20" i="3"/>
  <c r="L20" i="3"/>
  <c r="D20" i="3"/>
  <c r="N20" i="3"/>
  <c r="E20" i="3"/>
  <c r="F20" i="3"/>
  <c r="P12" i="3"/>
  <c r="M12" i="3"/>
  <c r="K12" i="3"/>
  <c r="L12" i="3"/>
  <c r="P4" i="3"/>
  <c r="M4" i="3"/>
  <c r="N4" i="3"/>
  <c r="M601" i="3"/>
  <c r="L181" i="3"/>
  <c r="M181" i="3"/>
  <c r="P171" i="3"/>
  <c r="M171" i="3"/>
  <c r="P163" i="3"/>
  <c r="M163" i="3"/>
  <c r="P155" i="3"/>
  <c r="M155" i="3"/>
  <c r="P147" i="3"/>
  <c r="M147" i="3"/>
  <c r="P139" i="3"/>
  <c r="M139" i="3"/>
  <c r="P131" i="3"/>
  <c r="M131" i="3"/>
  <c r="P123" i="3"/>
  <c r="M123" i="3"/>
  <c r="P115" i="3"/>
  <c r="M115" i="3"/>
  <c r="P107" i="3"/>
  <c r="M107" i="3"/>
  <c r="P99" i="3"/>
  <c r="M99" i="3"/>
  <c r="P91" i="3"/>
  <c r="M91" i="3"/>
  <c r="P83" i="3"/>
  <c r="M83" i="3"/>
  <c r="P75" i="3"/>
  <c r="M75" i="3"/>
  <c r="P67" i="3"/>
  <c r="M67" i="3"/>
  <c r="P59" i="3"/>
  <c r="M59" i="3"/>
  <c r="P51" i="3"/>
  <c r="M51" i="3"/>
  <c r="P43" i="3"/>
  <c r="M43" i="3"/>
  <c r="P35" i="3"/>
  <c r="M35" i="3"/>
  <c r="P27" i="3"/>
  <c r="M27" i="3"/>
  <c r="P19" i="3"/>
  <c r="M19" i="3"/>
  <c r="P11" i="3"/>
  <c r="M11" i="3"/>
  <c r="P3" i="3"/>
  <c r="M3" i="3"/>
  <c r="M626" i="3"/>
  <c r="M618" i="3"/>
  <c r="M582" i="3"/>
  <c r="M465" i="3"/>
  <c r="M433" i="3"/>
  <c r="M409" i="3"/>
  <c r="M268" i="3"/>
  <c r="M246" i="3"/>
  <c r="M174" i="3"/>
  <c r="M142" i="3"/>
  <c r="N389" i="3"/>
  <c r="R389" i="3" s="1"/>
  <c r="M389" i="3"/>
  <c r="P349" i="3"/>
  <c r="M349" i="3"/>
  <c r="P341" i="3"/>
  <c r="M341" i="3"/>
  <c r="P333" i="3"/>
  <c r="M333" i="3"/>
  <c r="P325" i="3"/>
  <c r="M325" i="3"/>
  <c r="P317" i="3"/>
  <c r="M317" i="3"/>
  <c r="P309" i="3"/>
  <c r="M309" i="3"/>
  <c r="P301" i="3"/>
  <c r="M301" i="3"/>
  <c r="P293" i="3"/>
  <c r="M293" i="3"/>
  <c r="P285" i="3"/>
  <c r="M285" i="3"/>
  <c r="P277" i="3"/>
  <c r="M277" i="3"/>
  <c r="P269" i="3"/>
  <c r="M269" i="3"/>
  <c r="P261" i="3"/>
  <c r="M261" i="3"/>
  <c r="P253" i="3"/>
  <c r="M253" i="3"/>
  <c r="P245" i="3"/>
  <c r="M245" i="3"/>
  <c r="P237" i="3"/>
  <c r="M237" i="3"/>
  <c r="P229" i="3"/>
  <c r="M229" i="3"/>
  <c r="P221" i="3"/>
  <c r="M221" i="3"/>
  <c r="P213" i="3"/>
  <c r="M213" i="3"/>
  <c r="P205" i="3"/>
  <c r="M205" i="3"/>
  <c r="P197" i="3"/>
  <c r="M197" i="3"/>
  <c r="N189" i="3"/>
  <c r="R189" i="3" s="1"/>
  <c r="M189" i="3"/>
  <c r="P180" i="3"/>
  <c r="M180" i="3"/>
  <c r="N170" i="3"/>
  <c r="R170" i="3" s="1"/>
  <c r="M170" i="3"/>
  <c r="L162" i="3"/>
  <c r="M162" i="3"/>
  <c r="L154" i="3"/>
  <c r="M154" i="3"/>
  <c r="Q146" i="3"/>
  <c r="M146" i="3"/>
  <c r="O138" i="3"/>
  <c r="M138" i="3"/>
  <c r="O130" i="3"/>
  <c r="M130" i="3"/>
  <c r="O122" i="3"/>
  <c r="M122" i="3"/>
  <c r="O114" i="3"/>
  <c r="M114" i="3"/>
  <c r="O106" i="3"/>
  <c r="M106" i="3"/>
  <c r="O98" i="3"/>
  <c r="M98" i="3"/>
  <c r="O90" i="3"/>
  <c r="M90" i="3"/>
  <c r="O82" i="3"/>
  <c r="M82" i="3"/>
  <c r="O74" i="3"/>
  <c r="M74" i="3"/>
  <c r="L66" i="3"/>
  <c r="M66" i="3"/>
  <c r="L58" i="3"/>
  <c r="M58" i="3"/>
  <c r="L50" i="3"/>
  <c r="M50" i="3"/>
  <c r="L42" i="3"/>
  <c r="M42" i="3"/>
  <c r="L34" i="3"/>
  <c r="M34" i="3"/>
  <c r="L26" i="3"/>
  <c r="M26" i="3"/>
  <c r="P18" i="3"/>
  <c r="M18" i="3"/>
  <c r="P10" i="3"/>
  <c r="M10" i="3"/>
  <c r="P178" i="3"/>
  <c r="M178" i="3"/>
  <c r="M572" i="3"/>
  <c r="M550" i="3"/>
  <c r="M540" i="3"/>
  <c r="M518" i="3"/>
  <c r="M508" i="3"/>
  <c r="M486" i="3"/>
  <c r="M476" i="3"/>
  <c r="M454" i="3"/>
  <c r="M444" i="3"/>
  <c r="M422" i="3"/>
  <c r="M396" i="3"/>
  <c r="M318" i="3"/>
  <c r="M302" i="3"/>
  <c r="M244" i="3"/>
  <c r="M222" i="3"/>
  <c r="M198" i="3"/>
  <c r="O204" i="3"/>
  <c r="M204" i="3"/>
  <c r="O196" i="3"/>
  <c r="M196" i="3"/>
  <c r="O188" i="3"/>
  <c r="M188" i="3"/>
  <c r="Q179" i="3"/>
  <c r="M179" i="3"/>
  <c r="P169" i="3"/>
  <c r="M169" i="3"/>
  <c r="N161" i="3"/>
  <c r="R161" i="3" s="1"/>
  <c r="M161" i="3"/>
  <c r="L153" i="3"/>
  <c r="M153" i="3"/>
  <c r="N145" i="3"/>
  <c r="R145" i="3" s="1"/>
  <c r="M145" i="3"/>
  <c r="L137" i="3"/>
  <c r="M137" i="3"/>
  <c r="N129" i="3"/>
  <c r="R129" i="3" s="1"/>
  <c r="M129" i="3"/>
  <c r="L121" i="3"/>
  <c r="M121" i="3"/>
  <c r="L113" i="3"/>
  <c r="M113" i="3"/>
  <c r="L105" i="3"/>
  <c r="M105" i="3"/>
  <c r="L97" i="3"/>
  <c r="M97" i="3"/>
  <c r="N89" i="3"/>
  <c r="R89" i="3" s="1"/>
  <c r="M89" i="3"/>
  <c r="L73" i="3"/>
  <c r="M73" i="3"/>
  <c r="L65" i="3"/>
  <c r="M65" i="3"/>
  <c r="N57" i="3"/>
  <c r="R57" i="3" s="1"/>
  <c r="M57" i="3"/>
  <c r="L49" i="3"/>
  <c r="M49" i="3"/>
  <c r="L41" i="3"/>
  <c r="M41" i="3"/>
  <c r="L33" i="3"/>
  <c r="M33" i="3"/>
  <c r="L25" i="3"/>
  <c r="M25" i="3"/>
  <c r="P17" i="3"/>
  <c r="M17" i="3"/>
  <c r="P9" i="3"/>
  <c r="M9" i="3"/>
  <c r="M598" i="3"/>
  <c r="M580" i="3"/>
  <c r="M473" i="3"/>
  <c r="M441" i="3"/>
  <c r="M420" i="3"/>
  <c r="M393" i="3"/>
  <c r="M380" i="3"/>
  <c r="M364" i="3"/>
  <c r="M348" i="3"/>
  <c r="M332" i="3"/>
  <c r="M316" i="3"/>
  <c r="M300" i="3"/>
  <c r="M284" i="3"/>
  <c r="M220" i="3"/>
  <c r="M166" i="3"/>
  <c r="M134" i="3"/>
  <c r="M14" i="3"/>
  <c r="K419" i="3"/>
  <c r="M419" i="3"/>
  <c r="K411" i="3"/>
  <c r="M411" i="3"/>
  <c r="N403" i="3"/>
  <c r="R403" i="3" s="1"/>
  <c r="M403" i="3"/>
  <c r="K395" i="3"/>
  <c r="M395" i="3"/>
  <c r="L379" i="3"/>
  <c r="M379" i="3"/>
  <c r="K371" i="3"/>
  <c r="M371" i="3"/>
  <c r="K363" i="3"/>
  <c r="M363" i="3"/>
  <c r="L355" i="3"/>
  <c r="M355" i="3"/>
  <c r="K347" i="3"/>
  <c r="M347" i="3"/>
  <c r="K339" i="3"/>
  <c r="M339" i="3"/>
  <c r="K323" i="3"/>
  <c r="M323" i="3"/>
  <c r="K315" i="3"/>
  <c r="M315" i="3"/>
  <c r="P307" i="3"/>
  <c r="M307" i="3"/>
  <c r="P299" i="3"/>
  <c r="M299" i="3"/>
  <c r="P291" i="3"/>
  <c r="M291" i="3"/>
  <c r="P283" i="3"/>
  <c r="M283" i="3"/>
  <c r="P275" i="3"/>
  <c r="M275" i="3"/>
  <c r="P267" i="3"/>
  <c r="M267" i="3"/>
  <c r="P259" i="3"/>
  <c r="M259" i="3"/>
  <c r="P251" i="3"/>
  <c r="M251" i="3"/>
  <c r="Q243" i="3"/>
  <c r="M243" i="3"/>
  <c r="Q235" i="3"/>
  <c r="M235" i="3"/>
  <c r="Q227" i="3"/>
  <c r="M227" i="3"/>
  <c r="Q219" i="3"/>
  <c r="M219" i="3"/>
  <c r="Q211" i="3"/>
  <c r="M211" i="3"/>
  <c r="Q203" i="3"/>
  <c r="M203" i="3"/>
  <c r="L195" i="3"/>
  <c r="M195" i="3"/>
  <c r="L187" i="3"/>
  <c r="M187" i="3"/>
  <c r="P176" i="3"/>
  <c r="M176" i="3"/>
  <c r="P168" i="3"/>
  <c r="M168" i="3"/>
  <c r="P160" i="3"/>
  <c r="M160" i="3"/>
  <c r="P152" i="3"/>
  <c r="M152" i="3"/>
  <c r="P144" i="3"/>
  <c r="M144" i="3"/>
  <c r="P136" i="3"/>
  <c r="M136" i="3"/>
  <c r="P128" i="3"/>
  <c r="M128" i="3"/>
  <c r="P120" i="3"/>
  <c r="M120" i="3"/>
  <c r="P112" i="3"/>
  <c r="M112" i="3"/>
  <c r="P104" i="3"/>
  <c r="M104" i="3"/>
  <c r="P96" i="3"/>
  <c r="M96" i="3"/>
  <c r="P88" i="3"/>
  <c r="M88" i="3"/>
  <c r="P80" i="3"/>
  <c r="M80" i="3"/>
  <c r="P72" i="3"/>
  <c r="M72" i="3"/>
  <c r="P64" i="3"/>
  <c r="M64" i="3"/>
  <c r="P56" i="3"/>
  <c r="M56" i="3"/>
  <c r="P48" i="3"/>
  <c r="M48" i="3"/>
  <c r="P40" i="3"/>
  <c r="M40" i="3"/>
  <c r="P32" i="3"/>
  <c r="M32" i="3"/>
  <c r="P24" i="3"/>
  <c r="M24" i="3"/>
  <c r="P16" i="3"/>
  <c r="M16" i="3"/>
  <c r="P8" i="3"/>
  <c r="M8" i="3"/>
  <c r="M588" i="3"/>
  <c r="M548" i="3"/>
  <c r="M516" i="3"/>
  <c r="M484" i="3"/>
  <c r="M462" i="3"/>
  <c r="M452" i="3"/>
  <c r="M417" i="3"/>
  <c r="M406" i="3"/>
  <c r="M377" i="3"/>
  <c r="M361" i="3"/>
  <c r="M345" i="3"/>
  <c r="M329" i="3"/>
  <c r="M313" i="3"/>
  <c r="M297" i="3"/>
  <c r="M260" i="3"/>
  <c r="M238" i="3"/>
  <c r="M190" i="3"/>
  <c r="K491" i="3"/>
  <c r="M491" i="3"/>
  <c r="K483" i="3"/>
  <c r="M483" i="3"/>
  <c r="L475" i="3"/>
  <c r="M475" i="3"/>
  <c r="K467" i="3"/>
  <c r="M467" i="3"/>
  <c r="N459" i="3"/>
  <c r="R459" i="3" s="1"/>
  <c r="M459" i="3"/>
  <c r="K451" i="3"/>
  <c r="M451" i="3"/>
  <c r="N443" i="3"/>
  <c r="R443" i="3" s="1"/>
  <c r="M443" i="3"/>
  <c r="K435" i="3"/>
  <c r="M435" i="3"/>
  <c r="L426" i="3"/>
  <c r="M426" i="3"/>
  <c r="L418" i="3"/>
  <c r="M418" i="3"/>
  <c r="L410" i="3"/>
  <c r="M410" i="3"/>
  <c r="L402" i="3"/>
  <c r="M402" i="3"/>
  <c r="L394" i="3"/>
  <c r="M394" i="3"/>
  <c r="L386" i="3"/>
  <c r="M386" i="3"/>
  <c r="L378" i="3"/>
  <c r="M378" i="3"/>
  <c r="L370" i="3"/>
  <c r="M370" i="3"/>
  <c r="L362" i="3"/>
  <c r="M362" i="3"/>
  <c r="N354" i="3"/>
  <c r="R354" i="3" s="1"/>
  <c r="M354" i="3"/>
  <c r="N346" i="3"/>
  <c r="M346" i="3"/>
  <c r="N338" i="3"/>
  <c r="R338" i="3" s="1"/>
  <c r="M338" i="3"/>
  <c r="N330" i="3"/>
  <c r="M330" i="3"/>
  <c r="N322" i="3"/>
  <c r="M322" i="3"/>
  <c r="N314" i="3"/>
  <c r="M314" i="3"/>
  <c r="N306" i="3"/>
  <c r="M306" i="3"/>
  <c r="N298" i="3"/>
  <c r="M298" i="3"/>
  <c r="N290" i="3"/>
  <c r="R290" i="3" s="1"/>
  <c r="M290" i="3"/>
  <c r="L282" i="3"/>
  <c r="M282" i="3"/>
  <c r="L274" i="3"/>
  <c r="M274" i="3"/>
  <c r="L266" i="3"/>
  <c r="M266" i="3"/>
  <c r="L258" i="3"/>
  <c r="M258" i="3"/>
  <c r="L250" i="3"/>
  <c r="M250" i="3"/>
  <c r="L242" i="3"/>
  <c r="M242" i="3"/>
  <c r="L234" i="3"/>
  <c r="M234" i="3"/>
  <c r="L226" i="3"/>
  <c r="M226" i="3"/>
  <c r="N218" i="3"/>
  <c r="M218" i="3"/>
  <c r="N210" i="3"/>
  <c r="R210" i="3" s="1"/>
  <c r="M210" i="3"/>
  <c r="N202" i="3"/>
  <c r="M202" i="3"/>
  <c r="L194" i="3"/>
  <c r="M194" i="3"/>
  <c r="N186" i="3"/>
  <c r="M186" i="3"/>
  <c r="N23" i="3"/>
  <c r="M23" i="3"/>
  <c r="M614" i="3"/>
  <c r="M596" i="3"/>
  <c r="M587" i="3"/>
  <c r="M481" i="3"/>
  <c r="M461" i="3"/>
  <c r="M449" i="3"/>
  <c r="M404" i="3"/>
  <c r="M236" i="3"/>
  <c r="M214" i="3"/>
  <c r="M158" i="3"/>
  <c r="M126" i="3"/>
  <c r="O578" i="3"/>
  <c r="M578" i="3"/>
  <c r="O570" i="3"/>
  <c r="M570" i="3"/>
  <c r="O562" i="3"/>
  <c r="M562" i="3"/>
  <c r="O554" i="3"/>
  <c r="M554" i="3"/>
  <c r="O546" i="3"/>
  <c r="M546" i="3"/>
  <c r="O538" i="3"/>
  <c r="M538" i="3"/>
  <c r="O530" i="3"/>
  <c r="M530" i="3"/>
  <c r="O522" i="3"/>
  <c r="M522" i="3"/>
  <c r="O514" i="3"/>
  <c r="M514" i="3"/>
  <c r="O506" i="3"/>
  <c r="M506" i="3"/>
  <c r="O498" i="3"/>
  <c r="M498" i="3"/>
  <c r="O490" i="3"/>
  <c r="M490" i="3"/>
  <c r="L482" i="3"/>
  <c r="M482" i="3"/>
  <c r="P474" i="3"/>
  <c r="M474" i="3"/>
  <c r="P466" i="3"/>
  <c r="M466" i="3"/>
  <c r="P458" i="3"/>
  <c r="M458" i="3"/>
  <c r="P450" i="3"/>
  <c r="M450" i="3"/>
  <c r="P442" i="3"/>
  <c r="M442" i="3"/>
  <c r="L434" i="3"/>
  <c r="M434" i="3"/>
  <c r="P281" i="3"/>
  <c r="M281" i="3"/>
  <c r="P273" i="3"/>
  <c r="M273" i="3"/>
  <c r="O265" i="3"/>
  <c r="M265" i="3"/>
  <c r="P257" i="3"/>
  <c r="M257" i="3"/>
  <c r="P249" i="3"/>
  <c r="M249" i="3"/>
  <c r="O241" i="3"/>
  <c r="M241" i="3"/>
  <c r="P233" i="3"/>
  <c r="M233" i="3"/>
  <c r="O225" i="3"/>
  <c r="M225" i="3"/>
  <c r="P217" i="3"/>
  <c r="M217" i="3"/>
  <c r="P209" i="3"/>
  <c r="M209" i="3"/>
  <c r="P201" i="3"/>
  <c r="M201" i="3"/>
  <c r="P193" i="3"/>
  <c r="M193" i="3"/>
  <c r="L185" i="3"/>
  <c r="M185" i="3"/>
  <c r="P102" i="3"/>
  <c r="M102" i="3"/>
  <c r="P94" i="3"/>
  <c r="M94" i="3"/>
  <c r="P86" i="3"/>
  <c r="M86" i="3"/>
  <c r="P78" i="3"/>
  <c r="M78" i="3"/>
  <c r="P70" i="3"/>
  <c r="M70" i="3"/>
  <c r="P62" i="3"/>
  <c r="M62" i="3"/>
  <c r="P54" i="3"/>
  <c r="M54" i="3"/>
  <c r="P46" i="3"/>
  <c r="M46" i="3"/>
  <c r="P38" i="3"/>
  <c r="M38" i="3"/>
  <c r="P30" i="3"/>
  <c r="M30" i="3"/>
  <c r="P22" i="3"/>
  <c r="M22" i="3"/>
  <c r="P6" i="3"/>
  <c r="M6" i="3"/>
  <c r="M604" i="3"/>
  <c r="M566" i="3"/>
  <c r="M556" i="3"/>
  <c r="M534" i="3"/>
  <c r="M524" i="3"/>
  <c r="M502" i="3"/>
  <c r="M492" i="3"/>
  <c r="M470" i="3"/>
  <c r="M460" i="3"/>
  <c r="M438" i="3"/>
  <c r="M428" i="3"/>
  <c r="M401" i="3"/>
  <c r="M390" i="3"/>
  <c r="M374" i="3"/>
  <c r="M358" i="3"/>
  <c r="M326" i="3"/>
  <c r="M310" i="3"/>
  <c r="M276" i="3"/>
  <c r="M254" i="3"/>
  <c r="O610" i="3"/>
  <c r="M610" i="3"/>
  <c r="O602" i="3"/>
  <c r="M602" i="3"/>
  <c r="O594" i="3"/>
  <c r="M594" i="3"/>
  <c r="O586" i="3"/>
  <c r="M586" i="3"/>
  <c r="P272" i="3"/>
  <c r="M272" i="3"/>
  <c r="P264" i="3"/>
  <c r="M264" i="3"/>
  <c r="P256" i="3"/>
  <c r="M256" i="3"/>
  <c r="P248" i="3"/>
  <c r="M248" i="3"/>
  <c r="P240" i="3"/>
  <c r="M240" i="3"/>
  <c r="P232" i="3"/>
  <c r="M232" i="3"/>
  <c r="P224" i="3"/>
  <c r="M224" i="3"/>
  <c r="P216" i="3"/>
  <c r="M216" i="3"/>
  <c r="P208" i="3"/>
  <c r="M208" i="3"/>
  <c r="P200" i="3"/>
  <c r="M200" i="3"/>
  <c r="P192" i="3"/>
  <c r="M192" i="3"/>
  <c r="P184" i="3"/>
  <c r="M184" i="3"/>
  <c r="P173" i="3"/>
  <c r="M173" i="3"/>
  <c r="P165" i="3"/>
  <c r="M165" i="3"/>
  <c r="P157" i="3"/>
  <c r="M157" i="3"/>
  <c r="P149" i="3"/>
  <c r="M149" i="3"/>
  <c r="K141" i="3"/>
  <c r="M141" i="3"/>
  <c r="L133" i="3"/>
  <c r="M133" i="3"/>
  <c r="P125" i="3"/>
  <c r="M125" i="3"/>
  <c r="K117" i="3"/>
  <c r="M117" i="3"/>
  <c r="P109" i="3"/>
  <c r="M109" i="3"/>
  <c r="L101" i="3"/>
  <c r="M101" i="3"/>
  <c r="P93" i="3"/>
  <c r="M93" i="3"/>
  <c r="L85" i="3"/>
  <c r="M85" i="3"/>
  <c r="K77" i="3"/>
  <c r="M77" i="3"/>
  <c r="K69" i="3"/>
  <c r="M69" i="3"/>
  <c r="K61" i="3"/>
  <c r="M61" i="3"/>
  <c r="P53" i="3"/>
  <c r="M53" i="3"/>
  <c r="L45" i="3"/>
  <c r="M45" i="3"/>
  <c r="P37" i="3"/>
  <c r="M37" i="3"/>
  <c r="N29" i="3"/>
  <c r="M29" i="3"/>
  <c r="P21" i="3"/>
  <c r="M21" i="3"/>
  <c r="P13" i="3"/>
  <c r="M13" i="3"/>
  <c r="P5" i="3"/>
  <c r="M5" i="3"/>
  <c r="M628" i="3"/>
  <c r="M620" i="3"/>
  <c r="M612" i="3"/>
  <c r="M489" i="3"/>
  <c r="M457" i="3"/>
  <c r="M425" i="3"/>
  <c r="M388" i="3"/>
  <c r="M372" i="3"/>
  <c r="M356" i="3"/>
  <c r="M340" i="3"/>
  <c r="M324" i="3"/>
  <c r="M308" i="3"/>
  <c r="M292" i="3"/>
  <c r="M252" i="3"/>
  <c r="M230" i="3"/>
  <c r="M150" i="3"/>
  <c r="M118" i="3"/>
  <c r="O66" i="3"/>
  <c r="J434" i="3"/>
  <c r="I434" i="3"/>
  <c r="G434" i="3"/>
  <c r="F449" i="3"/>
  <c r="G481" i="3"/>
  <c r="G473" i="3"/>
  <c r="G465" i="3"/>
  <c r="I433" i="3"/>
  <c r="F489" i="3"/>
  <c r="F481" i="3"/>
  <c r="F473" i="3"/>
  <c r="F465" i="3"/>
  <c r="F457" i="3"/>
  <c r="E449" i="3"/>
  <c r="J441" i="3"/>
  <c r="H433" i="3"/>
  <c r="K490" i="3"/>
  <c r="E489" i="3"/>
  <c r="E481" i="3"/>
  <c r="E473" i="3"/>
  <c r="E465" i="3"/>
  <c r="E457" i="3"/>
  <c r="D449" i="3"/>
  <c r="I441" i="3"/>
  <c r="G433" i="3"/>
  <c r="C489" i="3"/>
  <c r="C481" i="3"/>
  <c r="C473" i="3"/>
  <c r="C465" i="3"/>
  <c r="C457" i="3"/>
  <c r="C449" i="3"/>
  <c r="C441" i="3"/>
  <c r="C433" i="3"/>
  <c r="D489" i="3"/>
  <c r="D481" i="3"/>
  <c r="D473" i="3"/>
  <c r="D465" i="3"/>
  <c r="D457" i="3"/>
  <c r="H441" i="3"/>
  <c r="F433" i="3"/>
  <c r="J449" i="3"/>
  <c r="G441" i="3"/>
  <c r="E433" i="3"/>
  <c r="K452" i="3"/>
  <c r="J489" i="3"/>
  <c r="J481" i="3"/>
  <c r="J473" i="3"/>
  <c r="J465" i="3"/>
  <c r="J457" i="3"/>
  <c r="I449" i="3"/>
  <c r="F441" i="3"/>
  <c r="D433" i="3"/>
  <c r="I489" i="3"/>
  <c r="I481" i="3"/>
  <c r="I473" i="3"/>
  <c r="I465" i="3"/>
  <c r="I457" i="3"/>
  <c r="H449" i="3"/>
  <c r="E441" i="3"/>
  <c r="H489" i="3"/>
  <c r="H481" i="3"/>
  <c r="H473" i="3"/>
  <c r="H465" i="3"/>
  <c r="H457" i="3"/>
  <c r="G449" i="3"/>
  <c r="D441" i="3"/>
  <c r="J433" i="3"/>
  <c r="K443" i="3"/>
  <c r="L348" i="3"/>
  <c r="K442" i="3"/>
  <c r="K372" i="3"/>
  <c r="K489" i="3"/>
  <c r="K420" i="3"/>
  <c r="K364" i="3"/>
  <c r="L332" i="3"/>
  <c r="K468" i="3"/>
  <c r="K492" i="3"/>
  <c r="E281" i="3"/>
  <c r="D273" i="3"/>
  <c r="H233" i="3"/>
  <c r="K436" i="3"/>
  <c r="K355" i="3"/>
  <c r="K322" i="3"/>
  <c r="K281" i="3"/>
  <c r="L340" i="3"/>
  <c r="N300" i="3"/>
  <c r="R300" i="3" s="1"/>
  <c r="N217" i="3"/>
  <c r="H241" i="3"/>
  <c r="K474" i="3"/>
  <c r="K380" i="3"/>
  <c r="K353" i="3"/>
  <c r="K316" i="3"/>
  <c r="N425" i="3"/>
  <c r="N337" i="3"/>
  <c r="N292" i="3"/>
  <c r="R292" i="3" s="1"/>
  <c r="N273" i="3"/>
  <c r="L233" i="3"/>
  <c r="L401" i="3"/>
  <c r="J249" i="3"/>
  <c r="E241" i="3"/>
  <c r="J238" i="3"/>
  <c r="K458" i="3"/>
  <c r="K412" i="3"/>
  <c r="L377" i="3"/>
  <c r="N473" i="3"/>
  <c r="L321" i="3"/>
  <c r="K329" i="3"/>
  <c r="L449" i="3"/>
  <c r="F329" i="3"/>
  <c r="I321" i="3"/>
  <c r="D313" i="3"/>
  <c r="G305" i="3"/>
  <c r="J297" i="3"/>
  <c r="G289" i="3"/>
  <c r="D281" i="3"/>
  <c r="H273" i="3"/>
  <c r="F257" i="3"/>
  <c r="I249" i="3"/>
  <c r="D241" i="3"/>
  <c r="G233" i="3"/>
  <c r="I225" i="3"/>
  <c r="J217" i="3"/>
  <c r="K484" i="3"/>
  <c r="K393" i="3"/>
  <c r="K348" i="3"/>
  <c r="K265" i="3"/>
  <c r="L473" i="3"/>
  <c r="N441" i="3"/>
  <c r="L425" i="3"/>
  <c r="N393" i="3"/>
  <c r="N372" i="3"/>
  <c r="R372" i="3" s="1"/>
  <c r="L337" i="3"/>
  <c r="N316" i="3"/>
  <c r="R316" i="3" s="1"/>
  <c r="L300" i="3"/>
  <c r="L273" i="3"/>
  <c r="L217" i="3"/>
  <c r="E329" i="3"/>
  <c r="H321" i="3"/>
  <c r="F305" i="3"/>
  <c r="I297" i="3"/>
  <c r="F289" i="3"/>
  <c r="G273" i="3"/>
  <c r="J265" i="3"/>
  <c r="E257" i="3"/>
  <c r="H249" i="3"/>
  <c r="F233" i="3"/>
  <c r="H225" i="3"/>
  <c r="I217" i="3"/>
  <c r="K466" i="3"/>
  <c r="K450" i="3"/>
  <c r="K434" i="3"/>
  <c r="K409" i="3"/>
  <c r="K388" i="3"/>
  <c r="K369" i="3"/>
  <c r="K345" i="3"/>
  <c r="K324" i="3"/>
  <c r="K305" i="3"/>
  <c r="K289" i="3"/>
  <c r="K249" i="3"/>
  <c r="K233" i="3"/>
  <c r="N465" i="3"/>
  <c r="L441" i="3"/>
  <c r="N417" i="3"/>
  <c r="L372" i="3"/>
  <c r="N353" i="3"/>
  <c r="N332" i="3"/>
  <c r="R332" i="3" s="1"/>
  <c r="L316" i="3"/>
  <c r="N297" i="3"/>
  <c r="N249" i="3"/>
  <c r="H297" i="3"/>
  <c r="E289" i="3"/>
  <c r="J281" i="3"/>
  <c r="F273" i="3"/>
  <c r="I265" i="3"/>
  <c r="D257" i="3"/>
  <c r="G249" i="3"/>
  <c r="J241" i="3"/>
  <c r="E233" i="3"/>
  <c r="G225" i="3"/>
  <c r="H217" i="3"/>
  <c r="K482" i="3"/>
  <c r="K465" i="3"/>
  <c r="K449" i="3"/>
  <c r="K433" i="3"/>
  <c r="K385" i="3"/>
  <c r="K217" i="3"/>
  <c r="N436" i="3"/>
  <c r="R436" i="3" s="1"/>
  <c r="L417" i="3"/>
  <c r="N388" i="3"/>
  <c r="R388" i="3" s="1"/>
  <c r="N369" i="3"/>
  <c r="N313" i="3"/>
  <c r="L297" i="3"/>
  <c r="N281" i="3"/>
  <c r="L265" i="3"/>
  <c r="L249" i="3"/>
  <c r="N225" i="3"/>
  <c r="D289" i="3"/>
  <c r="I281" i="3"/>
  <c r="E273" i="3"/>
  <c r="H265" i="3"/>
  <c r="F249" i="3"/>
  <c r="I241" i="3"/>
  <c r="D233" i="3"/>
  <c r="F225" i="3"/>
  <c r="G217" i="3"/>
  <c r="K481" i="3"/>
  <c r="K460" i="3"/>
  <c r="K444" i="3"/>
  <c r="K361" i="3"/>
  <c r="K321" i="3"/>
  <c r="K273" i="3"/>
  <c r="L460" i="3"/>
  <c r="N433" i="3"/>
  <c r="L412" i="3"/>
  <c r="L388" i="3"/>
  <c r="L329" i="3"/>
  <c r="L313" i="3"/>
  <c r="L281" i="3"/>
  <c r="E225" i="3"/>
  <c r="F217" i="3"/>
  <c r="K257" i="3"/>
  <c r="N457" i="3"/>
  <c r="N409" i="3"/>
  <c r="N385" i="3"/>
  <c r="N345" i="3"/>
  <c r="N289" i="3"/>
  <c r="N241" i="3"/>
  <c r="F265" i="3"/>
  <c r="I257" i="3"/>
  <c r="D249" i="3"/>
  <c r="G241" i="3"/>
  <c r="J233" i="3"/>
  <c r="D225" i="3"/>
  <c r="E217" i="3"/>
  <c r="K457" i="3"/>
  <c r="K401" i="3"/>
  <c r="K377" i="3"/>
  <c r="K225" i="3"/>
  <c r="N481" i="3"/>
  <c r="N361" i="3"/>
  <c r="L289" i="3"/>
  <c r="N257" i="3"/>
  <c r="I233" i="3"/>
  <c r="D217" i="3"/>
  <c r="K241" i="3"/>
  <c r="N305" i="3"/>
  <c r="L257" i="3"/>
  <c r="N233" i="3"/>
  <c r="L628" i="3"/>
  <c r="L580" i="3"/>
  <c r="L564" i="3"/>
  <c r="N620" i="3"/>
  <c r="R620" i="3" s="1"/>
  <c r="O58" i="3"/>
  <c r="K572" i="3"/>
  <c r="K548" i="3"/>
  <c r="K476" i="3"/>
  <c r="K428" i="3"/>
  <c r="L620" i="3"/>
  <c r="N604" i="3"/>
  <c r="R604" i="3" s="1"/>
  <c r="N588" i="3"/>
  <c r="R588" i="3" s="1"/>
  <c r="N548" i="3"/>
  <c r="R548" i="3" s="1"/>
  <c r="N532" i="3"/>
  <c r="R532" i="3" s="1"/>
  <c r="N500" i="3"/>
  <c r="R500" i="3" s="1"/>
  <c r="N356" i="3"/>
  <c r="R356" i="3" s="1"/>
  <c r="N340" i="3"/>
  <c r="R340" i="3" s="1"/>
  <c r="L251" i="3"/>
  <c r="O50" i="3"/>
  <c r="L604" i="3"/>
  <c r="L588" i="3"/>
  <c r="N572" i="3"/>
  <c r="R572" i="3" s="1"/>
  <c r="L548" i="3"/>
  <c r="L532" i="3"/>
  <c r="N516" i="3"/>
  <c r="R516" i="3" s="1"/>
  <c r="L500" i="3"/>
  <c r="N476" i="3"/>
  <c r="R476" i="3" s="1"/>
  <c r="N404" i="3"/>
  <c r="R404" i="3" s="1"/>
  <c r="N364" i="3"/>
  <c r="R364" i="3" s="1"/>
  <c r="L356" i="3"/>
  <c r="O42" i="3"/>
  <c r="K588" i="3"/>
  <c r="K564" i="3"/>
  <c r="K500" i="3"/>
  <c r="L572" i="3"/>
  <c r="L516" i="3"/>
  <c r="L380" i="3"/>
  <c r="L364" i="3"/>
  <c r="L339" i="3"/>
  <c r="L323" i="3"/>
  <c r="L308" i="3"/>
  <c r="L292" i="3"/>
  <c r="O34" i="3"/>
  <c r="N612" i="3"/>
  <c r="R612" i="3" s="1"/>
  <c r="N596" i="3"/>
  <c r="R596" i="3" s="1"/>
  <c r="N556" i="3"/>
  <c r="R556" i="3" s="1"/>
  <c r="O26" i="3"/>
  <c r="K628" i="3"/>
  <c r="K516" i="3"/>
  <c r="L612" i="3"/>
  <c r="L596" i="3"/>
  <c r="L556" i="3"/>
  <c r="N540" i="3"/>
  <c r="R540" i="3" s="1"/>
  <c r="N524" i="3"/>
  <c r="R524" i="3" s="1"/>
  <c r="N508" i="3"/>
  <c r="R508" i="3" s="1"/>
  <c r="N348" i="3"/>
  <c r="R348" i="3" s="1"/>
  <c r="L72" i="3"/>
  <c r="O18" i="3"/>
  <c r="O10" i="3"/>
  <c r="N444" i="3"/>
  <c r="R444" i="3" s="1"/>
  <c r="N380" i="3"/>
  <c r="R380" i="3" s="1"/>
  <c r="N460" i="3"/>
  <c r="R460" i="3" s="1"/>
  <c r="N420" i="3"/>
  <c r="R420" i="3" s="1"/>
  <c r="N452" i="3"/>
  <c r="R452" i="3" s="1"/>
  <c r="L436" i="3"/>
  <c r="L420" i="3"/>
  <c r="L468" i="3"/>
  <c r="L452" i="3"/>
  <c r="L396" i="3"/>
  <c r="L492" i="3"/>
  <c r="N419" i="3"/>
  <c r="R419" i="3" s="1"/>
  <c r="L275" i="3"/>
  <c r="K475" i="3"/>
  <c r="K459" i="3"/>
  <c r="K299" i="3"/>
  <c r="K275" i="3"/>
  <c r="K235" i="3"/>
  <c r="N291" i="3"/>
  <c r="R291" i="3" s="1"/>
  <c r="N283" i="3"/>
  <c r="R283" i="3" s="1"/>
  <c r="S283" i="3" s="1"/>
  <c r="N259" i="3"/>
  <c r="R259" i="3" s="1"/>
  <c r="N428" i="3"/>
  <c r="R428" i="3" s="1"/>
  <c r="L291" i="3"/>
  <c r="L283" i="3"/>
  <c r="L259" i="3"/>
  <c r="L227" i="3"/>
  <c r="K259" i="3"/>
  <c r="K219" i="3"/>
  <c r="L428" i="3"/>
  <c r="N412" i="3"/>
  <c r="R412" i="3" s="1"/>
  <c r="N396" i="3"/>
  <c r="R396" i="3" s="1"/>
  <c r="N299" i="3"/>
  <c r="R299" i="3" s="1"/>
  <c r="S299" i="3" s="1"/>
  <c r="L243" i="3"/>
  <c r="L299" i="3"/>
  <c r="N267" i="3"/>
  <c r="R267" i="3" s="1"/>
  <c r="K307" i="3"/>
  <c r="L267" i="3"/>
  <c r="O178" i="3"/>
  <c r="N492" i="3"/>
  <c r="R492" i="3" s="1"/>
  <c r="L476" i="3"/>
  <c r="O170" i="3"/>
  <c r="O426" i="3"/>
  <c r="O162" i="3"/>
  <c r="O362" i="3"/>
  <c r="O154" i="3"/>
  <c r="K237" i="3"/>
  <c r="N484" i="3"/>
  <c r="R484" i="3" s="1"/>
  <c r="L444" i="3"/>
  <c r="L404" i="3"/>
  <c r="L285" i="3"/>
  <c r="L180" i="3"/>
  <c r="O298" i="3"/>
  <c r="O146" i="3"/>
  <c r="L484" i="3"/>
  <c r="N468" i="3"/>
  <c r="R468" i="3" s="1"/>
  <c r="N293" i="3"/>
  <c r="R293" i="3" s="1"/>
  <c r="S293" i="3" s="1"/>
  <c r="O234" i="3"/>
  <c r="L178" i="3"/>
  <c r="L322" i="3"/>
  <c r="P627" i="3"/>
  <c r="O627" i="3"/>
  <c r="P619" i="3"/>
  <c r="O619" i="3"/>
  <c r="P611" i="3"/>
  <c r="O611" i="3"/>
  <c r="P603" i="3"/>
  <c r="O603" i="3"/>
  <c r="P595" i="3"/>
  <c r="O595" i="3"/>
  <c r="P587" i="3"/>
  <c r="O587" i="3"/>
  <c r="P579" i="3"/>
  <c r="O579" i="3"/>
  <c r="P571" i="3"/>
  <c r="O571" i="3"/>
  <c r="P563" i="3"/>
  <c r="O563" i="3"/>
  <c r="P555" i="3"/>
  <c r="O555" i="3"/>
  <c r="P547" i="3"/>
  <c r="O547" i="3"/>
  <c r="P539" i="3"/>
  <c r="O539" i="3"/>
  <c r="P531" i="3"/>
  <c r="O531" i="3"/>
  <c r="P523" i="3"/>
  <c r="O523" i="3"/>
  <c r="P515" i="3"/>
  <c r="O515" i="3"/>
  <c r="P507" i="3"/>
  <c r="O507" i="3"/>
  <c r="P499" i="3"/>
  <c r="O499" i="3"/>
  <c r="P491" i="3"/>
  <c r="O491" i="3"/>
  <c r="P483" i="3"/>
  <c r="O483" i="3"/>
  <c r="P475" i="3"/>
  <c r="O475" i="3"/>
  <c r="P467" i="3"/>
  <c r="O467" i="3"/>
  <c r="P459" i="3"/>
  <c r="O459" i="3"/>
  <c r="P451" i="3"/>
  <c r="O451" i="3"/>
  <c r="P443" i="3"/>
  <c r="O443" i="3"/>
  <c r="P435" i="3"/>
  <c r="O435" i="3"/>
  <c r="P427" i="3"/>
  <c r="O427" i="3"/>
  <c r="P419" i="3"/>
  <c r="O419" i="3"/>
  <c r="P411" i="3"/>
  <c r="O411" i="3"/>
  <c r="P403" i="3"/>
  <c r="O403" i="3"/>
  <c r="P395" i="3"/>
  <c r="O395" i="3"/>
  <c r="P387" i="3"/>
  <c r="O387" i="3"/>
  <c r="P379" i="3"/>
  <c r="O379" i="3"/>
  <c r="P371" i="3"/>
  <c r="O371" i="3"/>
  <c r="P363" i="3"/>
  <c r="O363" i="3"/>
  <c r="P355" i="3"/>
  <c r="O355" i="3"/>
  <c r="P347" i="3"/>
  <c r="O347" i="3"/>
  <c r="P339" i="3"/>
  <c r="O339" i="3"/>
  <c r="P331" i="3"/>
  <c r="O331" i="3"/>
  <c r="P323" i="3"/>
  <c r="O323" i="3"/>
  <c r="P315" i="3"/>
  <c r="O315" i="3"/>
  <c r="O482" i="3"/>
  <c r="O418" i="3"/>
  <c r="O354" i="3"/>
  <c r="O290" i="3"/>
  <c r="O226" i="3"/>
  <c r="P175" i="3"/>
  <c r="N175" i="3"/>
  <c r="R175" i="3" s="1"/>
  <c r="O175" i="3"/>
  <c r="P167" i="3"/>
  <c r="O167" i="3"/>
  <c r="P159" i="3"/>
  <c r="N159" i="3"/>
  <c r="O159" i="3"/>
  <c r="P151" i="3"/>
  <c r="L151" i="3"/>
  <c r="O151" i="3"/>
  <c r="P143" i="3"/>
  <c r="O143" i="3"/>
  <c r="P135" i="3"/>
  <c r="O135" i="3"/>
  <c r="P127" i="3"/>
  <c r="O127" i="3"/>
  <c r="P119" i="3"/>
  <c r="L119" i="3"/>
  <c r="O119" i="3"/>
  <c r="P111" i="3"/>
  <c r="O111" i="3"/>
  <c r="P103" i="3"/>
  <c r="O103" i="3"/>
  <c r="P95" i="3"/>
  <c r="O95" i="3"/>
  <c r="P87" i="3"/>
  <c r="N87" i="3"/>
  <c r="O87" i="3"/>
  <c r="P79" i="3"/>
  <c r="O79" i="3"/>
  <c r="P71" i="3"/>
  <c r="O71" i="3"/>
  <c r="P63" i="3"/>
  <c r="O63" i="3"/>
  <c r="P55" i="3"/>
  <c r="N55" i="3"/>
  <c r="O55" i="3"/>
  <c r="P47" i="3"/>
  <c r="O47" i="3"/>
  <c r="P39" i="3"/>
  <c r="O39" i="3"/>
  <c r="P31" i="3"/>
  <c r="O31" i="3"/>
  <c r="P23" i="3"/>
  <c r="O23" i="3"/>
  <c r="P15" i="3"/>
  <c r="O15" i="3"/>
  <c r="P7" i="3"/>
  <c r="O7" i="3"/>
  <c r="O474" i="3"/>
  <c r="O410" i="3"/>
  <c r="O346" i="3"/>
  <c r="O282" i="3"/>
  <c r="O218" i="3"/>
  <c r="L625" i="3"/>
  <c r="O625" i="3"/>
  <c r="L601" i="3"/>
  <c r="O601" i="3"/>
  <c r="P593" i="3"/>
  <c r="O593" i="3"/>
  <c r="P585" i="3"/>
  <c r="O585" i="3"/>
  <c r="P577" i="3"/>
  <c r="O577" i="3"/>
  <c r="P569" i="3"/>
  <c r="O569" i="3"/>
  <c r="P561" i="3"/>
  <c r="O561" i="3"/>
  <c r="P553" i="3"/>
  <c r="O553" i="3"/>
  <c r="P545" i="3"/>
  <c r="O545" i="3"/>
  <c r="P537" i="3"/>
  <c r="O537" i="3"/>
  <c r="P529" i="3"/>
  <c r="O529" i="3"/>
  <c r="P521" i="3"/>
  <c r="O521" i="3"/>
  <c r="P513" i="3"/>
  <c r="O513" i="3"/>
  <c r="P505" i="3"/>
  <c r="O505" i="3"/>
  <c r="P497" i="3"/>
  <c r="O497" i="3"/>
  <c r="P489" i="3"/>
  <c r="O489" i="3"/>
  <c r="P481" i="3"/>
  <c r="O481" i="3"/>
  <c r="P473" i="3"/>
  <c r="O473" i="3"/>
  <c r="P465" i="3"/>
  <c r="O465" i="3"/>
  <c r="P457" i="3"/>
  <c r="O457" i="3"/>
  <c r="P449" i="3"/>
  <c r="O449" i="3"/>
  <c r="P441" i="3"/>
  <c r="O441" i="3"/>
  <c r="P433" i="3"/>
  <c r="O433" i="3"/>
  <c r="P425" i="3"/>
  <c r="O425" i="3"/>
  <c r="P417" i="3"/>
  <c r="O417" i="3"/>
  <c r="P409" i="3"/>
  <c r="O409" i="3"/>
  <c r="P401" i="3"/>
  <c r="O401" i="3"/>
  <c r="P393" i="3"/>
  <c r="O393" i="3"/>
  <c r="P385" i="3"/>
  <c r="O385" i="3"/>
  <c r="P377" i="3"/>
  <c r="O377" i="3"/>
  <c r="P369" i="3"/>
  <c r="O369" i="3"/>
  <c r="P361" i="3"/>
  <c r="O361" i="3"/>
  <c r="P353" i="3"/>
  <c r="O353" i="3"/>
  <c r="P345" i="3"/>
  <c r="O345" i="3"/>
  <c r="P337" i="3"/>
  <c r="O337" i="3"/>
  <c r="P321" i="3"/>
  <c r="O321" i="3"/>
  <c r="P313" i="3"/>
  <c r="O313" i="3"/>
  <c r="P297" i="3"/>
  <c r="O297" i="3"/>
  <c r="O466" i="3"/>
  <c r="O402" i="3"/>
  <c r="O338" i="3"/>
  <c r="O274" i="3"/>
  <c r="O210" i="3"/>
  <c r="N39" i="3"/>
  <c r="L31" i="3"/>
  <c r="P624" i="3"/>
  <c r="O624" i="3"/>
  <c r="P616" i="3"/>
  <c r="O616" i="3"/>
  <c r="P608" i="3"/>
  <c r="O608" i="3"/>
  <c r="Q600" i="3"/>
  <c r="O600" i="3"/>
  <c r="P592" i="3"/>
  <c r="O592" i="3"/>
  <c r="Q584" i="3"/>
  <c r="O584" i="3"/>
  <c r="P576" i="3"/>
  <c r="O576" i="3"/>
  <c r="P568" i="3"/>
  <c r="O568" i="3"/>
  <c r="Q560" i="3"/>
  <c r="O560" i="3"/>
  <c r="Q552" i="3"/>
  <c r="O552" i="3"/>
  <c r="Q544" i="3"/>
  <c r="O544" i="3"/>
  <c r="Q536" i="3"/>
  <c r="O536" i="3"/>
  <c r="Q528" i="3"/>
  <c r="O528" i="3"/>
  <c r="Q520" i="3"/>
  <c r="O520" i="3"/>
  <c r="Q512" i="3"/>
  <c r="O512" i="3"/>
  <c r="Q504" i="3"/>
  <c r="O504" i="3"/>
  <c r="Q496" i="3"/>
  <c r="O496" i="3"/>
  <c r="Q488" i="3"/>
  <c r="O488" i="3"/>
  <c r="Q480" i="3"/>
  <c r="O480" i="3"/>
  <c r="Q472" i="3"/>
  <c r="O472" i="3"/>
  <c r="Q464" i="3"/>
  <c r="O464" i="3"/>
  <c r="Q456" i="3"/>
  <c r="O456" i="3"/>
  <c r="Q448" i="3"/>
  <c r="O448" i="3"/>
  <c r="Q440" i="3"/>
  <c r="O440" i="3"/>
  <c r="Q432" i="3"/>
  <c r="O432" i="3"/>
  <c r="Q424" i="3"/>
  <c r="O424" i="3"/>
  <c r="Q416" i="3"/>
  <c r="O416" i="3"/>
  <c r="Q408" i="3"/>
  <c r="O408" i="3"/>
  <c r="Q400" i="3"/>
  <c r="O400" i="3"/>
  <c r="Q392" i="3"/>
  <c r="O392" i="3"/>
  <c r="Q384" i="3"/>
  <c r="O384" i="3"/>
  <c r="Q376" i="3"/>
  <c r="O376" i="3"/>
  <c r="Q368" i="3"/>
  <c r="O368" i="3"/>
  <c r="Q360" i="3"/>
  <c r="O360" i="3"/>
  <c r="Q352" i="3"/>
  <c r="O352" i="3"/>
  <c r="Q344" i="3"/>
  <c r="O344" i="3"/>
  <c r="Q336" i="3"/>
  <c r="O336" i="3"/>
  <c r="Q328" i="3"/>
  <c r="O328" i="3"/>
  <c r="P320" i="3"/>
  <c r="O320" i="3"/>
  <c r="P312" i="3"/>
  <c r="O312" i="3"/>
  <c r="P304" i="3"/>
  <c r="O304" i="3"/>
  <c r="P296" i="3"/>
  <c r="O296" i="3"/>
  <c r="P288" i="3"/>
  <c r="O288" i="3"/>
  <c r="P280" i="3"/>
  <c r="O280" i="3"/>
  <c r="O458" i="3"/>
  <c r="O394" i="3"/>
  <c r="O330" i="3"/>
  <c r="O266" i="3"/>
  <c r="O202" i="3"/>
  <c r="P623" i="3"/>
  <c r="O623" i="3"/>
  <c r="P615" i="3"/>
  <c r="O615" i="3"/>
  <c r="P607" i="3"/>
  <c r="O607" i="3"/>
  <c r="P599" i="3"/>
  <c r="O599" i="3"/>
  <c r="P591" i="3"/>
  <c r="O591" i="3"/>
  <c r="P583" i="3"/>
  <c r="O583" i="3"/>
  <c r="P575" i="3"/>
  <c r="O575" i="3"/>
  <c r="P567" i="3"/>
  <c r="O567" i="3"/>
  <c r="P559" i="3"/>
  <c r="O559" i="3"/>
  <c r="P551" i="3"/>
  <c r="O551" i="3"/>
  <c r="P543" i="3"/>
  <c r="O543" i="3"/>
  <c r="P535" i="3"/>
  <c r="O535" i="3"/>
  <c r="P527" i="3"/>
  <c r="O527" i="3"/>
  <c r="P519" i="3"/>
  <c r="O519" i="3"/>
  <c r="P511" i="3"/>
  <c r="O511" i="3"/>
  <c r="P503" i="3"/>
  <c r="O503" i="3"/>
  <c r="P495" i="3"/>
  <c r="O495" i="3"/>
  <c r="P487" i="3"/>
  <c r="O487" i="3"/>
  <c r="P479" i="3"/>
  <c r="O479" i="3"/>
  <c r="P471" i="3"/>
  <c r="O471" i="3"/>
  <c r="P463" i="3"/>
  <c r="O463" i="3"/>
  <c r="P455" i="3"/>
  <c r="O455" i="3"/>
  <c r="P447" i="3"/>
  <c r="O447" i="3"/>
  <c r="P439" i="3"/>
  <c r="O439" i="3"/>
  <c r="P431" i="3"/>
  <c r="O431" i="3"/>
  <c r="P423" i="3"/>
  <c r="O423" i="3"/>
  <c r="P415" i="3"/>
  <c r="O415" i="3"/>
  <c r="P407" i="3"/>
  <c r="O407" i="3"/>
  <c r="P399" i="3"/>
  <c r="O399" i="3"/>
  <c r="P391" i="3"/>
  <c r="O391" i="3"/>
  <c r="P383" i="3"/>
  <c r="O383" i="3"/>
  <c r="P375" i="3"/>
  <c r="O375" i="3"/>
  <c r="P367" i="3"/>
  <c r="O367" i="3"/>
  <c r="P359" i="3"/>
  <c r="O359" i="3"/>
  <c r="P351" i="3"/>
  <c r="O351" i="3"/>
  <c r="P343" i="3"/>
  <c r="O343" i="3"/>
  <c r="P335" i="3"/>
  <c r="O335" i="3"/>
  <c r="P327" i="3"/>
  <c r="O327" i="3"/>
  <c r="P319" i="3"/>
  <c r="O319" i="3"/>
  <c r="P311" i="3"/>
  <c r="O311" i="3"/>
  <c r="P303" i="3"/>
  <c r="O303" i="3"/>
  <c r="P295" i="3"/>
  <c r="O295" i="3"/>
  <c r="O450" i="3"/>
  <c r="O386" i="3"/>
  <c r="O322" i="3"/>
  <c r="O258" i="3"/>
  <c r="O194" i="3"/>
  <c r="D622" i="3"/>
  <c r="O622" i="3"/>
  <c r="D606" i="3"/>
  <c r="O606" i="3"/>
  <c r="D590" i="3"/>
  <c r="O590" i="3"/>
  <c r="D574" i="3"/>
  <c r="O574" i="3"/>
  <c r="D558" i="3"/>
  <c r="O558" i="3"/>
  <c r="D542" i="3"/>
  <c r="O542" i="3"/>
  <c r="D526" i="3"/>
  <c r="O526" i="3"/>
  <c r="I510" i="3"/>
  <c r="O510" i="3"/>
  <c r="E494" i="3"/>
  <c r="O494" i="3"/>
  <c r="G478" i="3"/>
  <c r="O478" i="3"/>
  <c r="I430" i="3"/>
  <c r="O430" i="3"/>
  <c r="C414" i="3"/>
  <c r="O414" i="3"/>
  <c r="C398" i="3"/>
  <c r="O398" i="3"/>
  <c r="G382" i="3"/>
  <c r="O382" i="3"/>
  <c r="C366" i="3"/>
  <c r="O366" i="3"/>
  <c r="L350" i="3"/>
  <c r="O350" i="3"/>
  <c r="N342" i="3"/>
  <c r="O342" i="3"/>
  <c r="N334" i="3"/>
  <c r="O334" i="3"/>
  <c r="P294" i="3"/>
  <c r="O294" i="3"/>
  <c r="P286" i="3"/>
  <c r="O286" i="3"/>
  <c r="P278" i="3"/>
  <c r="O278" i="3"/>
  <c r="P270" i="3"/>
  <c r="O270" i="3"/>
  <c r="P262" i="3"/>
  <c r="O262" i="3"/>
  <c r="O442" i="3"/>
  <c r="O378" i="3"/>
  <c r="O314" i="3"/>
  <c r="O250" i="3"/>
  <c r="O186" i="3"/>
  <c r="P2" i="3"/>
  <c r="O2" i="3"/>
  <c r="P621" i="3"/>
  <c r="O621" i="3"/>
  <c r="P613" i="3"/>
  <c r="O613" i="3"/>
  <c r="P605" i="3"/>
  <c r="O605" i="3"/>
  <c r="P597" i="3"/>
  <c r="O597" i="3"/>
  <c r="P589" i="3"/>
  <c r="O589" i="3"/>
  <c r="P581" i="3"/>
  <c r="O581" i="3"/>
  <c r="P573" i="3"/>
  <c r="O573" i="3"/>
  <c r="P565" i="3"/>
  <c r="O565" i="3"/>
  <c r="P557" i="3"/>
  <c r="O557" i="3"/>
  <c r="P549" i="3"/>
  <c r="O549" i="3"/>
  <c r="P541" i="3"/>
  <c r="O541" i="3"/>
  <c r="P533" i="3"/>
  <c r="O533" i="3"/>
  <c r="P525" i="3"/>
  <c r="O525" i="3"/>
  <c r="P517" i="3"/>
  <c r="O517" i="3"/>
  <c r="P509" i="3"/>
  <c r="O509" i="3"/>
  <c r="P501" i="3"/>
  <c r="O501" i="3"/>
  <c r="P493" i="3"/>
  <c r="O493" i="3"/>
  <c r="P485" i="3"/>
  <c r="O485" i="3"/>
  <c r="P477" i="3"/>
  <c r="O477" i="3"/>
  <c r="P469" i="3"/>
  <c r="O469" i="3"/>
  <c r="P461" i="3"/>
  <c r="O461" i="3"/>
  <c r="P453" i="3"/>
  <c r="O453" i="3"/>
  <c r="P445" i="3"/>
  <c r="O445" i="3"/>
  <c r="P437" i="3"/>
  <c r="O437" i="3"/>
  <c r="P429" i="3"/>
  <c r="O429" i="3"/>
  <c r="P421" i="3"/>
  <c r="O421" i="3"/>
  <c r="P413" i="3"/>
  <c r="O413" i="3"/>
  <c r="P405" i="3"/>
  <c r="O405" i="3"/>
  <c r="P397" i="3"/>
  <c r="O397" i="3"/>
  <c r="P389" i="3"/>
  <c r="O389" i="3"/>
  <c r="P381" i="3"/>
  <c r="O381" i="3"/>
  <c r="P373" i="3"/>
  <c r="O373" i="3"/>
  <c r="P365" i="3"/>
  <c r="O365" i="3"/>
  <c r="P357" i="3"/>
  <c r="O357" i="3"/>
  <c r="O434" i="3"/>
  <c r="O370" i="3"/>
  <c r="O306" i="3"/>
  <c r="O242" i="3"/>
  <c r="O289" i="3"/>
  <c r="O281" i="3"/>
  <c r="O273" i="3"/>
  <c r="O257" i="3"/>
  <c r="O249" i="3"/>
  <c r="O233" i="3"/>
  <c r="O217" i="3"/>
  <c r="O209" i="3"/>
  <c r="O201" i="3"/>
  <c r="O193" i="3"/>
  <c r="O185" i="3"/>
  <c r="O169" i="3"/>
  <c r="O161" i="3"/>
  <c r="O153" i="3"/>
  <c r="O145" i="3"/>
  <c r="O137" i="3"/>
  <c r="O129" i="3"/>
  <c r="O121" i="3"/>
  <c r="O113" i="3"/>
  <c r="O105" i="3"/>
  <c r="O97" i="3"/>
  <c r="O89" i="3"/>
  <c r="O73" i="3"/>
  <c r="O65" i="3"/>
  <c r="O57" i="3"/>
  <c r="O49" i="3"/>
  <c r="O41" i="3"/>
  <c r="O33" i="3"/>
  <c r="O25" i="3"/>
  <c r="O17" i="3"/>
  <c r="O9" i="3"/>
  <c r="O272" i="3"/>
  <c r="O264" i="3"/>
  <c r="O256" i="3"/>
  <c r="O248" i="3"/>
  <c r="O240" i="3"/>
  <c r="O232" i="3"/>
  <c r="O224" i="3"/>
  <c r="O216" i="3"/>
  <c r="O208" i="3"/>
  <c r="O200" i="3"/>
  <c r="O192" i="3"/>
  <c r="O184" i="3"/>
  <c r="O176" i="3"/>
  <c r="O168" i="3"/>
  <c r="O160" i="3"/>
  <c r="O152" i="3"/>
  <c r="O144" i="3"/>
  <c r="O136" i="3"/>
  <c r="O128" i="3"/>
  <c r="O120" i="3"/>
  <c r="O112" i="3"/>
  <c r="O104" i="3"/>
  <c r="O96" i="3"/>
  <c r="O88" i="3"/>
  <c r="O80" i="3"/>
  <c r="O72" i="3"/>
  <c r="O64" i="3"/>
  <c r="O56" i="3"/>
  <c r="O48" i="3"/>
  <c r="O40" i="3"/>
  <c r="O32" i="3"/>
  <c r="O24" i="3"/>
  <c r="O16" i="3"/>
  <c r="O8" i="3"/>
  <c r="O287" i="3"/>
  <c r="O279" i="3"/>
  <c r="O271" i="3"/>
  <c r="O263" i="3"/>
  <c r="O255" i="3"/>
  <c r="O247" i="3"/>
  <c r="O239" i="3"/>
  <c r="O231" i="3"/>
  <c r="O223" i="3"/>
  <c r="O215" i="3"/>
  <c r="O207" i="3"/>
  <c r="O199" i="3"/>
  <c r="O191" i="3"/>
  <c r="O183" i="3"/>
  <c r="O254" i="3"/>
  <c r="O246" i="3"/>
  <c r="O238" i="3"/>
  <c r="O230" i="3"/>
  <c r="O222" i="3"/>
  <c r="O214" i="3"/>
  <c r="O206" i="3"/>
  <c r="O198" i="3"/>
  <c r="O190" i="3"/>
  <c r="O174" i="3"/>
  <c r="O166" i="3"/>
  <c r="O158" i="3"/>
  <c r="O142" i="3"/>
  <c r="O134" i="3"/>
  <c r="O126" i="3"/>
  <c r="O118" i="3"/>
  <c r="O110" i="3"/>
  <c r="O102" i="3"/>
  <c r="O94" i="3"/>
  <c r="O86" i="3"/>
  <c r="O78" i="3"/>
  <c r="O70" i="3"/>
  <c r="O62" i="3"/>
  <c r="O54" i="3"/>
  <c r="O46" i="3"/>
  <c r="O38" i="3"/>
  <c r="O30" i="3"/>
  <c r="O22" i="3"/>
  <c r="O14" i="3"/>
  <c r="O6" i="3"/>
  <c r="O349" i="3"/>
  <c r="O341" i="3"/>
  <c r="O333" i="3"/>
  <c r="O325" i="3"/>
  <c r="O317" i="3"/>
  <c r="O309" i="3"/>
  <c r="O301" i="3"/>
  <c r="O293" i="3"/>
  <c r="O285" i="3"/>
  <c r="O277" i="3"/>
  <c r="O269" i="3"/>
  <c r="O261" i="3"/>
  <c r="O253" i="3"/>
  <c r="O245" i="3"/>
  <c r="O237" i="3"/>
  <c r="O229" i="3"/>
  <c r="O221" i="3"/>
  <c r="O213" i="3"/>
  <c r="O205" i="3"/>
  <c r="O197" i="3"/>
  <c r="O189" i="3"/>
  <c r="O181" i="3"/>
  <c r="O173" i="3"/>
  <c r="O165" i="3"/>
  <c r="O157" i="3"/>
  <c r="O149" i="3"/>
  <c r="O141" i="3"/>
  <c r="O133" i="3"/>
  <c r="O125" i="3"/>
  <c r="O117" i="3"/>
  <c r="O109" i="3"/>
  <c r="O101" i="3"/>
  <c r="O93" i="3"/>
  <c r="O85" i="3"/>
  <c r="O77" i="3"/>
  <c r="O69" i="3"/>
  <c r="O61" i="3"/>
  <c r="O53" i="3"/>
  <c r="O45" i="3"/>
  <c r="O37" i="3"/>
  <c r="O29" i="3"/>
  <c r="O21" i="3"/>
  <c r="O13" i="3"/>
  <c r="O5" i="3"/>
  <c r="O180" i="3"/>
  <c r="O172" i="3"/>
  <c r="O164" i="3"/>
  <c r="O156" i="3"/>
  <c r="O148" i="3"/>
  <c r="O140" i="3"/>
  <c r="O132" i="3"/>
  <c r="O124" i="3"/>
  <c r="O116" i="3"/>
  <c r="O108" i="3"/>
  <c r="O100" i="3"/>
  <c r="O92" i="3"/>
  <c r="O84" i="3"/>
  <c r="O76" i="3"/>
  <c r="O68" i="3"/>
  <c r="O60" i="3"/>
  <c r="O52" i="3"/>
  <c r="O44" i="3"/>
  <c r="O36" i="3"/>
  <c r="O28" i="3"/>
  <c r="O20" i="3"/>
  <c r="O12" i="3"/>
  <c r="O4" i="3"/>
  <c r="O307" i="3"/>
  <c r="O299" i="3"/>
  <c r="O291" i="3"/>
  <c r="O283" i="3"/>
  <c r="O275" i="3"/>
  <c r="O267" i="3"/>
  <c r="O259" i="3"/>
  <c r="O251" i="3"/>
  <c r="O243" i="3"/>
  <c r="O235" i="3"/>
  <c r="O227" i="3"/>
  <c r="O219" i="3"/>
  <c r="O211" i="3"/>
  <c r="O203" i="3"/>
  <c r="O195" i="3"/>
  <c r="O187" i="3"/>
  <c r="O179" i="3"/>
  <c r="O171" i="3"/>
  <c r="O163" i="3"/>
  <c r="O155" i="3"/>
  <c r="O147" i="3"/>
  <c r="O139" i="3"/>
  <c r="O131" i="3"/>
  <c r="O123" i="3"/>
  <c r="O115" i="3"/>
  <c r="O107" i="3"/>
  <c r="O99" i="3"/>
  <c r="O91" i="3"/>
  <c r="O83" i="3"/>
  <c r="O75" i="3"/>
  <c r="O67" i="3"/>
  <c r="O59" i="3"/>
  <c r="O51" i="3"/>
  <c r="O43" i="3"/>
  <c r="O35" i="3"/>
  <c r="O27" i="3"/>
  <c r="O19" i="3"/>
  <c r="O11" i="3"/>
  <c r="O3" i="3"/>
  <c r="N222" i="3"/>
  <c r="P329" i="3"/>
  <c r="N329" i="3"/>
  <c r="P305" i="3"/>
  <c r="L305" i="3"/>
  <c r="P265" i="3"/>
  <c r="N265" i="3"/>
  <c r="P241" i="3"/>
  <c r="L241" i="3"/>
  <c r="P225" i="3"/>
  <c r="L225" i="3"/>
  <c r="P150" i="3"/>
  <c r="N150" i="3"/>
  <c r="N627" i="3"/>
  <c r="N603" i="3"/>
  <c r="L579" i="3"/>
  <c r="N547" i="3"/>
  <c r="R547" i="3" s="1"/>
  <c r="S547" i="3" s="1"/>
  <c r="L539" i="3"/>
  <c r="N515" i="3"/>
  <c r="R515" i="3" s="1"/>
  <c r="S515" i="3" s="1"/>
  <c r="N467" i="3"/>
  <c r="R467" i="3" s="1"/>
  <c r="S467" i="3" s="1"/>
  <c r="L459" i="3"/>
  <c r="L419" i="3"/>
  <c r="N387" i="3"/>
  <c r="R387" i="3" s="1"/>
  <c r="S387" i="3" s="1"/>
  <c r="N347" i="3"/>
  <c r="R347" i="3" s="1"/>
  <c r="S347" i="3" s="1"/>
  <c r="L307" i="3"/>
  <c r="K595" i="3"/>
  <c r="K579" i="3"/>
  <c r="K539" i="3"/>
  <c r="K499" i="3"/>
  <c r="L627" i="3"/>
  <c r="L547" i="3"/>
  <c r="L515" i="3"/>
  <c r="L491" i="3"/>
  <c r="L467" i="3"/>
  <c r="N435" i="3"/>
  <c r="R435" i="3" s="1"/>
  <c r="S435" i="3" s="1"/>
  <c r="N427" i="3"/>
  <c r="R427" i="3" s="1"/>
  <c r="S427" i="3" s="1"/>
  <c r="N395" i="3"/>
  <c r="R395" i="3" s="1"/>
  <c r="S395" i="3" s="1"/>
  <c r="L387" i="3"/>
  <c r="L347" i="3"/>
  <c r="N315" i="3"/>
  <c r="R315" i="3" s="1"/>
  <c r="S315" i="3" s="1"/>
  <c r="K611" i="3"/>
  <c r="K555" i="3"/>
  <c r="K427" i="3"/>
  <c r="K387" i="3"/>
  <c r="K331" i="3"/>
  <c r="N625" i="3"/>
  <c r="R625" i="3" s="1"/>
  <c r="L611" i="3"/>
  <c r="L577" i="3"/>
  <c r="N555" i="3"/>
  <c r="R555" i="3" s="1"/>
  <c r="S555" i="3" s="1"/>
  <c r="N545" i="3"/>
  <c r="R545" i="3" s="1"/>
  <c r="L537" i="3"/>
  <c r="N523" i="3"/>
  <c r="R523" i="3" s="1"/>
  <c r="S523" i="3" s="1"/>
  <c r="N513" i="3"/>
  <c r="R513" i="3" s="1"/>
  <c r="S513" i="3" s="1"/>
  <c r="N489" i="3"/>
  <c r="L435" i="3"/>
  <c r="L427" i="3"/>
  <c r="L395" i="3"/>
  <c r="N363" i="3"/>
  <c r="R363" i="3" s="1"/>
  <c r="S363" i="3" s="1"/>
  <c r="N355" i="3"/>
  <c r="R355" i="3" s="1"/>
  <c r="S355" i="3" s="1"/>
  <c r="N323" i="3"/>
  <c r="R323" i="3" s="1"/>
  <c r="S323" i="3" s="1"/>
  <c r="L315" i="3"/>
  <c r="K627" i="3"/>
  <c r="K571" i="3"/>
  <c r="L563" i="3"/>
  <c r="L443" i="3"/>
  <c r="L403" i="3"/>
  <c r="N371" i="3"/>
  <c r="R371" i="3" s="1"/>
  <c r="S371" i="3" s="1"/>
  <c r="N331" i="3"/>
  <c r="R331" i="3" s="1"/>
  <c r="S331" i="3" s="1"/>
  <c r="N619" i="3"/>
  <c r="R619" i="3" s="1"/>
  <c r="S619" i="3" s="1"/>
  <c r="L595" i="3"/>
  <c r="N531" i="3"/>
  <c r="R531" i="3" s="1"/>
  <c r="N451" i="3"/>
  <c r="R451" i="3" s="1"/>
  <c r="S451" i="3" s="1"/>
  <c r="N411" i="3"/>
  <c r="R411" i="3" s="1"/>
  <c r="S411" i="3" s="1"/>
  <c r="L371" i="3"/>
  <c r="L331" i="3"/>
  <c r="L571" i="3"/>
  <c r="N507" i="3"/>
  <c r="R507" i="3" s="1"/>
  <c r="S507" i="3" s="1"/>
  <c r="N483" i="3"/>
  <c r="R483" i="3" s="1"/>
  <c r="S483" i="3" s="1"/>
  <c r="L451" i="3"/>
  <c r="L411" i="3"/>
  <c r="N379" i="3"/>
  <c r="R379" i="3" s="1"/>
  <c r="S379" i="3" s="1"/>
  <c r="N339" i="3"/>
  <c r="R339" i="3" s="1"/>
  <c r="L575" i="3"/>
  <c r="N611" i="3"/>
  <c r="L603" i="3"/>
  <c r="N579" i="3"/>
  <c r="R579" i="3" s="1"/>
  <c r="S579" i="3" s="1"/>
  <c r="N571" i="3"/>
  <c r="R571" i="3" s="1"/>
  <c r="S571" i="3" s="1"/>
  <c r="N541" i="3"/>
  <c r="R541" i="3" s="1"/>
  <c r="S541" i="3" s="1"/>
  <c r="N509" i="3"/>
  <c r="R509" i="3" s="1"/>
  <c r="S509" i="3" s="1"/>
  <c r="N499" i="3"/>
  <c r="R499" i="3" s="1"/>
  <c r="L619" i="3"/>
  <c r="N587" i="3"/>
  <c r="L531" i="3"/>
  <c r="N475" i="3"/>
  <c r="R475" i="3" s="1"/>
  <c r="S475" i="3" s="1"/>
  <c r="N487" i="3"/>
  <c r="R487" i="3" s="1"/>
  <c r="K373" i="3"/>
  <c r="K229" i="3"/>
  <c r="K154" i="3"/>
  <c r="N491" i="3"/>
  <c r="R491" i="3" s="1"/>
  <c r="S491" i="3" s="1"/>
  <c r="L483" i="3"/>
  <c r="N421" i="3"/>
  <c r="R421" i="3" s="1"/>
  <c r="L278" i="3"/>
  <c r="N349" i="3"/>
  <c r="R349" i="3" s="1"/>
  <c r="S349" i="3" s="1"/>
  <c r="N237" i="3"/>
  <c r="R237" i="3" s="1"/>
  <c r="S237" i="3" s="1"/>
  <c r="L213" i="3"/>
  <c r="L261" i="3"/>
  <c r="N197" i="3"/>
  <c r="R197" i="3" s="1"/>
  <c r="S197" i="3" s="1"/>
  <c r="N99" i="3"/>
  <c r="P614" i="3"/>
  <c r="K614" i="3"/>
  <c r="P598" i="3"/>
  <c r="L598" i="3"/>
  <c r="K598" i="3"/>
  <c r="P582" i="3"/>
  <c r="N582" i="3"/>
  <c r="K582" i="3"/>
  <c r="P566" i="3"/>
  <c r="K566" i="3"/>
  <c r="L566" i="3"/>
  <c r="N566" i="3"/>
  <c r="P550" i="3"/>
  <c r="K550" i="3"/>
  <c r="L550" i="3"/>
  <c r="N550" i="3"/>
  <c r="P534" i="3"/>
  <c r="K534" i="3"/>
  <c r="L534" i="3"/>
  <c r="N534" i="3"/>
  <c r="P518" i="3"/>
  <c r="K518" i="3"/>
  <c r="L518" i="3"/>
  <c r="N518" i="3"/>
  <c r="P502" i="3"/>
  <c r="K502" i="3"/>
  <c r="L502" i="3"/>
  <c r="N502" i="3"/>
  <c r="P486" i="3"/>
  <c r="K486" i="3"/>
  <c r="L486" i="3"/>
  <c r="P470" i="3"/>
  <c r="K470" i="3"/>
  <c r="L470" i="3"/>
  <c r="P454" i="3"/>
  <c r="L454" i="3"/>
  <c r="N454" i="3"/>
  <c r="K454" i="3"/>
  <c r="P438" i="3"/>
  <c r="K438" i="3"/>
  <c r="L438" i="3"/>
  <c r="I438" i="3"/>
  <c r="N438" i="3"/>
  <c r="P422" i="3"/>
  <c r="K422" i="3"/>
  <c r="L422" i="3"/>
  <c r="N422" i="3"/>
  <c r="F422" i="3"/>
  <c r="G422" i="3"/>
  <c r="P406" i="3"/>
  <c r="K406" i="3"/>
  <c r="L406" i="3"/>
  <c r="N406" i="3"/>
  <c r="D406" i="3"/>
  <c r="P390" i="3"/>
  <c r="K390" i="3"/>
  <c r="L390" i="3"/>
  <c r="N390" i="3"/>
  <c r="I390" i="3"/>
  <c r="J390" i="3"/>
  <c r="P374" i="3"/>
  <c r="K374" i="3"/>
  <c r="L374" i="3"/>
  <c r="N374" i="3"/>
  <c r="D374" i="3"/>
  <c r="E374" i="3"/>
  <c r="G374" i="3"/>
  <c r="H374" i="3"/>
  <c r="P358" i="3"/>
  <c r="N358" i="3"/>
  <c r="G358" i="3"/>
  <c r="H358" i="3"/>
  <c r="J358" i="3"/>
  <c r="K358" i="3"/>
  <c r="P334" i="3"/>
  <c r="K334" i="3"/>
  <c r="E334" i="3"/>
  <c r="F334" i="3"/>
  <c r="G334" i="3"/>
  <c r="I334" i="3"/>
  <c r="L334" i="3"/>
  <c r="J334" i="3"/>
  <c r="P318" i="3"/>
  <c r="H318" i="3"/>
  <c r="I318" i="3"/>
  <c r="J318" i="3"/>
  <c r="L318" i="3"/>
  <c r="E318" i="3"/>
  <c r="N318" i="3"/>
  <c r="K318" i="3"/>
  <c r="F318" i="3"/>
  <c r="P310" i="3"/>
  <c r="J310" i="3"/>
  <c r="K310" i="3"/>
  <c r="D310" i="3"/>
  <c r="E310" i="3"/>
  <c r="L310" i="3"/>
  <c r="G310" i="3"/>
  <c r="N310" i="3"/>
  <c r="H310" i="3"/>
  <c r="C422" i="3"/>
  <c r="C406" i="3"/>
  <c r="C390" i="3"/>
  <c r="C382" i="3"/>
  <c r="C374" i="3"/>
  <c r="D614" i="3"/>
  <c r="D598" i="3"/>
  <c r="D582" i="3"/>
  <c r="D566" i="3"/>
  <c r="D550" i="3"/>
  <c r="D534" i="3"/>
  <c r="G502" i="3"/>
  <c r="I486" i="3"/>
  <c r="E470" i="3"/>
  <c r="H454" i="3"/>
  <c r="F438" i="3"/>
  <c r="J422" i="3"/>
  <c r="D390" i="3"/>
  <c r="F374" i="3"/>
  <c r="I342" i="3"/>
  <c r="G318" i="3"/>
  <c r="P622" i="3"/>
  <c r="K622" i="3"/>
  <c r="N622" i="3"/>
  <c r="P606" i="3"/>
  <c r="N606" i="3"/>
  <c r="K606" i="3"/>
  <c r="P590" i="3"/>
  <c r="N590" i="3"/>
  <c r="K590" i="3"/>
  <c r="P574" i="3"/>
  <c r="L574" i="3"/>
  <c r="K574" i="3"/>
  <c r="P558" i="3"/>
  <c r="L558" i="3"/>
  <c r="N558" i="3"/>
  <c r="K558" i="3"/>
  <c r="P542" i="3"/>
  <c r="L542" i="3"/>
  <c r="N542" i="3"/>
  <c r="K542" i="3"/>
  <c r="P526" i="3"/>
  <c r="L526" i="3"/>
  <c r="N526" i="3"/>
  <c r="K526" i="3"/>
  <c r="P510" i="3"/>
  <c r="L510" i="3"/>
  <c r="N510" i="3"/>
  <c r="K510" i="3"/>
  <c r="P494" i="3"/>
  <c r="L494" i="3"/>
  <c r="N494" i="3"/>
  <c r="K494" i="3"/>
  <c r="P478" i="3"/>
  <c r="L478" i="3"/>
  <c r="K478" i="3"/>
  <c r="P462" i="3"/>
  <c r="K462" i="3"/>
  <c r="L462" i="3"/>
  <c r="P446" i="3"/>
  <c r="K446" i="3"/>
  <c r="L446" i="3"/>
  <c r="N446" i="3"/>
  <c r="R446" i="3" s="1"/>
  <c r="P430" i="3"/>
  <c r="L430" i="3"/>
  <c r="D430" i="3"/>
  <c r="N430" i="3"/>
  <c r="P414" i="3"/>
  <c r="L414" i="3"/>
  <c r="N414" i="3"/>
  <c r="I414" i="3"/>
  <c r="K414" i="3"/>
  <c r="J414" i="3"/>
  <c r="P398" i="3"/>
  <c r="L398" i="3"/>
  <c r="N398" i="3"/>
  <c r="K398" i="3"/>
  <c r="F398" i="3"/>
  <c r="G398" i="3"/>
  <c r="P382" i="3"/>
  <c r="L382" i="3"/>
  <c r="N382" i="3"/>
  <c r="K382" i="3"/>
  <c r="D382" i="3"/>
  <c r="R382" i="3" s="1"/>
  <c r="E382" i="3"/>
  <c r="P366" i="3"/>
  <c r="L366" i="3"/>
  <c r="N366" i="3"/>
  <c r="F366" i="3"/>
  <c r="K366" i="3"/>
  <c r="G366" i="3"/>
  <c r="I366" i="3"/>
  <c r="J366" i="3"/>
  <c r="P350" i="3"/>
  <c r="N350" i="3"/>
  <c r="I350" i="3"/>
  <c r="K350" i="3"/>
  <c r="J350" i="3"/>
  <c r="E350" i="3"/>
  <c r="F350" i="3"/>
  <c r="P342" i="3"/>
  <c r="D342" i="3"/>
  <c r="E342" i="3"/>
  <c r="G342" i="3"/>
  <c r="L342" i="3"/>
  <c r="K342" i="3"/>
  <c r="H342" i="3"/>
  <c r="P326" i="3"/>
  <c r="G326" i="3"/>
  <c r="H326" i="3"/>
  <c r="K326" i="3"/>
  <c r="I326" i="3"/>
  <c r="L326" i="3"/>
  <c r="N326" i="3"/>
  <c r="D326" i="3"/>
  <c r="P302" i="3"/>
  <c r="D302" i="3"/>
  <c r="E302" i="3"/>
  <c r="F302" i="3"/>
  <c r="G302" i="3"/>
  <c r="K302" i="3"/>
  <c r="L302" i="3"/>
  <c r="I302" i="3"/>
  <c r="N302" i="3"/>
  <c r="J302" i="3"/>
  <c r="C358" i="3"/>
  <c r="C350" i="3"/>
  <c r="C342" i="3"/>
  <c r="C334" i="3"/>
  <c r="C326" i="3"/>
  <c r="C318" i="3"/>
  <c r="C310" i="3"/>
  <c r="C302" i="3"/>
  <c r="J518" i="3"/>
  <c r="H510" i="3"/>
  <c r="F502" i="3"/>
  <c r="D494" i="3"/>
  <c r="H486" i="3"/>
  <c r="F478" i="3"/>
  <c r="D470" i="3"/>
  <c r="J462" i="3"/>
  <c r="G454" i="3"/>
  <c r="J446" i="3"/>
  <c r="E438" i="3"/>
  <c r="H430" i="3"/>
  <c r="I422" i="3"/>
  <c r="H414" i="3"/>
  <c r="J406" i="3"/>
  <c r="F382" i="3"/>
  <c r="I358" i="3"/>
  <c r="H350" i="3"/>
  <c r="F342" i="3"/>
  <c r="D318" i="3"/>
  <c r="L358" i="3"/>
  <c r="J622" i="3"/>
  <c r="J614" i="3"/>
  <c r="J606" i="3"/>
  <c r="J598" i="3"/>
  <c r="J590" i="3"/>
  <c r="J582" i="3"/>
  <c r="J574" i="3"/>
  <c r="J566" i="3"/>
  <c r="J558" i="3"/>
  <c r="J550" i="3"/>
  <c r="J542" i="3"/>
  <c r="J534" i="3"/>
  <c r="J526" i="3"/>
  <c r="I518" i="3"/>
  <c r="G510" i="3"/>
  <c r="E502" i="3"/>
  <c r="G486" i="3"/>
  <c r="E478" i="3"/>
  <c r="I462" i="3"/>
  <c r="F454" i="3"/>
  <c r="I446" i="3"/>
  <c r="D438" i="3"/>
  <c r="G430" i="3"/>
  <c r="H422" i="3"/>
  <c r="G414" i="3"/>
  <c r="I406" i="3"/>
  <c r="F358" i="3"/>
  <c r="G350" i="3"/>
  <c r="J326" i="3"/>
  <c r="H302" i="3"/>
  <c r="N614" i="3"/>
  <c r="I622" i="3"/>
  <c r="I614" i="3"/>
  <c r="I606" i="3"/>
  <c r="I598" i="3"/>
  <c r="I590" i="3"/>
  <c r="I582" i="3"/>
  <c r="I574" i="3"/>
  <c r="I566" i="3"/>
  <c r="I558" i="3"/>
  <c r="I550" i="3"/>
  <c r="I542" i="3"/>
  <c r="I534" i="3"/>
  <c r="I526" i="3"/>
  <c r="H518" i="3"/>
  <c r="F510" i="3"/>
  <c r="D502" i="3"/>
  <c r="J494" i="3"/>
  <c r="F486" i="3"/>
  <c r="D478" i="3"/>
  <c r="J470" i="3"/>
  <c r="H462" i="3"/>
  <c r="E454" i="3"/>
  <c r="H446" i="3"/>
  <c r="F430" i="3"/>
  <c r="E422" i="3"/>
  <c r="F414" i="3"/>
  <c r="H406" i="3"/>
  <c r="J398" i="3"/>
  <c r="E358" i="3"/>
  <c r="D350" i="3"/>
  <c r="R350" i="3" s="1"/>
  <c r="F326" i="3"/>
  <c r="N462" i="3"/>
  <c r="R462" i="3" s="1"/>
  <c r="H622" i="3"/>
  <c r="H614" i="3"/>
  <c r="H606" i="3"/>
  <c r="H598" i="3"/>
  <c r="H590" i="3"/>
  <c r="H582" i="3"/>
  <c r="H574" i="3"/>
  <c r="H566" i="3"/>
  <c r="H558" i="3"/>
  <c r="H550" i="3"/>
  <c r="H542" i="3"/>
  <c r="H534" i="3"/>
  <c r="H526" i="3"/>
  <c r="G518" i="3"/>
  <c r="E510" i="3"/>
  <c r="I494" i="3"/>
  <c r="E486" i="3"/>
  <c r="I470" i="3"/>
  <c r="G462" i="3"/>
  <c r="D454" i="3"/>
  <c r="G446" i="3"/>
  <c r="E430" i="3"/>
  <c r="D422" i="3"/>
  <c r="E414" i="3"/>
  <c r="G406" i="3"/>
  <c r="I398" i="3"/>
  <c r="H390" i="3"/>
  <c r="H366" i="3"/>
  <c r="D358" i="3"/>
  <c r="E326" i="3"/>
  <c r="K430" i="3"/>
  <c r="N470" i="3"/>
  <c r="C622" i="3"/>
  <c r="C614" i="3"/>
  <c r="C606" i="3"/>
  <c r="C598" i="3"/>
  <c r="C590" i="3"/>
  <c r="C582" i="3"/>
  <c r="C574" i="3"/>
  <c r="C566" i="3"/>
  <c r="C558" i="3"/>
  <c r="C550" i="3"/>
  <c r="C542" i="3"/>
  <c r="C534" i="3"/>
  <c r="C526" i="3"/>
  <c r="C518" i="3"/>
  <c r="C510" i="3"/>
  <c r="C502" i="3"/>
  <c r="C494" i="3"/>
  <c r="G622" i="3"/>
  <c r="G614" i="3"/>
  <c r="G606" i="3"/>
  <c r="G598" i="3"/>
  <c r="G590" i="3"/>
  <c r="G582" i="3"/>
  <c r="G574" i="3"/>
  <c r="G566" i="3"/>
  <c r="G558" i="3"/>
  <c r="G550" i="3"/>
  <c r="G542" i="3"/>
  <c r="G534" i="3"/>
  <c r="G526" i="3"/>
  <c r="F518" i="3"/>
  <c r="D510" i="3"/>
  <c r="J502" i="3"/>
  <c r="H494" i="3"/>
  <c r="D486" i="3"/>
  <c r="J478" i="3"/>
  <c r="H470" i="3"/>
  <c r="F462" i="3"/>
  <c r="F446" i="3"/>
  <c r="J438" i="3"/>
  <c r="D414" i="3"/>
  <c r="F406" i="3"/>
  <c r="H398" i="3"/>
  <c r="G390" i="3"/>
  <c r="J382" i="3"/>
  <c r="E366" i="3"/>
  <c r="H334" i="3"/>
  <c r="I310" i="3"/>
  <c r="L582" i="3"/>
  <c r="N574" i="3"/>
  <c r="N478" i="3"/>
  <c r="F622" i="3"/>
  <c r="F614" i="3"/>
  <c r="F606" i="3"/>
  <c r="F598" i="3"/>
  <c r="F590" i="3"/>
  <c r="F582" i="3"/>
  <c r="F574" i="3"/>
  <c r="F566" i="3"/>
  <c r="F558" i="3"/>
  <c r="F550" i="3"/>
  <c r="F542" i="3"/>
  <c r="F534" i="3"/>
  <c r="F526" i="3"/>
  <c r="E518" i="3"/>
  <c r="I502" i="3"/>
  <c r="G494" i="3"/>
  <c r="I478" i="3"/>
  <c r="G470" i="3"/>
  <c r="E462" i="3"/>
  <c r="J454" i="3"/>
  <c r="E446" i="3"/>
  <c r="H438" i="3"/>
  <c r="E406" i="3"/>
  <c r="E398" i="3"/>
  <c r="F390" i="3"/>
  <c r="I382" i="3"/>
  <c r="J374" i="3"/>
  <c r="D366" i="3"/>
  <c r="D334" i="3"/>
  <c r="F310" i="3"/>
  <c r="L590" i="3"/>
  <c r="N486" i="3"/>
  <c r="D294" i="3"/>
  <c r="F286" i="3"/>
  <c r="H11" i="3"/>
  <c r="D278" i="3"/>
  <c r="E270" i="3"/>
  <c r="F262" i="3"/>
  <c r="G254" i="3"/>
  <c r="H246" i="3"/>
  <c r="I238" i="3"/>
  <c r="J230" i="3"/>
  <c r="J222" i="3"/>
  <c r="D214" i="3"/>
  <c r="F206" i="3"/>
  <c r="H198" i="3"/>
  <c r="I190" i="3"/>
  <c r="H171" i="3"/>
  <c r="H163" i="3"/>
  <c r="J155" i="3"/>
  <c r="D147" i="3"/>
  <c r="F139" i="3"/>
  <c r="H131" i="3"/>
  <c r="J123" i="3"/>
  <c r="D115" i="3"/>
  <c r="I3" i="3"/>
  <c r="D181" i="3"/>
  <c r="J107" i="3"/>
  <c r="D99" i="3"/>
  <c r="F91" i="3"/>
  <c r="H83" i="3"/>
  <c r="J75" i="3"/>
  <c r="D67" i="3"/>
  <c r="F59" i="3"/>
  <c r="H51" i="3"/>
  <c r="J43" i="3"/>
  <c r="J35" i="3"/>
  <c r="K294" i="3"/>
  <c r="K262" i="3"/>
  <c r="K230" i="3"/>
  <c r="K222" i="3"/>
  <c r="K198" i="3"/>
  <c r="N294" i="3"/>
  <c r="L11" i="3"/>
  <c r="L230" i="3"/>
  <c r="L222" i="3"/>
  <c r="L67" i="3"/>
  <c r="E286" i="3"/>
  <c r="G11" i="3"/>
  <c r="D270" i="3"/>
  <c r="E262" i="3"/>
  <c r="F254" i="3"/>
  <c r="G246" i="3"/>
  <c r="H238" i="3"/>
  <c r="I230" i="3"/>
  <c r="I222" i="3"/>
  <c r="E206" i="3"/>
  <c r="G198" i="3"/>
  <c r="H190" i="3"/>
  <c r="G171" i="3"/>
  <c r="G163" i="3"/>
  <c r="I155" i="3"/>
  <c r="E139" i="3"/>
  <c r="G131" i="3"/>
  <c r="I123" i="3"/>
  <c r="H3" i="3"/>
  <c r="I107" i="3"/>
  <c r="E91" i="3"/>
  <c r="G83" i="3"/>
  <c r="I75" i="3"/>
  <c r="E59" i="3"/>
  <c r="G51" i="3"/>
  <c r="H43" i="3"/>
  <c r="H35" i="3"/>
  <c r="J27" i="3"/>
  <c r="K181" i="3"/>
  <c r="N595" i="3"/>
  <c r="L507" i="3"/>
  <c r="L499" i="3"/>
  <c r="L294" i="3"/>
  <c r="N286" i="3"/>
  <c r="R286" i="3" s="1"/>
  <c r="S286" i="3" s="1"/>
  <c r="J278" i="3"/>
  <c r="D262" i="3"/>
  <c r="E254" i="3"/>
  <c r="F246" i="3"/>
  <c r="G238" i="3"/>
  <c r="H230" i="3"/>
  <c r="H222" i="3"/>
  <c r="J214" i="3"/>
  <c r="D206" i="3"/>
  <c r="F198" i="3"/>
  <c r="G190" i="3"/>
  <c r="F171" i="3"/>
  <c r="F163" i="3"/>
  <c r="H155" i="3"/>
  <c r="J147" i="3"/>
  <c r="D139" i="3"/>
  <c r="F131" i="3"/>
  <c r="H123" i="3"/>
  <c r="J115" i="3"/>
  <c r="G3" i="3"/>
  <c r="J181" i="3"/>
  <c r="H107" i="3"/>
  <c r="J99" i="3"/>
  <c r="D91" i="3"/>
  <c r="F83" i="3"/>
  <c r="H75" i="3"/>
  <c r="J67" i="3"/>
  <c r="D59" i="3"/>
  <c r="F51" i="3"/>
  <c r="G43" i="3"/>
  <c r="G35" i="3"/>
  <c r="H27" i="3"/>
  <c r="J19" i="3"/>
  <c r="K270" i="3"/>
  <c r="K238" i="3"/>
  <c r="L286" i="3"/>
  <c r="N238" i="3"/>
  <c r="L198" i="3"/>
  <c r="N190" i="3"/>
  <c r="L171" i="3"/>
  <c r="L123" i="3"/>
  <c r="I294" i="3"/>
  <c r="E11" i="3"/>
  <c r="I278" i="3"/>
  <c r="J270" i="3"/>
  <c r="D254" i="3"/>
  <c r="E246" i="3"/>
  <c r="F238" i="3"/>
  <c r="G230" i="3"/>
  <c r="G222" i="3"/>
  <c r="I214" i="3"/>
  <c r="E198" i="3"/>
  <c r="F190" i="3"/>
  <c r="E171" i="3"/>
  <c r="E163" i="3"/>
  <c r="G155" i="3"/>
  <c r="I147" i="3"/>
  <c r="E131" i="3"/>
  <c r="G123" i="3"/>
  <c r="I115" i="3"/>
  <c r="F3" i="3"/>
  <c r="I181" i="3"/>
  <c r="G107" i="3"/>
  <c r="I99" i="3"/>
  <c r="E83" i="3"/>
  <c r="G75" i="3"/>
  <c r="I67" i="3"/>
  <c r="E51" i="3"/>
  <c r="F43" i="3"/>
  <c r="F35" i="3"/>
  <c r="G27" i="3"/>
  <c r="H19" i="3"/>
  <c r="K206" i="3"/>
  <c r="N206" i="3"/>
  <c r="L190" i="3"/>
  <c r="L3" i="3"/>
  <c r="H294" i="3"/>
  <c r="J286" i="3"/>
  <c r="D11" i="3"/>
  <c r="H278" i="3"/>
  <c r="I270" i="3"/>
  <c r="J262" i="3"/>
  <c r="D246" i="3"/>
  <c r="E238" i="3"/>
  <c r="F230" i="3"/>
  <c r="F222" i="3"/>
  <c r="H214" i="3"/>
  <c r="J206" i="3"/>
  <c r="D198" i="3"/>
  <c r="E190" i="3"/>
  <c r="D171" i="3"/>
  <c r="D163" i="3"/>
  <c r="F155" i="3"/>
  <c r="H147" i="3"/>
  <c r="J139" i="3"/>
  <c r="D131" i="3"/>
  <c r="F123" i="3"/>
  <c r="H115" i="3"/>
  <c r="E3" i="3"/>
  <c r="H181" i="3"/>
  <c r="F107" i="3"/>
  <c r="H99" i="3"/>
  <c r="J91" i="3"/>
  <c r="D83" i="3"/>
  <c r="F75" i="3"/>
  <c r="H67" i="3"/>
  <c r="J59" i="3"/>
  <c r="D51" i="3"/>
  <c r="E43" i="3"/>
  <c r="E35" i="3"/>
  <c r="F27" i="3"/>
  <c r="G19" i="3"/>
  <c r="K278" i="3"/>
  <c r="K246" i="3"/>
  <c r="N246" i="3"/>
  <c r="L206" i="3"/>
  <c r="G294" i="3"/>
  <c r="I286" i="3"/>
  <c r="G278" i="3"/>
  <c r="H270" i="3"/>
  <c r="I262" i="3"/>
  <c r="J254" i="3"/>
  <c r="D238" i="3"/>
  <c r="E230" i="3"/>
  <c r="E222" i="3"/>
  <c r="G214" i="3"/>
  <c r="I206" i="3"/>
  <c r="D190" i="3"/>
  <c r="E155" i="3"/>
  <c r="G147" i="3"/>
  <c r="I139" i="3"/>
  <c r="E123" i="3"/>
  <c r="G115" i="3"/>
  <c r="D3" i="3"/>
  <c r="G181" i="3"/>
  <c r="E107" i="3"/>
  <c r="G99" i="3"/>
  <c r="I91" i="3"/>
  <c r="E75" i="3"/>
  <c r="G67" i="3"/>
  <c r="I59" i="3"/>
  <c r="D43" i="3"/>
  <c r="D35" i="3"/>
  <c r="E27" i="3"/>
  <c r="F19" i="3"/>
  <c r="K214" i="3"/>
  <c r="K147" i="3"/>
  <c r="N270" i="3"/>
  <c r="N262" i="3"/>
  <c r="N254" i="3"/>
  <c r="L246" i="3"/>
  <c r="N214" i="3"/>
  <c r="L147" i="3"/>
  <c r="L51" i="3"/>
  <c r="F294" i="3"/>
  <c r="H286" i="3"/>
  <c r="F278" i="3"/>
  <c r="G270" i="3"/>
  <c r="H262" i="3"/>
  <c r="I254" i="3"/>
  <c r="J246" i="3"/>
  <c r="D230" i="3"/>
  <c r="R230" i="3" s="1"/>
  <c r="D222" i="3"/>
  <c r="F214" i="3"/>
  <c r="H206" i="3"/>
  <c r="J198" i="3"/>
  <c r="J171" i="3"/>
  <c r="J163" i="3"/>
  <c r="D155" i="3"/>
  <c r="F147" i="3"/>
  <c r="H139" i="3"/>
  <c r="J131" i="3"/>
  <c r="D123" i="3"/>
  <c r="F115" i="3"/>
  <c r="F181" i="3"/>
  <c r="D107" i="3"/>
  <c r="F99" i="3"/>
  <c r="H91" i="3"/>
  <c r="J83" i="3"/>
  <c r="D75" i="3"/>
  <c r="F67" i="3"/>
  <c r="H59" i="3"/>
  <c r="J51" i="3"/>
  <c r="D27" i="3"/>
  <c r="E19" i="3"/>
  <c r="K286" i="3"/>
  <c r="K254" i="3"/>
  <c r="K190" i="3"/>
  <c r="K155" i="3"/>
  <c r="N278" i="3"/>
  <c r="L270" i="3"/>
  <c r="L262" i="3"/>
  <c r="L254" i="3"/>
  <c r="L214" i="3"/>
  <c r="L139" i="3"/>
  <c r="L238" i="3"/>
  <c r="N198" i="3"/>
  <c r="L622" i="3"/>
  <c r="L614" i="3"/>
  <c r="L606" i="3"/>
  <c r="N598" i="3"/>
  <c r="Q290" i="3"/>
  <c r="Q226" i="3"/>
  <c r="Q482" i="3"/>
  <c r="Q418" i="3"/>
  <c r="Q354" i="3"/>
  <c r="J328" i="3"/>
  <c r="E320" i="3"/>
  <c r="E312" i="3"/>
  <c r="E304" i="3"/>
  <c r="E296" i="3"/>
  <c r="E288" i="3"/>
  <c r="J280" i="3"/>
  <c r="J272" i="3"/>
  <c r="J264" i="3"/>
  <c r="J256" i="3"/>
  <c r="J248" i="3"/>
  <c r="J240" i="3"/>
  <c r="J232" i="3"/>
  <c r="J224" i="3"/>
  <c r="I216" i="3"/>
  <c r="I208" i="3"/>
  <c r="I200" i="3"/>
  <c r="I192" i="3"/>
  <c r="H184" i="3"/>
  <c r="I165" i="3"/>
  <c r="I157" i="3"/>
  <c r="I149" i="3"/>
  <c r="I141" i="3"/>
  <c r="G5" i="3"/>
  <c r="G133" i="3"/>
  <c r="G125" i="3"/>
  <c r="G117" i="3"/>
  <c r="J37" i="3"/>
  <c r="I29" i="3"/>
  <c r="H21" i="3"/>
  <c r="K232" i="3"/>
  <c r="K184" i="3"/>
  <c r="L304" i="3"/>
  <c r="L192" i="3"/>
  <c r="Q474" i="3"/>
  <c r="Q410" i="3"/>
  <c r="Q346" i="3"/>
  <c r="Q282" i="3"/>
  <c r="Q218" i="3"/>
  <c r="D320" i="3"/>
  <c r="D312" i="3"/>
  <c r="D304" i="3"/>
  <c r="D296" i="3"/>
  <c r="D288" i="3"/>
  <c r="I280" i="3"/>
  <c r="I272" i="3"/>
  <c r="I264" i="3"/>
  <c r="I256" i="3"/>
  <c r="I248" i="3"/>
  <c r="I240" i="3"/>
  <c r="I232" i="3"/>
  <c r="I224" i="3"/>
  <c r="H216" i="3"/>
  <c r="H208" i="3"/>
  <c r="H200" i="3"/>
  <c r="H192" i="3"/>
  <c r="G184" i="3"/>
  <c r="J173" i="3"/>
  <c r="H165" i="3"/>
  <c r="H157" i="3"/>
  <c r="H149" i="3"/>
  <c r="H141" i="3"/>
  <c r="F5" i="3"/>
  <c r="F133" i="3"/>
  <c r="F125" i="3"/>
  <c r="F117" i="3"/>
  <c r="J109" i="3"/>
  <c r="J101" i="3"/>
  <c r="J93" i="3"/>
  <c r="J85" i="3"/>
  <c r="J77" i="3"/>
  <c r="J69" i="3"/>
  <c r="J61" i="3"/>
  <c r="J53" i="3"/>
  <c r="J45" i="3"/>
  <c r="I37" i="3"/>
  <c r="H29" i="3"/>
  <c r="G21" i="3"/>
  <c r="K480" i="3"/>
  <c r="K336" i="3"/>
  <c r="K304" i="3"/>
  <c r="K13" i="3"/>
  <c r="K240" i="3"/>
  <c r="K192" i="3"/>
  <c r="Q466" i="3"/>
  <c r="Q402" i="3"/>
  <c r="Q338" i="3"/>
  <c r="Q274" i="3"/>
  <c r="Q210" i="3"/>
  <c r="H272" i="3"/>
  <c r="H264" i="3"/>
  <c r="H256" i="3"/>
  <c r="H248" i="3"/>
  <c r="H240" i="3"/>
  <c r="H232" i="3"/>
  <c r="H224" i="3"/>
  <c r="G216" i="3"/>
  <c r="G208" i="3"/>
  <c r="G200" i="3"/>
  <c r="G192" i="3"/>
  <c r="F184" i="3"/>
  <c r="I173" i="3"/>
  <c r="G165" i="3"/>
  <c r="G157" i="3"/>
  <c r="G149" i="3"/>
  <c r="G141" i="3"/>
  <c r="E5" i="3"/>
  <c r="E133" i="3"/>
  <c r="E125" i="3"/>
  <c r="E117" i="3"/>
  <c r="I109" i="3"/>
  <c r="I101" i="3"/>
  <c r="I93" i="3"/>
  <c r="I85" i="3"/>
  <c r="I77" i="3"/>
  <c r="I69" i="3"/>
  <c r="I61" i="3"/>
  <c r="I53" i="3"/>
  <c r="I45" i="3"/>
  <c r="H37" i="3"/>
  <c r="G29" i="3"/>
  <c r="F21" i="3"/>
  <c r="K248" i="3"/>
  <c r="K5" i="3"/>
  <c r="K109" i="3"/>
  <c r="L376" i="3"/>
  <c r="Q458" i="3"/>
  <c r="Q394" i="3"/>
  <c r="Q330" i="3"/>
  <c r="Q266" i="3"/>
  <c r="Q202" i="3"/>
  <c r="E448" i="3"/>
  <c r="E432" i="3"/>
  <c r="F408" i="3"/>
  <c r="D368" i="3"/>
  <c r="E344" i="3"/>
  <c r="J320" i="3"/>
  <c r="J312" i="3"/>
  <c r="J304" i="3"/>
  <c r="J296" i="3"/>
  <c r="J288" i="3"/>
  <c r="E13" i="3"/>
  <c r="G280" i="3"/>
  <c r="G272" i="3"/>
  <c r="G264" i="3"/>
  <c r="G256" i="3"/>
  <c r="G248" i="3"/>
  <c r="G240" i="3"/>
  <c r="G232" i="3"/>
  <c r="G224" i="3"/>
  <c r="F216" i="3"/>
  <c r="F208" i="3"/>
  <c r="F200" i="3"/>
  <c r="F192" i="3"/>
  <c r="E184" i="3"/>
  <c r="H173" i="3"/>
  <c r="F165" i="3"/>
  <c r="F157" i="3"/>
  <c r="F149" i="3"/>
  <c r="F141" i="3"/>
  <c r="D5" i="3"/>
  <c r="D133" i="3"/>
  <c r="D125" i="3"/>
  <c r="D117" i="3"/>
  <c r="H109" i="3"/>
  <c r="H101" i="3"/>
  <c r="H93" i="3"/>
  <c r="H85" i="3"/>
  <c r="H77" i="3"/>
  <c r="H69" i="3"/>
  <c r="H61" i="3"/>
  <c r="H53" i="3"/>
  <c r="H45" i="3"/>
  <c r="G37" i="3"/>
  <c r="F29" i="3"/>
  <c r="E21" i="3"/>
  <c r="K312" i="3"/>
  <c r="K256" i="3"/>
  <c r="K200" i="3"/>
  <c r="Q450" i="3"/>
  <c r="Q386" i="3"/>
  <c r="Q322" i="3"/>
  <c r="Q258" i="3"/>
  <c r="Q194" i="3"/>
  <c r="I320" i="3"/>
  <c r="I312" i="3"/>
  <c r="I304" i="3"/>
  <c r="I296" i="3"/>
  <c r="I288" i="3"/>
  <c r="F280" i="3"/>
  <c r="F272" i="3"/>
  <c r="F264" i="3"/>
  <c r="F256" i="3"/>
  <c r="F248" i="3"/>
  <c r="F240" i="3"/>
  <c r="F232" i="3"/>
  <c r="F224" i="3"/>
  <c r="E216" i="3"/>
  <c r="E208" i="3"/>
  <c r="E200" i="3"/>
  <c r="E192" i="3"/>
  <c r="D184" i="3"/>
  <c r="G173" i="3"/>
  <c r="E165" i="3"/>
  <c r="E157" i="3"/>
  <c r="E149" i="3"/>
  <c r="E141" i="3"/>
  <c r="G109" i="3"/>
  <c r="G101" i="3"/>
  <c r="G93" i="3"/>
  <c r="G85" i="3"/>
  <c r="G77" i="3"/>
  <c r="G69" i="3"/>
  <c r="G61" i="3"/>
  <c r="G53" i="3"/>
  <c r="G45" i="3"/>
  <c r="F37" i="3"/>
  <c r="E29" i="3"/>
  <c r="D21" i="3"/>
  <c r="K264" i="3"/>
  <c r="K208" i="3"/>
  <c r="N232" i="3"/>
  <c r="Q442" i="3"/>
  <c r="Q378" i="3"/>
  <c r="Q314" i="3"/>
  <c r="Q250" i="3"/>
  <c r="Q186" i="3"/>
  <c r="F360" i="3"/>
  <c r="J336" i="3"/>
  <c r="H320" i="3"/>
  <c r="H312" i="3"/>
  <c r="H304" i="3"/>
  <c r="H296" i="3"/>
  <c r="H288" i="3"/>
  <c r="E280" i="3"/>
  <c r="E272" i="3"/>
  <c r="E264" i="3"/>
  <c r="E256" i="3"/>
  <c r="E248" i="3"/>
  <c r="E240" i="3"/>
  <c r="E232" i="3"/>
  <c r="E224" i="3"/>
  <c r="D216" i="3"/>
  <c r="D208" i="3"/>
  <c r="D200" i="3"/>
  <c r="D192" i="3"/>
  <c r="F173" i="3"/>
  <c r="D165" i="3"/>
  <c r="D157" i="3"/>
  <c r="D149" i="3"/>
  <c r="D141" i="3"/>
  <c r="J5" i="3"/>
  <c r="J133" i="3"/>
  <c r="J125" i="3"/>
  <c r="J117" i="3"/>
  <c r="F109" i="3"/>
  <c r="F101" i="3"/>
  <c r="F93" i="3"/>
  <c r="F85" i="3"/>
  <c r="F77" i="3"/>
  <c r="F69" i="3"/>
  <c r="F61" i="3"/>
  <c r="F53" i="3"/>
  <c r="F45" i="3"/>
  <c r="E37" i="3"/>
  <c r="D29" i="3"/>
  <c r="R29" i="3" s="1"/>
  <c r="K440" i="3"/>
  <c r="K320" i="3"/>
  <c r="K288" i="3"/>
  <c r="K272" i="3"/>
  <c r="K85" i="3"/>
  <c r="N264" i="3"/>
  <c r="L240" i="3"/>
  <c r="L232" i="3"/>
  <c r="Q434" i="3"/>
  <c r="Q370" i="3"/>
  <c r="Q306" i="3"/>
  <c r="Q242" i="3"/>
  <c r="G320" i="3"/>
  <c r="G312" i="3"/>
  <c r="G304" i="3"/>
  <c r="G296" i="3"/>
  <c r="G288" i="3"/>
  <c r="D280" i="3"/>
  <c r="D272" i="3"/>
  <c r="D264" i="3"/>
  <c r="D256" i="3"/>
  <c r="D248" i="3"/>
  <c r="D240" i="3"/>
  <c r="D232" i="3"/>
  <c r="D224" i="3"/>
  <c r="J184" i="3"/>
  <c r="E173" i="3"/>
  <c r="I5" i="3"/>
  <c r="I133" i="3"/>
  <c r="I125" i="3"/>
  <c r="I117" i="3"/>
  <c r="E109" i="3"/>
  <c r="E101" i="3"/>
  <c r="E93" i="3"/>
  <c r="E85" i="3"/>
  <c r="E77" i="3"/>
  <c r="E69" i="3"/>
  <c r="E61" i="3"/>
  <c r="E53" i="3"/>
  <c r="E45" i="3"/>
  <c r="D37" i="3"/>
  <c r="J21" i="3"/>
  <c r="K280" i="3"/>
  <c r="K216" i="3"/>
  <c r="K21" i="3"/>
  <c r="L328" i="3"/>
  <c r="L264" i="3"/>
  <c r="N184" i="3"/>
  <c r="Q426" i="3"/>
  <c r="Q362" i="3"/>
  <c r="Q298" i="3"/>
  <c r="Q234" i="3"/>
  <c r="P628" i="3"/>
  <c r="Q628" i="3"/>
  <c r="L626" i="3"/>
  <c r="Q626" i="3"/>
  <c r="P625" i="3"/>
  <c r="Q625" i="3"/>
  <c r="P620" i="3"/>
  <c r="Q620" i="3"/>
  <c r="L618" i="3"/>
  <c r="Q618" i="3"/>
  <c r="P617" i="3"/>
  <c r="Q617" i="3"/>
  <c r="P612" i="3"/>
  <c r="Q612" i="3"/>
  <c r="L610" i="3"/>
  <c r="Q610" i="3"/>
  <c r="P609" i="3"/>
  <c r="Q609" i="3"/>
  <c r="P604" i="3"/>
  <c r="Q604" i="3"/>
  <c r="L602" i="3"/>
  <c r="Q602" i="3"/>
  <c r="P601" i="3"/>
  <c r="Q601" i="3"/>
  <c r="P596" i="3"/>
  <c r="Q596" i="3"/>
  <c r="L594" i="3"/>
  <c r="Q594" i="3"/>
  <c r="P588" i="3"/>
  <c r="Q588" i="3"/>
  <c r="L586" i="3"/>
  <c r="Q586" i="3"/>
  <c r="P580" i="3"/>
  <c r="Q580" i="3"/>
  <c r="L578" i="3"/>
  <c r="Q578" i="3"/>
  <c r="P572" i="3"/>
  <c r="Q572" i="3"/>
  <c r="P570" i="3"/>
  <c r="Q570" i="3"/>
  <c r="P564" i="3"/>
  <c r="Q564" i="3"/>
  <c r="L562" i="3"/>
  <c r="Q562" i="3"/>
  <c r="P556" i="3"/>
  <c r="Q556" i="3"/>
  <c r="L554" i="3"/>
  <c r="Q554" i="3"/>
  <c r="P548" i="3"/>
  <c r="Q548" i="3"/>
  <c r="L546" i="3"/>
  <c r="Q546" i="3"/>
  <c r="P540" i="3"/>
  <c r="Q540" i="3"/>
  <c r="T540" i="3" s="1"/>
  <c r="L378" i="2" s="1"/>
  <c r="L538" i="3"/>
  <c r="Q538" i="3"/>
  <c r="P532" i="3"/>
  <c r="Q532" i="3"/>
  <c r="L530" i="3"/>
  <c r="Q530" i="3"/>
  <c r="P524" i="3"/>
  <c r="Q524" i="3"/>
  <c r="T524" i="3" s="1"/>
  <c r="L1343" i="2" s="1"/>
  <c r="L522" i="3"/>
  <c r="Q522" i="3"/>
  <c r="P516" i="3"/>
  <c r="Q516" i="3"/>
  <c r="L514" i="3"/>
  <c r="Q514" i="3"/>
  <c r="P508" i="3"/>
  <c r="Q508" i="3"/>
  <c r="T508" i="3" s="1"/>
  <c r="P506" i="3"/>
  <c r="Q506" i="3"/>
  <c r="P500" i="3"/>
  <c r="Q500" i="3"/>
  <c r="L498" i="3"/>
  <c r="Q498" i="3"/>
  <c r="P492" i="3"/>
  <c r="Q492" i="3"/>
  <c r="L490" i="3"/>
  <c r="Q490" i="3"/>
  <c r="P484" i="3"/>
  <c r="Q484" i="3"/>
  <c r="P476" i="3"/>
  <c r="Q476" i="3"/>
  <c r="P468" i="3"/>
  <c r="Q468" i="3"/>
  <c r="P460" i="3"/>
  <c r="Q460" i="3"/>
  <c r="P452" i="3"/>
  <c r="Q452" i="3"/>
  <c r="P444" i="3"/>
  <c r="Q444" i="3"/>
  <c r="P436" i="3"/>
  <c r="Q436" i="3"/>
  <c r="P428" i="3"/>
  <c r="Q428" i="3"/>
  <c r="P420" i="3"/>
  <c r="Q420" i="3"/>
  <c r="P412" i="3"/>
  <c r="Q412" i="3"/>
  <c r="P404" i="3"/>
  <c r="Q404" i="3"/>
  <c r="P396" i="3"/>
  <c r="Q396" i="3"/>
  <c r="P388" i="3"/>
  <c r="Q388" i="3"/>
  <c r="P380" i="3"/>
  <c r="Q380" i="3"/>
  <c r="P372" i="3"/>
  <c r="Q372" i="3"/>
  <c r="P364" i="3"/>
  <c r="Q364" i="3"/>
  <c r="P356" i="3"/>
  <c r="Q356" i="3"/>
  <c r="P348" i="3"/>
  <c r="Q348" i="3"/>
  <c r="P340" i="3"/>
  <c r="Q340" i="3"/>
  <c r="P332" i="3"/>
  <c r="Q332" i="3"/>
  <c r="P324" i="3"/>
  <c r="Q324" i="3"/>
  <c r="T324" i="3" s="1"/>
  <c r="L336" i="2" s="1"/>
  <c r="N324" i="3"/>
  <c r="R324" i="3" s="1"/>
  <c r="P316" i="3"/>
  <c r="Q316" i="3"/>
  <c r="P308" i="3"/>
  <c r="Q308" i="3"/>
  <c r="P300" i="3"/>
  <c r="Q300" i="3"/>
  <c r="P292" i="3"/>
  <c r="Q292" i="3"/>
  <c r="P284" i="3"/>
  <c r="Q284" i="3"/>
  <c r="T284" i="3" s="1"/>
  <c r="L1015" i="2" s="1"/>
  <c r="P276" i="3"/>
  <c r="Q276" i="3"/>
  <c r="T276" i="3" s="1"/>
  <c r="N276" i="3"/>
  <c r="R276" i="3" s="1"/>
  <c r="P268" i="3"/>
  <c r="Q268" i="3"/>
  <c r="T268" i="3" s="1"/>
  <c r="N268" i="3"/>
  <c r="R268" i="3" s="1"/>
  <c r="P260" i="3"/>
  <c r="Q260" i="3"/>
  <c r="L260" i="3"/>
  <c r="P252" i="3"/>
  <c r="Q252" i="3"/>
  <c r="L252" i="3"/>
  <c r="P244" i="3"/>
  <c r="Q244" i="3"/>
  <c r="L244" i="3"/>
  <c r="P236" i="3"/>
  <c r="Q236" i="3"/>
  <c r="T236" i="3" s="1"/>
  <c r="N236" i="3"/>
  <c r="R236" i="3" s="1"/>
  <c r="P228" i="3"/>
  <c r="Q228" i="3"/>
  <c r="T228" i="3" s="1"/>
  <c r="L92" i="2" s="1"/>
  <c r="N228" i="3"/>
  <c r="R228" i="3" s="1"/>
  <c r="S228" i="3" s="1"/>
  <c r="P220" i="3"/>
  <c r="Q220" i="3"/>
  <c r="P212" i="3"/>
  <c r="Q212" i="3"/>
  <c r="T212" i="3" s="1"/>
  <c r="L750" i="2" s="1"/>
  <c r="N212" i="3"/>
  <c r="R212" i="3" s="1"/>
  <c r="P204" i="3"/>
  <c r="Q204" i="3"/>
  <c r="P196" i="3"/>
  <c r="Q196" i="3"/>
  <c r="T196" i="3" s="1"/>
  <c r="L818" i="2" s="1"/>
  <c r="P188" i="3"/>
  <c r="Q188" i="3"/>
  <c r="L188" i="3"/>
  <c r="P170" i="3"/>
  <c r="L170" i="3"/>
  <c r="Q170" i="3"/>
  <c r="N162" i="3"/>
  <c r="R162" i="3" s="1"/>
  <c r="Q162" i="3"/>
  <c r="N154" i="3"/>
  <c r="R154" i="3" s="1"/>
  <c r="Q154" i="3"/>
  <c r="L138" i="3"/>
  <c r="Q138" i="3"/>
  <c r="L130" i="3"/>
  <c r="Q130" i="3"/>
  <c r="L122" i="3"/>
  <c r="Q122" i="3"/>
  <c r="L114" i="3"/>
  <c r="Q114" i="3"/>
  <c r="L106" i="3"/>
  <c r="Q106" i="3"/>
  <c r="L98" i="3"/>
  <c r="Q98" i="3"/>
  <c r="L90" i="3"/>
  <c r="Q90" i="3"/>
  <c r="L82" i="3"/>
  <c r="Q82" i="3"/>
  <c r="L74" i="3"/>
  <c r="Q74" i="3"/>
  <c r="Q178" i="3"/>
  <c r="Q66" i="3"/>
  <c r="Q58" i="3"/>
  <c r="Q50" i="3"/>
  <c r="Q42" i="3"/>
  <c r="Q34" i="3"/>
  <c r="Q26" i="3"/>
  <c r="Q18" i="3"/>
  <c r="T18" i="3" s="1"/>
  <c r="L78" i="2" s="1"/>
  <c r="Q10" i="3"/>
  <c r="N178" i="3"/>
  <c r="R178" i="3" s="1"/>
  <c r="S178" i="3" s="1"/>
  <c r="Q593" i="3"/>
  <c r="Q585" i="3"/>
  <c r="Q577" i="3"/>
  <c r="Q569" i="3"/>
  <c r="T569" i="3" s="1"/>
  <c r="L701" i="2" s="1"/>
  <c r="Q561" i="3"/>
  <c r="Q553" i="3"/>
  <c r="T553" i="3" s="1"/>
  <c r="L205" i="2" s="1"/>
  <c r="Q545" i="3"/>
  <c r="Q537" i="3"/>
  <c r="Q529" i="3"/>
  <c r="Q521" i="3"/>
  <c r="T521" i="3" s="1"/>
  <c r="L788" i="2" s="1"/>
  <c r="Q513" i="3"/>
  <c r="Q505" i="3"/>
  <c r="T505" i="3" s="1"/>
  <c r="Q497" i="3"/>
  <c r="Q489" i="3"/>
  <c r="Q481" i="3"/>
  <c r="Q473" i="3"/>
  <c r="Q465" i="3"/>
  <c r="Q457" i="3"/>
  <c r="Q449" i="3"/>
  <c r="Q441" i="3"/>
  <c r="Q433" i="3"/>
  <c r="Q425" i="3"/>
  <c r="Q417" i="3"/>
  <c r="Q409" i="3"/>
  <c r="Q401" i="3"/>
  <c r="Q393" i="3"/>
  <c r="Q385" i="3"/>
  <c r="Q377" i="3"/>
  <c r="Q369" i="3"/>
  <c r="Q361" i="3"/>
  <c r="Q353" i="3"/>
  <c r="Q345" i="3"/>
  <c r="T345" i="3" s="1"/>
  <c r="L903" i="2" s="1"/>
  <c r="Q337" i="3"/>
  <c r="Q329" i="3"/>
  <c r="Q321" i="3"/>
  <c r="Q313" i="3"/>
  <c r="Q305" i="3"/>
  <c r="Q297" i="3"/>
  <c r="Q289" i="3"/>
  <c r="Q281" i="3"/>
  <c r="Q273" i="3"/>
  <c r="Q265" i="3"/>
  <c r="Q257" i="3"/>
  <c r="Q249" i="3"/>
  <c r="Q241" i="3"/>
  <c r="Q233" i="3"/>
  <c r="Q225" i="3"/>
  <c r="Q217" i="3"/>
  <c r="Q209" i="3"/>
  <c r="T209" i="3" s="1"/>
  <c r="Q201" i="3"/>
  <c r="T201" i="3" s="1"/>
  <c r="Q193" i="3"/>
  <c r="Q185" i="3"/>
  <c r="Q169" i="3"/>
  <c r="Q161" i="3"/>
  <c r="T161" i="3" s="1"/>
  <c r="L1128" i="2" s="1"/>
  <c r="Q153" i="3"/>
  <c r="Q145" i="3"/>
  <c r="T145" i="3" s="1"/>
  <c r="L1031" i="2" s="1"/>
  <c r="Q137" i="3"/>
  <c r="Q129" i="3"/>
  <c r="T129" i="3" s="1"/>
  <c r="Q121" i="3"/>
  <c r="Q113" i="3"/>
  <c r="Q105" i="3"/>
  <c r="Q97" i="3"/>
  <c r="Q89" i="3"/>
  <c r="Q81" i="3"/>
  <c r="T81" i="3" s="1"/>
  <c r="L831" i="2" s="1"/>
  <c r="Q73" i="3"/>
  <c r="Q65" i="3"/>
  <c r="Q57" i="3"/>
  <c r="T57" i="3" s="1"/>
  <c r="L493" i="2" s="1"/>
  <c r="Q49" i="3"/>
  <c r="Q41" i="3"/>
  <c r="Q33" i="3"/>
  <c r="Q25" i="3"/>
  <c r="Q17" i="3"/>
  <c r="T17" i="3" s="1"/>
  <c r="Q9" i="3"/>
  <c r="T9" i="3" s="1"/>
  <c r="L440" i="2" s="1"/>
  <c r="Q624" i="3"/>
  <c r="Q616" i="3"/>
  <c r="Q608" i="3"/>
  <c r="Q592" i="3"/>
  <c r="Q576" i="3"/>
  <c r="Q568" i="3"/>
  <c r="Q320" i="3"/>
  <c r="Q312" i="3"/>
  <c r="Q304" i="3"/>
  <c r="Q296" i="3"/>
  <c r="Q288" i="3"/>
  <c r="Q280" i="3"/>
  <c r="Q272" i="3"/>
  <c r="Q264" i="3"/>
  <c r="Q256" i="3"/>
  <c r="Q248" i="3"/>
  <c r="Q240" i="3"/>
  <c r="Q232" i="3"/>
  <c r="Q224" i="3"/>
  <c r="Q216" i="3"/>
  <c r="Q208" i="3"/>
  <c r="Q200" i="3"/>
  <c r="Q192" i="3"/>
  <c r="Q184" i="3"/>
  <c r="Q176" i="3"/>
  <c r="Q168" i="3"/>
  <c r="Q160" i="3"/>
  <c r="Q152" i="3"/>
  <c r="Q144" i="3"/>
  <c r="Q136" i="3"/>
  <c r="Q128" i="3"/>
  <c r="Q120" i="3"/>
  <c r="Q112" i="3"/>
  <c r="Q104" i="3"/>
  <c r="Q96" i="3"/>
  <c r="Q88" i="3"/>
  <c r="Q80" i="3"/>
  <c r="Q72" i="3"/>
  <c r="Q64" i="3"/>
  <c r="Q56" i="3"/>
  <c r="Q48" i="3"/>
  <c r="Q40" i="3"/>
  <c r="Q32" i="3"/>
  <c r="Q24" i="3"/>
  <c r="Q16" i="3"/>
  <c r="Q8" i="3"/>
  <c r="Q623" i="3"/>
  <c r="Q615" i="3"/>
  <c r="Q607" i="3"/>
  <c r="Q599" i="3"/>
  <c r="Q591" i="3"/>
  <c r="Q583" i="3"/>
  <c r="Q575" i="3"/>
  <c r="Q567" i="3"/>
  <c r="Q559" i="3"/>
  <c r="Q551" i="3"/>
  <c r="Q543" i="3"/>
  <c r="Q535" i="3"/>
  <c r="Q527" i="3"/>
  <c r="Q519" i="3"/>
  <c r="Q511" i="3"/>
  <c r="Q503" i="3"/>
  <c r="Q495" i="3"/>
  <c r="Q487" i="3"/>
  <c r="Q479" i="3"/>
  <c r="Q471" i="3"/>
  <c r="Q463" i="3"/>
  <c r="Q455" i="3"/>
  <c r="Q447" i="3"/>
  <c r="Q439" i="3"/>
  <c r="Q431" i="3"/>
  <c r="Q423" i="3"/>
  <c r="Q415" i="3"/>
  <c r="Q407" i="3"/>
  <c r="Q399" i="3"/>
  <c r="Q391" i="3"/>
  <c r="Q383" i="3"/>
  <c r="Q375" i="3"/>
  <c r="Q367" i="3"/>
  <c r="Q359" i="3"/>
  <c r="Q351" i="3"/>
  <c r="Q343" i="3"/>
  <c r="Q335" i="3"/>
  <c r="Q327" i="3"/>
  <c r="Q319" i="3"/>
  <c r="Q311" i="3"/>
  <c r="Q303" i="3"/>
  <c r="Q295" i="3"/>
  <c r="Q287" i="3"/>
  <c r="Q279" i="3"/>
  <c r="Q271" i="3"/>
  <c r="Q263" i="3"/>
  <c r="Q255" i="3"/>
  <c r="Q247" i="3"/>
  <c r="Q239" i="3"/>
  <c r="Q231" i="3"/>
  <c r="Q223" i="3"/>
  <c r="Q215" i="3"/>
  <c r="Q207" i="3"/>
  <c r="Q199" i="3"/>
  <c r="Q191" i="3"/>
  <c r="Q183" i="3"/>
  <c r="Q175" i="3"/>
  <c r="Q167" i="3"/>
  <c r="Q159" i="3"/>
  <c r="Q151" i="3"/>
  <c r="Q143" i="3"/>
  <c r="Q135" i="3"/>
  <c r="Q127" i="3"/>
  <c r="Q119" i="3"/>
  <c r="Q111" i="3"/>
  <c r="Q103" i="3"/>
  <c r="Q95" i="3"/>
  <c r="Q87" i="3"/>
  <c r="Q79" i="3"/>
  <c r="Q71" i="3"/>
  <c r="Q63" i="3"/>
  <c r="Q55" i="3"/>
  <c r="Q47" i="3"/>
  <c r="Q39" i="3"/>
  <c r="Q31" i="3"/>
  <c r="Q23" i="3"/>
  <c r="Q15" i="3"/>
  <c r="Q7" i="3"/>
  <c r="Q2" i="3"/>
  <c r="Q622" i="3"/>
  <c r="Q614" i="3"/>
  <c r="Q606" i="3"/>
  <c r="Q598" i="3"/>
  <c r="Q590" i="3"/>
  <c r="Q582" i="3"/>
  <c r="Q574" i="3"/>
  <c r="Q566" i="3"/>
  <c r="Q558" i="3"/>
  <c r="Q550" i="3"/>
  <c r="Q542" i="3"/>
  <c r="Q534" i="3"/>
  <c r="Q526" i="3"/>
  <c r="Q518" i="3"/>
  <c r="Q510" i="3"/>
  <c r="Q502" i="3"/>
  <c r="Q494" i="3"/>
  <c r="Q486" i="3"/>
  <c r="Q478" i="3"/>
  <c r="Q470" i="3"/>
  <c r="Q462" i="3"/>
  <c r="Q454" i="3"/>
  <c r="Q446" i="3"/>
  <c r="Q438" i="3"/>
  <c r="Q430" i="3"/>
  <c r="Q422" i="3"/>
  <c r="Q414" i="3"/>
  <c r="Q406" i="3"/>
  <c r="Q398" i="3"/>
  <c r="Q390" i="3"/>
  <c r="Q382" i="3"/>
  <c r="Q374" i="3"/>
  <c r="Q366" i="3"/>
  <c r="Q358" i="3"/>
  <c r="Q350" i="3"/>
  <c r="Q342" i="3"/>
  <c r="Q334" i="3"/>
  <c r="Q326" i="3"/>
  <c r="Q318" i="3"/>
  <c r="Q310" i="3"/>
  <c r="Q302" i="3"/>
  <c r="Q294" i="3"/>
  <c r="Q286" i="3"/>
  <c r="Q278" i="3"/>
  <c r="Q270" i="3"/>
  <c r="Q262" i="3"/>
  <c r="Q254" i="3"/>
  <c r="Q246" i="3"/>
  <c r="Q238" i="3"/>
  <c r="Q230" i="3"/>
  <c r="Q222" i="3"/>
  <c r="Q214" i="3"/>
  <c r="Q206" i="3"/>
  <c r="Q198" i="3"/>
  <c r="Q190" i="3"/>
  <c r="Q174" i="3"/>
  <c r="Q166" i="3"/>
  <c r="Q158" i="3"/>
  <c r="Q150" i="3"/>
  <c r="Q142" i="3"/>
  <c r="Q134" i="3"/>
  <c r="Q126" i="3"/>
  <c r="Q118" i="3"/>
  <c r="Q110" i="3"/>
  <c r="Q102" i="3"/>
  <c r="Q94" i="3"/>
  <c r="Q86" i="3"/>
  <c r="Q78" i="3"/>
  <c r="Q70" i="3"/>
  <c r="Q62" i="3"/>
  <c r="T62" i="3" s="1"/>
  <c r="L448" i="2" s="1"/>
  <c r="Q54" i="3"/>
  <c r="Q46" i="3"/>
  <c r="Q38" i="3"/>
  <c r="T38" i="3" s="1"/>
  <c r="L1531" i="2" s="1"/>
  <c r="Q30" i="3"/>
  <c r="T30" i="3" s="1"/>
  <c r="Q22" i="3"/>
  <c r="Q14" i="3"/>
  <c r="Q6" i="3"/>
  <c r="Q621" i="3"/>
  <c r="Q613" i="3"/>
  <c r="Q605" i="3"/>
  <c r="Q597" i="3"/>
  <c r="Q589" i="3"/>
  <c r="Q581" i="3"/>
  <c r="Q573" i="3"/>
  <c r="Q565" i="3"/>
  <c r="Q557" i="3"/>
  <c r="Q549" i="3"/>
  <c r="Q541" i="3"/>
  <c r="Q533" i="3"/>
  <c r="Q525" i="3"/>
  <c r="Q517" i="3"/>
  <c r="Q509" i="3"/>
  <c r="Q501" i="3"/>
  <c r="Q493" i="3"/>
  <c r="Q485" i="3"/>
  <c r="Q477" i="3"/>
  <c r="Q469" i="3"/>
  <c r="Q461" i="3"/>
  <c r="Q453" i="3"/>
  <c r="Q445" i="3"/>
  <c r="Q437" i="3"/>
  <c r="Q429" i="3"/>
  <c r="Q421" i="3"/>
  <c r="Q413" i="3"/>
  <c r="Q405" i="3"/>
  <c r="Q397" i="3"/>
  <c r="Q389" i="3"/>
  <c r="Q381" i="3"/>
  <c r="Q373" i="3"/>
  <c r="Q365" i="3"/>
  <c r="Q357" i="3"/>
  <c r="Q349" i="3"/>
  <c r="Q341" i="3"/>
  <c r="Q333" i="3"/>
  <c r="Q325" i="3"/>
  <c r="Q317" i="3"/>
  <c r="Q309" i="3"/>
  <c r="Q301" i="3"/>
  <c r="Q293" i="3"/>
  <c r="Q285" i="3"/>
  <c r="Q277" i="3"/>
  <c r="Q269" i="3"/>
  <c r="Q261" i="3"/>
  <c r="Q253" i="3"/>
  <c r="Q245" i="3"/>
  <c r="Q237" i="3"/>
  <c r="Q229" i="3"/>
  <c r="Q221" i="3"/>
  <c r="Q213" i="3"/>
  <c r="Q205" i="3"/>
  <c r="Q197" i="3"/>
  <c r="Q189" i="3"/>
  <c r="Q181" i="3"/>
  <c r="Q173" i="3"/>
  <c r="Q165" i="3"/>
  <c r="Q157" i="3"/>
  <c r="Q149" i="3"/>
  <c r="Q141" i="3"/>
  <c r="Q133" i="3"/>
  <c r="Q125" i="3"/>
  <c r="Q117" i="3"/>
  <c r="Q109" i="3"/>
  <c r="Q101" i="3"/>
  <c r="Q93" i="3"/>
  <c r="Q85" i="3"/>
  <c r="Q77" i="3"/>
  <c r="Q69" i="3"/>
  <c r="Q61" i="3"/>
  <c r="Q53" i="3"/>
  <c r="Q45" i="3"/>
  <c r="Q37" i="3"/>
  <c r="Q29" i="3"/>
  <c r="Q21" i="3"/>
  <c r="Q13" i="3"/>
  <c r="Q5" i="3"/>
  <c r="Q180" i="3"/>
  <c r="Q172" i="3"/>
  <c r="Q164" i="3"/>
  <c r="Q156" i="3"/>
  <c r="Q148" i="3"/>
  <c r="Q140" i="3"/>
  <c r="Q132" i="3"/>
  <c r="Q124" i="3"/>
  <c r="Q116" i="3"/>
  <c r="Q108" i="3"/>
  <c r="Q100" i="3"/>
  <c r="Q92" i="3"/>
  <c r="Q84" i="3"/>
  <c r="Q76" i="3"/>
  <c r="Q68" i="3"/>
  <c r="Q60" i="3"/>
  <c r="Q52" i="3"/>
  <c r="Q44" i="3"/>
  <c r="Q36" i="3"/>
  <c r="Q28" i="3"/>
  <c r="Q20" i="3"/>
  <c r="Q12" i="3"/>
  <c r="Q4" i="3"/>
  <c r="Q627" i="3"/>
  <c r="Q619" i="3"/>
  <c r="Q611" i="3"/>
  <c r="Q603" i="3"/>
  <c r="Q595" i="3"/>
  <c r="Q587" i="3"/>
  <c r="T587" i="3" s="1"/>
  <c r="Q579" i="3"/>
  <c r="Q571" i="3"/>
  <c r="Q563" i="3"/>
  <c r="Q555" i="3"/>
  <c r="Q547" i="3"/>
  <c r="Q539" i="3"/>
  <c r="Q531" i="3"/>
  <c r="Q523" i="3"/>
  <c r="Q515" i="3"/>
  <c r="Q507" i="3"/>
  <c r="Q499" i="3"/>
  <c r="Q491" i="3"/>
  <c r="Q483" i="3"/>
  <c r="Q475" i="3"/>
  <c r="Q467" i="3"/>
  <c r="Q459" i="3"/>
  <c r="Q451" i="3"/>
  <c r="Q443" i="3"/>
  <c r="Q435" i="3"/>
  <c r="Q427" i="3"/>
  <c r="Q419" i="3"/>
  <c r="Q411" i="3"/>
  <c r="Q403" i="3"/>
  <c r="Q395" i="3"/>
  <c r="Q387" i="3"/>
  <c r="Q379" i="3"/>
  <c r="Q371" i="3"/>
  <c r="Q363" i="3"/>
  <c r="T363" i="3" s="1"/>
  <c r="L498" i="2" s="1"/>
  <c r="Q355" i="3"/>
  <c r="Q347" i="3"/>
  <c r="Q339" i="3"/>
  <c r="Q331" i="3"/>
  <c r="Q323" i="3"/>
  <c r="Q315" i="3"/>
  <c r="Q307" i="3"/>
  <c r="Q299" i="3"/>
  <c r="Q291" i="3"/>
  <c r="Q283" i="3"/>
  <c r="Q275" i="3"/>
  <c r="Q267" i="3"/>
  <c r="Q259" i="3"/>
  <c r="Q251" i="3"/>
  <c r="Q195" i="3"/>
  <c r="Q187" i="3"/>
  <c r="Q171" i="3"/>
  <c r="Q163" i="3"/>
  <c r="Q155" i="3"/>
  <c r="Q147" i="3"/>
  <c r="Q139" i="3"/>
  <c r="Q131" i="3"/>
  <c r="Q123" i="3"/>
  <c r="Q115" i="3"/>
  <c r="Q107" i="3"/>
  <c r="Q99" i="3"/>
  <c r="Q91" i="3"/>
  <c r="Q83" i="3"/>
  <c r="Q75" i="3"/>
  <c r="Q67" i="3"/>
  <c r="Q59" i="3"/>
  <c r="Q51" i="3"/>
  <c r="Q43" i="3"/>
  <c r="Q35" i="3"/>
  <c r="Q27" i="3"/>
  <c r="Q19" i="3"/>
  <c r="Q11" i="3"/>
  <c r="Q3" i="3"/>
  <c r="N471" i="3"/>
  <c r="R471" i="3" s="1"/>
  <c r="S471" i="3" s="1"/>
  <c r="L125" i="3"/>
  <c r="L359" i="3"/>
  <c r="L191" i="3"/>
  <c r="L157" i="3"/>
  <c r="N415" i="3"/>
  <c r="R415" i="3" s="1"/>
  <c r="S415" i="3" s="1"/>
  <c r="N343" i="3"/>
  <c r="L231" i="3"/>
  <c r="N399" i="3"/>
  <c r="R399" i="3" s="1"/>
  <c r="S399" i="3" s="1"/>
  <c r="P600" i="3"/>
  <c r="L600" i="3"/>
  <c r="P584" i="3"/>
  <c r="N584" i="3"/>
  <c r="R584" i="3" s="1"/>
  <c r="P560" i="3"/>
  <c r="N560" i="3"/>
  <c r="R560" i="3" s="1"/>
  <c r="P552" i="3"/>
  <c r="L552" i="3"/>
  <c r="T552" i="3" s="1"/>
  <c r="L109" i="2" s="1"/>
  <c r="N552" i="3"/>
  <c r="R552" i="3" s="1"/>
  <c r="P544" i="3"/>
  <c r="N544" i="3"/>
  <c r="R544" i="3" s="1"/>
  <c r="P536" i="3"/>
  <c r="L536" i="3"/>
  <c r="T536" i="3" s="1"/>
  <c r="L24" i="2" s="1"/>
  <c r="P528" i="3"/>
  <c r="L528" i="3"/>
  <c r="T528" i="3" s="1"/>
  <c r="L1465" i="2" s="1"/>
  <c r="N528" i="3"/>
  <c r="R528" i="3" s="1"/>
  <c r="S528" i="3" s="1"/>
  <c r="P520" i="3"/>
  <c r="N520" i="3"/>
  <c r="R520" i="3" s="1"/>
  <c r="P512" i="3"/>
  <c r="L512" i="3"/>
  <c r="T512" i="3" s="1"/>
  <c r="P504" i="3"/>
  <c r="L504" i="3"/>
  <c r="N504" i="3"/>
  <c r="P496" i="3"/>
  <c r="L496" i="3"/>
  <c r="T496" i="3" s="1"/>
  <c r="N496" i="3"/>
  <c r="P488" i="3"/>
  <c r="N488" i="3"/>
  <c r="R488" i="3" s="1"/>
  <c r="P480" i="3"/>
  <c r="L480" i="3"/>
  <c r="N480" i="3"/>
  <c r="R480" i="3" s="1"/>
  <c r="P472" i="3"/>
  <c r="N472" i="3"/>
  <c r="R472" i="3" s="1"/>
  <c r="P464" i="3"/>
  <c r="N464" i="3"/>
  <c r="R464" i="3" s="1"/>
  <c r="P456" i="3"/>
  <c r="L456" i="3"/>
  <c r="N456" i="3"/>
  <c r="R456" i="3" s="1"/>
  <c r="P448" i="3"/>
  <c r="N448" i="3"/>
  <c r="R448" i="3" s="1"/>
  <c r="P440" i="3"/>
  <c r="L440" i="3"/>
  <c r="P432" i="3"/>
  <c r="L432" i="3"/>
  <c r="P424" i="3"/>
  <c r="N424" i="3"/>
  <c r="R424" i="3" s="1"/>
  <c r="P416" i="3"/>
  <c r="L416" i="3"/>
  <c r="N416" i="3"/>
  <c r="R416" i="3" s="1"/>
  <c r="P408" i="3"/>
  <c r="L408" i="3"/>
  <c r="N408" i="3"/>
  <c r="R408" i="3" s="1"/>
  <c r="P400" i="3"/>
  <c r="N400" i="3"/>
  <c r="R400" i="3" s="1"/>
  <c r="P392" i="3"/>
  <c r="L392" i="3"/>
  <c r="N392" i="3"/>
  <c r="R392" i="3" s="1"/>
  <c r="P384" i="3"/>
  <c r="L384" i="3"/>
  <c r="N384" i="3"/>
  <c r="R384" i="3" s="1"/>
  <c r="P376" i="3"/>
  <c r="N376" i="3"/>
  <c r="R376" i="3" s="1"/>
  <c r="P368" i="3"/>
  <c r="L368" i="3"/>
  <c r="P360" i="3"/>
  <c r="L360" i="3"/>
  <c r="N360" i="3"/>
  <c r="R360" i="3" s="1"/>
  <c r="P352" i="3"/>
  <c r="N352" i="3"/>
  <c r="P344" i="3"/>
  <c r="L344" i="3"/>
  <c r="N344" i="3"/>
  <c r="P336" i="3"/>
  <c r="L336" i="3"/>
  <c r="N336" i="3"/>
  <c r="P328" i="3"/>
  <c r="N328" i="3"/>
  <c r="E520" i="3"/>
  <c r="E512" i="3"/>
  <c r="E504" i="3"/>
  <c r="E496" i="3"/>
  <c r="J424" i="3"/>
  <c r="J416" i="3"/>
  <c r="J408" i="3"/>
  <c r="J400" i="3"/>
  <c r="J392" i="3"/>
  <c r="J384" i="3"/>
  <c r="J376" i="3"/>
  <c r="J368" i="3"/>
  <c r="J360" i="3"/>
  <c r="I352" i="3"/>
  <c r="I344" i="3"/>
  <c r="I336" i="3"/>
  <c r="I328" i="3"/>
  <c r="K616" i="3"/>
  <c r="K592" i="3"/>
  <c r="K496" i="3"/>
  <c r="K416" i="3"/>
  <c r="K392" i="3"/>
  <c r="N600" i="3"/>
  <c r="R600" i="3" s="1"/>
  <c r="N536" i="3"/>
  <c r="R536" i="3" s="1"/>
  <c r="L472" i="3"/>
  <c r="N368" i="3"/>
  <c r="D512" i="3"/>
  <c r="D504" i="3"/>
  <c r="D496" i="3"/>
  <c r="J488" i="3"/>
  <c r="J480" i="3"/>
  <c r="J472" i="3"/>
  <c r="J464" i="3"/>
  <c r="J456" i="3"/>
  <c r="J448" i="3"/>
  <c r="J440" i="3"/>
  <c r="J432" i="3"/>
  <c r="I424" i="3"/>
  <c r="I416" i="3"/>
  <c r="I408" i="3"/>
  <c r="I400" i="3"/>
  <c r="I392" i="3"/>
  <c r="I384" i="3"/>
  <c r="I376" i="3"/>
  <c r="I368" i="3"/>
  <c r="I360" i="3"/>
  <c r="H352" i="3"/>
  <c r="H344" i="3"/>
  <c r="H336" i="3"/>
  <c r="H328" i="3"/>
  <c r="K568" i="3"/>
  <c r="K544" i="3"/>
  <c r="K520" i="3"/>
  <c r="K488" i="3"/>
  <c r="K448" i="3"/>
  <c r="K368" i="3"/>
  <c r="K344" i="3"/>
  <c r="N624" i="3"/>
  <c r="R624" i="3" s="1"/>
  <c r="S624" i="3" s="1"/>
  <c r="N592" i="3"/>
  <c r="R592" i="3" s="1"/>
  <c r="S592" i="3" s="1"/>
  <c r="N568" i="3"/>
  <c r="R568" i="3" s="1"/>
  <c r="L520" i="3"/>
  <c r="L424" i="3"/>
  <c r="I448" i="3"/>
  <c r="I440" i="3"/>
  <c r="I432" i="3"/>
  <c r="H424" i="3"/>
  <c r="H416" i="3"/>
  <c r="H408" i="3"/>
  <c r="H400" i="3"/>
  <c r="H392" i="3"/>
  <c r="H384" i="3"/>
  <c r="H376" i="3"/>
  <c r="H368" i="3"/>
  <c r="H360" i="3"/>
  <c r="G352" i="3"/>
  <c r="G344" i="3"/>
  <c r="G336" i="3"/>
  <c r="G328" i="3"/>
  <c r="K600" i="3"/>
  <c r="K456" i="3"/>
  <c r="K376" i="3"/>
  <c r="L624" i="3"/>
  <c r="L592" i="3"/>
  <c r="L568" i="3"/>
  <c r="N512" i="3"/>
  <c r="L464" i="3"/>
  <c r="H456" i="3"/>
  <c r="H448" i="3"/>
  <c r="H440" i="3"/>
  <c r="H432" i="3"/>
  <c r="G424" i="3"/>
  <c r="G416" i="3"/>
  <c r="G408" i="3"/>
  <c r="G400" i="3"/>
  <c r="G392" i="3"/>
  <c r="G384" i="3"/>
  <c r="G376" i="3"/>
  <c r="G368" i="3"/>
  <c r="G360" i="3"/>
  <c r="F352" i="3"/>
  <c r="F344" i="3"/>
  <c r="F336" i="3"/>
  <c r="F328" i="3"/>
  <c r="K624" i="3"/>
  <c r="K552" i="3"/>
  <c r="K528" i="3"/>
  <c r="K504" i="3"/>
  <c r="K424" i="3"/>
  <c r="K400" i="3"/>
  <c r="N616" i="3"/>
  <c r="R616" i="3" s="1"/>
  <c r="S616" i="3" s="1"/>
  <c r="L560" i="3"/>
  <c r="T560" i="3" s="1"/>
  <c r="L1239" i="2" s="1"/>
  <c r="K576" i="3"/>
  <c r="K464" i="3"/>
  <c r="K352" i="3"/>
  <c r="L616" i="3"/>
  <c r="T616" i="3" s="1"/>
  <c r="L676" i="2" s="1"/>
  <c r="L584" i="3"/>
  <c r="T584" i="3" s="1"/>
  <c r="L448" i="3"/>
  <c r="L400" i="3"/>
  <c r="L352" i="3"/>
  <c r="F488" i="3"/>
  <c r="F480" i="3"/>
  <c r="F472" i="3"/>
  <c r="F464" i="3"/>
  <c r="F456" i="3"/>
  <c r="F448" i="3"/>
  <c r="F440" i="3"/>
  <c r="F432" i="3"/>
  <c r="E424" i="3"/>
  <c r="E416" i="3"/>
  <c r="E408" i="3"/>
  <c r="E400" i="3"/>
  <c r="E392" i="3"/>
  <c r="E384" i="3"/>
  <c r="E376" i="3"/>
  <c r="E368" i="3"/>
  <c r="E360" i="3"/>
  <c r="D352" i="3"/>
  <c r="D344" i="3"/>
  <c r="D336" i="3"/>
  <c r="D328" i="3"/>
  <c r="K608" i="3"/>
  <c r="K432" i="3"/>
  <c r="K408" i="3"/>
  <c r="K384" i="3"/>
  <c r="K328" i="3"/>
  <c r="N608" i="3"/>
  <c r="R608" i="3" s="1"/>
  <c r="S608" i="3" s="1"/>
  <c r="N576" i="3"/>
  <c r="R576" i="3" s="1"/>
  <c r="S576" i="3" s="1"/>
  <c r="L544" i="3"/>
  <c r="T544" i="3" s="1"/>
  <c r="N440" i="3"/>
  <c r="R440" i="3" s="1"/>
  <c r="K584" i="3"/>
  <c r="K560" i="3"/>
  <c r="K536" i="3"/>
  <c r="K512" i="3"/>
  <c r="K472" i="3"/>
  <c r="K360" i="3"/>
  <c r="L608" i="3"/>
  <c r="L576" i="3"/>
  <c r="L488" i="3"/>
  <c r="N432" i="3"/>
  <c r="R432" i="3" s="1"/>
  <c r="N296" i="3"/>
  <c r="N224" i="3"/>
  <c r="L150" i="3"/>
  <c r="L142" i="3"/>
  <c r="N134" i="3"/>
  <c r="L126" i="3"/>
  <c r="N118" i="3"/>
  <c r="N102" i="3"/>
  <c r="N94" i="3"/>
  <c r="L86" i="3"/>
  <c r="L296" i="3"/>
  <c r="N280" i="3"/>
  <c r="L224" i="3"/>
  <c r="N320" i="3"/>
  <c r="L280" i="3"/>
  <c r="N256" i="3"/>
  <c r="N216" i="3"/>
  <c r="L174" i="3"/>
  <c r="L110" i="3"/>
  <c r="L320" i="3"/>
  <c r="N288" i="3"/>
  <c r="L256" i="3"/>
  <c r="L216" i="3"/>
  <c r="N208" i="3"/>
  <c r="N312" i="3"/>
  <c r="L288" i="3"/>
  <c r="N272" i="3"/>
  <c r="N248" i="3"/>
  <c r="L208" i="3"/>
  <c r="N200" i="3"/>
  <c r="N70" i="3"/>
  <c r="N62" i="3"/>
  <c r="L54" i="3"/>
  <c r="L312" i="3"/>
  <c r="L272" i="3"/>
  <c r="L248" i="3"/>
  <c r="N240" i="3"/>
  <c r="L200" i="3"/>
  <c r="N192" i="3"/>
  <c r="N304" i="3"/>
  <c r="K623" i="3"/>
  <c r="K591" i="3"/>
  <c r="K519" i="3"/>
  <c r="K463" i="3"/>
  <c r="K335" i="3"/>
  <c r="K191" i="3"/>
  <c r="K183" i="3"/>
  <c r="K93" i="3"/>
  <c r="K29" i="3"/>
  <c r="L559" i="3"/>
  <c r="L543" i="3"/>
  <c r="N527" i="3"/>
  <c r="R527" i="3" s="1"/>
  <c r="S527" i="3" s="1"/>
  <c r="N511" i="3"/>
  <c r="R511" i="3" s="1"/>
  <c r="S511" i="3" s="1"/>
  <c r="L487" i="3"/>
  <c r="L471" i="3"/>
  <c r="T471" i="3" s="1"/>
  <c r="L1261" i="2" s="1"/>
  <c r="N455" i="3"/>
  <c r="R455" i="3" s="1"/>
  <c r="S455" i="3" s="1"/>
  <c r="N439" i="3"/>
  <c r="R439" i="3" s="1"/>
  <c r="S439" i="3" s="1"/>
  <c r="L415" i="3"/>
  <c r="L399" i="3"/>
  <c r="N383" i="3"/>
  <c r="N367" i="3"/>
  <c r="L343" i="3"/>
  <c r="T343" i="3" s="1"/>
  <c r="L327" i="3"/>
  <c r="N311" i="3"/>
  <c r="R311" i="3" s="1"/>
  <c r="S311" i="3" s="1"/>
  <c r="N295" i="3"/>
  <c r="L279" i="3"/>
  <c r="L263" i="3"/>
  <c r="N247" i="3"/>
  <c r="N207" i="3"/>
  <c r="N183" i="3"/>
  <c r="R183" i="3" s="1"/>
  <c r="S183" i="3" s="1"/>
  <c r="N149" i="3"/>
  <c r="L117" i="3"/>
  <c r="K559" i="3"/>
  <c r="K527" i="3"/>
  <c r="K471" i="3"/>
  <c r="K415" i="3"/>
  <c r="K383" i="3"/>
  <c r="K343" i="3"/>
  <c r="K199" i="3"/>
  <c r="K101" i="3"/>
  <c r="K37" i="3"/>
  <c r="N615" i="3"/>
  <c r="R615" i="3" s="1"/>
  <c r="S615" i="3" s="1"/>
  <c r="L527" i="3"/>
  <c r="L511" i="3"/>
  <c r="T511" i="3" s="1"/>
  <c r="N495" i="3"/>
  <c r="R495" i="3" s="1"/>
  <c r="S495" i="3" s="1"/>
  <c r="L455" i="3"/>
  <c r="L439" i="3"/>
  <c r="L383" i="3"/>
  <c r="L367" i="3"/>
  <c r="L311" i="3"/>
  <c r="L295" i="3"/>
  <c r="L247" i="3"/>
  <c r="L207" i="3"/>
  <c r="L183" i="3"/>
  <c r="L149" i="3"/>
  <c r="K45" i="3"/>
  <c r="L615" i="3"/>
  <c r="N599" i="3"/>
  <c r="R599" i="3" s="1"/>
  <c r="S599" i="3" s="1"/>
  <c r="N583" i="3"/>
  <c r="R583" i="3" s="1"/>
  <c r="S583" i="3" s="1"/>
  <c r="L495" i="3"/>
  <c r="N423" i="3"/>
  <c r="R423" i="3" s="1"/>
  <c r="S423" i="3" s="1"/>
  <c r="N351" i="3"/>
  <c r="L141" i="3"/>
  <c r="N109" i="3"/>
  <c r="R109" i="3" s="1"/>
  <c r="S109" i="3" s="1"/>
  <c r="K567" i="3"/>
  <c r="K535" i="3"/>
  <c r="K487" i="3"/>
  <c r="K423" i="3"/>
  <c r="K391" i="3"/>
  <c r="K351" i="3"/>
  <c r="K295" i="3"/>
  <c r="K279" i="3"/>
  <c r="K271" i="3"/>
  <c r="K263" i="3"/>
  <c r="K255" i="3"/>
  <c r="K247" i="3"/>
  <c r="K239" i="3"/>
  <c r="K231" i="3"/>
  <c r="K215" i="3"/>
  <c r="K53" i="3"/>
  <c r="L599" i="3"/>
  <c r="L583" i="3"/>
  <c r="N567" i="3"/>
  <c r="R567" i="3" s="1"/>
  <c r="S567" i="3" s="1"/>
  <c r="N551" i="3"/>
  <c r="R551" i="3" s="1"/>
  <c r="S551" i="3" s="1"/>
  <c r="N479" i="3"/>
  <c r="R479" i="3" s="1"/>
  <c r="S479" i="3" s="1"/>
  <c r="N463" i="3"/>
  <c r="R463" i="3" s="1"/>
  <c r="S463" i="3" s="1"/>
  <c r="L423" i="3"/>
  <c r="N407" i="3"/>
  <c r="R407" i="3" s="1"/>
  <c r="S407" i="3" s="1"/>
  <c r="N391" i="3"/>
  <c r="R391" i="3" s="1"/>
  <c r="S391" i="3" s="1"/>
  <c r="L351" i="3"/>
  <c r="N335" i="3"/>
  <c r="R335" i="3" s="1"/>
  <c r="S335" i="3" s="1"/>
  <c r="N271" i="3"/>
  <c r="R271" i="3" s="1"/>
  <c r="S271" i="3" s="1"/>
  <c r="N239" i="3"/>
  <c r="R239" i="3" s="1"/>
  <c r="S239" i="3" s="1"/>
  <c r="N223" i="3"/>
  <c r="R223" i="3" s="1"/>
  <c r="S223" i="3" s="1"/>
  <c r="N199" i="3"/>
  <c r="R199" i="3" s="1"/>
  <c r="S199" i="3" s="1"/>
  <c r="L109" i="3"/>
  <c r="K607" i="3"/>
  <c r="K503" i="3"/>
  <c r="K431" i="3"/>
  <c r="K303" i="3"/>
  <c r="K223" i="3"/>
  <c r="K173" i="3"/>
  <c r="L567" i="3"/>
  <c r="L551" i="3"/>
  <c r="N535" i="3"/>
  <c r="R535" i="3" s="1"/>
  <c r="S535" i="3" s="1"/>
  <c r="N519" i="3"/>
  <c r="R519" i="3" s="1"/>
  <c r="S519" i="3" s="1"/>
  <c r="L479" i="3"/>
  <c r="L463" i="3"/>
  <c r="N447" i="3"/>
  <c r="R447" i="3" s="1"/>
  <c r="S447" i="3" s="1"/>
  <c r="N431" i="3"/>
  <c r="R431" i="3" s="1"/>
  <c r="S431" i="3" s="1"/>
  <c r="L407" i="3"/>
  <c r="T407" i="3" s="1"/>
  <c r="L1280" i="2" s="1"/>
  <c r="L391" i="3"/>
  <c r="T391" i="3" s="1"/>
  <c r="L805" i="2" s="1"/>
  <c r="N375" i="3"/>
  <c r="R375" i="3" s="1"/>
  <c r="S375" i="3" s="1"/>
  <c r="L335" i="3"/>
  <c r="N319" i="3"/>
  <c r="R319" i="3" s="1"/>
  <c r="S319" i="3" s="1"/>
  <c r="N303" i="3"/>
  <c r="N13" i="3"/>
  <c r="R13" i="3" s="1"/>
  <c r="S13" i="3" s="1"/>
  <c r="L271" i="3"/>
  <c r="N255" i="3"/>
  <c r="R255" i="3" s="1"/>
  <c r="S255" i="3" s="1"/>
  <c r="L239" i="3"/>
  <c r="L223" i="3"/>
  <c r="L199" i="3"/>
  <c r="N165" i="3"/>
  <c r="N93" i="3"/>
  <c r="R93" i="3" s="1"/>
  <c r="N77" i="3"/>
  <c r="R77" i="3" s="1"/>
  <c r="L69" i="3"/>
  <c r="N53" i="3"/>
  <c r="R53" i="3" s="1"/>
  <c r="S53" i="3" s="1"/>
  <c r="K575" i="3"/>
  <c r="K543" i="3"/>
  <c r="K439" i="3"/>
  <c r="K399" i="3"/>
  <c r="K359" i="3"/>
  <c r="K311" i="3"/>
  <c r="K165" i="3"/>
  <c r="K157" i="3"/>
  <c r="K149" i="3"/>
  <c r="K125" i="3"/>
  <c r="N623" i="3"/>
  <c r="R623" i="3" s="1"/>
  <c r="S623" i="3" s="1"/>
  <c r="N607" i="3"/>
  <c r="R607" i="3" s="1"/>
  <c r="S607" i="3" s="1"/>
  <c r="L535" i="3"/>
  <c r="T535" i="3" s="1"/>
  <c r="L693" i="2" s="1"/>
  <c r="L519" i="3"/>
  <c r="N503" i="3"/>
  <c r="R503" i="3" s="1"/>
  <c r="S503" i="3" s="1"/>
  <c r="L447" i="3"/>
  <c r="L431" i="3"/>
  <c r="T431" i="3" s="1"/>
  <c r="L1432" i="2" s="1"/>
  <c r="L375" i="3"/>
  <c r="L319" i="3"/>
  <c r="L303" i="3"/>
  <c r="T303" i="3" s="1"/>
  <c r="N287" i="3"/>
  <c r="R287" i="3" s="1"/>
  <c r="S287" i="3" s="1"/>
  <c r="L13" i="3"/>
  <c r="L255" i="3"/>
  <c r="N215" i="3"/>
  <c r="N173" i="3"/>
  <c r="R173" i="3" s="1"/>
  <c r="S173" i="3" s="1"/>
  <c r="L165" i="3"/>
  <c r="N5" i="3"/>
  <c r="L93" i="3"/>
  <c r="L53" i="3"/>
  <c r="N37" i="3"/>
  <c r="N21" i="3"/>
  <c r="K615" i="3"/>
  <c r="K511" i="3"/>
  <c r="K447" i="3"/>
  <c r="K367" i="3"/>
  <c r="K319" i="3"/>
  <c r="K133" i="3"/>
  <c r="L623" i="3"/>
  <c r="L607" i="3"/>
  <c r="N591" i="3"/>
  <c r="R591" i="3" s="1"/>
  <c r="S591" i="3" s="1"/>
  <c r="N575" i="3"/>
  <c r="R575" i="3" s="1"/>
  <c r="S575" i="3" s="1"/>
  <c r="L503" i="3"/>
  <c r="N359" i="3"/>
  <c r="R359" i="3" s="1"/>
  <c r="S359" i="3" s="1"/>
  <c r="L287" i="3"/>
  <c r="N231" i="3"/>
  <c r="R231" i="3" s="1"/>
  <c r="S231" i="3" s="1"/>
  <c r="L215" i="3"/>
  <c r="T215" i="3" s="1"/>
  <c r="L543" i="2" s="1"/>
  <c r="N191" i="3"/>
  <c r="R191" i="3" s="1"/>
  <c r="S191" i="3" s="1"/>
  <c r="L173" i="3"/>
  <c r="N157" i="3"/>
  <c r="L5" i="3"/>
  <c r="N125" i="3"/>
  <c r="L37" i="3"/>
  <c r="L21" i="3"/>
  <c r="L338" i="3"/>
  <c r="T338" i="3" s="1"/>
  <c r="L1155" i="2" s="1"/>
  <c r="N176" i="3"/>
  <c r="R176" i="3" s="1"/>
  <c r="S176" i="3" s="1"/>
  <c r="L160" i="3"/>
  <c r="T160" i="3" s="1"/>
  <c r="L1176" i="2" s="1"/>
  <c r="L144" i="3"/>
  <c r="L128" i="3"/>
  <c r="L112" i="3"/>
  <c r="L88" i="3"/>
  <c r="N80" i="3"/>
  <c r="R80" i="3" s="1"/>
  <c r="S80" i="3" s="1"/>
  <c r="N48" i="3"/>
  <c r="R48" i="3" s="1"/>
  <c r="S48" i="3" s="1"/>
  <c r="L298" i="3"/>
  <c r="L176" i="3"/>
  <c r="N104" i="3"/>
  <c r="R104" i="3" s="1"/>
  <c r="S104" i="3" s="1"/>
  <c r="L80" i="3"/>
  <c r="N72" i="3"/>
  <c r="R72" i="3" s="1"/>
  <c r="S72" i="3" s="1"/>
  <c r="L48" i="3"/>
  <c r="N40" i="3"/>
  <c r="R40" i="3" s="1"/>
  <c r="S40" i="3" s="1"/>
  <c r="P298" i="3"/>
  <c r="N8" i="3"/>
  <c r="R8" i="3" s="1"/>
  <c r="S8" i="3" s="1"/>
  <c r="N168" i="3"/>
  <c r="R168" i="3" s="1"/>
  <c r="S168" i="3" s="1"/>
  <c r="N152" i="3"/>
  <c r="R152" i="3" s="1"/>
  <c r="S152" i="3" s="1"/>
  <c r="N120" i="3"/>
  <c r="R120" i="3" s="1"/>
  <c r="S120" i="3" s="1"/>
  <c r="P234" i="3"/>
  <c r="L306" i="3"/>
  <c r="T306" i="3" s="1"/>
  <c r="L8" i="3"/>
  <c r="L168" i="3"/>
  <c r="T168" i="3" s="1"/>
  <c r="L401" i="2" s="1"/>
  <c r="L152" i="3"/>
  <c r="L120" i="3"/>
  <c r="N96" i="3"/>
  <c r="R96" i="3" s="1"/>
  <c r="S96" i="3" s="1"/>
  <c r="N64" i="3"/>
  <c r="R64" i="3" s="1"/>
  <c r="S64" i="3" s="1"/>
  <c r="N32" i="3"/>
  <c r="R32" i="3" s="1"/>
  <c r="L330" i="3"/>
  <c r="N136" i="3"/>
  <c r="R136" i="3" s="1"/>
  <c r="S136" i="3" s="1"/>
  <c r="L96" i="3"/>
  <c r="T96" i="3" s="1"/>
  <c r="L607" i="2" s="1"/>
  <c r="L64" i="3"/>
  <c r="T64" i="3" s="1"/>
  <c r="L3" i="2" s="1"/>
  <c r="N56" i="3"/>
  <c r="R56" i="3" s="1"/>
  <c r="S56" i="3" s="1"/>
  <c r="L32" i="3"/>
  <c r="N24" i="3"/>
  <c r="R24" i="3" s="1"/>
  <c r="S24" i="3" s="1"/>
  <c r="N16" i="3"/>
  <c r="R16" i="3" s="1"/>
  <c r="S16" i="3" s="1"/>
  <c r="L136" i="3"/>
  <c r="L56" i="3"/>
  <c r="T56" i="3" s="1"/>
  <c r="L24" i="3"/>
  <c r="L16" i="3"/>
  <c r="L314" i="3"/>
  <c r="L290" i="3"/>
  <c r="N160" i="3"/>
  <c r="R160" i="3" s="1"/>
  <c r="S160" i="3" s="1"/>
  <c r="N144" i="3"/>
  <c r="R144" i="3" s="1"/>
  <c r="S144" i="3" s="1"/>
  <c r="N128" i="3"/>
  <c r="R128" i="3" s="1"/>
  <c r="S128" i="3" s="1"/>
  <c r="N112" i="3"/>
  <c r="R112" i="3" s="1"/>
  <c r="S112" i="3" s="1"/>
  <c r="N88" i="3"/>
  <c r="R88" i="3" s="1"/>
  <c r="S88" i="3" s="1"/>
  <c r="P66" i="3"/>
  <c r="K597" i="3"/>
  <c r="K533" i="3"/>
  <c r="K381" i="3"/>
  <c r="K11" i="3"/>
  <c r="K221" i="3"/>
  <c r="K213" i="3"/>
  <c r="K205" i="3"/>
  <c r="K197" i="3"/>
  <c r="L605" i="3"/>
  <c r="T605" i="3" s="1"/>
  <c r="L573" i="3"/>
  <c r="L541" i="3"/>
  <c r="T541" i="3" s="1"/>
  <c r="L1249" i="2" s="1"/>
  <c r="L509" i="3"/>
  <c r="L461" i="3"/>
  <c r="T461" i="3" s="1"/>
  <c r="L1578" i="2" s="1"/>
  <c r="L421" i="3"/>
  <c r="L389" i="3"/>
  <c r="T389" i="3" s="1"/>
  <c r="L349" i="3"/>
  <c r="N301" i="3"/>
  <c r="R301" i="3" s="1"/>
  <c r="S301" i="3" s="1"/>
  <c r="L293" i="3"/>
  <c r="T293" i="3" s="1"/>
  <c r="N269" i="3"/>
  <c r="R269" i="3" s="1"/>
  <c r="S269" i="3" s="1"/>
  <c r="L237" i="3"/>
  <c r="L197" i="3"/>
  <c r="N155" i="3"/>
  <c r="N2" i="3"/>
  <c r="R2" i="3" s="1"/>
  <c r="L99" i="3"/>
  <c r="N83" i="3"/>
  <c r="P290" i="3"/>
  <c r="P226" i="3"/>
  <c r="P58" i="3"/>
  <c r="K605" i="3"/>
  <c r="K541" i="3"/>
  <c r="K389" i="3"/>
  <c r="K189" i="3"/>
  <c r="K139" i="3"/>
  <c r="K131" i="3"/>
  <c r="K123" i="3"/>
  <c r="K115" i="3"/>
  <c r="N613" i="3"/>
  <c r="R613" i="3" s="1"/>
  <c r="S613" i="3" s="1"/>
  <c r="N581" i="3"/>
  <c r="R581" i="3" s="1"/>
  <c r="S581" i="3" s="1"/>
  <c r="N549" i="3"/>
  <c r="R549" i="3" s="1"/>
  <c r="S549" i="3" s="1"/>
  <c r="N517" i="3"/>
  <c r="R517" i="3" s="1"/>
  <c r="S517" i="3" s="1"/>
  <c r="N469" i="3"/>
  <c r="R469" i="3" s="1"/>
  <c r="S469" i="3" s="1"/>
  <c r="N437" i="3"/>
  <c r="R437" i="3" s="1"/>
  <c r="S437" i="3" s="1"/>
  <c r="N429" i="3"/>
  <c r="R429" i="3" s="1"/>
  <c r="S429" i="3" s="1"/>
  <c r="N397" i="3"/>
  <c r="R397" i="3" s="1"/>
  <c r="S397" i="3" s="1"/>
  <c r="N365" i="3"/>
  <c r="R365" i="3" s="1"/>
  <c r="S365" i="3" s="1"/>
  <c r="N357" i="3"/>
  <c r="R357" i="3" s="1"/>
  <c r="S357" i="3" s="1"/>
  <c r="N309" i="3"/>
  <c r="R309" i="3" s="1"/>
  <c r="S309" i="3" s="1"/>
  <c r="L301" i="3"/>
  <c r="L269" i="3"/>
  <c r="L155" i="3"/>
  <c r="N131" i="3"/>
  <c r="L2" i="3"/>
  <c r="L83" i="3"/>
  <c r="N59" i="3"/>
  <c r="N43" i="3"/>
  <c r="N27" i="3"/>
  <c r="P282" i="3"/>
  <c r="P218" i="3"/>
  <c r="P130" i="3"/>
  <c r="P50" i="3"/>
  <c r="I2" i="3"/>
  <c r="K613" i="3"/>
  <c r="K549" i="3"/>
  <c r="K397" i="3"/>
  <c r="K107" i="3"/>
  <c r="K99" i="3"/>
  <c r="K91" i="3"/>
  <c r="K83" i="3"/>
  <c r="K75" i="3"/>
  <c r="K67" i="3"/>
  <c r="K59" i="3"/>
  <c r="K51" i="3"/>
  <c r="K43" i="3"/>
  <c r="K35" i="3"/>
  <c r="K27" i="3"/>
  <c r="K19" i="3"/>
  <c r="L613" i="3"/>
  <c r="L581" i="3"/>
  <c r="T581" i="3" s="1"/>
  <c r="L181" i="2" s="1"/>
  <c r="L549" i="3"/>
  <c r="L517" i="3"/>
  <c r="L469" i="3"/>
  <c r="L437" i="3"/>
  <c r="L429" i="3"/>
  <c r="L397" i="3"/>
  <c r="L365" i="3"/>
  <c r="L357" i="3"/>
  <c r="N317" i="3"/>
  <c r="R317" i="3" s="1"/>
  <c r="S317" i="3" s="1"/>
  <c r="L309" i="3"/>
  <c r="T309" i="3" s="1"/>
  <c r="L22" i="2" s="1"/>
  <c r="N277" i="3"/>
  <c r="R277" i="3" s="1"/>
  <c r="S277" i="3" s="1"/>
  <c r="N245" i="3"/>
  <c r="R245" i="3" s="1"/>
  <c r="S245" i="3" s="1"/>
  <c r="N221" i="3"/>
  <c r="R221" i="3" s="1"/>
  <c r="S221" i="3" s="1"/>
  <c r="N205" i="3"/>
  <c r="R205" i="3" s="1"/>
  <c r="S205" i="3" s="1"/>
  <c r="N163" i="3"/>
  <c r="L131" i="3"/>
  <c r="T131" i="3" s="1"/>
  <c r="L1269" i="2" s="1"/>
  <c r="N115" i="3"/>
  <c r="L59" i="3"/>
  <c r="L43" i="3"/>
  <c r="L27" i="3"/>
  <c r="P338" i="3"/>
  <c r="P274" i="3"/>
  <c r="P210" i="3"/>
  <c r="P106" i="3"/>
  <c r="P42" i="3"/>
  <c r="K621" i="3"/>
  <c r="K557" i="3"/>
  <c r="K493" i="3"/>
  <c r="K405" i="3"/>
  <c r="N621" i="3"/>
  <c r="R621" i="3" s="1"/>
  <c r="S621" i="3" s="1"/>
  <c r="N589" i="3"/>
  <c r="R589" i="3" s="1"/>
  <c r="S589" i="3" s="1"/>
  <c r="N557" i="3"/>
  <c r="R557" i="3" s="1"/>
  <c r="S557" i="3" s="1"/>
  <c r="N525" i="3"/>
  <c r="R525" i="3" s="1"/>
  <c r="S525" i="3" s="1"/>
  <c r="N493" i="3"/>
  <c r="R493" i="3" s="1"/>
  <c r="S493" i="3" s="1"/>
  <c r="N477" i="3"/>
  <c r="R477" i="3" s="1"/>
  <c r="S477" i="3" s="1"/>
  <c r="N445" i="3"/>
  <c r="R445" i="3" s="1"/>
  <c r="S445" i="3" s="1"/>
  <c r="N405" i="3"/>
  <c r="R405" i="3" s="1"/>
  <c r="S405" i="3" s="1"/>
  <c r="N373" i="3"/>
  <c r="R373" i="3" s="1"/>
  <c r="S373" i="3" s="1"/>
  <c r="N325" i="3"/>
  <c r="R325" i="3" s="1"/>
  <c r="S325" i="3" s="1"/>
  <c r="L317" i="3"/>
  <c r="L277" i="3"/>
  <c r="L245" i="3"/>
  <c r="T245" i="3" s="1"/>
  <c r="L300" i="2" s="1"/>
  <c r="N229" i="3"/>
  <c r="R229" i="3" s="1"/>
  <c r="S229" i="3" s="1"/>
  <c r="L221" i="3"/>
  <c r="L205" i="3"/>
  <c r="L163" i="3"/>
  <c r="L115" i="3"/>
  <c r="N75" i="3"/>
  <c r="P330" i="3"/>
  <c r="P266" i="3"/>
  <c r="P202" i="3"/>
  <c r="P98" i="3"/>
  <c r="P34" i="3"/>
  <c r="G2" i="3"/>
  <c r="K565" i="3"/>
  <c r="K501" i="3"/>
  <c r="K413" i="3"/>
  <c r="K341" i="3"/>
  <c r="K333" i="3"/>
  <c r="K325" i="3"/>
  <c r="K317" i="3"/>
  <c r="K309" i="3"/>
  <c r="K301" i="3"/>
  <c r="K293" i="3"/>
  <c r="K285" i="3"/>
  <c r="K3" i="3"/>
  <c r="L621" i="3"/>
  <c r="T621" i="3" s="1"/>
  <c r="L1546" i="2" s="1"/>
  <c r="L589" i="3"/>
  <c r="T589" i="3" s="1"/>
  <c r="L212" i="2" s="1"/>
  <c r="L557" i="3"/>
  <c r="L525" i="3"/>
  <c r="L493" i="3"/>
  <c r="L477" i="3"/>
  <c r="T477" i="3" s="1"/>
  <c r="L445" i="3"/>
  <c r="L405" i="3"/>
  <c r="L373" i="3"/>
  <c r="T373" i="3" s="1"/>
  <c r="L627" i="2" s="1"/>
  <c r="N333" i="3"/>
  <c r="R333" i="3" s="1"/>
  <c r="S333" i="3" s="1"/>
  <c r="L325" i="3"/>
  <c r="N253" i="3"/>
  <c r="R253" i="3" s="1"/>
  <c r="S253" i="3" s="1"/>
  <c r="L229" i="3"/>
  <c r="N107" i="3"/>
  <c r="N91" i="3"/>
  <c r="L75" i="3"/>
  <c r="P322" i="3"/>
  <c r="P258" i="3"/>
  <c r="P194" i="3"/>
  <c r="P90" i="3"/>
  <c r="P26" i="3"/>
  <c r="F2" i="3"/>
  <c r="I43" i="3"/>
  <c r="I35" i="3"/>
  <c r="I27" i="3"/>
  <c r="I19" i="3"/>
  <c r="K573" i="3"/>
  <c r="K509" i="3"/>
  <c r="K485" i="3"/>
  <c r="K477" i="3"/>
  <c r="K469" i="3"/>
  <c r="K461" i="3"/>
  <c r="K453" i="3"/>
  <c r="K445" i="3"/>
  <c r="K437" i="3"/>
  <c r="K421" i="3"/>
  <c r="K349" i="3"/>
  <c r="K171" i="3"/>
  <c r="K2" i="3"/>
  <c r="N597" i="3"/>
  <c r="R597" i="3" s="1"/>
  <c r="S597" i="3" s="1"/>
  <c r="N565" i="3"/>
  <c r="R565" i="3" s="1"/>
  <c r="S565" i="3" s="1"/>
  <c r="N533" i="3"/>
  <c r="R533" i="3" s="1"/>
  <c r="S533" i="3" s="1"/>
  <c r="N501" i="3"/>
  <c r="R501" i="3" s="1"/>
  <c r="S501" i="3" s="1"/>
  <c r="N485" i="3"/>
  <c r="R485" i="3" s="1"/>
  <c r="S485" i="3" s="1"/>
  <c r="N453" i="3"/>
  <c r="R453" i="3" s="1"/>
  <c r="S453" i="3" s="1"/>
  <c r="N413" i="3"/>
  <c r="R413" i="3" s="1"/>
  <c r="S413" i="3" s="1"/>
  <c r="N381" i="3"/>
  <c r="R381" i="3" s="1"/>
  <c r="S381" i="3" s="1"/>
  <c r="N341" i="3"/>
  <c r="R341" i="3" s="1"/>
  <c r="S341" i="3" s="1"/>
  <c r="L333" i="3"/>
  <c r="T333" i="3" s="1"/>
  <c r="L965" i="2" s="1"/>
  <c r="L253" i="3"/>
  <c r="L189" i="3"/>
  <c r="L107" i="3"/>
  <c r="L91" i="3"/>
  <c r="N35" i="3"/>
  <c r="N19" i="3"/>
  <c r="R19" i="3" s="1"/>
  <c r="S19" i="3" s="1"/>
  <c r="P314" i="3"/>
  <c r="P250" i="3"/>
  <c r="P186" i="3"/>
  <c r="P82" i="3"/>
  <c r="K581" i="3"/>
  <c r="K517" i="3"/>
  <c r="K429" i="3"/>
  <c r="K365" i="3"/>
  <c r="K357" i="3"/>
  <c r="L597" i="3"/>
  <c r="L565" i="3"/>
  <c r="L533" i="3"/>
  <c r="L501" i="3"/>
  <c r="L485" i="3"/>
  <c r="L453" i="3"/>
  <c r="T453" i="3" s="1"/>
  <c r="L1188" i="2" s="1"/>
  <c r="L413" i="3"/>
  <c r="T413" i="3" s="1"/>
  <c r="L381" i="3"/>
  <c r="L341" i="3"/>
  <c r="N285" i="3"/>
  <c r="R285" i="3" s="1"/>
  <c r="S285" i="3" s="1"/>
  <c r="N11" i="3"/>
  <c r="N261" i="3"/>
  <c r="R261" i="3" s="1"/>
  <c r="S261" i="3" s="1"/>
  <c r="N213" i="3"/>
  <c r="R213" i="3" s="1"/>
  <c r="S213" i="3" s="1"/>
  <c r="N180" i="3"/>
  <c r="R180" i="3" s="1"/>
  <c r="S180" i="3" s="1"/>
  <c r="N171" i="3"/>
  <c r="N147" i="3"/>
  <c r="N139" i="3"/>
  <c r="N123" i="3"/>
  <c r="N3" i="3"/>
  <c r="N67" i="3"/>
  <c r="N51" i="3"/>
  <c r="L35" i="3"/>
  <c r="L19" i="3"/>
  <c r="P306" i="3"/>
  <c r="P242" i="3"/>
  <c r="P74" i="3"/>
  <c r="P626" i="3"/>
  <c r="P562" i="3"/>
  <c r="P498" i="3"/>
  <c r="P434" i="3"/>
  <c r="P370" i="3"/>
  <c r="K426" i="3"/>
  <c r="K418" i="3"/>
  <c r="K410" i="3"/>
  <c r="K402" i="3"/>
  <c r="K394" i="3"/>
  <c r="K386" i="3"/>
  <c r="K378" i="3"/>
  <c r="K370" i="3"/>
  <c r="K362" i="3"/>
  <c r="P618" i="3"/>
  <c r="P554" i="3"/>
  <c r="P490" i="3"/>
  <c r="P426" i="3"/>
  <c r="P362" i="3"/>
  <c r="P122" i="3"/>
  <c r="K354" i="3"/>
  <c r="K346" i="3"/>
  <c r="N490" i="3"/>
  <c r="N482" i="3"/>
  <c r="N474" i="3"/>
  <c r="N466" i="3"/>
  <c r="N458" i="3"/>
  <c r="N450" i="3"/>
  <c r="N442" i="3"/>
  <c r="N434" i="3"/>
  <c r="R434" i="3" s="1"/>
  <c r="L346" i="3"/>
  <c r="T346" i="3" s="1"/>
  <c r="P610" i="3"/>
  <c r="P546" i="3"/>
  <c r="P482" i="3"/>
  <c r="P418" i="3"/>
  <c r="P354" i="3"/>
  <c r="P114" i="3"/>
  <c r="L474" i="3"/>
  <c r="L466" i="3"/>
  <c r="T466" i="3" s="1"/>
  <c r="L869" i="2" s="1"/>
  <c r="L458" i="3"/>
  <c r="T458" i="3" s="1"/>
  <c r="L812" i="2" s="1"/>
  <c r="L450" i="3"/>
  <c r="T450" i="3" s="1"/>
  <c r="L442" i="3"/>
  <c r="T442" i="3" s="1"/>
  <c r="L1496" i="2" s="1"/>
  <c r="L354" i="3"/>
  <c r="N141" i="3"/>
  <c r="P141" i="3"/>
  <c r="N133" i="3"/>
  <c r="P133" i="3"/>
  <c r="P117" i="3"/>
  <c r="N117" i="3"/>
  <c r="N101" i="3"/>
  <c r="R101" i="3" s="1"/>
  <c r="P101" i="3"/>
  <c r="P85" i="3"/>
  <c r="N85" i="3"/>
  <c r="R85" i="3" s="1"/>
  <c r="L77" i="3"/>
  <c r="P77" i="3"/>
  <c r="P69" i="3"/>
  <c r="N69" i="3"/>
  <c r="R69" i="3" s="1"/>
  <c r="L61" i="3"/>
  <c r="N61" i="3"/>
  <c r="R61" i="3" s="1"/>
  <c r="P61" i="3"/>
  <c r="N45" i="3"/>
  <c r="R45" i="3" s="1"/>
  <c r="P45" i="3"/>
  <c r="P29" i="3"/>
  <c r="L29" i="3"/>
  <c r="T29" i="3" s="1"/>
  <c r="P602" i="3"/>
  <c r="P538" i="3"/>
  <c r="P410" i="3"/>
  <c r="P346" i="3"/>
  <c r="N426" i="3"/>
  <c r="R426" i="3" s="1"/>
  <c r="S426" i="3" s="1"/>
  <c r="N418" i="3"/>
  <c r="R418" i="3" s="1"/>
  <c r="N410" i="3"/>
  <c r="R410" i="3" s="1"/>
  <c r="S410" i="3" s="1"/>
  <c r="N402" i="3"/>
  <c r="R402" i="3" s="1"/>
  <c r="S402" i="3" s="1"/>
  <c r="P594" i="3"/>
  <c r="P530" i="3"/>
  <c r="P402" i="3"/>
  <c r="P162" i="3"/>
  <c r="P586" i="3"/>
  <c r="P522" i="3"/>
  <c r="P394" i="3"/>
  <c r="P154" i="3"/>
  <c r="K626" i="3"/>
  <c r="K618" i="3"/>
  <c r="K610" i="3"/>
  <c r="K602" i="3"/>
  <c r="K594" i="3"/>
  <c r="K586" i="3"/>
  <c r="K578" i="3"/>
  <c r="K570" i="3"/>
  <c r="K562" i="3"/>
  <c r="K554" i="3"/>
  <c r="K546" i="3"/>
  <c r="K538" i="3"/>
  <c r="K530" i="3"/>
  <c r="K522" i="3"/>
  <c r="K514" i="3"/>
  <c r="K506" i="3"/>
  <c r="K498" i="3"/>
  <c r="N626" i="3"/>
  <c r="R626" i="3" s="1"/>
  <c r="N618" i="3"/>
  <c r="R618" i="3" s="1"/>
  <c r="N610" i="3"/>
  <c r="R610" i="3" s="1"/>
  <c r="N602" i="3"/>
  <c r="R602" i="3" s="1"/>
  <c r="N594" i="3"/>
  <c r="R594" i="3" s="1"/>
  <c r="N586" i="3"/>
  <c r="R586" i="3" s="1"/>
  <c r="S586" i="3" s="1"/>
  <c r="N578" i="3"/>
  <c r="N570" i="3"/>
  <c r="N562" i="3"/>
  <c r="N554" i="3"/>
  <c r="N546" i="3"/>
  <c r="N538" i="3"/>
  <c r="N530" i="3"/>
  <c r="N522" i="3"/>
  <c r="N514" i="3"/>
  <c r="N506" i="3"/>
  <c r="N498" i="3"/>
  <c r="N179" i="3"/>
  <c r="R179" i="3" s="1"/>
  <c r="P179" i="3"/>
  <c r="N146" i="3"/>
  <c r="R146" i="3" s="1"/>
  <c r="S146" i="3" s="1"/>
  <c r="L146" i="3"/>
  <c r="P578" i="3"/>
  <c r="P514" i="3"/>
  <c r="P386" i="3"/>
  <c r="P146" i="3"/>
  <c r="L570" i="3"/>
  <c r="T570" i="3" s="1"/>
  <c r="L324" i="2" s="1"/>
  <c r="L506" i="3"/>
  <c r="N243" i="3"/>
  <c r="R243" i="3" s="1"/>
  <c r="P243" i="3"/>
  <c r="L235" i="3"/>
  <c r="T235" i="3" s="1"/>
  <c r="L503" i="2" s="1"/>
  <c r="P235" i="3"/>
  <c r="N227" i="3"/>
  <c r="R227" i="3" s="1"/>
  <c r="P227" i="3"/>
  <c r="L219" i="3"/>
  <c r="T219" i="3" s="1"/>
  <c r="P219" i="3"/>
  <c r="L211" i="3"/>
  <c r="T211" i="3" s="1"/>
  <c r="P211" i="3"/>
  <c r="N203" i="3"/>
  <c r="R203" i="3" s="1"/>
  <c r="P203" i="3"/>
  <c r="P378" i="3"/>
  <c r="P138" i="3"/>
  <c r="P185" i="3"/>
  <c r="P161" i="3"/>
  <c r="P153" i="3"/>
  <c r="P145" i="3"/>
  <c r="P137" i="3"/>
  <c r="P129" i="3"/>
  <c r="P121" i="3"/>
  <c r="P113" i="3"/>
  <c r="P105" i="3"/>
  <c r="P97" i="3"/>
  <c r="P89" i="3"/>
  <c r="P81" i="3"/>
  <c r="P73" i="3"/>
  <c r="P65" i="3"/>
  <c r="P57" i="3"/>
  <c r="P49" i="3"/>
  <c r="P41" i="3"/>
  <c r="P33" i="3"/>
  <c r="P25" i="3"/>
  <c r="P189" i="3"/>
  <c r="P181" i="3"/>
  <c r="P195" i="3"/>
  <c r="P187" i="3"/>
  <c r="N235" i="3"/>
  <c r="R235" i="3" s="1"/>
  <c r="N211" i="3"/>
  <c r="R211" i="3" s="1"/>
  <c r="N219" i="3"/>
  <c r="R219" i="3" s="1"/>
  <c r="S219" i="3" s="1"/>
  <c r="N105" i="3"/>
  <c r="R105" i="3" s="1"/>
  <c r="S105" i="3" s="1"/>
  <c r="N73" i="3"/>
  <c r="R73" i="3" s="1"/>
  <c r="N41" i="3"/>
  <c r="R41" i="3" s="1"/>
  <c r="S41" i="3" s="1"/>
  <c r="N137" i="3"/>
  <c r="R137" i="3" s="1"/>
  <c r="N113" i="3"/>
  <c r="R113" i="3" s="1"/>
  <c r="N81" i="3"/>
  <c r="R81" i="3" s="1"/>
  <c r="N49" i="3"/>
  <c r="R49" i="3" s="1"/>
  <c r="S49" i="3" s="1"/>
  <c r="N25" i="3"/>
  <c r="R25" i="3" s="1"/>
  <c r="L202" i="3"/>
  <c r="T202" i="3" s="1"/>
  <c r="N394" i="3"/>
  <c r="R394" i="3" s="1"/>
  <c r="N386" i="3"/>
  <c r="R386" i="3" s="1"/>
  <c r="N378" i="3"/>
  <c r="R378" i="3" s="1"/>
  <c r="S378" i="3" s="1"/>
  <c r="N370" i="3"/>
  <c r="R370" i="3" s="1"/>
  <c r="N362" i="3"/>
  <c r="N282" i="3"/>
  <c r="N274" i="3"/>
  <c r="N266" i="3"/>
  <c r="R266" i="3" s="1"/>
  <c r="S266" i="3" s="1"/>
  <c r="N258" i="3"/>
  <c r="N250" i="3"/>
  <c r="N242" i="3"/>
  <c r="N234" i="3"/>
  <c r="N226" i="3"/>
  <c r="R226" i="3" s="1"/>
  <c r="L210" i="3"/>
  <c r="T210" i="3" s="1"/>
  <c r="L23" i="2" s="1"/>
  <c r="L186" i="3"/>
  <c r="T186" i="3" s="1"/>
  <c r="L716" i="2" s="1"/>
  <c r="L218" i="3"/>
  <c r="T218" i="3" s="1"/>
  <c r="L44" i="2" s="1"/>
  <c r="N187" i="3"/>
  <c r="R187" i="3" s="1"/>
  <c r="N195" i="3"/>
  <c r="R195" i="3" s="1"/>
  <c r="N185" i="3"/>
  <c r="N181" i="3"/>
  <c r="N194" i="3"/>
  <c r="R194" i="3" s="1"/>
  <c r="N106" i="3"/>
  <c r="R106" i="3" s="1"/>
  <c r="N98" i="3"/>
  <c r="R98" i="3" s="1"/>
  <c r="N90" i="3"/>
  <c r="R90" i="3" s="1"/>
  <c r="S90" i="3" s="1"/>
  <c r="N82" i="3"/>
  <c r="R82" i="3" s="1"/>
  <c r="N74" i="3"/>
  <c r="R74" i="3" s="1"/>
  <c r="N66" i="3"/>
  <c r="R66" i="3" s="1"/>
  <c r="S66" i="3" s="1"/>
  <c r="N58" i="3"/>
  <c r="R58" i="3" s="1"/>
  <c r="S58" i="3" s="1"/>
  <c r="N50" i="3"/>
  <c r="R50" i="3" s="1"/>
  <c r="N42" i="3"/>
  <c r="R42" i="3" s="1"/>
  <c r="N34" i="3"/>
  <c r="R34" i="3" s="1"/>
  <c r="N26" i="3"/>
  <c r="R26" i="3" s="1"/>
  <c r="S26" i="3" s="1"/>
  <c r="N138" i="3"/>
  <c r="R138" i="3" s="1"/>
  <c r="S138" i="3" s="1"/>
  <c r="N130" i="3"/>
  <c r="R130" i="3" s="1"/>
  <c r="N122" i="3"/>
  <c r="R122" i="3" s="1"/>
  <c r="S122" i="3" s="1"/>
  <c r="N114" i="3"/>
  <c r="R114" i="3" s="1"/>
  <c r="K1119" i="2"/>
  <c r="T591" i="3" l="1"/>
  <c r="L954" i="2" s="1"/>
  <c r="S82" i="3"/>
  <c r="S187" i="3"/>
  <c r="S594" i="3"/>
  <c r="T152" i="3"/>
  <c r="L839" i="2" s="1"/>
  <c r="T455" i="3"/>
  <c r="T600" i="3"/>
  <c r="L421" i="2" s="1"/>
  <c r="T385" i="3"/>
  <c r="L462" i="2" s="1"/>
  <c r="T513" i="3"/>
  <c r="T220" i="3"/>
  <c r="R401" i="3"/>
  <c r="S386" i="3"/>
  <c r="S602" i="3"/>
  <c r="R328" i="3"/>
  <c r="S328" i="3" s="1"/>
  <c r="S568" i="3"/>
  <c r="S552" i="3"/>
  <c r="T78" i="3"/>
  <c r="L1564" i="2" s="1"/>
  <c r="T393" i="3"/>
  <c r="L1519" i="2" s="1"/>
  <c r="S499" i="3"/>
  <c r="S339" i="3"/>
  <c r="S545" i="3"/>
  <c r="R6" i="3"/>
  <c r="S34" i="3"/>
  <c r="S98" i="3"/>
  <c r="S93" i="3"/>
  <c r="S259" i="3"/>
  <c r="S130" i="3"/>
  <c r="T485" i="3"/>
  <c r="T91" i="3"/>
  <c r="T229" i="3"/>
  <c r="L1162" i="2" s="1"/>
  <c r="T613" i="3"/>
  <c r="T88" i="3"/>
  <c r="L786" i="2" s="1"/>
  <c r="T263" i="3"/>
  <c r="L1470" i="2" s="1"/>
  <c r="S480" i="3"/>
  <c r="S164" i="3"/>
  <c r="S226" i="3"/>
  <c r="S32" i="3"/>
  <c r="T279" i="3"/>
  <c r="T504" i="3"/>
  <c r="S560" i="3"/>
  <c r="T89" i="3"/>
  <c r="L428" i="2" s="1"/>
  <c r="T353" i="3"/>
  <c r="L95" i="2" s="1"/>
  <c r="T545" i="3"/>
  <c r="L529" i="2" s="1"/>
  <c r="S487" i="3"/>
  <c r="S531" i="3"/>
  <c r="S267" i="3"/>
  <c r="S291" i="3"/>
  <c r="S536" i="3"/>
  <c r="S74" i="3"/>
  <c r="S203" i="3"/>
  <c r="S85" i="3"/>
  <c r="R225" i="3"/>
  <c r="S462" i="3"/>
  <c r="S610" i="3"/>
  <c r="S194" i="3"/>
  <c r="S626" i="3"/>
  <c r="S424" i="3"/>
  <c r="S195" i="3"/>
  <c r="S418" i="3"/>
  <c r="S434" i="3"/>
  <c r="S440" i="3"/>
  <c r="S520" i="3"/>
  <c r="S394" i="3"/>
  <c r="S77" i="3"/>
  <c r="S392" i="3"/>
  <c r="S416" i="3"/>
  <c r="S472" i="3"/>
  <c r="S268" i="3"/>
  <c r="S324" i="3"/>
  <c r="R414" i="3"/>
  <c r="S414" i="3" s="1"/>
  <c r="S412" i="3"/>
  <c r="S428" i="3"/>
  <c r="S516" i="3"/>
  <c r="S340" i="3"/>
  <c r="S225" i="3"/>
  <c r="S443" i="3"/>
  <c r="S57" i="3"/>
  <c r="S129" i="3"/>
  <c r="S161" i="3"/>
  <c r="S563" i="3"/>
  <c r="S6" i="3"/>
  <c r="S252" i="3"/>
  <c r="S497" i="3"/>
  <c r="S593" i="3"/>
  <c r="S543" i="3"/>
  <c r="S448" i="3"/>
  <c r="S162" i="3"/>
  <c r="R318" i="3"/>
  <c r="S318" i="3" s="1"/>
  <c r="S452" i="3"/>
  <c r="S348" i="3"/>
  <c r="S356" i="3"/>
  <c r="S327" i="3"/>
  <c r="S124" i="3"/>
  <c r="S65" i="3"/>
  <c r="S521" i="3"/>
  <c r="S564" i="3"/>
  <c r="S97" i="3"/>
  <c r="S505" i="3"/>
  <c r="S25" i="3"/>
  <c r="S61" i="3"/>
  <c r="S419" i="3"/>
  <c r="S420" i="3"/>
  <c r="S508" i="3"/>
  <c r="S500" i="3"/>
  <c r="S292" i="3"/>
  <c r="S290" i="3"/>
  <c r="S354" i="3"/>
  <c r="S189" i="3"/>
  <c r="S609" i="3"/>
  <c r="S628" i="3"/>
  <c r="S71" i="3"/>
  <c r="S15" i="3"/>
  <c r="S377" i="3"/>
  <c r="S121" i="3"/>
  <c r="S169" i="3"/>
  <c r="S204" i="3"/>
  <c r="S33" i="3"/>
  <c r="S42" i="3"/>
  <c r="S106" i="3"/>
  <c r="S179" i="3"/>
  <c r="S618" i="3"/>
  <c r="S376" i="3"/>
  <c r="S400" i="3"/>
  <c r="S456" i="3"/>
  <c r="S276" i="3"/>
  <c r="S350" i="3"/>
  <c r="S446" i="3"/>
  <c r="S460" i="3"/>
  <c r="S524" i="3"/>
  <c r="S556" i="3"/>
  <c r="S572" i="3"/>
  <c r="S532" i="3"/>
  <c r="S332" i="3"/>
  <c r="S300" i="3"/>
  <c r="S119" i="3"/>
  <c r="S539" i="3"/>
  <c r="S605" i="3"/>
  <c r="S188" i="3"/>
  <c r="S79" i="3"/>
  <c r="S10" i="3"/>
  <c r="S260" i="3"/>
  <c r="S9" i="3"/>
  <c r="S529" i="3"/>
  <c r="S537" i="3"/>
  <c r="S243" i="3"/>
  <c r="S211" i="3"/>
  <c r="S50" i="3"/>
  <c r="S81" i="3"/>
  <c r="S235" i="3"/>
  <c r="S101" i="3"/>
  <c r="S114" i="3"/>
  <c r="S370" i="3"/>
  <c r="S113" i="3"/>
  <c r="S227" i="3"/>
  <c r="S69" i="3"/>
  <c r="S212" i="3"/>
  <c r="S236" i="3"/>
  <c r="S625" i="3"/>
  <c r="S175" i="3"/>
  <c r="S380" i="3"/>
  <c r="S540" i="3"/>
  <c r="S596" i="3"/>
  <c r="S364" i="3"/>
  <c r="S548" i="3"/>
  <c r="S388" i="3"/>
  <c r="S316" i="3"/>
  <c r="S459" i="3"/>
  <c r="S145" i="3"/>
  <c r="S389" i="3"/>
  <c r="S28" i="3"/>
  <c r="S573" i="3"/>
  <c r="S553" i="3"/>
  <c r="S307" i="3"/>
  <c r="S275" i="3"/>
  <c r="S284" i="3"/>
  <c r="S18" i="3"/>
  <c r="S45" i="3"/>
  <c r="S137" i="3"/>
  <c r="S432" i="3"/>
  <c r="S600" i="3"/>
  <c r="S384" i="3"/>
  <c r="S408" i="3"/>
  <c r="S488" i="3"/>
  <c r="S584" i="3"/>
  <c r="S230" i="3"/>
  <c r="S421" i="3"/>
  <c r="S444" i="3"/>
  <c r="S612" i="3"/>
  <c r="S404" i="3"/>
  <c r="S588" i="3"/>
  <c r="S620" i="3"/>
  <c r="S403" i="3"/>
  <c r="S63" i="3"/>
  <c r="S143" i="3"/>
  <c r="S559" i="3"/>
  <c r="S321" i="3"/>
  <c r="S196" i="3"/>
  <c r="S461" i="3"/>
  <c r="S12" i="3"/>
  <c r="S17" i="3"/>
  <c r="S360" i="3"/>
  <c r="S464" i="3"/>
  <c r="S544" i="3"/>
  <c r="S382" i="3"/>
  <c r="S476" i="3"/>
  <c r="S604" i="3"/>
  <c r="S436" i="3"/>
  <c r="S372" i="3"/>
  <c r="R481" i="3"/>
  <c r="S481" i="3" s="1"/>
  <c r="S210" i="3"/>
  <c r="S338" i="3"/>
  <c r="S89" i="3"/>
  <c r="S170" i="3"/>
  <c r="S617" i="3"/>
  <c r="S103" i="3"/>
  <c r="S31" i="3"/>
  <c r="S580" i="3"/>
  <c r="S151" i="3"/>
  <c r="S153" i="3"/>
  <c r="S251" i="3"/>
  <c r="S561" i="3"/>
  <c r="S569" i="3"/>
  <c r="S73" i="3"/>
  <c r="S154" i="3"/>
  <c r="S29" i="3"/>
  <c r="S468" i="3"/>
  <c r="S484" i="3"/>
  <c r="S492" i="3"/>
  <c r="S396" i="3"/>
  <c r="S585" i="3"/>
  <c r="S601" i="3"/>
  <c r="S167" i="3"/>
  <c r="S401" i="3"/>
  <c r="S220" i="3"/>
  <c r="S308" i="3"/>
  <c r="S577" i="3"/>
  <c r="S244" i="3"/>
  <c r="K1452" i="2"/>
  <c r="K1180" i="2"/>
  <c r="R47" i="3"/>
  <c r="S47" i="3" s="1"/>
  <c r="T189" i="3"/>
  <c r="L945" i="2" s="1"/>
  <c r="T205" i="3"/>
  <c r="T80" i="3"/>
  <c r="L1349" i="2" s="1"/>
  <c r="T128" i="3"/>
  <c r="L999" i="2" s="1"/>
  <c r="T223" i="3"/>
  <c r="L546" i="2" s="1"/>
  <c r="T599" i="3"/>
  <c r="T367" i="3"/>
  <c r="L990" i="2" s="1"/>
  <c r="T361" i="3"/>
  <c r="L21" i="2" s="1"/>
  <c r="T269" i="3"/>
  <c r="T447" i="3"/>
  <c r="L1032" i="2" s="1"/>
  <c r="R198" i="3"/>
  <c r="S198" i="3" s="1"/>
  <c r="R20" i="3"/>
  <c r="S20" i="3" s="1"/>
  <c r="R86" i="3"/>
  <c r="S86" i="3" s="1"/>
  <c r="R7" i="3"/>
  <c r="S7" i="3" s="1"/>
  <c r="T354" i="3"/>
  <c r="L1510" i="2" s="1"/>
  <c r="T115" i="3"/>
  <c r="L822" i="2" s="1"/>
  <c r="T83" i="3"/>
  <c r="L1463" i="2" s="1"/>
  <c r="T197" i="3"/>
  <c r="T330" i="3"/>
  <c r="L223" i="2" s="1"/>
  <c r="T48" i="3"/>
  <c r="T37" i="3"/>
  <c r="T287" i="3"/>
  <c r="T93" i="3"/>
  <c r="T479" i="3"/>
  <c r="T543" i="3"/>
  <c r="L811" i="2" s="1"/>
  <c r="T110" i="3"/>
  <c r="L1180" i="2" s="1"/>
  <c r="T296" i="3"/>
  <c r="T4" i="3"/>
  <c r="T94" i="3"/>
  <c r="T409" i="3"/>
  <c r="L1028" i="2" s="1"/>
  <c r="T204" i="3"/>
  <c r="R273" i="3"/>
  <c r="S273" i="3" s="1"/>
  <c r="R111" i="3"/>
  <c r="S111" i="3" s="1"/>
  <c r="T501" i="3"/>
  <c r="L897" i="2" s="1"/>
  <c r="T319" i="3"/>
  <c r="L647" i="2" s="1"/>
  <c r="T46" i="3"/>
  <c r="R222" i="3"/>
  <c r="S222" i="3" s="1"/>
  <c r="T565" i="3"/>
  <c r="T253" i="3"/>
  <c r="L862" i="2" s="1"/>
  <c r="T221" i="3"/>
  <c r="L851" i="2" s="1"/>
  <c r="T437" i="3"/>
  <c r="T155" i="3"/>
  <c r="L980" i="2" s="1"/>
  <c r="T290" i="3"/>
  <c r="T32" i="3"/>
  <c r="T144" i="3"/>
  <c r="L1462" i="2" s="1"/>
  <c r="T239" i="3"/>
  <c r="T551" i="3"/>
  <c r="L511" i="2" s="1"/>
  <c r="T383" i="3"/>
  <c r="L1424" i="2" s="1"/>
  <c r="T169" i="3"/>
  <c r="L1115" i="2" s="1"/>
  <c r="T369" i="3"/>
  <c r="T497" i="3"/>
  <c r="T561" i="3"/>
  <c r="L1241" i="2" s="1"/>
  <c r="T74" i="3"/>
  <c r="L971" i="2" s="1"/>
  <c r="T106" i="3"/>
  <c r="L646" i="2" s="1"/>
  <c r="T138" i="3"/>
  <c r="L1220" i="2" s="1"/>
  <c r="R454" i="3"/>
  <c r="S454" i="3" s="1"/>
  <c r="R201" i="3"/>
  <c r="S201" i="3" s="1"/>
  <c r="R54" i="3"/>
  <c r="S54" i="3" s="1"/>
  <c r="R193" i="3"/>
  <c r="S193" i="3" s="1"/>
  <c r="T488" i="3"/>
  <c r="T146" i="3"/>
  <c r="L36" i="2" s="1"/>
  <c r="T77" i="3"/>
  <c r="L1398" i="2" s="1"/>
  <c r="T474" i="3"/>
  <c r="T381" i="3"/>
  <c r="L43" i="2" s="1"/>
  <c r="T59" i="3"/>
  <c r="T517" i="3"/>
  <c r="T349" i="3"/>
  <c r="T16" i="3"/>
  <c r="T298" i="3"/>
  <c r="T607" i="3"/>
  <c r="L541" i="2" s="1"/>
  <c r="T255" i="3"/>
  <c r="L930" i="2" s="1"/>
  <c r="T256" i="3"/>
  <c r="L1076" i="2" s="1"/>
  <c r="T576" i="3"/>
  <c r="L480" i="2" s="1"/>
  <c r="T520" i="3"/>
  <c r="L911" i="2" s="1"/>
  <c r="T6" i="3"/>
  <c r="T70" i="3"/>
  <c r="L1390" i="2" s="1"/>
  <c r="T40" i="3"/>
  <c r="L1160" i="2" s="1"/>
  <c r="T104" i="3"/>
  <c r="L483" i="2" s="1"/>
  <c r="R142" i="3"/>
  <c r="S142" i="3" s="1"/>
  <c r="R504" i="3"/>
  <c r="S504" i="3" s="1"/>
  <c r="R430" i="3"/>
  <c r="S430" i="3" s="1"/>
  <c r="R390" i="3"/>
  <c r="S390" i="3" s="1"/>
  <c r="R482" i="3"/>
  <c r="S482" i="3" s="1"/>
  <c r="R554" i="3"/>
  <c r="S554" i="3" s="1"/>
  <c r="R510" i="3"/>
  <c r="S510" i="3" s="1"/>
  <c r="R498" i="3"/>
  <c r="S498" i="3" s="1"/>
  <c r="R265" i="3"/>
  <c r="S265" i="3" s="1"/>
  <c r="R518" i="3"/>
  <c r="S518" i="3" s="1"/>
  <c r="R490" i="3"/>
  <c r="S490" i="3" s="1"/>
  <c r="R425" i="3"/>
  <c r="S425" i="3" s="1"/>
  <c r="R514" i="3"/>
  <c r="S514" i="3" s="1"/>
  <c r="R506" i="3"/>
  <c r="S506" i="3" s="1"/>
  <c r="R385" i="3"/>
  <c r="S385" i="3" s="1"/>
  <c r="R398" i="3"/>
  <c r="S398" i="3" s="1"/>
  <c r="R224" i="3"/>
  <c r="S224" i="3" s="1"/>
  <c r="R216" i="3"/>
  <c r="S216" i="3" s="1"/>
  <c r="R125" i="3"/>
  <c r="S125" i="3" s="1"/>
  <c r="R296" i="3"/>
  <c r="S296" i="3" s="1"/>
  <c r="R218" i="3"/>
  <c r="S218" i="3" s="1"/>
  <c r="R522" i="3"/>
  <c r="S522" i="3" s="1"/>
  <c r="R587" i="3"/>
  <c r="S587" i="3" s="1"/>
  <c r="R393" i="3"/>
  <c r="S393" i="3" s="1"/>
  <c r="R329" i="3"/>
  <c r="S329" i="3" s="1"/>
  <c r="R37" i="3"/>
  <c r="S37" i="3" s="1"/>
  <c r="R141" i="3"/>
  <c r="S141" i="3" s="1"/>
  <c r="R21" i="3"/>
  <c r="S21" i="3" s="1"/>
  <c r="R155" i="3"/>
  <c r="S155" i="3" s="1"/>
  <c r="R206" i="3"/>
  <c r="S206" i="3" s="1"/>
  <c r="R270" i="3"/>
  <c r="S270" i="3" s="1"/>
  <c r="R486" i="3"/>
  <c r="S486" i="3" s="1"/>
  <c r="R478" i="3"/>
  <c r="S478" i="3" s="1"/>
  <c r="R470" i="3"/>
  <c r="S470" i="3" s="1"/>
  <c r="R233" i="3"/>
  <c r="S233" i="3" s="1"/>
  <c r="R281" i="3"/>
  <c r="S281" i="3" s="1"/>
  <c r="R242" i="3"/>
  <c r="S242" i="3" s="1"/>
  <c r="R627" i="3"/>
  <c r="S627" i="3" s="1"/>
  <c r="R62" i="3"/>
  <c r="S62" i="3" s="1"/>
  <c r="R417" i="3"/>
  <c r="S417" i="3" s="1"/>
  <c r="R4" i="3"/>
  <c r="S4" i="3" s="1"/>
  <c r="R303" i="3"/>
  <c r="S303" i="3" s="1"/>
  <c r="T301" i="3"/>
  <c r="T99" i="3"/>
  <c r="T271" i="3"/>
  <c r="R496" i="3"/>
  <c r="S496" i="3" s="1"/>
  <c r="R232" i="3"/>
  <c r="S232" i="3" s="1"/>
  <c r="R149" i="3"/>
  <c r="S149" i="3" s="1"/>
  <c r="R184" i="3"/>
  <c r="S184" i="3" s="1"/>
  <c r="R133" i="3"/>
  <c r="S133" i="3" s="1"/>
  <c r="R304" i="3"/>
  <c r="S304" i="3" s="1"/>
  <c r="R27" i="3"/>
  <c r="S27" i="3" s="1"/>
  <c r="R107" i="3"/>
  <c r="S107" i="3" s="1"/>
  <c r="R190" i="3"/>
  <c r="S190" i="3" s="1"/>
  <c r="R83" i="3"/>
  <c r="S83" i="3" s="1"/>
  <c r="R131" i="3"/>
  <c r="S131" i="3" s="1"/>
  <c r="R91" i="3"/>
  <c r="S91" i="3" s="1"/>
  <c r="R139" i="3"/>
  <c r="S139" i="3" s="1"/>
  <c r="R67" i="3"/>
  <c r="S67" i="3" s="1"/>
  <c r="R115" i="3"/>
  <c r="S115" i="3" s="1"/>
  <c r="R326" i="3"/>
  <c r="S326" i="3" s="1"/>
  <c r="R534" i="3"/>
  <c r="S534" i="3" s="1"/>
  <c r="R310" i="3"/>
  <c r="S310" i="3" s="1"/>
  <c r="R574" i="3"/>
  <c r="S574" i="3" s="1"/>
  <c r="R441" i="3"/>
  <c r="S441" i="3" s="1"/>
  <c r="R489" i="3"/>
  <c r="S489" i="3" s="1"/>
  <c r="R36" i="3"/>
  <c r="S36" i="3" s="1"/>
  <c r="R44" i="3"/>
  <c r="S44" i="3" s="1"/>
  <c r="R23" i="3"/>
  <c r="S23" i="3" s="1"/>
  <c r="R87" i="3"/>
  <c r="S87" i="3" s="1"/>
  <c r="R362" i="3"/>
  <c r="S362" i="3" s="1"/>
  <c r="R95" i="3"/>
  <c r="S95" i="3" s="1"/>
  <c r="R353" i="3"/>
  <c r="S353" i="3" s="1"/>
  <c r="R409" i="3"/>
  <c r="S409" i="3" s="1"/>
  <c r="R337" i="3"/>
  <c r="S337" i="3" s="1"/>
  <c r="R70" i="3"/>
  <c r="S70" i="3" s="1"/>
  <c r="R118" i="3"/>
  <c r="S118" i="3" s="1"/>
  <c r="R156" i="3"/>
  <c r="S156" i="3" s="1"/>
  <c r="R240" i="3"/>
  <c r="S240" i="3" s="1"/>
  <c r="R157" i="3"/>
  <c r="S157" i="3" s="1"/>
  <c r="R5" i="3"/>
  <c r="S5" i="3" s="1"/>
  <c r="R312" i="3"/>
  <c r="S312" i="3" s="1"/>
  <c r="R35" i="3"/>
  <c r="S35" i="3" s="1"/>
  <c r="R11" i="3"/>
  <c r="S11" i="3" s="1"/>
  <c r="R550" i="3"/>
  <c r="S550" i="3" s="1"/>
  <c r="R406" i="3"/>
  <c r="S406" i="3" s="1"/>
  <c r="R55" i="3"/>
  <c r="S55" i="3" s="1"/>
  <c r="R234" i="3"/>
  <c r="S234" i="3" s="1"/>
  <c r="R306" i="3"/>
  <c r="S306" i="3" s="1"/>
  <c r="R39" i="3"/>
  <c r="S39" i="3" s="1"/>
  <c r="R322" i="3"/>
  <c r="S322" i="3" s="1"/>
  <c r="R330" i="3"/>
  <c r="S330" i="3" s="1"/>
  <c r="R570" i="3"/>
  <c r="S570" i="3" s="1"/>
  <c r="R185" i="3"/>
  <c r="S185" i="3" s="1"/>
  <c r="R442" i="3"/>
  <c r="S442" i="3" s="1"/>
  <c r="R295" i="3"/>
  <c r="S295" i="3" s="1"/>
  <c r="R100" i="3"/>
  <c r="S100" i="3" s="1"/>
  <c r="R336" i="3"/>
  <c r="S336" i="3" s="1"/>
  <c r="R512" i="3"/>
  <c r="S512" i="3" s="1"/>
  <c r="T22" i="3"/>
  <c r="L233" i="2" s="1"/>
  <c r="R248" i="3"/>
  <c r="S248" i="3" s="1"/>
  <c r="R165" i="3"/>
  <c r="S165" i="3" s="1"/>
  <c r="R320" i="3"/>
  <c r="S320" i="3" s="1"/>
  <c r="R43" i="3"/>
  <c r="S43" i="3" s="1"/>
  <c r="R3" i="3"/>
  <c r="S3" i="3" s="1"/>
  <c r="R254" i="3"/>
  <c r="S254" i="3" s="1"/>
  <c r="R334" i="3"/>
  <c r="S334" i="3" s="1"/>
  <c r="R502" i="3"/>
  <c r="S502" i="3" s="1"/>
  <c r="R494" i="3"/>
  <c r="S494" i="3" s="1"/>
  <c r="R566" i="3"/>
  <c r="S566" i="3" s="1"/>
  <c r="R526" i="3"/>
  <c r="S526" i="3" s="1"/>
  <c r="R590" i="3"/>
  <c r="S590" i="3" s="1"/>
  <c r="R60" i="3"/>
  <c r="S60" i="3" s="1"/>
  <c r="R92" i="3"/>
  <c r="S92" i="3" s="1"/>
  <c r="R158" i="3"/>
  <c r="S158" i="3" s="1"/>
  <c r="R530" i="3"/>
  <c r="S530" i="3" s="1"/>
  <c r="R22" i="3"/>
  <c r="S22" i="3" s="1"/>
  <c r="R369" i="3"/>
  <c r="S369" i="3" s="1"/>
  <c r="R209" i="3"/>
  <c r="S209" i="3" s="1"/>
  <c r="R14" i="3"/>
  <c r="S14" i="3" s="1"/>
  <c r="R546" i="3"/>
  <c r="S546" i="3" s="1"/>
  <c r="R367" i="3"/>
  <c r="S367" i="3" s="1"/>
  <c r="R207" i="3"/>
  <c r="S207" i="3" s="1"/>
  <c r="T493" i="3"/>
  <c r="L183" i="2" s="1"/>
  <c r="T527" i="3"/>
  <c r="L229" i="2" s="1"/>
  <c r="R344" i="3"/>
  <c r="S344" i="3" s="1"/>
  <c r="R256" i="3"/>
  <c r="S256" i="3" s="1"/>
  <c r="R368" i="3"/>
  <c r="S368" i="3" s="1"/>
  <c r="R123" i="3"/>
  <c r="S123" i="3" s="1"/>
  <c r="R214" i="3"/>
  <c r="S214" i="3" s="1"/>
  <c r="R278" i="3"/>
  <c r="S278" i="3" s="1"/>
  <c r="R366" i="3"/>
  <c r="S366" i="3" s="1"/>
  <c r="R422" i="3"/>
  <c r="S422" i="3" s="1"/>
  <c r="R438" i="3"/>
  <c r="S438" i="3" s="1"/>
  <c r="R582" i="3"/>
  <c r="S582" i="3" s="1"/>
  <c r="R257" i="3"/>
  <c r="S257" i="3" s="1"/>
  <c r="R241" i="3"/>
  <c r="S241" i="3" s="1"/>
  <c r="R313" i="3"/>
  <c r="S313" i="3" s="1"/>
  <c r="R449" i="3"/>
  <c r="S449" i="3" s="1"/>
  <c r="R298" i="3"/>
  <c r="S298" i="3" s="1"/>
  <c r="R258" i="3"/>
  <c r="S258" i="3" s="1"/>
  <c r="R250" i="3"/>
  <c r="S250" i="3" s="1"/>
  <c r="R186" i="3"/>
  <c r="S186" i="3" s="1"/>
  <c r="R314" i="3"/>
  <c r="S314" i="3" s="1"/>
  <c r="R346" i="3"/>
  <c r="S346" i="3" s="1"/>
  <c r="R274" i="3"/>
  <c r="S274" i="3" s="1"/>
  <c r="R166" i="3"/>
  <c r="S166" i="3" s="1"/>
  <c r="R134" i="3"/>
  <c r="S134" i="3" s="1"/>
  <c r="R595" i="3"/>
  <c r="S595" i="3" s="1"/>
  <c r="R30" i="3"/>
  <c r="S30" i="3" s="1"/>
  <c r="R361" i="3"/>
  <c r="S361" i="3" s="1"/>
  <c r="R68" i="3"/>
  <c r="S68" i="3" s="1"/>
  <c r="R343" i="3"/>
  <c r="S343" i="3" s="1"/>
  <c r="R215" i="3"/>
  <c r="S215" i="3" s="1"/>
  <c r="R132" i="3"/>
  <c r="S132" i="3" s="1"/>
  <c r="T365" i="3"/>
  <c r="R352" i="3"/>
  <c r="S352" i="3" s="1"/>
  <c r="T10" i="3"/>
  <c r="L578" i="2" s="1"/>
  <c r="R264" i="3"/>
  <c r="S264" i="3" s="1"/>
  <c r="R192" i="3"/>
  <c r="S192" i="3" s="1"/>
  <c r="R75" i="3"/>
  <c r="S75" i="3" s="1"/>
  <c r="R51" i="3"/>
  <c r="S51" i="3" s="1"/>
  <c r="R163" i="3"/>
  <c r="S163" i="3" s="1"/>
  <c r="R59" i="3"/>
  <c r="S59" i="3" s="1"/>
  <c r="R99" i="3"/>
  <c r="S99" i="3" s="1"/>
  <c r="R147" i="3"/>
  <c r="S147" i="3" s="1"/>
  <c r="R598" i="3"/>
  <c r="S598" i="3" s="1"/>
  <c r="R542" i="3"/>
  <c r="S542" i="3" s="1"/>
  <c r="R606" i="3"/>
  <c r="S606" i="3" s="1"/>
  <c r="R249" i="3"/>
  <c r="S249" i="3" s="1"/>
  <c r="R457" i="3"/>
  <c r="S457" i="3" s="1"/>
  <c r="R159" i="3"/>
  <c r="S159" i="3" s="1"/>
  <c r="R127" i="3"/>
  <c r="S127" i="3" s="1"/>
  <c r="R282" i="3"/>
  <c r="S282" i="3" s="1"/>
  <c r="R297" i="3"/>
  <c r="S297" i="3" s="1"/>
  <c r="R38" i="3"/>
  <c r="S38" i="3" s="1"/>
  <c r="R126" i="3"/>
  <c r="S126" i="3" s="1"/>
  <c r="R305" i="3"/>
  <c r="S305" i="3" s="1"/>
  <c r="R102" i="3"/>
  <c r="S102" i="3" s="1"/>
  <c r="R458" i="3"/>
  <c r="S458" i="3" s="1"/>
  <c r="R611" i="3"/>
  <c r="S611" i="3" s="1"/>
  <c r="R78" i="3"/>
  <c r="S78" i="3" s="1"/>
  <c r="R84" i="3"/>
  <c r="S84" i="3" s="1"/>
  <c r="R351" i="3"/>
  <c r="S351" i="3" s="1"/>
  <c r="R140" i="3"/>
  <c r="S140" i="3" s="1"/>
  <c r="T557" i="3"/>
  <c r="L53" i="2" s="1"/>
  <c r="T429" i="3"/>
  <c r="L824" i="2" s="1"/>
  <c r="R272" i="3"/>
  <c r="S272" i="3" s="1"/>
  <c r="R200" i="3"/>
  <c r="S200" i="3" s="1"/>
  <c r="R238" i="3"/>
  <c r="S238" i="3" s="1"/>
  <c r="R171" i="3"/>
  <c r="S171" i="3" s="1"/>
  <c r="R246" i="3"/>
  <c r="S246" i="3" s="1"/>
  <c r="R358" i="3"/>
  <c r="S358" i="3" s="1"/>
  <c r="R342" i="3"/>
  <c r="S342" i="3" s="1"/>
  <c r="R614" i="3"/>
  <c r="S614" i="3" s="1"/>
  <c r="R289" i="3"/>
  <c r="S289" i="3" s="1"/>
  <c r="R465" i="3"/>
  <c r="S465" i="3" s="1"/>
  <c r="R76" i="3"/>
  <c r="S76" i="3" s="1"/>
  <c r="R135" i="3"/>
  <c r="S135" i="3" s="1"/>
  <c r="R46" i="3"/>
  <c r="S46" i="3" s="1"/>
  <c r="R345" i="3"/>
  <c r="S345" i="3" s="1"/>
  <c r="R450" i="3"/>
  <c r="S450" i="3" s="1"/>
  <c r="R603" i="3"/>
  <c r="S603" i="3" s="1"/>
  <c r="R538" i="3"/>
  <c r="S538" i="3" s="1"/>
  <c r="R466" i="3"/>
  <c r="S466" i="3" s="1"/>
  <c r="R474" i="3"/>
  <c r="S474" i="3" s="1"/>
  <c r="R247" i="3"/>
  <c r="S247" i="3" s="1"/>
  <c r="T109" i="3"/>
  <c r="L84" i="2" s="1"/>
  <c r="R280" i="3"/>
  <c r="S280" i="3" s="1"/>
  <c r="R208" i="3"/>
  <c r="S208" i="3" s="1"/>
  <c r="R117" i="3"/>
  <c r="S117" i="3" s="1"/>
  <c r="R288" i="3"/>
  <c r="S288" i="3" s="1"/>
  <c r="R262" i="3"/>
  <c r="S262" i="3" s="1"/>
  <c r="R181" i="3"/>
  <c r="S181" i="3" s="1"/>
  <c r="R294" i="3"/>
  <c r="S294" i="3" s="1"/>
  <c r="R302" i="3"/>
  <c r="S302" i="3" s="1"/>
  <c r="R374" i="3"/>
  <c r="S374" i="3" s="1"/>
  <c r="R558" i="3"/>
  <c r="S558" i="3" s="1"/>
  <c r="R622" i="3"/>
  <c r="S622" i="3" s="1"/>
  <c r="R217" i="3"/>
  <c r="S217" i="3" s="1"/>
  <c r="R433" i="3"/>
  <c r="S433" i="3" s="1"/>
  <c r="R473" i="3"/>
  <c r="S473" i="3" s="1"/>
  <c r="R52" i="3"/>
  <c r="S52" i="3" s="1"/>
  <c r="R202" i="3"/>
  <c r="S202" i="3" s="1"/>
  <c r="R562" i="3"/>
  <c r="S562" i="3" s="1"/>
  <c r="R150" i="3"/>
  <c r="S150" i="3" s="1"/>
  <c r="R94" i="3"/>
  <c r="S94" i="3" s="1"/>
  <c r="R174" i="3"/>
  <c r="S174" i="3" s="1"/>
  <c r="R578" i="3"/>
  <c r="S578" i="3" s="1"/>
  <c r="R383" i="3"/>
  <c r="S383" i="3" s="1"/>
  <c r="R108" i="3"/>
  <c r="S108" i="3" s="1"/>
  <c r="R172" i="3"/>
  <c r="S172" i="3" s="1"/>
  <c r="K578" i="2"/>
  <c r="K775" i="2"/>
  <c r="K1402" i="2"/>
  <c r="K465" i="2"/>
  <c r="K670" i="2"/>
  <c r="K440" i="2"/>
  <c r="K1378" i="2"/>
  <c r="K35" i="2"/>
  <c r="K701" i="2"/>
  <c r="K1309" i="2"/>
  <c r="K1013" i="2"/>
  <c r="S2" i="3"/>
  <c r="K1345" i="2"/>
  <c r="K1195" i="2"/>
  <c r="K660" i="2"/>
  <c r="K712" i="2"/>
  <c r="K1090" i="2"/>
  <c r="K788" i="2"/>
  <c r="K680" i="2"/>
  <c r="K500" i="2"/>
  <c r="K1009" i="2"/>
  <c r="K838" i="2"/>
  <c r="K1144" i="2"/>
  <c r="K312" i="2"/>
  <c r="K632" i="2"/>
  <c r="K301" i="2"/>
  <c r="K948" i="2"/>
  <c r="K696" i="2"/>
  <c r="K769" i="2"/>
  <c r="K573" i="2"/>
  <c r="K498" i="2"/>
  <c r="K1249" i="2"/>
  <c r="K78" i="2"/>
  <c r="K417" i="2"/>
  <c r="K902" i="2"/>
  <c r="K783" i="2"/>
  <c r="K1447" i="2"/>
  <c r="K531" i="2"/>
  <c r="K905" i="2"/>
  <c r="K153" i="2"/>
  <c r="K529" i="2"/>
  <c r="K171" i="2"/>
  <c r="T191" i="3"/>
  <c r="L1068" i="2" s="1"/>
  <c r="K1115" i="2"/>
  <c r="K1470" i="2"/>
  <c r="K1257" i="2"/>
  <c r="K1251" i="2"/>
  <c r="K1548" i="2"/>
  <c r="K248" i="2"/>
  <c r="K459" i="2"/>
  <c r="K1069" i="2"/>
  <c r="K125" i="2"/>
  <c r="K945" i="2"/>
  <c r="K1031" i="2"/>
  <c r="K546" i="2"/>
  <c r="K1094" i="2"/>
  <c r="K352" i="2"/>
  <c r="K1169" i="2"/>
  <c r="K56" i="2"/>
  <c r="K1330" i="2"/>
  <c r="K1502" i="2"/>
  <c r="K883" i="2"/>
  <c r="K1451" i="2"/>
  <c r="K54" i="2"/>
  <c r="K205" i="2"/>
  <c r="K1514" i="2"/>
  <c r="K1289" i="2"/>
  <c r="K811" i="2"/>
  <c r="K899" i="2"/>
  <c r="K109" i="2"/>
  <c r="K1219" i="2"/>
  <c r="K782" i="2"/>
  <c r="K988" i="2"/>
  <c r="K19" i="2"/>
  <c r="K667" i="2"/>
  <c r="K605" i="2"/>
  <c r="K1425" i="2"/>
  <c r="K713" i="2"/>
  <c r="K1241" i="2"/>
  <c r="K1128" i="2"/>
  <c r="K818" i="2"/>
  <c r="K4" i="2"/>
  <c r="K256" i="2"/>
  <c r="K887" i="2"/>
  <c r="K1406" i="2"/>
  <c r="K1022" i="2"/>
  <c r="K470" i="2"/>
  <c r="K1054" i="2"/>
  <c r="K705" i="2"/>
  <c r="K32" i="2"/>
  <c r="K1085" i="2"/>
  <c r="T158" i="3"/>
  <c r="L1310" i="2" s="1"/>
  <c r="T312" i="3"/>
  <c r="L608" i="2" s="1"/>
  <c r="T86" i="3"/>
  <c r="L1507" i="2" s="1"/>
  <c r="T325" i="3"/>
  <c r="L222" i="2" s="1"/>
  <c r="T165" i="3"/>
  <c r="L1374" i="2" s="1"/>
  <c r="T615" i="3"/>
  <c r="L590" i="2" s="1"/>
  <c r="T120" i="3"/>
  <c r="L1265" i="2" s="1"/>
  <c r="K1472" i="2"/>
  <c r="K1075" i="2"/>
  <c r="K1544" i="2"/>
  <c r="K890" i="2"/>
  <c r="K462" i="2"/>
  <c r="K1531" i="2"/>
  <c r="K1564" i="2"/>
  <c r="K313" i="2"/>
  <c r="K979" i="2"/>
  <c r="K1444" i="2"/>
  <c r="K1383" i="2"/>
  <c r="K668" i="2"/>
  <c r="T624" i="3"/>
  <c r="K642" i="2"/>
  <c r="K978" i="2"/>
  <c r="T126" i="3"/>
  <c r="L50" i="2" s="1"/>
  <c r="K872" i="2"/>
  <c r="K270" i="2"/>
  <c r="T207" i="3"/>
  <c r="L408" i="2" s="1"/>
  <c r="T608" i="3"/>
  <c r="K1507" i="2"/>
  <c r="K1310" i="2"/>
  <c r="K1067" i="2"/>
  <c r="K408" i="2"/>
  <c r="K1072" i="2"/>
  <c r="T463" i="3"/>
  <c r="L1479" i="2" s="1"/>
  <c r="K925" i="2"/>
  <c r="K323" i="2"/>
  <c r="K331" i="2"/>
  <c r="K790" i="2"/>
  <c r="T399" i="3"/>
  <c r="L850" i="2" s="1"/>
  <c r="K754" i="2"/>
  <c r="K50" i="2"/>
  <c r="K628" i="2"/>
  <c r="T163" i="3"/>
  <c r="L1355" i="2" s="1"/>
  <c r="T237" i="3"/>
  <c r="T335" i="3"/>
  <c r="L7" i="2" s="1"/>
  <c r="T288" i="3"/>
  <c r="K772" i="2"/>
  <c r="T54" i="3"/>
  <c r="L56" i="2" s="1"/>
  <c r="K1277" i="2"/>
  <c r="K1303" i="2"/>
  <c r="K1375" i="2"/>
  <c r="K684" i="2"/>
  <c r="K1393" i="2"/>
  <c r="K1519" i="2"/>
  <c r="T573" i="3"/>
  <c r="L301" i="2" s="1"/>
  <c r="T117" i="3"/>
  <c r="L876" i="2" s="1"/>
  <c r="T314" i="3"/>
  <c r="T176" i="3"/>
  <c r="L984" i="2" s="1"/>
  <c r="T327" i="3"/>
  <c r="L667" i="2" s="1"/>
  <c r="T445" i="3"/>
  <c r="L901" i="2" s="1"/>
  <c r="T549" i="3"/>
  <c r="L417" i="2" s="1"/>
  <c r="T24" i="3"/>
  <c r="T623" i="3"/>
  <c r="L1382" i="2" s="1"/>
  <c r="T13" i="3"/>
  <c r="T519" i="3"/>
  <c r="K990" i="2"/>
  <c r="T35" i="3"/>
  <c r="T317" i="3"/>
  <c r="T357" i="3"/>
  <c r="L1236" i="2" s="1"/>
  <c r="T421" i="3"/>
  <c r="L1090" i="2" s="1"/>
  <c r="T495" i="3"/>
  <c r="L54" i="2" s="1"/>
  <c r="T592" i="3"/>
  <c r="L735" i="2" s="1"/>
  <c r="T107" i="3"/>
  <c r="T525" i="3"/>
  <c r="T397" i="3"/>
  <c r="L1019" i="2" s="1"/>
  <c r="T509" i="3"/>
  <c r="T112" i="3"/>
  <c r="L273" i="2" s="1"/>
  <c r="T199" i="3"/>
  <c r="L284" i="2" s="1"/>
  <c r="T351" i="3"/>
  <c r="L431" i="2" s="1"/>
  <c r="T583" i="3"/>
  <c r="L720" i="2" s="1"/>
  <c r="T415" i="3"/>
  <c r="L1277" i="2" s="1"/>
  <c r="T559" i="3"/>
  <c r="L500" i="2" s="1"/>
  <c r="T174" i="3"/>
  <c r="L947" i="2" s="1"/>
  <c r="T529" i="3"/>
  <c r="T618" i="3"/>
  <c r="L1100" i="2" s="1"/>
  <c r="T423" i="3"/>
  <c r="T216" i="3"/>
  <c r="T280" i="3"/>
  <c r="T464" i="3"/>
  <c r="L962" i="2" s="1"/>
  <c r="T69" i="3"/>
  <c r="L1395" i="2" s="1"/>
  <c r="T487" i="3"/>
  <c r="T188" i="3"/>
  <c r="L1548" i="2" s="1"/>
  <c r="T260" i="3"/>
  <c r="L1403" i="2"/>
  <c r="T248" i="3"/>
  <c r="L927" i="2" s="1"/>
  <c r="T359" i="3"/>
  <c r="L1008" i="2" s="1"/>
  <c r="T193" i="3"/>
  <c r="L1375" i="2" s="1"/>
  <c r="T295" i="3"/>
  <c r="T272" i="3"/>
  <c r="T150" i="3"/>
  <c r="L1444" i="2" s="1"/>
  <c r="T231" i="3"/>
  <c r="L426" i="2" s="1"/>
  <c r="K1403" i="2"/>
  <c r="K1366" i="2"/>
  <c r="K1421" i="2"/>
  <c r="K1154" i="2"/>
  <c r="K1407" i="2"/>
  <c r="K1268" i="2"/>
  <c r="K1567" i="2"/>
  <c r="K654" i="2"/>
  <c r="K711" i="2"/>
  <c r="K564" i="2"/>
  <c r="K702" i="2"/>
  <c r="K744" i="2"/>
  <c r="K40" i="2"/>
  <c r="K634" i="2"/>
  <c r="K732" i="2"/>
  <c r="K807" i="2"/>
  <c r="K487" i="2"/>
  <c r="K522" i="2"/>
  <c r="K560" i="2"/>
  <c r="K617" i="2"/>
  <c r="K709" i="2"/>
  <c r="K763" i="2"/>
  <c r="K583" i="2"/>
  <c r="K584" i="2"/>
  <c r="K781" i="2"/>
  <c r="K281" i="2"/>
  <c r="K540" i="2"/>
  <c r="K13" i="2"/>
  <c r="K502" i="2"/>
  <c r="T203" i="3"/>
  <c r="L1366" i="2"/>
  <c r="K461" i="2"/>
  <c r="K603" i="2"/>
  <c r="K625" i="2"/>
  <c r="K553" i="2"/>
  <c r="K588" i="2"/>
  <c r="K372" i="2"/>
  <c r="K683" i="2"/>
  <c r="K615" i="2"/>
  <c r="K620" i="2"/>
  <c r="K516" i="2"/>
  <c r="K575" i="2"/>
  <c r="K598" i="2"/>
  <c r="K697" i="2"/>
  <c r="K1259" i="2"/>
  <c r="K532" i="2"/>
  <c r="K686" i="2"/>
  <c r="K719" i="2"/>
  <c r="K490" i="2"/>
  <c r="K626" i="2"/>
  <c r="K704" i="2"/>
  <c r="K804" i="2"/>
  <c r="K757" i="2"/>
  <c r="K1141" i="2"/>
  <c r="K1423" i="2"/>
  <c r="K648" i="2"/>
  <c r="K1121" i="2"/>
  <c r="K1494" i="2"/>
  <c r="K1311" i="2"/>
  <c r="K1555" i="2"/>
  <c r="T498" i="3"/>
  <c r="T514" i="3"/>
  <c r="T530" i="3"/>
  <c r="T546" i="3"/>
  <c r="L707" i="2" s="1"/>
  <c r="T562" i="3"/>
  <c r="L275" i="2" s="1"/>
  <c r="T578" i="3"/>
  <c r="L398" i="2" s="1"/>
  <c r="T594" i="3"/>
  <c r="T626" i="3"/>
  <c r="T457" i="3"/>
  <c r="L918" i="2" s="1"/>
  <c r="T433" i="3"/>
  <c r="L1294" i="2" s="1"/>
  <c r="T36" i="3"/>
  <c r="L1012" i="2"/>
  <c r="K996" i="2"/>
  <c r="K1577" i="2"/>
  <c r="K282" i="2"/>
  <c r="K795" i="2"/>
  <c r="K991" i="2"/>
  <c r="K1288" i="2"/>
  <c r="K765" i="2"/>
  <c r="K463" i="2"/>
  <c r="K1276" i="2"/>
  <c r="T465" i="3"/>
  <c r="L1356" i="2" s="1"/>
  <c r="T39" i="3"/>
  <c r="L270" i="2" s="1"/>
  <c r="L935" i="2"/>
  <c r="K731" i="2"/>
  <c r="K792" i="2"/>
  <c r="K1135" i="2"/>
  <c r="K1235" i="2"/>
  <c r="K1459" i="2"/>
  <c r="K1221" i="2"/>
  <c r="K1328" i="2"/>
  <c r="K1568" i="2"/>
  <c r="L924" i="2"/>
  <c r="K548" i="2"/>
  <c r="K38" i="2"/>
  <c r="K665" i="2"/>
  <c r="K662" i="2"/>
  <c r="K674" i="2"/>
  <c r="K411" i="2"/>
  <c r="K439" i="2"/>
  <c r="K444" i="2"/>
  <c r="K455" i="2"/>
  <c r="K708" i="2"/>
  <c r="K577" i="2"/>
  <c r="K591" i="2"/>
  <c r="K706" i="2"/>
  <c r="K725" i="2"/>
  <c r="K538" i="2"/>
  <c r="K623" i="2"/>
  <c r="K1517" i="2"/>
  <c r="K688" i="2"/>
  <c r="T27" i="3"/>
  <c r="L921" i="2" s="1"/>
  <c r="T352" i="3"/>
  <c r="L1554" i="2" s="1"/>
  <c r="T432" i="3"/>
  <c r="L1572" i="2" s="1"/>
  <c r="T98" i="3"/>
  <c r="L114" i="2" s="1"/>
  <c r="T130" i="3"/>
  <c r="T170" i="3"/>
  <c r="L816" i="2" s="1"/>
  <c r="K671" i="2"/>
  <c r="K552" i="2"/>
  <c r="T376" i="3"/>
  <c r="T190" i="3"/>
  <c r="L1303" i="2" s="1"/>
  <c r="T411" i="3"/>
  <c r="L1451" i="2" s="1"/>
  <c r="T563" i="3"/>
  <c r="L1085" i="2" s="1"/>
  <c r="T395" i="3"/>
  <c r="L1094" i="2" s="1"/>
  <c r="T307" i="3"/>
  <c r="L19" i="2" s="1"/>
  <c r="T241" i="3"/>
  <c r="K1493" i="2"/>
  <c r="K557" i="2"/>
  <c r="K599" i="2"/>
  <c r="K789" i="2"/>
  <c r="T481" i="3"/>
  <c r="K174" i="2"/>
  <c r="L1099" i="2"/>
  <c r="K515" i="2"/>
  <c r="K606" i="2"/>
  <c r="K587" i="2"/>
  <c r="K27" i="2"/>
  <c r="K442" i="2"/>
  <c r="K1163" i="2"/>
  <c r="K1333" i="2"/>
  <c r="K1286" i="2"/>
  <c r="K1326" i="2"/>
  <c r="K1575" i="2"/>
  <c r="K1334" i="2"/>
  <c r="K1404" i="2"/>
  <c r="K1526" i="2"/>
  <c r="K385" i="2"/>
  <c r="K31" i="2"/>
  <c r="K29" i="2"/>
  <c r="T400" i="3"/>
  <c r="L864" i="2" s="1"/>
  <c r="T489" i="3"/>
  <c r="T179" i="3"/>
  <c r="T63" i="3"/>
  <c r="L624" i="2" s="1"/>
  <c r="L827" i="2"/>
  <c r="T184" i="3"/>
  <c r="L59" i="2" s="1"/>
  <c r="K1338" i="2"/>
  <c r="K1297" i="2"/>
  <c r="K1520" i="2"/>
  <c r="K1295" i="2"/>
  <c r="K1480" i="2"/>
  <c r="K1576" i="2"/>
  <c r="K1341" i="2"/>
  <c r="K1231" i="2"/>
  <c r="K1445" i="2"/>
  <c r="K1547" i="2"/>
  <c r="K1542" i="2"/>
  <c r="K434" i="2"/>
  <c r="K758" i="2"/>
  <c r="K723" i="2"/>
  <c r="K484" i="2"/>
  <c r="K551" i="2"/>
  <c r="K726" i="2"/>
  <c r="K806" i="2"/>
  <c r="K847" i="2"/>
  <c r="K1004" i="2"/>
  <c r="K194" i="2"/>
  <c r="K399" i="2"/>
  <c r="K261" i="2"/>
  <c r="K175" i="2"/>
  <c r="K271" i="2"/>
  <c r="K287" i="2"/>
  <c r="K116" i="2"/>
  <c r="K870" i="2"/>
  <c r="K14" i="2"/>
  <c r="K265" i="2"/>
  <c r="K151" i="2"/>
  <c r="K211" i="2"/>
  <c r="K1122" i="2"/>
  <c r="K427" i="2"/>
  <c r="K6" i="2"/>
  <c r="K206" i="2"/>
  <c r="K419" i="2"/>
  <c r="K188" i="2"/>
  <c r="K317" i="2"/>
  <c r="K172" i="2"/>
  <c r="K150" i="2"/>
  <c r="K244" i="2"/>
  <c r="K827" i="2"/>
  <c r="K924" i="2"/>
  <c r="K1099" i="2"/>
  <c r="K935" i="2"/>
  <c r="K1012" i="2"/>
  <c r="K912" i="2"/>
  <c r="K969" i="2"/>
  <c r="K1108" i="2"/>
  <c r="K374" i="2"/>
  <c r="K337" i="2"/>
  <c r="K161" i="2"/>
  <c r="K67" i="2"/>
  <c r="K145" i="2"/>
  <c r="K113" i="2"/>
  <c r="K436" i="2"/>
  <c r="K237" i="2"/>
  <c r="K267" i="2"/>
  <c r="K1165" i="2"/>
  <c r="K1084" i="2"/>
  <c r="K180" i="2"/>
  <c r="K322" i="2"/>
  <c r="K303" i="2"/>
  <c r="K51" i="2"/>
  <c r="K867" i="2"/>
  <c r="K133" i="2"/>
  <c r="K52" i="2"/>
  <c r="K83" i="2"/>
  <c r="K99" i="2"/>
  <c r="K341" i="2"/>
  <c r="K353" i="2"/>
  <c r="K316" i="2"/>
  <c r="K190" i="2"/>
  <c r="K349" i="2"/>
  <c r="K350" i="2"/>
  <c r="K62" i="2"/>
  <c r="K433" i="2"/>
  <c r="K126" i="2"/>
  <c r="K146" i="2"/>
  <c r="K103" i="2"/>
  <c r="K60" i="2"/>
  <c r="K104" i="2"/>
  <c r="K162" i="2"/>
  <c r="K985" i="2"/>
  <c r="K327" i="2"/>
  <c r="K147" i="2"/>
  <c r="K292" i="2"/>
  <c r="K224" i="2"/>
  <c r="K283" i="2"/>
  <c r="K310" i="2"/>
  <c r="K397" i="2"/>
  <c r="K143" i="2"/>
  <c r="K259" i="2"/>
  <c r="K177" i="2"/>
  <c r="K447" i="2"/>
  <c r="K58" i="2"/>
  <c r="K388" i="2"/>
  <c r="K71" i="2"/>
  <c r="K55" i="2"/>
  <c r="K156" i="2"/>
  <c r="K246" i="2"/>
  <c r="K366" i="2"/>
  <c r="K828" i="2"/>
  <c r="K982" i="2"/>
  <c r="K1103" i="2"/>
  <c r="K976" i="2"/>
  <c r="K1034" i="2"/>
  <c r="K931" i="2"/>
  <c r="K843" i="2"/>
  <c r="K880" i="2"/>
  <c r="K844" i="2"/>
  <c r="K863" i="2"/>
  <c r="K893" i="2"/>
  <c r="K1136" i="2"/>
  <c r="K289" i="2"/>
  <c r="K236" i="2"/>
  <c r="K79" i="2"/>
  <c r="K5" i="2"/>
  <c r="K213" i="2"/>
  <c r="K16" i="2"/>
  <c r="K132" i="2"/>
  <c r="K117" i="2"/>
  <c r="K407" i="2"/>
  <c r="K832" i="2"/>
  <c r="K987" i="2"/>
  <c r="K989" i="2"/>
  <c r="K326" i="2"/>
  <c r="K166" i="2"/>
  <c r="K382" i="2"/>
  <c r="K1053" i="2"/>
  <c r="K917" i="2"/>
  <c r="K949" i="2"/>
  <c r="K845" i="2"/>
  <c r="K1194" i="2"/>
  <c r="K11" i="2"/>
  <c r="K215" i="2"/>
  <c r="K1005" i="2"/>
  <c r="K219" i="2"/>
  <c r="K1125" i="2"/>
  <c r="K1035" i="2"/>
  <c r="K885" i="2"/>
  <c r="K1056" i="2"/>
  <c r="K333" i="2"/>
  <c r="K296" i="2"/>
  <c r="L149" i="2"/>
  <c r="L391" i="2"/>
  <c r="L545" i="2"/>
  <c r="L829" i="2"/>
  <c r="L1003" i="2"/>
  <c r="L817" i="2"/>
  <c r="L1157" i="2"/>
  <c r="L1201" i="2"/>
  <c r="L1207" i="2"/>
  <c r="L1369" i="2"/>
  <c r="L1508" i="2"/>
  <c r="L1558" i="2"/>
  <c r="L1441" i="2"/>
  <c r="L1471" i="2"/>
  <c r="L1505" i="2"/>
  <c r="L1063" i="2"/>
  <c r="L123" i="2"/>
  <c r="L594" i="2"/>
  <c r="L346" i="2"/>
  <c r="L513" i="2"/>
  <c r="L460" i="2"/>
  <c r="L888" i="2"/>
  <c r="L908" i="2"/>
  <c r="L1070" i="2"/>
  <c r="L1199" i="2"/>
  <c r="L1252" i="2"/>
  <c r="L1187" i="2"/>
  <c r="L1010" i="2"/>
  <c r="L1114" i="2"/>
  <c r="L892" i="2"/>
  <c r="L1357" i="2"/>
  <c r="L1389" i="2"/>
  <c r="L1438" i="2"/>
  <c r="L1461" i="2"/>
  <c r="L394" i="2"/>
  <c r="L746" i="2"/>
  <c r="L866" i="2"/>
  <c r="L882" i="2"/>
  <c r="L1123" i="2"/>
  <c r="L894" i="2"/>
  <c r="L1055" i="2"/>
  <c r="L1077" i="2"/>
  <c r="L891" i="2"/>
  <c r="L1038" i="2"/>
  <c r="L1049" i="2"/>
  <c r="L1078" i="2"/>
  <c r="L830" i="2"/>
  <c r="L1314" i="2"/>
  <c r="L1223" i="2"/>
  <c r="L1158" i="2"/>
  <c r="L1318" i="2"/>
  <c r="L1327" i="2"/>
  <c r="L1363" i="2"/>
  <c r="L85" i="2"/>
  <c r="L134" i="2"/>
  <c r="L335" i="2"/>
  <c r="L456" i="2"/>
  <c r="L425" i="2"/>
  <c r="L452" i="2"/>
  <c r="L343" i="2"/>
  <c r="L1527" i="2"/>
  <c r="L736" i="2"/>
  <c r="L636" i="2"/>
  <c r="L593" i="2"/>
  <c r="L609" i="2"/>
  <c r="L630" i="2"/>
  <c r="L663" i="2"/>
  <c r="L672" i="2"/>
  <c r="L453" i="2"/>
  <c r="L518" i="2"/>
  <c r="L69" i="2"/>
  <c r="L338" i="2"/>
  <c r="L450" i="2"/>
  <c r="L396" i="2"/>
  <c r="L380" i="2"/>
  <c r="L794" i="2"/>
  <c r="L294" i="2"/>
  <c r="L286" i="2"/>
  <c r="L1179" i="2"/>
  <c r="L659" i="2"/>
  <c r="L255" i="2"/>
  <c r="L435" i="2"/>
  <c r="L119" i="2"/>
  <c r="L154" i="2"/>
  <c r="L495" i="2"/>
  <c r="L580" i="2"/>
  <c r="L613" i="2"/>
  <c r="L193" i="2"/>
  <c r="L274" i="2"/>
  <c r="L586" i="2"/>
  <c r="L354" i="2"/>
  <c r="L47" i="2"/>
  <c r="L412" i="2"/>
  <c r="L785" i="2"/>
  <c r="L859" i="2"/>
  <c r="L1243" i="2"/>
  <c r="L268" i="2"/>
  <c r="L311" i="2"/>
  <c r="L65" i="2"/>
  <c r="L550" i="2"/>
  <c r="L1174" i="2"/>
  <c r="L390" i="2"/>
  <c r="L430" i="2"/>
  <c r="L691" i="2"/>
  <c r="L798" i="2"/>
  <c r="L717" i="2"/>
  <c r="L698" i="2"/>
  <c r="L933" i="2"/>
  <c r="L1469" i="2"/>
  <c r="L855" i="2"/>
  <c r="L967" i="2"/>
  <c r="L932" i="2"/>
  <c r="L968" i="2"/>
  <c r="L1105" i="2"/>
  <c r="L849" i="2"/>
  <c r="L1204" i="2"/>
  <c r="L1290" i="2"/>
  <c r="L1319" i="2"/>
  <c r="L1346" i="2"/>
  <c r="L1439" i="2"/>
  <c r="L977" i="2"/>
  <c r="L1291" i="2"/>
  <c r="L1189" i="2"/>
  <c r="L1491" i="2"/>
  <c r="L1411" i="2"/>
  <c r="L1399" i="2"/>
  <c r="L252" i="2"/>
  <c r="L507" i="2"/>
  <c r="L803" i="2"/>
  <c r="L194" i="2"/>
  <c r="L399" i="2"/>
  <c r="L326" i="2"/>
  <c r="L166" i="2"/>
  <c r="L35" i="2"/>
  <c r="L382" i="2"/>
  <c r="L180" i="2"/>
  <c r="L322" i="2"/>
  <c r="L303" i="2"/>
  <c r="L792" i="2"/>
  <c r="L731" i="2"/>
  <c r="L896" i="2"/>
  <c r="L1284" i="2"/>
  <c r="L1200" i="2"/>
  <c r="L1360" i="2"/>
  <c r="L1460" i="2"/>
  <c r="L1391" i="2"/>
  <c r="L991" i="2"/>
  <c r="L1288" i="2"/>
  <c r="L244" i="2"/>
  <c r="L150" i="2"/>
  <c r="L215" i="2"/>
  <c r="L11" i="2"/>
  <c r="L865" i="2"/>
  <c r="L1178" i="2"/>
  <c r="L1181" i="2"/>
  <c r="L1301" i="2"/>
  <c r="L39" i="2"/>
  <c r="L1274" i="2"/>
  <c r="L489" i="2"/>
  <c r="L176" i="2"/>
  <c r="L192" i="2"/>
  <c r="L315" i="2"/>
  <c r="L848" i="2"/>
  <c r="L960" i="2"/>
  <c r="L614" i="2"/>
  <c r="L762" i="2"/>
  <c r="L611" i="2"/>
  <c r="L791" i="2"/>
  <c r="L771" i="2"/>
  <c r="L182" i="2"/>
  <c r="L173" i="2"/>
  <c r="L916" i="2"/>
  <c r="L638" i="2"/>
  <c r="L58" i="2"/>
  <c r="L388" i="2"/>
  <c r="L1030" i="2"/>
  <c r="L1299" i="2"/>
  <c r="L1167" i="2"/>
  <c r="L1242" i="2"/>
  <c r="L1562" i="2"/>
  <c r="L1497" i="2"/>
  <c r="L1504" i="2"/>
  <c r="L1036" i="2"/>
  <c r="L953" i="2"/>
  <c r="L1095" i="2"/>
  <c r="L1368" i="2"/>
  <c r="L1457" i="2"/>
  <c r="L1486" i="2"/>
  <c r="L1512" i="2"/>
  <c r="L940" i="2"/>
  <c r="L661" i="2"/>
  <c r="L739" i="2"/>
  <c r="L871" i="2"/>
  <c r="L914" i="2"/>
  <c r="L997" i="2"/>
  <c r="L1147" i="2"/>
  <c r="L1182" i="2"/>
  <c r="L1183" i="2"/>
  <c r="L1139" i="2"/>
  <c r="L1509" i="2"/>
  <c r="L986" i="2"/>
  <c r="L1283" i="2"/>
  <c r="L136" i="2"/>
  <c r="L457" i="2"/>
  <c r="L621" i="2"/>
  <c r="L774" i="2"/>
  <c r="L403" i="2"/>
  <c r="L477" i="2"/>
  <c r="L204" i="2"/>
  <c r="L2" i="2"/>
  <c r="L88" i="2"/>
  <c r="L112" i="2"/>
  <c r="L157" i="2"/>
  <c r="L582" i="2"/>
  <c r="L1373" i="2"/>
  <c r="L351" i="2"/>
  <c r="L524" i="2"/>
  <c r="L633" i="2"/>
  <c r="L1396" i="2"/>
  <c r="L644" i="2"/>
  <c r="L936" i="2"/>
  <c r="L826" i="2"/>
  <c r="L1371" i="2"/>
  <c r="L1335" i="2"/>
  <c r="L1488" i="2"/>
  <c r="L1206" i="2"/>
  <c r="L1211" i="2"/>
  <c r="L293" i="2"/>
  <c r="L446" i="2"/>
  <c r="L209" i="2"/>
  <c r="L1002" i="2"/>
  <c r="L232" i="2"/>
  <c r="L298" i="2"/>
  <c r="L73" i="2"/>
  <c r="L695" i="2"/>
  <c r="L91" i="2"/>
  <c r="L955" i="2"/>
  <c r="L129" i="2"/>
  <c r="L314" i="2"/>
  <c r="L344" i="2"/>
  <c r="L473" i="2"/>
  <c r="L585" i="2"/>
  <c r="L471" i="2"/>
  <c r="L631" i="2"/>
  <c r="L690" i="2"/>
  <c r="L79" i="2"/>
  <c r="L5" i="2"/>
  <c r="L213" i="2"/>
  <c r="L16" i="2"/>
  <c r="L32" i="2"/>
  <c r="L71" i="2"/>
  <c r="L156" i="2"/>
  <c r="L55" i="2"/>
  <c r="L246" i="2"/>
  <c r="L366" i="2"/>
  <c r="L548" i="2"/>
  <c r="L38" i="2"/>
  <c r="L674" i="2"/>
  <c r="L665" i="2"/>
  <c r="L662" i="2"/>
  <c r="L994" i="2"/>
  <c r="L1372" i="2"/>
  <c r="L188" i="2"/>
  <c r="L317" i="2"/>
  <c r="L172" i="2"/>
  <c r="L584" i="2"/>
  <c r="L419" i="2"/>
  <c r="L487" i="2"/>
  <c r="L522" i="2"/>
  <c r="L560" i="2"/>
  <c r="L617" i="2"/>
  <c r="L583" i="2"/>
  <c r="L709" i="2"/>
  <c r="L763" i="2"/>
  <c r="L781" i="2"/>
  <c r="L1272" i="2"/>
  <c r="L1282" i="2"/>
  <c r="L409" i="2"/>
  <c r="L429" i="2"/>
  <c r="L33" i="2"/>
  <c r="L767" i="2"/>
  <c r="L923" i="2"/>
  <c r="L1156" i="2"/>
  <c r="L1300" i="2"/>
  <c r="L1305" i="2"/>
  <c r="L1566" i="2"/>
  <c r="L904" i="2"/>
  <c r="L1039" i="2"/>
  <c r="L1050" i="2"/>
  <c r="L1579" i="2"/>
  <c r="L254" i="2"/>
  <c r="L506" i="2"/>
  <c r="L1120" i="2"/>
  <c r="L1522" i="2"/>
  <c r="L1436" i="2"/>
  <c r="L1485" i="2"/>
  <c r="L243" i="2"/>
  <c r="L235" i="2"/>
  <c r="L140" i="2"/>
  <c r="L141" i="2"/>
  <c r="L169" i="2"/>
  <c r="L718" i="2"/>
  <c r="L82" i="2"/>
  <c r="L363" i="2"/>
  <c r="L641" i="2"/>
  <c r="L163" i="2"/>
  <c r="L185" i="2"/>
  <c r="L288" i="2"/>
  <c r="L122" i="2"/>
  <c r="L238" i="2"/>
  <c r="L592" i="2"/>
  <c r="L392" i="2"/>
  <c r="L519" i="2"/>
  <c r="L1278" i="2"/>
  <c r="L581" i="2"/>
  <c r="L650" i="2"/>
  <c r="L692" i="2"/>
  <c r="L689" i="2"/>
  <c r="L612" i="2"/>
  <c r="L730" i="2"/>
  <c r="L1060" i="2"/>
  <c r="L1359" i="2"/>
  <c r="L1005" i="2"/>
  <c r="L219" i="2"/>
  <c r="L668" i="2"/>
  <c r="L996" i="2"/>
  <c r="L1577" i="2"/>
  <c r="L976" i="2"/>
  <c r="L1034" i="2"/>
  <c r="L1544" i="2"/>
  <c r="L281" i="2"/>
  <c r="L540" i="2"/>
  <c r="L132" i="2"/>
  <c r="L117" i="2"/>
  <c r="L407" i="2"/>
  <c r="L989" i="2"/>
  <c r="L832" i="2"/>
  <c r="L987" i="2"/>
  <c r="L885" i="2"/>
  <c r="L1056" i="2"/>
  <c r="L1334" i="2"/>
  <c r="L1526" i="2"/>
  <c r="L1404" i="2"/>
  <c r="L825" i="2"/>
  <c r="L1394" i="2"/>
  <c r="L442" i="2"/>
  <c r="L27" i="2"/>
  <c r="L264" i="2"/>
  <c r="L410" i="2"/>
  <c r="L402" i="2"/>
  <c r="L30" i="2"/>
  <c r="L167" i="2"/>
  <c r="L179" i="2"/>
  <c r="L98" i="2"/>
  <c r="L784" i="2"/>
  <c r="L793" i="2"/>
  <c r="L349" i="2"/>
  <c r="L459" i="2"/>
  <c r="L350" i="2"/>
  <c r="L1268" i="2"/>
  <c r="L1154" i="2"/>
  <c r="L1567" i="2"/>
  <c r="L1407" i="2"/>
  <c r="L62" i="2"/>
  <c r="L433" i="2"/>
  <c r="L713" i="2"/>
  <c r="L143" i="2"/>
  <c r="L283" i="2"/>
  <c r="L126" i="2"/>
  <c r="L146" i="2"/>
  <c r="L259" i="2"/>
  <c r="L103" i="2"/>
  <c r="L177" i="2"/>
  <c r="L60" i="2"/>
  <c r="L985" i="2"/>
  <c r="L147" i="2"/>
  <c r="L292" i="2"/>
  <c r="L104" i="2"/>
  <c r="L162" i="2"/>
  <c r="L224" i="2"/>
  <c r="L310" i="2"/>
  <c r="L327" i="2"/>
  <c r="L1259" i="2"/>
  <c r="L397" i="2"/>
  <c r="L516" i="2"/>
  <c r="L575" i="2"/>
  <c r="L598" i="2"/>
  <c r="L532" i="2"/>
  <c r="L447" i="2"/>
  <c r="L490" i="2"/>
  <c r="L704" i="2"/>
  <c r="L757" i="2"/>
  <c r="L620" i="2"/>
  <c r="L697" i="2"/>
  <c r="L626" i="2"/>
  <c r="L686" i="2"/>
  <c r="L804" i="2"/>
  <c r="L615" i="2"/>
  <c r="L719" i="2"/>
  <c r="L992" i="2"/>
  <c r="L823" i="2"/>
  <c r="L552" i="2"/>
  <c r="L671" i="2"/>
  <c r="L1121" i="2"/>
  <c r="L1311" i="2"/>
  <c r="L1555" i="2"/>
  <c r="L1494" i="2"/>
  <c r="L576" i="2"/>
  <c r="L776" i="2"/>
  <c r="L74" i="2"/>
  <c r="L387" i="2"/>
  <c r="L370" i="2"/>
  <c r="L415" i="2"/>
  <c r="L860" i="2"/>
  <c r="L1418" i="2"/>
  <c r="L1475" i="2"/>
  <c r="L929" i="2"/>
  <c r="L1087" i="2"/>
  <c r="L1045" i="2"/>
  <c r="L1152" i="2"/>
  <c r="L1362" i="2"/>
  <c r="L1414" i="2"/>
  <c r="L1478" i="2"/>
  <c r="L1557" i="2"/>
  <c r="L854" i="2"/>
  <c r="L260" i="2"/>
  <c r="L371" i="2"/>
  <c r="L464" i="2"/>
  <c r="L364" i="2"/>
  <c r="L345" i="2"/>
  <c r="L675" i="2"/>
  <c r="L972" i="2"/>
  <c r="L810" i="2"/>
  <c r="L1058" i="2"/>
  <c r="L1224" i="2"/>
  <c r="L1142" i="2"/>
  <c r="L1331" i="2"/>
  <c r="L1433" i="2"/>
  <c r="L1552" i="2"/>
  <c r="L1538" i="2"/>
  <c r="L944" i="2"/>
  <c r="L1454" i="2"/>
  <c r="L983" i="2"/>
  <c r="L1041" i="2"/>
  <c r="L821" i="2"/>
  <c r="L809" i="2"/>
  <c r="L1271" i="2"/>
  <c r="L1225" i="2"/>
  <c r="L1316" i="2"/>
  <c r="L1392" i="2"/>
  <c r="L1164" i="2"/>
  <c r="L1348" i="2"/>
  <c r="L1446" i="2"/>
  <c r="L1473" i="2"/>
  <c r="L1569" i="2"/>
  <c r="L1565" i="2"/>
  <c r="L1495" i="2"/>
  <c r="L253" i="2"/>
  <c r="L155" i="2"/>
  <c r="L780" i="2"/>
  <c r="L1014" i="2"/>
  <c r="L1232" i="2"/>
  <c r="L1453" i="2"/>
  <c r="L97" i="2"/>
  <c r="L389" i="2"/>
  <c r="K48" i="2"/>
  <c r="K187" i="2"/>
  <c r="K318" i="2"/>
  <c r="K400" i="2"/>
  <c r="K263" i="2"/>
  <c r="K276" i="2"/>
  <c r="K377" i="2"/>
  <c r="L282" i="2"/>
  <c r="L795" i="2"/>
  <c r="L1025" i="2"/>
  <c r="L920" i="2"/>
  <c r="L1329" i="2"/>
  <c r="L236" i="2"/>
  <c r="L289" i="2"/>
  <c r="L463" i="2"/>
  <c r="L1276" i="2"/>
  <c r="L765" i="2"/>
  <c r="L472" i="2"/>
  <c r="L710" i="2"/>
  <c r="L884" i="2"/>
  <c r="L1018" i="2"/>
  <c r="L836" i="2"/>
  <c r="L814" i="2"/>
  <c r="L184" i="2"/>
  <c r="L1153" i="2"/>
  <c r="L330" i="2"/>
  <c r="L26" i="2"/>
  <c r="L1184" i="2"/>
  <c r="L534" i="2"/>
  <c r="L787" i="2"/>
  <c r="L753" i="2"/>
  <c r="T139" i="3"/>
  <c r="L68" i="2" s="1"/>
  <c r="T11" i="3"/>
  <c r="T446" i="3"/>
  <c r="T470" i="3"/>
  <c r="T491" i="3"/>
  <c r="T119" i="3"/>
  <c r="L1022" i="2" s="1"/>
  <c r="T322" i="3"/>
  <c r="T180" i="3"/>
  <c r="L1476" i="2" s="1"/>
  <c r="T492" i="3"/>
  <c r="T364" i="3"/>
  <c r="L115" i="2" s="1"/>
  <c r="T356" i="3"/>
  <c r="L404" i="2" s="1"/>
  <c r="T412" i="3"/>
  <c r="L1057" i="2" s="1"/>
  <c r="T300" i="3"/>
  <c r="T185" i="3"/>
  <c r="L1140" i="2" s="1"/>
  <c r="T187" i="3"/>
  <c r="L360" i="2" s="1"/>
  <c r="T355" i="3"/>
  <c r="L312" i="2" s="1"/>
  <c r="T68" i="3"/>
  <c r="L331" i="2" s="1"/>
  <c r="T108" i="3"/>
  <c r="L629" i="2" s="1"/>
  <c r="T124" i="3"/>
  <c r="L670" i="2" s="1"/>
  <c r="T164" i="3"/>
  <c r="L470" i="2" s="1"/>
  <c r="T593" i="3"/>
  <c r="L902" i="2" s="1"/>
  <c r="T609" i="3"/>
  <c r="L153" i="2" s="1"/>
  <c r="T134" i="3"/>
  <c r="T23" i="3"/>
  <c r="L4" i="2" s="1"/>
  <c r="T341" i="3"/>
  <c r="L1109" i="2" s="1"/>
  <c r="T597" i="3"/>
  <c r="L1477" i="2" s="1"/>
  <c r="T43" i="3"/>
  <c r="L20" i="2" s="1"/>
  <c r="T469" i="3"/>
  <c r="L257" i="2" s="1"/>
  <c r="T173" i="3"/>
  <c r="L722" i="2" s="1"/>
  <c r="T567" i="3"/>
  <c r="L199" i="2" s="1"/>
  <c r="T141" i="3"/>
  <c r="L1456" i="2" s="1"/>
  <c r="T149" i="3"/>
  <c r="L262" i="2" s="1"/>
  <c r="T439" i="3"/>
  <c r="L1498" i="2" s="1"/>
  <c r="T424" i="3"/>
  <c r="T384" i="3"/>
  <c r="L342" i="2" s="1"/>
  <c r="T408" i="3"/>
  <c r="L1270" i="2" s="1"/>
  <c r="T490" i="3"/>
  <c r="T522" i="3"/>
  <c r="L1358" i="2" s="1"/>
  <c r="T538" i="3"/>
  <c r="L755" i="2" s="1"/>
  <c r="T554" i="3"/>
  <c r="L813" i="2" s="1"/>
  <c r="T586" i="3"/>
  <c r="T610" i="3"/>
  <c r="L148" i="2" s="1"/>
  <c r="T214" i="3"/>
  <c r="L80" i="2" s="1"/>
  <c r="T51" i="3"/>
  <c r="L34" i="2" s="1"/>
  <c r="T414" i="3"/>
  <c r="T310" i="3"/>
  <c r="T334" i="3"/>
  <c r="T390" i="3"/>
  <c r="T438" i="3"/>
  <c r="T278" i="3"/>
  <c r="T451" i="3"/>
  <c r="T427" i="3"/>
  <c r="T577" i="3"/>
  <c r="L680" i="2" s="1"/>
  <c r="T515" i="3"/>
  <c r="T579" i="3"/>
  <c r="L142" i="2" s="1"/>
  <c r="T601" i="3"/>
  <c r="T151" i="3"/>
  <c r="L988" i="2" s="1"/>
  <c r="T178" i="3"/>
  <c r="T285" i="3"/>
  <c r="L1040" i="2" s="1"/>
  <c r="T299" i="3"/>
  <c r="L531" i="2" s="1"/>
  <c r="T227" i="3"/>
  <c r="L1047" i="2" s="1"/>
  <c r="T396" i="3"/>
  <c r="L1380" i="2" s="1"/>
  <c r="T380" i="3"/>
  <c r="L101" i="2" s="1"/>
  <c r="T588" i="3"/>
  <c r="L77" i="2" s="1"/>
  <c r="T340" i="3"/>
  <c r="L106" i="2" s="1"/>
  <c r="T348" i="3"/>
  <c r="T101" i="3"/>
  <c r="L700" i="2" s="1"/>
  <c r="T133" i="3"/>
  <c r="L1262" i="2" s="1"/>
  <c r="T234" i="3"/>
  <c r="L251" i="2" s="1"/>
  <c r="T266" i="3"/>
  <c r="T362" i="3"/>
  <c r="L861" i="2" s="1"/>
  <c r="T394" i="3"/>
  <c r="L1386" i="2" s="1"/>
  <c r="T426" i="3"/>
  <c r="T41" i="3"/>
  <c r="T73" i="3"/>
  <c r="L1431" i="2" s="1"/>
  <c r="T113" i="3"/>
  <c r="L517" i="2" s="1"/>
  <c r="T34" i="3"/>
  <c r="T66" i="3"/>
  <c r="L195" i="2" s="1"/>
  <c r="T162" i="3"/>
  <c r="L1011" i="2" s="1"/>
  <c r="T181" i="3"/>
  <c r="L900" i="2" s="1"/>
  <c r="T84" i="3"/>
  <c r="L174" i="2" s="1"/>
  <c r="T47" i="3"/>
  <c r="L925" i="2" s="1"/>
  <c r="T159" i="3"/>
  <c r="T15" i="3"/>
  <c r="L1402" i="2" s="1"/>
  <c r="T75" i="3"/>
  <c r="L1021" i="2" s="1"/>
  <c r="T405" i="3"/>
  <c r="T183" i="3"/>
  <c r="L1006" i="2" s="1"/>
  <c r="T200" i="3"/>
  <c r="T448" i="3"/>
  <c r="T336" i="3"/>
  <c r="L138" i="2" s="1"/>
  <c r="T360" i="3"/>
  <c r="L70" i="2" s="1"/>
  <c r="T440" i="3"/>
  <c r="L1455" i="2" s="1"/>
  <c r="T157" i="3"/>
  <c r="L1113" i="2" s="1"/>
  <c r="T254" i="3"/>
  <c r="L852" i="2" s="1"/>
  <c r="T147" i="3"/>
  <c r="L356" i="2" s="1"/>
  <c r="T123" i="3"/>
  <c r="L376" i="2" s="1"/>
  <c r="T595" i="3"/>
  <c r="L1293" i="2" s="1"/>
  <c r="T435" i="3"/>
  <c r="L1054" i="2" s="1"/>
  <c r="T611" i="3"/>
  <c r="L628" i="2" s="1"/>
  <c r="T347" i="3"/>
  <c r="L1573" i="2" s="1"/>
  <c r="T547" i="3"/>
  <c r="T404" i="3"/>
  <c r="L1027" i="2" s="1"/>
  <c r="T243" i="3"/>
  <c r="T259" i="3"/>
  <c r="L1072" i="2" s="1"/>
  <c r="T452" i="3"/>
  <c r="L1528" i="2" s="1"/>
  <c r="T556" i="3"/>
  <c r="T516" i="3"/>
  <c r="T604" i="3"/>
  <c r="L171" i="2" s="1"/>
  <c r="T460" i="3"/>
  <c r="T417" i="3"/>
  <c r="T372" i="3"/>
  <c r="L873" i="2" s="1"/>
  <c r="T337" i="3"/>
  <c r="T449" i="3"/>
  <c r="L1410" i="2" s="1"/>
  <c r="T434" i="3"/>
  <c r="T195" i="3"/>
  <c r="L1429" i="2" s="1"/>
  <c r="T76" i="3"/>
  <c r="T140" i="3"/>
  <c r="T166" i="3"/>
  <c r="L323" i="2" s="1"/>
  <c r="T111" i="3"/>
  <c r="L696" i="2" s="1"/>
  <c r="T175" i="3"/>
  <c r="L313" i="2" s="1"/>
  <c r="T19" i="3"/>
  <c r="L998" i="2" s="1"/>
  <c r="T277" i="3"/>
  <c r="T208" i="3"/>
  <c r="L737" i="2" s="1"/>
  <c r="T224" i="3"/>
  <c r="L1376" i="2" s="1"/>
  <c r="T568" i="3"/>
  <c r="L760" i="2" s="1"/>
  <c r="T602" i="3"/>
  <c r="L942" i="2" s="1"/>
  <c r="T192" i="3"/>
  <c r="L721" i="2" s="1"/>
  <c r="T606" i="3"/>
  <c r="L102" i="2" s="1"/>
  <c r="T262" i="3"/>
  <c r="T171" i="3"/>
  <c r="L1079" i="2" s="1"/>
  <c r="T590" i="3"/>
  <c r="T398" i="3"/>
  <c r="L1192" i="2" s="1"/>
  <c r="T462" i="3"/>
  <c r="L1238" i="2" s="1"/>
  <c r="T494" i="3"/>
  <c r="L81" i="2" s="1"/>
  <c r="T526" i="3"/>
  <c r="T558" i="3"/>
  <c r="L1186" i="2" s="1"/>
  <c r="T318" i="3"/>
  <c r="L1009" i="2" s="1"/>
  <c r="T374" i="3"/>
  <c r="L170" i="2" s="1"/>
  <c r="T486" i="3"/>
  <c r="T518" i="3"/>
  <c r="T550" i="3"/>
  <c r="L768" i="2" s="1"/>
  <c r="T483" i="3"/>
  <c r="T531" i="3"/>
  <c r="L783" i="2" s="1"/>
  <c r="T603" i="3"/>
  <c r="L747" i="2" s="1"/>
  <c r="T387" i="3"/>
  <c r="L769" i="2" s="1"/>
  <c r="T627" i="3"/>
  <c r="L1393" i="2" s="1"/>
  <c r="T419" i="3"/>
  <c r="T31" i="3"/>
  <c r="T625" i="3"/>
  <c r="T444" i="3"/>
  <c r="L1442" i="2" s="1"/>
  <c r="T476" i="3"/>
  <c r="L1401" i="2" s="1"/>
  <c r="T283" i="3"/>
  <c r="L948" i="2" s="1"/>
  <c r="T468" i="3"/>
  <c r="T596" i="3"/>
  <c r="L979" i="2" s="1"/>
  <c r="T572" i="3"/>
  <c r="L799" i="2" s="1"/>
  <c r="T564" i="3"/>
  <c r="L1069" i="2" s="1"/>
  <c r="T249" i="3"/>
  <c r="L1312" i="2" s="1"/>
  <c r="T332" i="3"/>
  <c r="L242" i="2" s="1"/>
  <c r="T45" i="3"/>
  <c r="L504" i="2" s="1"/>
  <c r="T242" i="3"/>
  <c r="T274" i="3"/>
  <c r="T370" i="3"/>
  <c r="L922" i="2" s="1"/>
  <c r="T402" i="3"/>
  <c r="L889" i="2" s="1"/>
  <c r="T49" i="3"/>
  <c r="L1501" i="2" s="1"/>
  <c r="T121" i="3"/>
  <c r="L1336" i="2" s="1"/>
  <c r="T153" i="3"/>
  <c r="L899" i="2" s="1"/>
  <c r="T42" i="3"/>
  <c r="L1279" i="2" s="1"/>
  <c r="T44" i="3"/>
  <c r="T100" i="3"/>
  <c r="L1130" i="2" s="1"/>
  <c r="T156" i="3"/>
  <c r="L1406" i="2" s="1"/>
  <c r="T87" i="3"/>
  <c r="L978" i="2" s="1"/>
  <c r="T7" i="3"/>
  <c r="L352" i="2" s="1"/>
  <c r="T555" i="3"/>
  <c r="L465" i="2" s="1"/>
  <c r="T79" i="3"/>
  <c r="L1378" i="2" s="1"/>
  <c r="T506" i="3"/>
  <c r="T8" i="3"/>
  <c r="T21" i="3"/>
  <c r="L645" i="2" s="1"/>
  <c r="T53" i="3"/>
  <c r="L536" i="2" s="1"/>
  <c r="T247" i="3"/>
  <c r="T320" i="3"/>
  <c r="T142" i="3"/>
  <c r="L1472" i="2" s="1"/>
  <c r="T368" i="3"/>
  <c r="T392" i="3"/>
  <c r="L1086" i="2" s="1"/>
  <c r="T416" i="3"/>
  <c r="L1253" i="2" s="1"/>
  <c r="T82" i="3"/>
  <c r="L1082" i="2" s="1"/>
  <c r="T114" i="3"/>
  <c r="L1353" i="2" s="1"/>
  <c r="T244" i="3"/>
  <c r="T232" i="3"/>
  <c r="L355" i="2" s="1"/>
  <c r="T304" i="3"/>
  <c r="L1515" i="2" s="1"/>
  <c r="T614" i="3"/>
  <c r="T270" i="3"/>
  <c r="T246" i="3"/>
  <c r="L384" i="2" s="1"/>
  <c r="T294" i="3"/>
  <c r="L1551" i="2" s="1"/>
  <c r="T582" i="3"/>
  <c r="L17" i="2" s="1"/>
  <c r="T358" i="3"/>
  <c r="L395" i="2" s="1"/>
  <c r="T302" i="3"/>
  <c r="T422" i="3"/>
  <c r="T261" i="3"/>
  <c r="T571" i="3"/>
  <c r="L8" i="2" s="1"/>
  <c r="T315" i="3"/>
  <c r="L883" i="2" s="1"/>
  <c r="T459" i="3"/>
  <c r="L1144" i="2" s="1"/>
  <c r="T305" i="3"/>
  <c r="T291" i="3"/>
  <c r="L573" i="2" s="1"/>
  <c r="T420" i="3"/>
  <c r="T612" i="3"/>
  <c r="L632" i="2" s="1"/>
  <c r="T292" i="3"/>
  <c r="L1256" i="2" s="1"/>
  <c r="T500" i="3"/>
  <c r="L705" i="2" s="1"/>
  <c r="T251" i="3"/>
  <c r="L1309" i="2" s="1"/>
  <c r="T620" i="3"/>
  <c r="T580" i="3"/>
  <c r="T281" i="3"/>
  <c r="T265" i="3"/>
  <c r="L890" i="2" s="1"/>
  <c r="T441" i="3"/>
  <c r="T321" i="3"/>
  <c r="T401" i="3"/>
  <c r="L1075" i="2" s="1"/>
  <c r="T28" i="3"/>
  <c r="T60" i="3"/>
  <c r="L1000" i="2" s="1"/>
  <c r="T127" i="3"/>
  <c r="L754" i="2" s="1"/>
  <c r="T103" i="3"/>
  <c r="L782" i="2" s="1"/>
  <c r="T344" i="3"/>
  <c r="T125" i="3"/>
  <c r="L1222" i="2" s="1"/>
  <c r="T264" i="3"/>
  <c r="L41" i="2" s="1"/>
  <c r="T240" i="3"/>
  <c r="L381" i="2" s="1"/>
  <c r="T622" i="3"/>
  <c r="L1107" i="2" s="1"/>
  <c r="T198" i="3"/>
  <c r="L1219" i="2" s="1"/>
  <c r="T499" i="3"/>
  <c r="T67" i="3"/>
  <c r="L1088" i="2" s="1"/>
  <c r="T326" i="3"/>
  <c r="L1490" i="2" s="1"/>
  <c r="T342" i="3"/>
  <c r="T382" i="3"/>
  <c r="L218" i="2" s="1"/>
  <c r="T430" i="3"/>
  <c r="T213" i="3"/>
  <c r="L770" i="2" s="1"/>
  <c r="T619" i="3"/>
  <c r="T575" i="3"/>
  <c r="T331" i="3"/>
  <c r="L838" i="2" s="1"/>
  <c r="T484" i="3"/>
  <c r="T436" i="3"/>
  <c r="L1285" i="2" s="1"/>
  <c r="T72" i="3"/>
  <c r="L1321" i="2" s="1"/>
  <c r="T308" i="3"/>
  <c r="L1425" i="2" s="1"/>
  <c r="T628" i="3"/>
  <c r="L1195" i="2" s="1"/>
  <c r="T289" i="3"/>
  <c r="T313" i="3"/>
  <c r="L1385" i="2" s="1"/>
  <c r="T425" i="3"/>
  <c r="L1233" i="2" s="1"/>
  <c r="T233" i="3"/>
  <c r="L197" i="2" s="1"/>
  <c r="T85" i="3"/>
  <c r="T250" i="3"/>
  <c r="L441" i="2" s="1"/>
  <c r="T282" i="3"/>
  <c r="T378" i="3"/>
  <c r="L681" i="2" s="1"/>
  <c r="T410" i="3"/>
  <c r="L858" i="2" s="1"/>
  <c r="T475" i="3"/>
  <c r="T25" i="3"/>
  <c r="L926" i="2" s="1"/>
  <c r="T97" i="3"/>
  <c r="L733" i="2" s="1"/>
  <c r="T50" i="3"/>
  <c r="T92" i="3"/>
  <c r="L297" i="2" s="1"/>
  <c r="T116" i="3"/>
  <c r="L1502" i="2" s="1"/>
  <c r="T132" i="3"/>
  <c r="L790" i="2" s="1"/>
  <c r="T172" i="3"/>
  <c r="L121" i="2" s="1"/>
  <c r="T585" i="3"/>
  <c r="L1345" i="2" s="1"/>
  <c r="T617" i="3"/>
  <c r="L1383" i="2" s="1"/>
  <c r="T95" i="3"/>
  <c r="L256" i="2" s="1"/>
  <c r="T143" i="3"/>
  <c r="L1169" i="2" s="1"/>
  <c r="T136" i="3"/>
  <c r="L373" i="2" s="1"/>
  <c r="T61" i="3"/>
  <c r="T2" i="3"/>
  <c r="T311" i="3"/>
  <c r="L1523" i="2" s="1"/>
  <c r="T472" i="3"/>
  <c r="T480" i="3"/>
  <c r="L1482" i="2" s="1"/>
  <c r="T90" i="3"/>
  <c r="L1092" i="2" s="1"/>
  <c r="T122" i="3"/>
  <c r="L1361" i="2" s="1"/>
  <c r="T328" i="3"/>
  <c r="L571" i="2" s="1"/>
  <c r="T507" i="3"/>
  <c r="T222" i="3"/>
  <c r="L1117" i="2" s="1"/>
  <c r="T574" i="3"/>
  <c r="L684" i="2" s="1"/>
  <c r="T406" i="3"/>
  <c r="L952" i="2" s="1"/>
  <c r="T454" i="3"/>
  <c r="L1043" i="2" s="1"/>
  <c r="T598" i="3"/>
  <c r="T371" i="3"/>
  <c r="L775" i="2" s="1"/>
  <c r="T403" i="3"/>
  <c r="L1013" i="2" s="1"/>
  <c r="T537" i="3"/>
  <c r="L438" i="2" s="1"/>
  <c r="T225" i="3"/>
  <c r="L712" i="2" s="1"/>
  <c r="T350" i="3"/>
  <c r="L558" i="2" s="1"/>
  <c r="T267" i="3"/>
  <c r="T428" i="3"/>
  <c r="L1260" i="2" s="1"/>
  <c r="T275" i="3"/>
  <c r="T323" i="3"/>
  <c r="T532" i="3"/>
  <c r="L125" i="2" s="1"/>
  <c r="T329" i="3"/>
  <c r="L853" i="2" s="1"/>
  <c r="T297" i="3"/>
  <c r="T217" i="3"/>
  <c r="L756" i="2" s="1"/>
  <c r="T377" i="3"/>
  <c r="L561" i="2" s="1"/>
  <c r="T482" i="3"/>
  <c r="T379" i="3"/>
  <c r="L1216" i="2" s="1"/>
  <c r="T12" i="3"/>
  <c r="L1251" i="2" s="1"/>
  <c r="T20" i="3"/>
  <c r="L872" i="2" s="1"/>
  <c r="T14" i="3"/>
  <c r="L1067" i="2" s="1"/>
  <c r="T102" i="3"/>
  <c r="L144" i="2" s="1"/>
  <c r="T523" i="3"/>
  <c r="T71" i="3"/>
  <c r="L905" i="2" s="1"/>
  <c r="T55" i="3"/>
  <c r="T167" i="3"/>
  <c r="L887" i="2" s="1"/>
  <c r="K300" i="2"/>
  <c r="T533" i="3"/>
  <c r="L239" i="2" s="1"/>
  <c r="T5" i="3"/>
  <c r="T503" i="3"/>
  <c r="T375" i="3"/>
  <c r="L772" i="2" s="1"/>
  <c r="T456" i="3"/>
  <c r="T252" i="3"/>
  <c r="T238" i="3"/>
  <c r="T206" i="3"/>
  <c r="L491" i="2" s="1"/>
  <c r="T3" i="3"/>
  <c r="T286" i="3"/>
  <c r="T230" i="3"/>
  <c r="T366" i="3"/>
  <c r="L651" i="2" s="1"/>
  <c r="T478" i="3"/>
  <c r="T510" i="3"/>
  <c r="L1415" i="2" s="1"/>
  <c r="T542" i="3"/>
  <c r="L563" i="2" s="1"/>
  <c r="T502" i="3"/>
  <c r="T534" i="3"/>
  <c r="L642" i="2" s="1"/>
  <c r="T566" i="3"/>
  <c r="T443" i="3"/>
  <c r="L1257" i="2" s="1"/>
  <c r="T467" i="3"/>
  <c r="L1185" i="2" s="1"/>
  <c r="T539" i="3"/>
  <c r="L248" i="2" s="1"/>
  <c r="T339" i="3"/>
  <c r="L660" i="2" s="1"/>
  <c r="T548" i="3"/>
  <c r="L1289" i="2" s="1"/>
  <c r="T257" i="3"/>
  <c r="L919" i="2" s="1"/>
  <c r="T388" i="3"/>
  <c r="L488" i="2" s="1"/>
  <c r="T316" i="3"/>
  <c r="T273" i="3"/>
  <c r="T473" i="3"/>
  <c r="T194" i="3"/>
  <c r="L874" i="2" s="1"/>
  <c r="T226" i="3"/>
  <c r="L432" i="2" s="1"/>
  <c r="T258" i="3"/>
  <c r="L1337" i="2" s="1"/>
  <c r="T386" i="3"/>
  <c r="L527" i="2" s="1"/>
  <c r="T418" i="3"/>
  <c r="L1168" i="2" s="1"/>
  <c r="T33" i="3"/>
  <c r="T65" i="3"/>
  <c r="L476" i="2" s="1"/>
  <c r="T105" i="3"/>
  <c r="L610" i="2" s="1"/>
  <c r="T137" i="3"/>
  <c r="L49" i="2" s="1"/>
  <c r="T26" i="3"/>
  <c r="T58" i="3"/>
  <c r="L1354" i="2" s="1"/>
  <c r="T154" i="3"/>
  <c r="L950" i="2" s="1"/>
  <c r="T52" i="3"/>
  <c r="L379" i="2" s="1"/>
  <c r="T148" i="3"/>
  <c r="L605" i="2" s="1"/>
  <c r="T118" i="3"/>
  <c r="L951" i="2" s="1"/>
  <c r="T135" i="3"/>
  <c r="L1171" i="2" s="1"/>
  <c r="K590" i="2"/>
  <c r="K1130" i="2"/>
  <c r="K718" i="2"/>
  <c r="K720" i="2"/>
  <c r="K921" i="2"/>
  <c r="K297" i="2"/>
  <c r="K1107" i="2"/>
  <c r="K1356" i="2"/>
  <c r="K760" i="2"/>
  <c r="K199" i="2"/>
  <c r="K541" i="2"/>
  <c r="K561" i="2"/>
  <c r="K747" i="2"/>
  <c r="K378" i="2"/>
  <c r="K521" i="2"/>
  <c r="K34" i="2"/>
  <c r="K607" i="2"/>
  <c r="K8" i="2"/>
  <c r="K438" i="2"/>
  <c r="K212" i="2"/>
  <c r="K421" i="2"/>
  <c r="K624" i="2"/>
  <c r="K918" i="2"/>
  <c r="K1426" i="2"/>
  <c r="K853" i="2"/>
  <c r="K1216" i="2"/>
  <c r="K1028" i="2"/>
  <c r="K563" i="2"/>
  <c r="K903" i="2"/>
  <c r="K647" i="2"/>
  <c r="K1509" i="2"/>
  <c r="K1573" i="2"/>
  <c r="K1477" i="2"/>
  <c r="K1100" i="2"/>
  <c r="K92" i="2"/>
  <c r="K737" i="2"/>
  <c r="K142" i="2"/>
  <c r="K1442" i="2"/>
  <c r="K1185" i="2"/>
  <c r="K1238" i="2"/>
  <c r="K1294" i="2"/>
  <c r="K1410" i="2"/>
  <c r="K1329" i="2"/>
  <c r="K218" i="2"/>
  <c r="K1574" i="2"/>
  <c r="K1578" i="2"/>
  <c r="K1015" i="2"/>
  <c r="K1528" i="2"/>
  <c r="K488" i="2"/>
  <c r="K1256" i="2"/>
  <c r="K404" i="2"/>
  <c r="K998" i="2"/>
  <c r="K1019" i="2"/>
  <c r="K862" i="2"/>
  <c r="K1376" i="2"/>
  <c r="K284" i="2"/>
  <c r="K722" i="2"/>
  <c r="K242" i="2"/>
  <c r="K805" i="2"/>
  <c r="K1490" i="2"/>
  <c r="K1117" i="2"/>
  <c r="K1432" i="2"/>
  <c r="K20" i="2"/>
  <c r="K342" i="2"/>
  <c r="K1032" i="2"/>
  <c r="K984" i="2"/>
  <c r="K43" i="2"/>
  <c r="K22" i="2"/>
  <c r="K1068" i="2"/>
  <c r="K1006" i="2"/>
  <c r="K1455" i="2"/>
  <c r="K223" i="2"/>
  <c r="K1479" i="2"/>
  <c r="K659" i="2"/>
  <c r="K786" i="2"/>
  <c r="K816" i="2"/>
  <c r="K70" i="2"/>
  <c r="K1462" i="2"/>
  <c r="K1415" i="2"/>
  <c r="K558" i="2"/>
  <c r="K962" i="2"/>
  <c r="K1043" i="2"/>
  <c r="K850" i="2"/>
  <c r="K952" i="2"/>
  <c r="K1380" i="2"/>
  <c r="K1518" i="2"/>
  <c r="K1551" i="2"/>
  <c r="K1374" i="2"/>
  <c r="K170" i="2"/>
  <c r="K1260" i="2"/>
  <c r="K59" i="2"/>
  <c r="K768" i="2"/>
  <c r="K115" i="2"/>
  <c r="K911" i="2"/>
  <c r="K852" i="2"/>
  <c r="K1253" i="2"/>
  <c r="K1355" i="2"/>
  <c r="K7" i="2"/>
  <c r="K1192" i="2"/>
  <c r="K23" i="2"/>
  <c r="K384" i="2"/>
  <c r="K183" i="2"/>
  <c r="K999" i="2"/>
  <c r="K101" i="2"/>
  <c r="K336" i="2"/>
  <c r="K1401" i="2"/>
  <c r="K1222" i="2"/>
  <c r="K1086" i="2"/>
  <c r="K785" i="2"/>
  <c r="K1109" i="2"/>
  <c r="K1057" i="2"/>
  <c r="K1188" i="2"/>
  <c r="K641" i="2"/>
  <c r="K480" i="2"/>
  <c r="K861" i="2"/>
  <c r="K511" i="2"/>
  <c r="K450" i="2"/>
  <c r="K373" i="2"/>
  <c r="K222" i="2"/>
  <c r="K1349" i="2"/>
  <c r="K1465" i="2"/>
  <c r="K1160" i="2"/>
  <c r="K229" i="2"/>
  <c r="K376" i="2"/>
  <c r="K1515" i="2"/>
  <c r="K822" i="2"/>
  <c r="K68" i="2"/>
  <c r="K676" i="2"/>
  <c r="K1269" i="2"/>
  <c r="K36" i="2"/>
  <c r="K770" i="2"/>
  <c r="K1088" i="2"/>
  <c r="K627" i="2"/>
  <c r="K275" i="2"/>
  <c r="K610" i="2"/>
  <c r="K1546" i="2"/>
  <c r="K645" i="2"/>
  <c r="K721" i="2"/>
  <c r="K951" i="2"/>
  <c r="K638" i="2"/>
  <c r="K824" i="2"/>
  <c r="K1027" i="2"/>
  <c r="K106" i="2"/>
  <c r="K735" i="2"/>
  <c r="K448" i="2"/>
  <c r="K876" i="2"/>
  <c r="K1388" i="2"/>
  <c r="K1554" i="2"/>
  <c r="K864" i="2"/>
  <c r="K360" i="2"/>
  <c r="K1285" i="2"/>
  <c r="K24" i="2"/>
  <c r="K527" i="2"/>
  <c r="K851" i="2"/>
  <c r="K1270" i="2"/>
  <c r="K324" i="2"/>
  <c r="K493" i="2"/>
  <c r="K508" i="2"/>
  <c r="K1217" i="2"/>
  <c r="K799" i="2"/>
  <c r="K608" i="2"/>
  <c r="K927" i="2"/>
  <c r="K873" i="2"/>
  <c r="K3" i="2"/>
  <c r="K1239" i="2"/>
  <c r="K693" i="2"/>
  <c r="K1336" i="2"/>
  <c r="K1265" i="2"/>
  <c r="K1155" i="2"/>
  <c r="K1343" i="2"/>
  <c r="K77" i="2"/>
  <c r="K750" i="2"/>
  <c r="K1498" i="2"/>
  <c r="K897" i="2"/>
  <c r="K1176" i="2"/>
  <c r="K432" i="2"/>
  <c r="K1482" i="2"/>
  <c r="K1261" i="2"/>
  <c r="K1021" i="2"/>
  <c r="K1236" i="2"/>
  <c r="K273" i="2"/>
  <c r="K426" i="2"/>
  <c r="K1382" i="2"/>
  <c r="K1011" i="2"/>
  <c r="K658" i="2"/>
  <c r="K53" i="2"/>
  <c r="K1076" i="2"/>
  <c r="K1321" i="2"/>
  <c r="K144" i="2"/>
  <c r="K980" i="2"/>
  <c r="K571" i="2"/>
  <c r="K1510" i="2"/>
  <c r="K138" i="2"/>
  <c r="K251" i="2"/>
  <c r="K1008" i="2"/>
  <c r="K707" i="2"/>
  <c r="K1476" i="2"/>
  <c r="K1579" i="2"/>
  <c r="K1047" i="2"/>
  <c r="K649" i="2"/>
  <c r="K181" i="2"/>
  <c r="K1353" i="2"/>
  <c r="K1354" i="2"/>
  <c r="K733" i="2"/>
  <c r="K1572" i="2"/>
  <c r="K148" i="2"/>
  <c r="K1280" i="2"/>
  <c r="K1279" i="2"/>
  <c r="K646" i="2"/>
  <c r="K681" i="2"/>
  <c r="K1040" i="2"/>
  <c r="K1523" i="2"/>
  <c r="K483" i="2"/>
  <c r="K889" i="2"/>
  <c r="K239" i="2"/>
  <c r="K504" i="2"/>
  <c r="K1082" i="2"/>
  <c r="K476" i="2"/>
  <c r="K1140" i="2"/>
  <c r="K356" i="2"/>
  <c r="K950" i="2"/>
  <c r="K1337" i="2"/>
  <c r="K901" i="2"/>
  <c r="K780" i="2"/>
  <c r="K1168" i="2"/>
  <c r="K1361" i="2"/>
  <c r="K84" i="2"/>
  <c r="K839" i="2"/>
  <c r="K114" i="2"/>
  <c r="K44" i="2"/>
  <c r="K1395" i="2"/>
  <c r="K831" i="2"/>
  <c r="K1301" i="2"/>
  <c r="K503" i="2"/>
  <c r="K195" i="2"/>
  <c r="K965" i="2"/>
  <c r="K657" i="2"/>
  <c r="K1092" i="2"/>
  <c r="K1496" i="2"/>
  <c r="K794" i="2"/>
  <c r="K942" i="2"/>
  <c r="K1162" i="2"/>
  <c r="K926" i="2"/>
  <c r="K428" i="2"/>
  <c r="K1456" i="2"/>
  <c r="K922" i="2"/>
  <c r="K1501" i="2"/>
  <c r="K1386" i="2"/>
  <c r="K1262" i="2"/>
  <c r="K700" i="2"/>
  <c r="K1429" i="2"/>
  <c r="K874" i="2"/>
  <c r="K1463" i="2"/>
  <c r="K49" i="2"/>
  <c r="K543" i="2"/>
  <c r="K954" i="2"/>
  <c r="K971" i="2"/>
  <c r="K517" i="2"/>
  <c r="K1220" i="2"/>
  <c r="K398" i="2"/>
  <c r="K536" i="2"/>
  <c r="K1358" i="2"/>
  <c r="K858" i="2"/>
  <c r="K257" i="2"/>
  <c r="K1431" i="2"/>
  <c r="K930" i="2"/>
  <c r="K900" i="2"/>
  <c r="K1398" i="2"/>
  <c r="K401" i="2"/>
  <c r="K262" i="2"/>
  <c r="K869" i="2"/>
  <c r="K756" i="2" l="1"/>
  <c r="K755" i="2"/>
  <c r="K812" i="2"/>
  <c r="K586" i="2"/>
  <c r="K651" i="2"/>
  <c r="K197" i="2"/>
  <c r="K1312" i="2"/>
  <c r="K1385" i="2"/>
  <c r="K80" i="2"/>
  <c r="K1300" i="2"/>
  <c r="K395" i="2"/>
  <c r="K1000" i="2"/>
  <c r="K121" i="2"/>
  <c r="K545" i="2"/>
  <c r="K431" i="2"/>
  <c r="K919" i="2"/>
  <c r="K695" i="2"/>
  <c r="K1113" i="2"/>
  <c r="K629" i="2"/>
  <c r="K379" i="2"/>
  <c r="K1171" i="2"/>
  <c r="K1079" i="2"/>
  <c r="K41" i="2"/>
  <c r="K716" i="2"/>
  <c r="K17" i="2"/>
  <c r="K381" i="2"/>
  <c r="K355" i="2"/>
  <c r="K1424" i="2"/>
  <c r="K441" i="2"/>
  <c r="K491" i="2"/>
  <c r="K813" i="2"/>
  <c r="K1293" i="2"/>
  <c r="K1264" i="2"/>
  <c r="K1458" i="2"/>
  <c r="K1420" i="2"/>
  <c r="K1324" i="2"/>
  <c r="K1229" i="2"/>
  <c r="K1563" i="2"/>
  <c r="K520" i="2"/>
  <c r="K1320" i="2"/>
  <c r="K910" i="2"/>
  <c r="K1212" i="2"/>
  <c r="K252" i="2"/>
  <c r="K507" i="2"/>
  <c r="K803" i="2"/>
  <c r="K1405" i="2"/>
  <c r="K75" i="2"/>
  <c r="K1083" i="2"/>
  <c r="K362" i="2"/>
  <c r="K486" i="2"/>
  <c r="K158" i="2"/>
  <c r="K906" i="2"/>
  <c r="K221" i="2"/>
  <c r="K1536" i="2"/>
  <c r="K840" i="2"/>
  <c r="K957" i="2"/>
  <c r="K449" i="2"/>
  <c r="K96" i="2"/>
  <c r="K369" i="2"/>
  <c r="K666" i="2"/>
  <c r="K228" i="2"/>
  <c r="K943" i="2"/>
  <c r="K445" i="2"/>
  <c r="K1089" i="2"/>
  <c r="K295" i="2"/>
  <c r="K743" i="2"/>
  <c r="K424" i="2"/>
  <c r="K1061" i="2"/>
  <c r="K682" i="2"/>
  <c r="K1051" i="2"/>
  <c r="K1146" i="2"/>
  <c r="K30" i="2"/>
  <c r="K95" i="2"/>
  <c r="K21" i="2"/>
  <c r="K947" i="2"/>
  <c r="K233" i="2"/>
  <c r="K1233" i="2"/>
  <c r="K81" i="2"/>
  <c r="K1390" i="2"/>
  <c r="K1186" i="2"/>
  <c r="K102" i="2"/>
  <c r="K1400" i="2"/>
  <c r="K535" i="2"/>
  <c r="K152" i="2"/>
  <c r="K198" i="2"/>
  <c r="K245" i="2"/>
  <c r="K214" i="2"/>
  <c r="K61" i="2"/>
  <c r="K555" i="2"/>
  <c r="K1532" i="2"/>
  <c r="K1071" i="2"/>
  <c r="K1159" i="2"/>
  <c r="K1237" i="2"/>
  <c r="K1499" i="2"/>
  <c r="K1409" i="2"/>
  <c r="K784" i="2"/>
  <c r="K167" i="2"/>
  <c r="K179" i="2"/>
  <c r="K793" i="2"/>
  <c r="K98" i="2"/>
  <c r="K994" i="2"/>
  <c r="K1372" i="2"/>
  <c r="K136" i="2"/>
  <c r="K621" i="2"/>
  <c r="K457" i="2"/>
  <c r="K774" i="2"/>
  <c r="K299" i="2"/>
  <c r="K467" i="2"/>
  <c r="K39" i="2"/>
  <c r="K1274" i="2"/>
  <c r="K489" i="2"/>
  <c r="K550" i="2"/>
  <c r="K717" i="2"/>
  <c r="K698" i="2"/>
  <c r="K691" i="2"/>
  <c r="K798" i="2"/>
  <c r="K216" i="2"/>
  <c r="K694" i="2"/>
  <c r="K525" i="2"/>
  <c r="K602" i="2"/>
  <c r="K566" i="2"/>
  <c r="K653" i="2"/>
  <c r="K699" i="2"/>
  <c r="K800" i="2"/>
  <c r="K1478" i="2"/>
  <c r="K1362" i="2"/>
  <c r="K1414" i="2"/>
  <c r="K1557" i="2"/>
  <c r="K728" i="2"/>
  <c r="K451" i="2"/>
  <c r="K777" i="2"/>
  <c r="K1271" i="2"/>
  <c r="K1473" i="2"/>
  <c r="K1316" i="2"/>
  <c r="K1392" i="2"/>
  <c r="K1495" i="2"/>
  <c r="K1348" i="2"/>
  <c r="K1446" i="2"/>
  <c r="K1569" i="2"/>
  <c r="K1565" i="2"/>
  <c r="K1399" i="2"/>
  <c r="K1411" i="2"/>
  <c r="K1291" i="2"/>
  <c r="K1491" i="2"/>
  <c r="K33" i="2"/>
  <c r="K767" i="2"/>
  <c r="K1485" i="2"/>
  <c r="K1436" i="2"/>
  <c r="K1187" i="2"/>
  <c r="K1252" i="2"/>
  <c r="K594" i="2"/>
  <c r="K513" i="2"/>
  <c r="K1120" i="2"/>
  <c r="K1522" i="2"/>
  <c r="K254" i="2"/>
  <c r="K506" i="2"/>
  <c r="K293" i="2"/>
  <c r="K446" i="2"/>
  <c r="K940" i="2"/>
  <c r="K739" i="2"/>
  <c r="K661" i="2"/>
  <c r="K1284" i="2"/>
  <c r="K1460" i="2"/>
  <c r="K1391" i="2"/>
  <c r="K1360" i="2"/>
  <c r="K108" i="2"/>
  <c r="K549" i="2"/>
  <c r="K168" i="2"/>
  <c r="K759" i="2"/>
  <c r="K745" i="2"/>
  <c r="K973" i="2"/>
  <c r="K1539" i="2"/>
  <c r="K1543" i="2"/>
  <c r="K466" i="2"/>
  <c r="K510" i="2"/>
  <c r="K1387" i="2"/>
  <c r="K616" i="2"/>
  <c r="K570" i="2"/>
  <c r="K604" i="2"/>
  <c r="K673" i="2"/>
  <c r="K1489" i="2"/>
  <c r="K443" i="2"/>
  <c r="K734" i="2"/>
  <c r="K801" i="2"/>
  <c r="K1340" i="2"/>
  <c r="K1296" i="2"/>
  <c r="K1323" i="2"/>
  <c r="K878" i="2"/>
  <c r="K1250" i="2"/>
  <c r="K1419" i="2"/>
  <c r="K1014" i="2"/>
  <c r="K1453" i="2"/>
  <c r="K1232" i="2"/>
  <c r="K1396" i="2"/>
  <c r="K633" i="2"/>
  <c r="K582" i="2"/>
  <c r="K1373" i="2"/>
  <c r="K524" i="2"/>
  <c r="K644" i="2"/>
  <c r="K1433" i="2"/>
  <c r="K1538" i="2"/>
  <c r="K1331" i="2"/>
  <c r="K1224" i="2"/>
  <c r="K1552" i="2"/>
  <c r="K1272" i="2"/>
  <c r="K1282" i="2"/>
  <c r="K203" i="2"/>
  <c r="K468" i="2"/>
  <c r="K492" i="2"/>
  <c r="K547" i="2"/>
  <c r="K478" i="2"/>
  <c r="K622" i="2"/>
  <c r="K808" i="2"/>
  <c r="K1102" i="2"/>
  <c r="K458" i="2"/>
  <c r="K909" i="2"/>
  <c r="K1315" i="2"/>
  <c r="K1365" i="2"/>
  <c r="K1560" i="2"/>
  <c r="K403" i="2"/>
  <c r="K477" i="2"/>
  <c r="K1437" i="2"/>
  <c r="K1449" i="2"/>
  <c r="K1413" i="2"/>
  <c r="K611" i="2"/>
  <c r="K771" i="2"/>
  <c r="K791" i="2"/>
  <c r="K1281" i="2"/>
  <c r="K1344" i="2"/>
  <c r="K1367" i="2"/>
  <c r="K1275" i="2"/>
  <c r="K1483" i="2"/>
  <c r="K1248" i="2"/>
  <c r="K1379" i="2"/>
  <c r="K1524" i="2"/>
  <c r="K1290" i="2"/>
  <c r="K1319" i="2"/>
  <c r="K1346" i="2"/>
  <c r="K1439" i="2"/>
  <c r="K1246" i="2"/>
  <c r="K1370" i="2"/>
  <c r="K1267" i="2"/>
  <c r="K589" i="2"/>
  <c r="K1218" i="2"/>
  <c r="K501" i="2"/>
  <c r="K1450" i="2"/>
  <c r="K1530" i="2"/>
  <c r="K479" i="2"/>
  <c r="K1298" i="2"/>
  <c r="K42" i="2"/>
  <c r="K1304" i="2"/>
  <c r="K554" i="2"/>
  <c r="K595" i="2"/>
  <c r="K1430" i="2"/>
  <c r="K1571" i="2"/>
  <c r="K761" i="2"/>
  <c r="K1042" i="2"/>
  <c r="K1427" i="2"/>
  <c r="K956" i="2"/>
  <c r="K562" i="2"/>
  <c r="K742" i="2"/>
  <c r="K1428" i="2"/>
  <c r="K572" i="2"/>
  <c r="K740" i="2"/>
  <c r="K685" i="2"/>
  <c r="K748" i="2"/>
  <c r="K1254" i="2"/>
  <c r="K1506" i="2"/>
  <c r="K1535" i="2"/>
  <c r="K1381" i="2"/>
  <c r="K1416" i="2"/>
  <c r="K1263" i="2"/>
  <c r="K1549" i="2"/>
  <c r="K454" i="2"/>
  <c r="K505" i="2"/>
  <c r="K539" i="2"/>
  <c r="K764" i="2"/>
  <c r="K1371" i="2"/>
  <c r="K1335" i="2"/>
  <c r="K1488" i="2"/>
  <c r="K482" i="2"/>
  <c r="K574" i="2"/>
  <c r="K569" i="2"/>
  <c r="K664" i="2"/>
  <c r="K485" i="2"/>
  <c r="K497" i="2"/>
  <c r="K601" i="2"/>
  <c r="K796" i="2"/>
  <c r="K1408" i="2"/>
  <c r="K1412" i="2"/>
  <c r="K165" i="2"/>
  <c r="K637" i="2"/>
  <c r="K394" i="2"/>
  <c r="K746" i="2"/>
  <c r="K542" i="2"/>
  <c r="K679" i="2"/>
  <c r="K600" i="2"/>
  <c r="K669" i="2"/>
  <c r="K749" i="2"/>
  <c r="K425" i="2"/>
  <c r="K736" i="2"/>
  <c r="K636" i="2"/>
  <c r="K456" i="2"/>
  <c r="K452" i="2"/>
  <c r="K1527" i="2"/>
  <c r="K186" i="2"/>
  <c r="K714" i="2"/>
  <c r="K970" i="2"/>
  <c r="K1434" i="2"/>
  <c r="K1466" i="2"/>
  <c r="K1537" i="2"/>
  <c r="K1553" i="2"/>
  <c r="K1541" i="2"/>
  <c r="K1258" i="2"/>
  <c r="K1325" i="2"/>
  <c r="K1307" i="2"/>
  <c r="K332" i="2"/>
  <c r="K1332" i="2"/>
  <c r="K1210" i="2"/>
  <c r="K1339" i="2"/>
  <c r="K1417" i="2"/>
  <c r="K1292" i="2"/>
  <c r="K499" i="2"/>
  <c r="K597" i="2"/>
  <c r="K481" i="2"/>
  <c r="K537" i="2"/>
  <c r="K565" i="2"/>
  <c r="K643" i="2"/>
  <c r="K766" i="2"/>
  <c r="K1521" i="2"/>
  <c r="K579" i="2"/>
  <c r="K1273" i="2"/>
  <c r="K1287" i="2"/>
  <c r="K1440" i="2"/>
  <c r="K753" i="2"/>
  <c r="K534" i="2"/>
  <c r="K787" i="2"/>
  <c r="K593" i="2"/>
  <c r="K609" i="2"/>
  <c r="K672" i="2"/>
  <c r="K630" i="2"/>
  <c r="K663" i="2"/>
  <c r="K614" i="2"/>
  <c r="K762" i="2"/>
  <c r="K1266" i="2"/>
  <c r="K635" i="2"/>
  <c r="K509" i="2"/>
  <c r="K655" i="2"/>
  <c r="K512" i="2"/>
  <c r="K656" i="2"/>
  <c r="K1468" i="2"/>
  <c r="K556" i="2"/>
  <c r="K677" i="2"/>
  <c r="K724" i="2"/>
  <c r="K533" i="2"/>
  <c r="K1516" i="2"/>
  <c r="K1245" i="2"/>
  <c r="K494" i="2"/>
  <c r="K544" i="2"/>
  <c r="K567" i="2"/>
  <c r="K678" i="2"/>
  <c r="K406" i="2"/>
  <c r="K530" i="2"/>
  <c r="K1570" i="2"/>
  <c r="K779" i="2"/>
  <c r="K802" i="2"/>
  <c r="K710" i="2"/>
  <c r="K472" i="2"/>
  <c r="K139" i="2"/>
  <c r="K28" i="2"/>
  <c r="K1305" i="2"/>
  <c r="K1566" i="2"/>
  <c r="K1484" i="2"/>
  <c r="K1397" i="2"/>
  <c r="K1435" i="2"/>
  <c r="K1525" i="2"/>
  <c r="K1313" i="2"/>
  <c r="K1342" i="2"/>
  <c r="K1534" i="2"/>
  <c r="K1240" i="2"/>
  <c r="K1352" i="2"/>
  <c r="K1464" i="2"/>
  <c r="K1580" i="2"/>
  <c r="K1559" i="2"/>
  <c r="K1457" i="2"/>
  <c r="K1368" i="2"/>
  <c r="K568" i="2"/>
  <c r="K727" i="2"/>
  <c r="K741" i="2"/>
  <c r="K1471" i="2"/>
  <c r="K1505" i="2"/>
  <c r="K1369" i="2"/>
  <c r="K1508" i="2"/>
  <c r="K1441" i="2"/>
  <c r="K1558" i="2"/>
  <c r="K1104" i="2"/>
  <c r="K1481" i="2"/>
  <c r="K776" i="2"/>
  <c r="K576" i="2"/>
  <c r="K619" i="2"/>
  <c r="K729" i="2"/>
  <c r="K437" i="2"/>
  <c r="K523" i="2"/>
  <c r="K1511" i="2"/>
  <c r="K778" i="2"/>
  <c r="K519" i="2"/>
  <c r="K650" i="2"/>
  <c r="K1278" i="2"/>
  <c r="K689" i="2"/>
  <c r="K581" i="2"/>
  <c r="K730" i="2"/>
  <c r="K612" i="2"/>
  <c r="K592" i="2"/>
  <c r="K692" i="2"/>
  <c r="K464" i="2"/>
  <c r="K675" i="2"/>
  <c r="K1317" i="2"/>
  <c r="K1448" i="2"/>
  <c r="K1533" i="2"/>
  <c r="K1318" i="2"/>
  <c r="K1327" i="2"/>
  <c r="K1363" i="2"/>
  <c r="K1314" i="2"/>
  <c r="K1540" i="2"/>
  <c r="K1247" i="2"/>
  <c r="K1500" i="2"/>
  <c r="K1545" i="2"/>
  <c r="K1550" i="2"/>
  <c r="K1364" i="2"/>
  <c r="K1561" i="2"/>
  <c r="K124" i="2"/>
  <c r="K474" i="2"/>
  <c r="K37" i="2"/>
  <c r="K420" i="2"/>
  <c r="K528" i="2"/>
  <c r="K9" i="2"/>
  <c r="K652" i="2"/>
  <c r="K1422" i="2"/>
  <c r="K1513" i="2"/>
  <c r="K1556" i="2"/>
  <c r="K1299" i="2"/>
  <c r="K1242" i="2"/>
  <c r="K1497" i="2"/>
  <c r="K1504" i="2"/>
  <c r="K1562" i="2"/>
  <c r="K738" i="2"/>
  <c r="K639" i="2"/>
  <c r="K752" i="2"/>
  <c r="K585" i="2"/>
  <c r="K631" i="2"/>
  <c r="K471" i="2"/>
  <c r="K690" i="2"/>
  <c r="K473" i="2"/>
  <c r="K475" i="2"/>
  <c r="K751" i="2"/>
  <c r="K640" i="2"/>
  <c r="K514" i="2"/>
  <c r="K933" i="2"/>
  <c r="K1469" i="2"/>
  <c r="K825" i="2"/>
  <c r="K1394" i="2"/>
  <c r="K944" i="2"/>
  <c r="K1454" i="2"/>
  <c r="K986" i="2"/>
  <c r="K1283" i="2"/>
  <c r="K1438" i="2"/>
  <c r="K1461" i="2"/>
  <c r="K1389" i="2"/>
  <c r="K1357" i="2"/>
  <c r="K1503" i="2"/>
  <c r="K1467" i="2"/>
  <c r="K1322" i="2"/>
  <c r="K1351" i="2"/>
  <c r="K837" i="2"/>
  <c r="K1255" i="2"/>
  <c r="K1492" i="2"/>
  <c r="K1306" i="2"/>
  <c r="K518" i="2"/>
  <c r="K453" i="2"/>
  <c r="K1512" i="2"/>
  <c r="K1486" i="2"/>
  <c r="K1060" i="2"/>
  <c r="K1359" i="2"/>
  <c r="K860" i="2"/>
  <c r="K1418" i="2"/>
  <c r="K1475" i="2"/>
  <c r="K596" i="2"/>
  <c r="K496" i="2"/>
  <c r="K773" i="2"/>
  <c r="K495" i="2"/>
  <c r="K580" i="2"/>
  <c r="K613" i="2"/>
  <c r="K687" i="2"/>
  <c r="K526" i="2"/>
  <c r="K618" i="2"/>
  <c r="K703" i="2"/>
  <c r="K797" i="2"/>
  <c r="K348" i="2"/>
  <c r="K715" i="2"/>
  <c r="K1308" i="2"/>
  <c r="K1529" i="2"/>
  <c r="K559" i="2"/>
  <c r="K1384" i="2"/>
  <c r="K110" i="2"/>
  <c r="K405" i="2"/>
  <c r="K1016" i="2"/>
  <c r="K1033" i="2"/>
  <c r="K821" i="2"/>
  <c r="K809" i="2"/>
  <c r="K983" i="2"/>
  <c r="K1041" i="2"/>
  <c r="K1225" i="2"/>
  <c r="K1164" i="2"/>
  <c r="K1148" i="2"/>
  <c r="K1205" i="2"/>
  <c r="K934" i="2"/>
  <c r="K937" i="2"/>
  <c r="K1150" i="2"/>
  <c r="K1203" i="2"/>
  <c r="K130" i="2"/>
  <c r="K118" i="2"/>
  <c r="K105" i="2"/>
  <c r="K266" i="2"/>
  <c r="K320" i="2"/>
  <c r="K64" i="2"/>
  <c r="K111" i="2"/>
  <c r="K231" i="2"/>
  <c r="K334" i="2"/>
  <c r="K227" i="2"/>
  <c r="K1189" i="2"/>
  <c r="K977" i="2"/>
  <c r="K149" i="2"/>
  <c r="K391" i="2"/>
  <c r="K823" i="2"/>
  <c r="K992" i="2"/>
  <c r="K120" i="2"/>
  <c r="K46" i="2"/>
  <c r="K135" i="2"/>
  <c r="K277" i="2"/>
  <c r="K291" i="2"/>
  <c r="K305" i="2"/>
  <c r="K309" i="2"/>
  <c r="K247" i="2"/>
  <c r="K306" i="2"/>
  <c r="K358" i="2"/>
  <c r="K164" i="2"/>
  <c r="K285" i="2"/>
  <c r="K290" i="2"/>
  <c r="K1151" i="2"/>
  <c r="K189" i="2"/>
  <c r="K226" i="2"/>
  <c r="K347" i="2"/>
  <c r="K981" i="2"/>
  <c r="K201" i="2"/>
  <c r="K272" i="2"/>
  <c r="K280" i="2"/>
  <c r="K304" i="2"/>
  <c r="K210" i="2"/>
  <c r="K361" i="2"/>
  <c r="K220" i="2"/>
  <c r="K393" i="2"/>
  <c r="K414" i="2"/>
  <c r="K1112" i="2"/>
  <c r="K946" i="2"/>
  <c r="K1001" i="2"/>
  <c r="K1111" i="2"/>
  <c r="K396" i="2"/>
  <c r="K380" i="2"/>
  <c r="K137" i="2"/>
  <c r="K339" i="2"/>
  <c r="K865" i="2"/>
  <c r="K1178" i="2"/>
  <c r="K1181" i="2"/>
  <c r="K253" i="2"/>
  <c r="K155" i="2"/>
  <c r="K76" i="2"/>
  <c r="K94" i="2"/>
  <c r="K1064" i="2"/>
  <c r="K1048" i="2"/>
  <c r="K829" i="2"/>
  <c r="K817" i="2"/>
  <c r="K1157" i="2"/>
  <c r="K1201" i="2"/>
  <c r="K1207" i="2"/>
  <c r="K1003" i="2"/>
  <c r="K859" i="2"/>
  <c r="K1243" i="2"/>
  <c r="K1023" i="2"/>
  <c r="K1133" i="2"/>
  <c r="K15" i="2"/>
  <c r="K1026" i="2"/>
  <c r="K1196" i="2"/>
  <c r="K1230" i="2"/>
  <c r="K192" i="2"/>
  <c r="K315" i="2"/>
  <c r="K176" i="2"/>
  <c r="K193" i="2"/>
  <c r="K274" i="2"/>
  <c r="K354" i="2"/>
  <c r="K255" i="2"/>
  <c r="K435" i="2"/>
  <c r="K383" i="2"/>
  <c r="K230" i="2"/>
  <c r="K904" i="2"/>
  <c r="K1039" i="2"/>
  <c r="K1050" i="2"/>
  <c r="K2" i="2"/>
  <c r="K88" i="2"/>
  <c r="K112" i="2"/>
  <c r="K157" i="2"/>
  <c r="K204" i="2"/>
  <c r="K351" i="2"/>
  <c r="K85" i="2"/>
  <c r="K134" i="2"/>
  <c r="K335" i="2"/>
  <c r="K343" i="2"/>
  <c r="K123" i="2"/>
  <c r="K1063" i="2"/>
  <c r="K346" i="2"/>
  <c r="K460" i="2"/>
  <c r="K866" i="2"/>
  <c r="K882" i="2"/>
  <c r="K63" i="2"/>
  <c r="K1037" i="2"/>
  <c r="K97" i="2"/>
  <c r="K389" i="2"/>
  <c r="K107" i="2"/>
  <c r="K240" i="2"/>
  <c r="K66" i="2"/>
  <c r="K234" i="2"/>
  <c r="K856" i="2"/>
  <c r="K1190" i="2"/>
  <c r="K892" i="2"/>
  <c r="K1010" i="2"/>
  <c r="K1114" i="2"/>
  <c r="K409" i="2"/>
  <c r="K429" i="2"/>
  <c r="K810" i="2"/>
  <c r="K1142" i="2"/>
  <c r="K1058" i="2"/>
  <c r="K972" i="2"/>
  <c r="K855" i="2"/>
  <c r="K849" i="2"/>
  <c r="K968" i="2"/>
  <c r="K1105" i="2"/>
  <c r="K932" i="2"/>
  <c r="K1204" i="2"/>
  <c r="K967" i="2"/>
  <c r="K834" i="2"/>
  <c r="K1132" i="2"/>
  <c r="K1145" i="2"/>
  <c r="K941" i="2"/>
  <c r="K1172" i="2"/>
  <c r="K1170" i="2"/>
  <c r="K1138" i="2"/>
  <c r="K915" i="2"/>
  <c r="K857" i="2"/>
  <c r="K895" i="2"/>
  <c r="K875" i="2"/>
  <c r="K241" i="2"/>
  <c r="K1116" i="2"/>
  <c r="K1091" i="2"/>
  <c r="K966" i="2"/>
  <c r="K1052" i="2"/>
  <c r="K302" i="2"/>
  <c r="K1161" i="2"/>
  <c r="K907" i="2"/>
  <c r="K1213" i="2"/>
  <c r="K1214" i="2"/>
  <c r="K202" i="2"/>
  <c r="K995" i="2"/>
  <c r="K975" i="2"/>
  <c r="K1101" i="2"/>
  <c r="K57" i="2"/>
  <c r="K328" i="2"/>
  <c r="K375" i="2"/>
  <c r="K258" i="2"/>
  <c r="K386" i="2"/>
  <c r="K416" i="2"/>
  <c r="K1044" i="2"/>
  <c r="K923" i="2"/>
  <c r="K1156" i="2"/>
  <c r="K841" i="2"/>
  <c r="K819" i="2"/>
  <c r="K959" i="2"/>
  <c r="K964" i="2"/>
  <c r="K1066" i="2"/>
  <c r="K958" i="2"/>
  <c r="K173" i="2"/>
  <c r="K182" i="2"/>
  <c r="K916" i="2"/>
  <c r="K1095" i="2"/>
  <c r="K953" i="2"/>
  <c r="K1036" i="2"/>
  <c r="K288" i="2"/>
  <c r="K163" i="2"/>
  <c r="K238" i="2"/>
  <c r="K392" i="2"/>
  <c r="K122" i="2"/>
  <c r="K185" i="2"/>
  <c r="K908" i="2"/>
  <c r="K888" i="2"/>
  <c r="K1070" i="2"/>
  <c r="K1199" i="2"/>
  <c r="K854" i="2"/>
  <c r="K371" i="2"/>
  <c r="K345" i="2"/>
  <c r="K364" i="2"/>
  <c r="K260" i="2"/>
  <c r="K1024" i="2"/>
  <c r="K1173" i="2"/>
  <c r="K1149" i="2"/>
  <c r="K1029" i="2"/>
  <c r="K1208" i="2"/>
  <c r="K884" i="2"/>
  <c r="K836" i="2"/>
  <c r="K1018" i="2"/>
  <c r="K894" i="2"/>
  <c r="K891" i="2"/>
  <c r="K830" i="2"/>
  <c r="K1078" i="2"/>
  <c r="K1223" i="2"/>
  <c r="K1158" i="2"/>
  <c r="K1123" i="2"/>
  <c r="K1055" i="2"/>
  <c r="K1077" i="2"/>
  <c r="K1038" i="2"/>
  <c r="K1049" i="2"/>
  <c r="K69" i="2"/>
  <c r="K338" i="2"/>
  <c r="K82" i="2"/>
  <c r="K363" i="2"/>
  <c r="K835" i="2"/>
  <c r="K913" i="2"/>
  <c r="K1143" i="2"/>
  <c r="K1065" i="2"/>
  <c r="K1127" i="2"/>
  <c r="K1020" i="2"/>
  <c r="K1191" i="2"/>
  <c r="K1097" i="2"/>
  <c r="K1234" i="2"/>
  <c r="K1215" i="2"/>
  <c r="K1124" i="2"/>
  <c r="K1131" i="2"/>
  <c r="K47" i="2"/>
  <c r="K412" i="2"/>
  <c r="K877" i="2"/>
  <c r="K89" i="2"/>
  <c r="K308" i="2"/>
  <c r="K278" i="2"/>
  <c r="K340" i="2"/>
  <c r="K359" i="2"/>
  <c r="K368" i="2"/>
  <c r="K249" i="2"/>
  <c r="K321" i="2"/>
  <c r="K196" i="2"/>
  <c r="K896" i="2"/>
  <c r="K1200" i="2"/>
  <c r="K842" i="2"/>
  <c r="K963" i="2"/>
  <c r="K1059" i="2"/>
  <c r="K294" i="2"/>
  <c r="K286" i="2"/>
  <c r="K1179" i="2"/>
  <c r="K119" i="2"/>
  <c r="K154" i="2"/>
  <c r="K65" i="2"/>
  <c r="K268" i="2"/>
  <c r="K311" i="2"/>
  <c r="K1174" i="2"/>
  <c r="K390" i="2"/>
  <c r="K430" i="2"/>
  <c r="K87" i="2"/>
  <c r="K325" i="2"/>
  <c r="K1106" i="2"/>
  <c r="K1166" i="2"/>
  <c r="K1081" i="2"/>
  <c r="K1073" i="2"/>
  <c r="K1175" i="2"/>
  <c r="K1206" i="2"/>
  <c r="K1211" i="2"/>
  <c r="K848" i="2"/>
  <c r="K960" i="2"/>
  <c r="K1129" i="2"/>
  <c r="K1096" i="2"/>
  <c r="K73" i="2"/>
  <c r="K209" i="2"/>
  <c r="K1002" i="2"/>
  <c r="K232" i="2"/>
  <c r="K298" i="2"/>
  <c r="K1030" i="2"/>
  <c r="K1167" i="2"/>
  <c r="K1209" i="2"/>
  <c r="K1118" i="2"/>
  <c r="K1046" i="2"/>
  <c r="K74" i="2"/>
  <c r="K387" i="2"/>
  <c r="K370" i="2"/>
  <c r="K415" i="2"/>
  <c r="K936" i="2"/>
  <c r="K826" i="2"/>
  <c r="K90" i="2"/>
  <c r="K207" i="2"/>
  <c r="K1025" i="2"/>
  <c r="K920" i="2"/>
  <c r="K191" i="2"/>
  <c r="K357" i="2"/>
  <c r="K178" i="2"/>
  <c r="K319" i="2"/>
  <c r="K329" i="2"/>
  <c r="K365" i="2"/>
  <c r="K469" i="2"/>
  <c r="K879" i="2"/>
  <c r="K886" i="2"/>
  <c r="K833" i="2"/>
  <c r="K939" i="2"/>
  <c r="K871" i="2"/>
  <c r="K1139" i="2"/>
  <c r="K997" i="2"/>
  <c r="K914" i="2"/>
  <c r="K1182" i="2"/>
  <c r="K1183" i="2"/>
  <c r="K1147" i="2"/>
  <c r="K127" i="2"/>
  <c r="K12" i="2"/>
  <c r="K367" i="2"/>
  <c r="K225" i="2"/>
  <c r="K1098" i="2"/>
  <c r="K279" i="2"/>
  <c r="K422" i="2"/>
  <c r="K10" i="2"/>
  <c r="K929" i="2"/>
  <c r="K1087" i="2"/>
  <c r="K1152" i="2"/>
  <c r="K1045" i="2"/>
  <c r="K86" i="2"/>
  <c r="K72" i="2"/>
  <c r="K898" i="2"/>
  <c r="K93" i="2"/>
  <c r="K45" i="2"/>
  <c r="K159" i="2"/>
  <c r="K160" i="2"/>
  <c r="K868" i="2"/>
  <c r="K881" i="2"/>
  <c r="K1074" i="2"/>
  <c r="K1080" i="2"/>
  <c r="K1093" i="2"/>
  <c r="K1202" i="2"/>
  <c r="K91" i="2"/>
  <c r="K129" i="2"/>
  <c r="K314" i="2"/>
  <c r="K344" i="2"/>
  <c r="K955" i="2"/>
  <c r="K846" i="2"/>
  <c r="K928" i="2"/>
  <c r="K25" i="2"/>
  <c r="K423" i="2"/>
  <c r="K1227" i="2"/>
  <c r="K993" i="2"/>
  <c r="K814" i="2"/>
  <c r="K330" i="2"/>
  <c r="K26" i="2"/>
  <c r="K1184" i="2"/>
  <c r="K184" i="2"/>
  <c r="K1153" i="2"/>
  <c r="K100" i="2"/>
  <c r="K418" i="2"/>
  <c r="K141" i="2"/>
  <c r="K169" i="2"/>
  <c r="K140" i="2"/>
  <c r="K243" i="2"/>
  <c r="K235" i="2"/>
  <c r="L137" i="2"/>
  <c r="L339" i="2"/>
  <c r="L657" i="2"/>
  <c r="L1196" i="2"/>
  <c r="L1230" i="2"/>
  <c r="L279" i="2"/>
  <c r="L10" i="2"/>
  <c r="L422" i="2"/>
  <c r="L639" i="2"/>
  <c r="L738" i="2"/>
  <c r="L752" i="2"/>
  <c r="L225" i="2"/>
  <c r="L127" i="2"/>
  <c r="L12" i="2"/>
  <c r="L367" i="2"/>
  <c r="L443" i="2"/>
  <c r="L466" i="2"/>
  <c r="L510" i="2"/>
  <c r="L570" i="2"/>
  <c r="L604" i="2"/>
  <c r="L1098" i="2"/>
  <c r="L616" i="2"/>
  <c r="L734" i="2"/>
  <c r="L1387" i="2"/>
  <c r="L673" i="2"/>
  <c r="L1489" i="2"/>
  <c r="L801" i="2"/>
  <c r="L1332" i="2"/>
  <c r="L332" i="2"/>
  <c r="L845" i="2"/>
  <c r="L1194" i="2"/>
  <c r="L1328" i="2"/>
  <c r="L1568" i="2"/>
  <c r="L61" i="2"/>
  <c r="L555" i="2"/>
  <c r="L877" i="2"/>
  <c r="L249" i="2"/>
  <c r="L196" i="2"/>
  <c r="L308" i="2"/>
  <c r="L89" i="2"/>
  <c r="L278" i="2"/>
  <c r="L340" i="2"/>
  <c r="L492" i="2"/>
  <c r="L547" i="2"/>
  <c r="L359" i="2"/>
  <c r="L368" i="2"/>
  <c r="L321" i="2"/>
  <c r="L478" i="2"/>
  <c r="L622" i="2"/>
  <c r="L808" i="2"/>
  <c r="L348" i="2"/>
  <c r="L715" i="2"/>
  <c r="L458" i="2"/>
  <c r="L1102" i="2"/>
  <c r="L837" i="2"/>
  <c r="L1306" i="2"/>
  <c r="L1255" i="2"/>
  <c r="L1492" i="2"/>
  <c r="L9" i="2"/>
  <c r="L652" i="2"/>
  <c r="L970" i="2"/>
  <c r="L1434" i="2"/>
  <c r="L1541" i="2"/>
  <c r="L1466" i="2"/>
  <c r="L1553" i="2"/>
  <c r="L1537" i="2"/>
  <c r="L1093" i="2"/>
  <c r="L868" i="2"/>
  <c r="L1074" i="2"/>
  <c r="L881" i="2"/>
  <c r="L1080" i="2"/>
  <c r="L1202" i="2"/>
  <c r="L1426" i="2"/>
  <c r="L108" i="2"/>
  <c r="L549" i="2"/>
  <c r="L834" i="2"/>
  <c r="L1145" i="2"/>
  <c r="L1217" i="2"/>
  <c r="L1132" i="2"/>
  <c r="L520" i="2"/>
  <c r="L1320" i="2"/>
  <c r="L67" i="2"/>
  <c r="L145" i="2"/>
  <c r="L267" i="2"/>
  <c r="L113" i="2"/>
  <c r="L237" i="2"/>
  <c r="L436" i="2"/>
  <c r="L451" i="2"/>
  <c r="L393" i="2"/>
  <c r="L414" i="2"/>
  <c r="L728" i="2"/>
  <c r="L777" i="2"/>
  <c r="L116" i="2"/>
  <c r="L265" i="2"/>
  <c r="L211" i="2"/>
  <c r="L1122" i="2"/>
  <c r="L14" i="2"/>
  <c r="L870" i="2"/>
  <c r="L151" i="2"/>
  <c r="L564" i="2"/>
  <c r="L427" i="2"/>
  <c r="L732" i="2"/>
  <c r="L40" i="2"/>
  <c r="L634" i="2"/>
  <c r="L711" i="2"/>
  <c r="L807" i="2"/>
  <c r="L702" i="2"/>
  <c r="L654" i="2"/>
  <c r="L744" i="2"/>
  <c r="L893" i="2"/>
  <c r="L931" i="2"/>
  <c r="L843" i="2"/>
  <c r="L880" i="2"/>
  <c r="L844" i="2"/>
  <c r="L863" i="2"/>
  <c r="L1341" i="2"/>
  <c r="L1136" i="2"/>
  <c r="L1231" i="2"/>
  <c r="L1542" i="2"/>
  <c r="L1547" i="2"/>
  <c r="L1445" i="2"/>
  <c r="L263" i="2"/>
  <c r="L48" i="2"/>
  <c r="L276" i="2"/>
  <c r="L187" i="2"/>
  <c r="L318" i="2"/>
  <c r="L400" i="2"/>
  <c r="L434" i="2"/>
  <c r="L484" i="2"/>
  <c r="L551" i="2"/>
  <c r="L377" i="2"/>
  <c r="L758" i="2"/>
  <c r="L806" i="2"/>
  <c r="L723" i="2"/>
  <c r="L726" i="2"/>
  <c r="L557" i="2"/>
  <c r="L599" i="2"/>
  <c r="L789" i="2"/>
  <c r="L1493" i="2"/>
  <c r="L214" i="2"/>
  <c r="L152" i="2"/>
  <c r="L198" i="2"/>
  <c r="L245" i="2"/>
  <c r="L535" i="2"/>
  <c r="L45" i="2"/>
  <c r="L86" i="2"/>
  <c r="L160" i="2"/>
  <c r="L72" i="2"/>
  <c r="L898" i="2"/>
  <c r="L159" i="2"/>
  <c r="L93" i="2"/>
  <c r="L482" i="2"/>
  <c r="L574" i="2"/>
  <c r="L569" i="2"/>
  <c r="L485" i="2"/>
  <c r="L497" i="2"/>
  <c r="L796" i="2"/>
  <c r="L601" i="2"/>
  <c r="L664" i="2"/>
  <c r="L240" i="2"/>
  <c r="L107" i="2"/>
  <c r="L941" i="2"/>
  <c r="L1172" i="2"/>
  <c r="L508" i="2"/>
  <c r="L1138" i="2"/>
  <c r="L1170" i="2"/>
  <c r="L63" i="2"/>
  <c r="L1037" i="2"/>
  <c r="L658" i="2"/>
  <c r="L1016" i="2"/>
  <c r="L1033" i="2"/>
  <c r="L168" i="2"/>
  <c r="L745" i="2"/>
  <c r="L759" i="2"/>
  <c r="L934" i="2"/>
  <c r="L937" i="2"/>
  <c r="L1150" i="2"/>
  <c r="L1248" i="2"/>
  <c r="L1281" i="2"/>
  <c r="L1344" i="2"/>
  <c r="L1367" i="2"/>
  <c r="L1148" i="2"/>
  <c r="L1205" i="2"/>
  <c r="L1275" i="2"/>
  <c r="L1203" i="2"/>
  <c r="L1524" i="2"/>
  <c r="L1379" i="2"/>
  <c r="L1483" i="2"/>
  <c r="L230" i="2"/>
  <c r="L383" i="2"/>
  <c r="L649" i="2"/>
  <c r="L271" i="2"/>
  <c r="L287" i="2"/>
  <c r="L261" i="2"/>
  <c r="L175" i="2"/>
  <c r="L461" i="2"/>
  <c r="L603" i="2"/>
  <c r="L625" i="2"/>
  <c r="L553" i="2"/>
  <c r="L588" i="2"/>
  <c r="L1084" i="2"/>
  <c r="L1165" i="2"/>
  <c r="L1447" i="2"/>
  <c r="L76" i="2"/>
  <c r="L94" i="2"/>
  <c r="L1035" i="2"/>
  <c r="L1125" i="2"/>
  <c r="L1020" i="2"/>
  <c r="L835" i="2"/>
  <c r="L1097" i="2"/>
  <c r="L913" i="2"/>
  <c r="L1065" i="2"/>
  <c r="L1127" i="2"/>
  <c r="L1191" i="2"/>
  <c r="L1273" i="2"/>
  <c r="L1143" i="2"/>
  <c r="L1234" i="2"/>
  <c r="L1287" i="2"/>
  <c r="L1440" i="2"/>
  <c r="L1263" i="2"/>
  <c r="L1381" i="2"/>
  <c r="L1549" i="2"/>
  <c r="L1416" i="2"/>
  <c r="L912" i="2"/>
  <c r="L969" i="2"/>
  <c r="L1108" i="2"/>
  <c r="L1514" i="2"/>
  <c r="L139" i="2"/>
  <c r="L28" i="2"/>
  <c r="L100" i="2"/>
  <c r="L559" i="2"/>
  <c r="L1384" i="2"/>
  <c r="L418" i="2"/>
  <c r="L206" i="2"/>
  <c r="L6" i="2"/>
  <c r="L1330" i="2"/>
  <c r="L973" i="2"/>
  <c r="L1539" i="2"/>
  <c r="L1543" i="2"/>
  <c r="L75" i="2"/>
  <c r="L158" i="2"/>
  <c r="L957" i="2"/>
  <c r="L295" i="2"/>
  <c r="L1061" i="2"/>
  <c r="L840" i="2"/>
  <c r="L943" i="2"/>
  <c r="L221" i="2"/>
  <c r="L228" i="2"/>
  <c r="L1089" i="2"/>
  <c r="L96" i="2"/>
  <c r="L906" i="2"/>
  <c r="L1051" i="2"/>
  <c r="L1083" i="2"/>
  <c r="L424" i="2"/>
  <c r="L1146" i="2"/>
  <c r="L369" i="2"/>
  <c r="L449" i="2"/>
  <c r="L445" i="2"/>
  <c r="L362" i="2"/>
  <c r="L1405" i="2"/>
  <c r="L486" i="2"/>
  <c r="L666" i="2"/>
  <c r="L743" i="2"/>
  <c r="L1536" i="2"/>
  <c r="L682" i="2"/>
  <c r="L296" i="2"/>
  <c r="L333" i="2"/>
  <c r="L1364" i="2"/>
  <c r="L1561" i="2"/>
  <c r="L1135" i="2"/>
  <c r="L1235" i="2"/>
  <c r="L372" i="2"/>
  <c r="L683" i="2"/>
  <c r="L210" i="2"/>
  <c r="L220" i="2"/>
  <c r="L304" i="2"/>
  <c r="L361" i="2"/>
  <c r="L1046" i="2"/>
  <c r="L1209" i="2"/>
  <c r="L1118" i="2"/>
  <c r="L1264" i="2"/>
  <c r="L526" i="2"/>
  <c r="L618" i="2"/>
  <c r="L797" i="2"/>
  <c r="L687" i="2"/>
  <c r="L703" i="2"/>
  <c r="L910" i="2"/>
  <c r="L1212" i="2"/>
  <c r="L87" i="2"/>
  <c r="L325" i="2"/>
  <c r="L514" i="2"/>
  <c r="L475" i="2"/>
  <c r="L25" i="2"/>
  <c r="L423" i="2"/>
  <c r="L751" i="2"/>
  <c r="L640" i="2"/>
  <c r="L1042" i="2"/>
  <c r="L1427" i="2"/>
  <c r="L1101" i="2"/>
  <c r="L975" i="2"/>
  <c r="L1388" i="2"/>
  <c r="L1215" i="2"/>
  <c r="L1247" i="2"/>
  <c r="L1124" i="2"/>
  <c r="L1131" i="2"/>
  <c r="L1500" i="2"/>
  <c r="L1550" i="2"/>
  <c r="L1545" i="2"/>
  <c r="L1540" i="2"/>
  <c r="L909" i="2"/>
  <c r="L1315" i="2"/>
  <c r="L299" i="2"/>
  <c r="L467" i="2"/>
  <c r="L1071" i="2"/>
  <c r="L1159" i="2"/>
  <c r="L1532" i="2"/>
  <c r="L1029" i="2"/>
  <c r="L1024" i="2"/>
  <c r="L1149" i="2"/>
  <c r="L1317" i="2"/>
  <c r="L1173" i="2"/>
  <c r="L1208" i="2"/>
  <c r="L1448" i="2"/>
  <c r="L1533" i="2"/>
  <c r="L110" i="2"/>
  <c r="L405" i="2"/>
  <c r="L66" i="2"/>
  <c r="L234" i="2"/>
  <c r="L258" i="2"/>
  <c r="L1044" i="2"/>
  <c r="L57" i="2"/>
  <c r="L619" i="2"/>
  <c r="L328" i="2"/>
  <c r="L375" i="2"/>
  <c r="L437" i="2"/>
  <c r="L386" i="2"/>
  <c r="L416" i="2"/>
  <c r="L523" i="2"/>
  <c r="L778" i="2"/>
  <c r="L729" i="2"/>
  <c r="L1511" i="2"/>
  <c r="L1221" i="2"/>
  <c r="L1459" i="2"/>
  <c r="L1163" i="2"/>
  <c r="L1333" i="2"/>
  <c r="L1286" i="2"/>
  <c r="L1326" i="2"/>
  <c r="L1575" i="2"/>
  <c r="L191" i="2"/>
  <c r="L178" i="2"/>
  <c r="L357" i="2"/>
  <c r="L525" i="2"/>
  <c r="L602" i="2"/>
  <c r="L319" i="2"/>
  <c r="L365" i="2"/>
  <c r="L329" i="2"/>
  <c r="L566" i="2"/>
  <c r="L469" i="2"/>
  <c r="L699" i="2"/>
  <c r="L800" i="2"/>
  <c r="L653" i="2"/>
  <c r="L1237" i="2"/>
  <c r="L1409" i="2"/>
  <c r="L1499" i="2"/>
  <c r="L879" i="2"/>
  <c r="L886" i="2"/>
  <c r="L833" i="2"/>
  <c r="L939" i="2"/>
  <c r="L1292" i="2"/>
  <c r="L1417" i="2"/>
  <c r="L1437" i="2"/>
  <c r="L1449" i="2"/>
  <c r="L1413" i="2"/>
  <c r="L216" i="2"/>
  <c r="L694" i="2"/>
  <c r="L90" i="2"/>
  <c r="L207" i="2"/>
  <c r="L1574" i="2"/>
  <c r="L105" i="2"/>
  <c r="L320" i="2"/>
  <c r="L130" i="2"/>
  <c r="L266" i="2"/>
  <c r="L118" i="2"/>
  <c r="L542" i="2"/>
  <c r="L600" i="2"/>
  <c r="L669" i="2"/>
  <c r="L749" i="2"/>
  <c r="L679" i="2"/>
  <c r="L1004" i="2"/>
  <c r="L847" i="2"/>
  <c r="L1412" i="2"/>
  <c r="L1408" i="2"/>
  <c r="L1048" i="2"/>
  <c r="L1064" i="2"/>
  <c r="L1007" i="2"/>
  <c r="L1017" i="2"/>
  <c r="L1400" i="2"/>
  <c r="L949" i="2"/>
  <c r="L1053" i="2"/>
  <c r="L917" i="2"/>
  <c r="L1081" i="2"/>
  <c r="L1073" i="2"/>
  <c r="L1258" i="2"/>
  <c r="L1106" i="2"/>
  <c r="L1166" i="2"/>
  <c r="L1325" i="2"/>
  <c r="L1175" i="2"/>
  <c r="L1307" i="2"/>
  <c r="L13" i="2"/>
  <c r="L502" i="2"/>
  <c r="L29" i="2"/>
  <c r="L385" i="2"/>
  <c r="L31" i="2"/>
  <c r="L165" i="2"/>
  <c r="L637" i="2"/>
  <c r="L842" i="2"/>
  <c r="L1059" i="2"/>
  <c r="L963" i="2"/>
  <c r="L1518" i="2"/>
  <c r="L1104" i="2"/>
  <c r="L1481" i="2"/>
  <c r="L203" i="2"/>
  <c r="L468" i="2"/>
  <c r="L856" i="2"/>
  <c r="L1190" i="2"/>
  <c r="K820" i="2"/>
  <c r="K18" i="2"/>
  <c r="K938" i="2"/>
  <c r="K974" i="2"/>
  <c r="K208" i="2"/>
  <c r="K217" i="2"/>
  <c r="K269" i="2"/>
  <c r="K200" i="2"/>
  <c r="K250" i="2"/>
  <c r="K307" i="2"/>
  <c r="K413" i="2"/>
  <c r="L1420" i="2"/>
  <c r="L1458" i="2"/>
  <c r="L15" i="2"/>
  <c r="L1026" i="2"/>
  <c r="L1023" i="2"/>
  <c r="L1133" i="2"/>
  <c r="L186" i="2"/>
  <c r="L714" i="2"/>
  <c r="L1001" i="2"/>
  <c r="L946" i="2"/>
  <c r="L1111" i="2"/>
  <c r="L1112" i="2"/>
  <c r="L956" i="2"/>
  <c r="L562" i="2"/>
  <c r="L1428" i="2"/>
  <c r="L740" i="2"/>
  <c r="L742" i="2"/>
  <c r="L572" i="2"/>
  <c r="L748" i="2"/>
  <c r="L685" i="2"/>
  <c r="L928" i="2"/>
  <c r="L846" i="2"/>
  <c r="L521" i="2"/>
  <c r="L596" i="2"/>
  <c r="L496" i="2"/>
  <c r="L773" i="2"/>
  <c r="L161" i="2"/>
  <c r="L374" i="2"/>
  <c r="L515" i="2"/>
  <c r="L606" i="2"/>
  <c r="L337" i="2"/>
  <c r="L587" i="2"/>
  <c r="L1103" i="2"/>
  <c r="L828" i="2"/>
  <c r="L982" i="2"/>
  <c r="L1295" i="2"/>
  <c r="L1338" i="2"/>
  <c r="L1297" i="2"/>
  <c r="L1480" i="2"/>
  <c r="L1576" i="2"/>
  <c r="L1520" i="2"/>
  <c r="L124" i="2"/>
  <c r="L474" i="2"/>
  <c r="L420" i="2"/>
  <c r="L37" i="2"/>
  <c r="L528" i="2"/>
  <c r="L1308" i="2"/>
  <c r="L1529" i="2"/>
  <c r="L1229" i="2"/>
  <c r="L1324" i="2"/>
  <c r="L1563" i="2"/>
  <c r="L993" i="2"/>
  <c r="L1227" i="2"/>
  <c r="L1323" i="2"/>
  <c r="L1340" i="2"/>
  <c r="L1296" i="2"/>
  <c r="L1210" i="2"/>
  <c r="L1339" i="2"/>
  <c r="L539" i="2"/>
  <c r="L505" i="2"/>
  <c r="L454" i="2"/>
  <c r="L764" i="2"/>
  <c r="L1254" i="2"/>
  <c r="L1506" i="2"/>
  <c r="L1535" i="2"/>
  <c r="L64" i="2"/>
  <c r="L111" i="2"/>
  <c r="L227" i="2"/>
  <c r="L231" i="2"/>
  <c r="L334" i="2"/>
  <c r="L568" i="2"/>
  <c r="L727" i="2"/>
  <c r="L741" i="2"/>
  <c r="L878" i="2"/>
  <c r="L1250" i="2"/>
  <c r="L1419" i="2"/>
  <c r="L1322" i="2"/>
  <c r="L1351" i="2"/>
  <c r="L1503" i="2"/>
  <c r="L1467" i="2"/>
  <c r="L1141" i="2"/>
  <c r="L648" i="2"/>
  <c r="L1423" i="2"/>
  <c r="L269" i="2"/>
  <c r="L200" i="2"/>
  <c r="L250" i="2"/>
  <c r="L307" i="2"/>
  <c r="L820" i="2"/>
  <c r="L938" i="2"/>
  <c r="L974" i="2"/>
  <c r="L208" i="2"/>
  <c r="L217" i="2"/>
  <c r="L579" i="2"/>
  <c r="L499" i="2"/>
  <c r="L18" i="2"/>
  <c r="L481" i="2"/>
  <c r="L537" i="2"/>
  <c r="L565" i="2"/>
  <c r="L413" i="2"/>
  <c r="L643" i="2"/>
  <c r="L1521" i="2"/>
  <c r="L597" i="2"/>
  <c r="L766" i="2"/>
  <c r="L958" i="2"/>
  <c r="L959" i="2"/>
  <c r="L841" i="2"/>
  <c r="L964" i="2"/>
  <c r="L1066" i="2"/>
  <c r="L819" i="2"/>
  <c r="L1240" i="2"/>
  <c r="L1352" i="2"/>
  <c r="L1397" i="2"/>
  <c r="L1313" i="2"/>
  <c r="L1342" i="2"/>
  <c r="L1464" i="2"/>
  <c r="L1580" i="2"/>
  <c r="L1484" i="2"/>
  <c r="L1559" i="2"/>
  <c r="L1435" i="2"/>
  <c r="L1525" i="2"/>
  <c r="L1534" i="2"/>
  <c r="L285" i="2"/>
  <c r="L290" i="2"/>
  <c r="L1151" i="2"/>
  <c r="L120" i="2"/>
  <c r="L189" i="2"/>
  <c r="L226" i="2"/>
  <c r="L46" i="2"/>
  <c r="L981" i="2"/>
  <c r="L201" i="2"/>
  <c r="L164" i="2"/>
  <c r="L272" i="2"/>
  <c r="L280" i="2"/>
  <c r="L135" i="2"/>
  <c r="L277" i="2"/>
  <c r="L291" i="2"/>
  <c r="L305" i="2"/>
  <c r="L309" i="2"/>
  <c r="L247" i="2"/>
  <c r="L530" i="2"/>
  <c r="L1245" i="2"/>
  <c r="L1266" i="2"/>
  <c r="L358" i="2"/>
  <c r="L509" i="2"/>
  <c r="L406" i="2"/>
  <c r="L512" i="2"/>
  <c r="L556" i="2"/>
  <c r="L306" i="2"/>
  <c r="L533" i="2"/>
  <c r="L347" i="2"/>
  <c r="L494" i="2"/>
  <c r="L544" i="2"/>
  <c r="L655" i="2"/>
  <c r="L678" i="2"/>
  <c r="L656" i="2"/>
  <c r="L779" i="2"/>
  <c r="L802" i="2"/>
  <c r="L567" i="2"/>
  <c r="L635" i="2"/>
  <c r="L1468" i="2"/>
  <c r="L677" i="2"/>
  <c r="L724" i="2"/>
  <c r="L1570" i="2"/>
  <c r="L1516" i="2"/>
  <c r="L353" i="2"/>
  <c r="L51" i="2"/>
  <c r="L867" i="2"/>
  <c r="L133" i="2"/>
  <c r="L190" i="2"/>
  <c r="L52" i="2"/>
  <c r="L83" i="2"/>
  <c r="L99" i="2"/>
  <c r="L316" i="2"/>
  <c r="L455" i="2"/>
  <c r="L439" i="2"/>
  <c r="L411" i="2"/>
  <c r="L444" i="2"/>
  <c r="L341" i="2"/>
  <c r="L577" i="2"/>
  <c r="L591" i="2"/>
  <c r="L538" i="2"/>
  <c r="L1517" i="2"/>
  <c r="L688" i="2"/>
  <c r="L708" i="2"/>
  <c r="L623" i="2"/>
  <c r="L706" i="2"/>
  <c r="L725" i="2"/>
  <c r="L1365" i="2"/>
  <c r="L1560" i="2"/>
  <c r="L1129" i="2"/>
  <c r="L1096" i="2"/>
  <c r="L1513" i="2"/>
  <c r="L1556" i="2"/>
  <c r="L1422" i="2"/>
  <c r="L915" i="2"/>
  <c r="L966" i="2"/>
  <c r="L1052" i="2"/>
  <c r="L302" i="2"/>
  <c r="L202" i="2"/>
  <c r="L995" i="2"/>
  <c r="L857" i="2"/>
  <c r="L895" i="2"/>
  <c r="L241" i="2"/>
  <c r="L875" i="2"/>
  <c r="L907" i="2"/>
  <c r="L1304" i="2"/>
  <c r="L554" i="2"/>
  <c r="L595" i="2"/>
  <c r="L1091" i="2"/>
  <c r="L1116" i="2"/>
  <c r="L1370" i="2"/>
  <c r="L1267" i="2"/>
  <c r="L589" i="2"/>
  <c r="L1218" i="2"/>
  <c r="L1246" i="2"/>
  <c r="L1161" i="2"/>
  <c r="L1213" i="2"/>
  <c r="L501" i="2"/>
  <c r="L1214" i="2"/>
  <c r="L479" i="2"/>
  <c r="L1298" i="2"/>
  <c r="L42" i="2"/>
  <c r="L1571" i="2"/>
  <c r="L761" i="2"/>
  <c r="L1430" i="2"/>
  <c r="L1450" i="2"/>
  <c r="L1530" i="2"/>
  <c r="K410" i="2" l="1"/>
  <c r="K402" i="2"/>
  <c r="K264" i="2"/>
  <c r="K1007" i="2"/>
  <c r="K10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43FEBD-98C6-4C9D-82EF-47A26D3E95E6}" keepAlive="1" name="Query - out" description="Connection to the 'out' query in the workbook." type="5" refreshedVersion="6" background="1" saveData="1">
    <dbPr connection="Provider=Microsoft.Mashup.OleDb.1;Data Source=$Workbook$;Location=out;Extended Properties=&quot;&quot;" command="SELECT * FROM [out]"/>
  </connection>
</connections>
</file>

<file path=xl/sharedStrings.xml><?xml version="1.0" encoding="utf-8"?>
<sst xmlns="http://schemas.openxmlformats.org/spreadsheetml/2006/main" count="12601" uniqueCount="4320">
  <si>
    <t>title</t>
  </si>
  <si>
    <t>role</t>
  </si>
  <si>
    <t>hebrew_first_name</t>
  </si>
  <si>
    <t>hebrew_last_name</t>
  </si>
  <si>
    <t>foreign_first_name</t>
  </si>
  <si>
    <t>foreign_last_name</t>
  </si>
  <si>
    <t>sex</t>
  </si>
  <si>
    <t>retired</t>
  </si>
  <si>
    <t>deceased</t>
  </si>
  <si>
    <t>שופט</t>
  </si>
  <si>
    <t>שופט בית המשפט המחוזי באר שבע</t>
  </si>
  <si>
    <t>נסר</t>
  </si>
  <si>
    <t>אבו טהה</t>
  </si>
  <si>
    <t>NASIR</t>
  </si>
  <si>
    <t>ABU TAHA</t>
  </si>
  <si>
    <t>male</t>
  </si>
  <si>
    <t>סגן נשיא בתי משפט לנוער</t>
  </si>
  <si>
    <t>אחמד</t>
  </si>
  <si>
    <t>אבו-פריחה</t>
  </si>
  <si>
    <t>AHMED</t>
  </si>
  <si>
    <t>ABU-FREHA</t>
  </si>
  <si>
    <t>שופטת בית משפט השלום תל-אביב בדימוס</t>
  </si>
  <si>
    <t>דליה</t>
  </si>
  <si>
    <t>אבי-גיא</t>
  </si>
  <si>
    <t>DELIA</t>
  </si>
  <si>
    <t>AVI-GUY</t>
  </si>
  <si>
    <t>female</t>
  </si>
  <si>
    <t>שופטת בכירה תקן בית משפט השלום ירושלים</t>
  </si>
  <si>
    <t>עינת</t>
  </si>
  <si>
    <t>אבמן-מולר</t>
  </si>
  <si>
    <t>EINAT</t>
  </si>
  <si>
    <t>AVMAN-MULLER</t>
  </si>
  <si>
    <t>שופטת בית משפט השלום ירושלים בדימוס</t>
  </si>
  <si>
    <t>מלכה</t>
  </si>
  <si>
    <t>אביב</t>
  </si>
  <si>
    <t>MALKA</t>
  </si>
  <si>
    <t>AVIV</t>
  </si>
  <si>
    <t>שופטת בית משפט השלום ירושלים</t>
  </si>
  <si>
    <t>מאיה</t>
  </si>
  <si>
    <t>אב-גנים ויינשטיין</t>
  </si>
  <si>
    <t>MAYA</t>
  </si>
  <si>
    <t>AV-GANIM WEINSTEIN</t>
  </si>
  <si>
    <t>סגן נשיא בית הדין האזורי לעבודה ירושלים</t>
  </si>
  <si>
    <t>כאמל</t>
  </si>
  <si>
    <t>אבו קאעוד</t>
  </si>
  <si>
    <t>KAMEL</t>
  </si>
  <si>
    <t>ABOU KAOUD</t>
  </si>
  <si>
    <t>שופטת בית משפט השלום נצרת</t>
  </si>
  <si>
    <t>אוסילה</t>
  </si>
  <si>
    <t>אבו אסעד</t>
  </si>
  <si>
    <t>OSAILA</t>
  </si>
  <si>
    <t>ABU ASSAD</t>
  </si>
  <si>
    <t>שופט בית משפט השלום תל-אביב</t>
  </si>
  <si>
    <t>שאול</t>
  </si>
  <si>
    <t>אבינור</t>
  </si>
  <si>
    <t>SHAUL</t>
  </si>
  <si>
    <t>AVINOR</t>
  </si>
  <si>
    <t>שופטת בכירה בית המשפט המחוזי באר שבע בדימוס</t>
  </si>
  <si>
    <t>רות</t>
  </si>
  <si>
    <t>אבידע</t>
  </si>
  <si>
    <t>RUTH</t>
  </si>
  <si>
    <t>AVIDA</t>
  </si>
  <si>
    <t>שופט השלום ראשל"צ</t>
  </si>
  <si>
    <t>גיא</t>
  </si>
  <si>
    <t>אבנון</t>
  </si>
  <si>
    <t>GUY</t>
  </si>
  <si>
    <t>AVNON</t>
  </si>
  <si>
    <t>שופט של בית משפט שלום</t>
  </si>
  <si>
    <t>יצחק</t>
  </si>
  <si>
    <t>אבינל</t>
  </si>
  <si>
    <t/>
  </si>
  <si>
    <t>שופט בית משפט השלום רמלה</t>
  </si>
  <si>
    <t>הישאם</t>
  </si>
  <si>
    <t>אבו שחאדה</t>
  </si>
  <si>
    <t>HISHAM</t>
  </si>
  <si>
    <t>ABOU SHEHADEH</t>
  </si>
  <si>
    <t>שופטת בכירה בית משפט השלום חיפה בדימוס</t>
  </si>
  <si>
    <t>יעל</t>
  </si>
  <si>
    <t>אבירם כתבן</t>
  </si>
  <si>
    <t>YAEL</t>
  </si>
  <si>
    <t>AVIRAM-KATVAN</t>
  </si>
  <si>
    <t>סגן נשיא בית המשפט המחוזי תל-אביב</t>
  </si>
  <si>
    <t>אריה</t>
  </si>
  <si>
    <t>אבן-ארי</t>
  </si>
  <si>
    <t>ARYE</t>
  </si>
  <si>
    <t>EVEN-ARI</t>
  </si>
  <si>
    <t>יהושע גרהרד</t>
  </si>
  <si>
    <t>אברבך</t>
  </si>
  <si>
    <t>AVERBUCH</t>
  </si>
  <si>
    <t>נשיאת בית המשפט המחוזי תל-אביב</t>
  </si>
  <si>
    <t>חנה</t>
  </si>
  <si>
    <t>אבנור</t>
  </si>
  <si>
    <t>HANNA</t>
  </si>
  <si>
    <t>EVENOR</t>
  </si>
  <si>
    <t>שופט בית המשפט המחוזי ירושלים</t>
  </si>
  <si>
    <t>אלי</t>
  </si>
  <si>
    <t>אברבנאל</t>
  </si>
  <si>
    <t>ELI</t>
  </si>
  <si>
    <t>ABRAVANEL</t>
  </si>
  <si>
    <t>רשם</t>
  </si>
  <si>
    <t>רשם הוצל"פ בדימוס</t>
  </si>
  <si>
    <t>אסף</t>
  </si>
  <si>
    <t>אבני</t>
  </si>
  <si>
    <t>ASAF</t>
  </si>
  <si>
    <t>AVNI</t>
  </si>
  <si>
    <t>רשם בית משפט השלום רחובות</t>
  </si>
  <si>
    <t>יואב</t>
  </si>
  <si>
    <t>שופטת בית המשפט המחוזי תל-אביב בדימוס</t>
  </si>
  <si>
    <t>ד"ר דפנה</t>
  </si>
  <si>
    <t>אבניאלי</t>
  </si>
  <si>
    <t>DR. DAPHNA</t>
  </si>
  <si>
    <t>AVNIELI</t>
  </si>
  <si>
    <t>נשיא בית המשפט המחוזי נצרת</t>
  </si>
  <si>
    <t>ד"ר אברהם</t>
  </si>
  <si>
    <t>אברהם</t>
  </si>
  <si>
    <t>DR. AVRAHAM</t>
  </si>
  <si>
    <t>AVRAHAM</t>
  </si>
  <si>
    <t>נשיא בית הדין האזורי לעבודה ירושלים</t>
  </si>
  <si>
    <t>אייל שלום</t>
  </si>
  <si>
    <t>אברהמי</t>
  </si>
  <si>
    <t>EYAL SHALOM</t>
  </si>
  <si>
    <t>AVRAHAMI</t>
  </si>
  <si>
    <t>שופטת בית המשפט המחוזי תל-אביב</t>
  </si>
  <si>
    <t>תמר</t>
  </si>
  <si>
    <t>TAMAR</t>
  </si>
  <si>
    <t>ABRAHAMI</t>
  </si>
  <si>
    <t>שופט בית משפט השלום ירושלים</t>
  </si>
  <si>
    <t>עמיר</t>
  </si>
  <si>
    <t>זהבה</t>
  </si>
  <si>
    <t>אגי</t>
  </si>
  <si>
    <t>ZAHAVA</t>
  </si>
  <si>
    <t>AGI</t>
  </si>
  <si>
    <t>נשיא  בית המשפט המחוזי נצרת</t>
  </si>
  <si>
    <t>יהודה</t>
  </si>
  <si>
    <t>אברמוביץ</t>
  </si>
  <si>
    <t>YEHUDA</t>
  </si>
  <si>
    <t>ABRAMOVITCH</t>
  </si>
  <si>
    <t>מיכל</t>
  </si>
  <si>
    <t>אגמון-גונן</t>
  </si>
  <si>
    <t>MICHAL</t>
  </si>
  <si>
    <t>AGMON-GONEN</t>
  </si>
  <si>
    <t>נשיא בית המשפט</t>
  </si>
  <si>
    <t>שמעון</t>
  </si>
  <si>
    <t>אגרנט</t>
  </si>
  <si>
    <t>שופטת בכירה בית משפט השלום נתניה</t>
  </si>
  <si>
    <t>סמדר</t>
  </si>
  <si>
    <t>אברמוביץ-קולנדר</t>
  </si>
  <si>
    <t>SMADAR</t>
  </si>
  <si>
    <t>ABRAMOVITCH-KOLLENDE</t>
  </si>
  <si>
    <t>שופטת בית משפט השלום אילת</t>
  </si>
  <si>
    <t>ליאורה</t>
  </si>
  <si>
    <t>אדלשטיין</t>
  </si>
  <si>
    <t>LEORAH</t>
  </si>
  <si>
    <t>EDELSTEIN</t>
  </si>
  <si>
    <t>שופט של בימ"ש מחזוי</t>
  </si>
  <si>
    <t>חיים</t>
  </si>
  <si>
    <t>אדר</t>
  </si>
  <si>
    <t>CHAIM</t>
  </si>
  <si>
    <t>ADAR</t>
  </si>
  <si>
    <t>נשיא בית הדין הארצי לעבודה בדימוס</t>
  </si>
  <si>
    <t>סטפן</t>
  </si>
  <si>
    <t>אדלר</t>
  </si>
  <si>
    <t>STEPHEN</t>
  </si>
  <si>
    <t>ADLER</t>
  </si>
  <si>
    <t>שופטת בית הדין האזורי לעבודה תל-אביב בדימוס</t>
  </si>
  <si>
    <t>אורנית</t>
  </si>
  <si>
    <t>אגסי</t>
  </si>
  <si>
    <t>ORNIT</t>
  </si>
  <si>
    <t>AGASSI</t>
  </si>
  <si>
    <t>שופט בית המשפט המחוזי נצרת</t>
  </si>
  <si>
    <t>יונתן</t>
  </si>
  <si>
    <t>YONATAN</t>
  </si>
  <si>
    <t>סגן נשיא בית משפט השלום קרית גת</t>
  </si>
  <si>
    <t>אור</t>
  </si>
  <si>
    <t>אדם</t>
  </si>
  <si>
    <t>OR</t>
  </si>
  <si>
    <t>ADAM</t>
  </si>
  <si>
    <t>שופטת של בית משפט לתעבורה</t>
  </si>
  <si>
    <t>אתי הגר</t>
  </si>
  <si>
    <t>אדרי</t>
  </si>
  <si>
    <t>ETTY HAGAR</t>
  </si>
  <si>
    <t>EDRI</t>
  </si>
  <si>
    <t>סגן נשיא בית משפט השלום נצרת</t>
  </si>
  <si>
    <t>נעמן</t>
  </si>
  <si>
    <t>אדריס</t>
  </si>
  <si>
    <t>NAAMAN</t>
  </si>
  <si>
    <t>EDRIS</t>
  </si>
  <si>
    <t xml:space="preserve"> בדימוס</t>
  </si>
  <si>
    <t>נגה</t>
  </si>
  <si>
    <t>אהד</t>
  </si>
  <si>
    <t>NOGA</t>
  </si>
  <si>
    <t>OHAD</t>
  </si>
  <si>
    <t>שופט של בימ"ש מחוזי תל אביב</t>
  </si>
  <si>
    <t>אהרון</t>
  </si>
  <si>
    <t>אולסקר</t>
  </si>
  <si>
    <t>רשם בית הדין האזורי לעבודה ב"ש</t>
  </si>
  <si>
    <t>איתי</t>
  </si>
  <si>
    <t>אדרת</t>
  </si>
  <si>
    <t>ITAY</t>
  </si>
  <si>
    <t>ADERET</t>
  </si>
  <si>
    <t>אורי</t>
  </si>
  <si>
    <t>אוחיון</t>
  </si>
  <si>
    <t>ORI</t>
  </si>
  <si>
    <t>OHAION</t>
  </si>
  <si>
    <t>שופטת בית משפט השלום תל-אביב</t>
  </si>
  <si>
    <t>רונית</t>
  </si>
  <si>
    <t>אופיר</t>
  </si>
  <si>
    <t>RONIT</t>
  </si>
  <si>
    <t>OFFIR</t>
  </si>
  <si>
    <t>שופטת בית משפט השלום הרצליה</t>
  </si>
  <si>
    <t>יפעת</t>
  </si>
  <si>
    <t>אונגר ביטון</t>
  </si>
  <si>
    <t>YIFAT</t>
  </si>
  <si>
    <t>UNGER BITON</t>
  </si>
  <si>
    <t>שופט של בימ"ש מחוזי</t>
  </si>
  <si>
    <t>ישראל</t>
  </si>
  <si>
    <t>אוסטרר</t>
  </si>
  <si>
    <t>ISRAEL</t>
  </si>
  <si>
    <t>OSTRER</t>
  </si>
  <si>
    <t>שופטת בית משפט השלום נתניה</t>
  </si>
  <si>
    <t>גלית</t>
  </si>
  <si>
    <t>אוסי-שרעבי</t>
  </si>
  <si>
    <t>GALIT</t>
  </si>
  <si>
    <t>USI-SHARABY</t>
  </si>
  <si>
    <t>סגן נשיא בית משפט לתעבורה</t>
  </si>
  <si>
    <t>אלון</t>
  </si>
  <si>
    <t>ALON</t>
  </si>
  <si>
    <t>סגנית נשיא בימ"ש מחזוי תל אביב</t>
  </si>
  <si>
    <t>ויקטוריה</t>
  </si>
  <si>
    <t>אוסטרובסקי כהן</t>
  </si>
  <si>
    <t>VICTORIA</t>
  </si>
  <si>
    <t>OSTROVSKI-COHEN</t>
  </si>
  <si>
    <t>שופטת לעניני משפחה בית משפט השלום (משפחה) תל אביב</t>
  </si>
  <si>
    <t>סגלית</t>
  </si>
  <si>
    <t>אופק</t>
  </si>
  <si>
    <t>SIGALIT</t>
  </si>
  <si>
    <t>OFEK</t>
  </si>
  <si>
    <t>סגנית נשיא בית המשפט המחוזי תל-אביב בדימוס</t>
  </si>
  <si>
    <t>ברכה</t>
  </si>
  <si>
    <t>אופיר תום</t>
  </si>
  <si>
    <t>BRACHA</t>
  </si>
  <si>
    <t>OFIR-TOM</t>
  </si>
  <si>
    <t>שופטת בית המשפט המחוזי ירושלים בדימוס</t>
  </si>
  <si>
    <t>נשיא בית המשפט העליון</t>
  </si>
  <si>
    <t>אולשן</t>
  </si>
  <si>
    <t>שופטת בית משפט השלום פ"ת</t>
  </si>
  <si>
    <t>טל</t>
  </si>
  <si>
    <t>אוסטפלד-נאוי</t>
  </si>
  <si>
    <t>TAL</t>
  </si>
  <si>
    <t>OSTFELD-NAVY</t>
  </si>
  <si>
    <t>שופטת ב בית הדין הארצי לעבודה</t>
  </si>
  <si>
    <t>אופק-גנדלר</t>
  </si>
  <si>
    <t>GHENDKER-OFEK</t>
  </si>
  <si>
    <t>שופט של בימ"ש שלום</t>
  </si>
  <si>
    <t>אורן</t>
  </si>
  <si>
    <t>שופטת בית משפט השלום ראשל"צ</t>
  </si>
  <si>
    <t>אילה</t>
  </si>
  <si>
    <t>AYALA</t>
  </si>
  <si>
    <t>OREN</t>
  </si>
  <si>
    <t>נשיא בית המשפט המחוזי תל-אביב</t>
  </si>
  <si>
    <t>איתן ישראל</t>
  </si>
  <si>
    <t>אורנשטיין</t>
  </si>
  <si>
    <t>EITAN ISRAEL</t>
  </si>
  <si>
    <t>ORENSTIN</t>
  </si>
  <si>
    <t>סגנית נשיא בית משפט השלום תל-אביב</t>
  </si>
  <si>
    <t>אפרת</t>
  </si>
  <si>
    <t>אור (אליאס)</t>
  </si>
  <si>
    <t>EFRAT</t>
  </si>
  <si>
    <t>OR (ELIAS)</t>
  </si>
  <si>
    <t>מנהל בתי המשפט בדימוס</t>
  </si>
  <si>
    <t>בעז</t>
  </si>
  <si>
    <t>אוקון</t>
  </si>
  <si>
    <t>BOAZ</t>
  </si>
  <si>
    <t>OKON</t>
  </si>
  <si>
    <t>משנה לנשיא בית המשפט העליון בדימוס</t>
  </si>
  <si>
    <t>תאודור</t>
  </si>
  <si>
    <t>THEODOR</t>
  </si>
  <si>
    <t>שופט בכיר בית המשפט המחוזי באר שבע בדימוס</t>
  </si>
  <si>
    <t>ברוך</t>
  </si>
  <si>
    <t>אזולאי</t>
  </si>
  <si>
    <t>BARUCH</t>
  </si>
  <si>
    <t>AZULAY</t>
  </si>
  <si>
    <t>שופט השלום אילת</t>
  </si>
  <si>
    <t>תומר</t>
  </si>
  <si>
    <t>אורינוב</t>
  </si>
  <si>
    <t>TOMER</t>
  </si>
  <si>
    <t>URINOV</t>
  </si>
  <si>
    <t>ג'ורג'</t>
  </si>
  <si>
    <t>GEORGES</t>
  </si>
  <si>
    <t>AZOULAY</t>
  </si>
  <si>
    <t>נשיא של בימ"ש המחוזי בחיפה</t>
  </si>
  <si>
    <t>יעקב</t>
  </si>
  <si>
    <t>קרן</t>
  </si>
  <si>
    <t>KEREN</t>
  </si>
  <si>
    <t>AZULAI</t>
  </si>
  <si>
    <t>שופט בית המשפט המחוזי תל-אביב</t>
  </si>
  <si>
    <t>ד"ר עדי</t>
  </si>
  <si>
    <t>אזר</t>
  </si>
  <si>
    <t>DR. ADI</t>
  </si>
  <si>
    <t>AZAR</t>
  </si>
  <si>
    <t>שופט בית משפט השלום חדרה</t>
  </si>
  <si>
    <t>אלכס</t>
  </si>
  <si>
    <t>אחטר</t>
  </si>
  <si>
    <t>ALEX</t>
  </si>
  <si>
    <t>AHTER</t>
  </si>
  <si>
    <t>הדסה</t>
  </si>
  <si>
    <t>אחיטוב הרטמן</t>
  </si>
  <si>
    <t>HADASSA</t>
  </si>
  <si>
    <t>ACHITUV-HARTMAN</t>
  </si>
  <si>
    <t>שופט בית הדין האזורי לעבודה ב"ש</t>
  </si>
  <si>
    <t>YAAKOV</t>
  </si>
  <si>
    <t>שופטת בכירה בית המשפט המחוזי תל-אביב בדימוס</t>
  </si>
  <si>
    <t>נורית</t>
  </si>
  <si>
    <t>אחיטוב</t>
  </si>
  <si>
    <t>NURIT</t>
  </si>
  <si>
    <t>AHITUV</t>
  </si>
  <si>
    <t>יונה</t>
  </si>
  <si>
    <t>אטדגי</t>
  </si>
  <si>
    <t>YONA</t>
  </si>
  <si>
    <t>ETTEDGUI</t>
  </si>
  <si>
    <t>שופט בכיר בית המשפט המחוזי נצרת</t>
  </si>
  <si>
    <t>שאהר</t>
  </si>
  <si>
    <t>אטרש</t>
  </si>
  <si>
    <t>SHAHER</t>
  </si>
  <si>
    <t>ATRASH</t>
  </si>
  <si>
    <t>שופטת המחוזי חיפה</t>
  </si>
  <si>
    <t>עפרה</t>
  </si>
  <si>
    <t>אטיאס</t>
  </si>
  <si>
    <t>OFRA</t>
  </si>
  <si>
    <t>ATTIAS</t>
  </si>
  <si>
    <t>שופט בית משפט השלום תל-אביב בדימוס</t>
  </si>
  <si>
    <t>ARIE</t>
  </si>
  <si>
    <t>ATIAS</t>
  </si>
  <si>
    <t>שלמה</t>
  </si>
  <si>
    <t>איזקסון</t>
  </si>
  <si>
    <t>SHLOMO</t>
  </si>
  <si>
    <t>IZACKSOHN</t>
  </si>
  <si>
    <t>שופטת לעניני משפחה בית משפט השלום ב"ש</t>
  </si>
  <si>
    <t>אטדגי-פריאנטה</t>
  </si>
  <si>
    <t>ETTEDGUI- PARYENTE</t>
  </si>
  <si>
    <t>שופטת בכירה בית משפט השלום תל-אביב בדימוס</t>
  </si>
  <si>
    <t>אחימן בר-לוי</t>
  </si>
  <si>
    <t>ACHIMAN BAR-LE</t>
  </si>
  <si>
    <t>סגן הנשיא בית הדין הארצי לעבודה</t>
  </si>
  <si>
    <t>אילן</t>
  </si>
  <si>
    <t>איטח</t>
  </si>
  <si>
    <t>ILAN</t>
  </si>
  <si>
    <t>ITAH</t>
  </si>
  <si>
    <t>רבקה</t>
  </si>
  <si>
    <t>איזנברג</t>
  </si>
  <si>
    <t>RIVKA</t>
  </si>
  <si>
    <t>EISENBERG</t>
  </si>
  <si>
    <t>רשמת בית הדין האזורי לעבודה ב"ש</t>
  </si>
  <si>
    <t>רעות</t>
  </si>
  <si>
    <t>אייד בזיני</t>
  </si>
  <si>
    <t>REUT</t>
  </si>
  <si>
    <t>AYAD BAZINI</t>
  </si>
  <si>
    <t>מנהל בתי המשפט</t>
  </si>
  <si>
    <t>יהושוע</t>
  </si>
  <si>
    <t>אייזנברג</t>
  </si>
  <si>
    <t>YEHOSHUA</t>
  </si>
  <si>
    <t>שופטת בית משפט השלום (משפחה) תל אביב</t>
  </si>
  <si>
    <t>איריס</t>
  </si>
  <si>
    <t>אילוטוביץ' סגל</t>
  </si>
  <si>
    <t>IRIS</t>
  </si>
  <si>
    <t>ILOTOVICH- SEGAL</t>
  </si>
  <si>
    <t>שופטת בית משפט השלום אשדוד</t>
  </si>
  <si>
    <t>עדי</t>
  </si>
  <si>
    <t>אייזדורפר</t>
  </si>
  <si>
    <t>ADI</t>
  </si>
  <si>
    <t>EISDORFER</t>
  </si>
  <si>
    <t>נשיא בית המשפט המחוזי תל-אביב בדימוס</t>
  </si>
  <si>
    <t>מנחם</t>
  </si>
  <si>
    <t>MENACHEM</t>
  </si>
  <si>
    <t>אילני</t>
  </si>
  <si>
    <t>ILANI</t>
  </si>
  <si>
    <t>סגנית נשיא בית משפט משפחה בשלום חיפה</t>
  </si>
  <si>
    <t>שלי</t>
  </si>
  <si>
    <t>SHELLY</t>
  </si>
  <si>
    <t>AISENBERG</t>
  </si>
  <si>
    <t>שופטת בית המשפט המחוזי ירושלים</t>
  </si>
  <si>
    <t>מרים</t>
  </si>
  <si>
    <t>MIRIAM</t>
  </si>
  <si>
    <t>ILANY</t>
  </si>
  <si>
    <t>אייכנשטיין שמלה</t>
  </si>
  <si>
    <t>EICHENSTEIN</t>
  </si>
  <si>
    <t>סגן נשיא בית המשפט</t>
  </si>
  <si>
    <t>אילת</t>
  </si>
  <si>
    <t>שופטת נוער בית משפט נוער בשלום נצרת</t>
  </si>
  <si>
    <t>אילנית</t>
  </si>
  <si>
    <t>אימבר</t>
  </si>
  <si>
    <t>ILANIT</t>
  </si>
  <si>
    <t>IMBER</t>
  </si>
  <si>
    <t>אינפלד</t>
  </si>
  <si>
    <t>AYLON</t>
  </si>
  <si>
    <t>INFELD</t>
  </si>
  <si>
    <t>שופט בית המשפט</t>
  </si>
  <si>
    <t>יוחנן</t>
  </si>
  <si>
    <t>איסמן</t>
  </si>
  <si>
    <t>שופטת בית הדין האזורי לעבודה תל-אביב</t>
  </si>
  <si>
    <t>עידית</t>
  </si>
  <si>
    <t>איצקוביץ שחר</t>
  </si>
  <si>
    <t>IDIT</t>
  </si>
  <si>
    <t>ITZCOVICH SHACHAR</t>
  </si>
  <si>
    <t>שופט בית הדין האזורי לעבודה ירושלים</t>
  </si>
  <si>
    <t>עמיצור</t>
  </si>
  <si>
    <t>איתם</t>
  </si>
  <si>
    <t>AMITSUR</t>
  </si>
  <si>
    <t>EITAM</t>
  </si>
  <si>
    <t>שופט של בימ"ש המחוזי בירושלים</t>
  </si>
  <si>
    <t>דב</t>
  </si>
  <si>
    <t>איתן</t>
  </si>
  <si>
    <t>שופט של בית משפט לתעבורה</t>
  </si>
  <si>
    <t>ארנון</t>
  </si>
  <si>
    <t>ARNON</t>
  </si>
  <si>
    <t>EITAN</t>
  </si>
  <si>
    <t>רשמת בית הדין הארצי לעבודה בדימוס</t>
  </si>
  <si>
    <t>רינה</t>
  </si>
  <si>
    <t>איש-שלום</t>
  </si>
  <si>
    <t>RINA</t>
  </si>
  <si>
    <t>ISH-SHALOM</t>
  </si>
  <si>
    <t>שופט בימ"ש המחוזי נצרת</t>
  </si>
  <si>
    <t>נימר</t>
  </si>
  <si>
    <t>אלהווארי</t>
  </si>
  <si>
    <t>רשמת בכיר בית משפט השלום פתח תקוה</t>
  </si>
  <si>
    <t>זהבית</t>
  </si>
  <si>
    <t>אלדר</t>
  </si>
  <si>
    <t>ZEHAVIT</t>
  </si>
  <si>
    <t>ELDAR</t>
  </si>
  <si>
    <t>סיגל</t>
  </si>
  <si>
    <t>אלבו</t>
  </si>
  <si>
    <t>SIGAL</t>
  </si>
  <si>
    <t>ALBO</t>
  </si>
  <si>
    <t>אספרנצה</t>
  </si>
  <si>
    <t>ESPERANZA</t>
  </si>
  <si>
    <t>שופט בכיר לעניני משפחה בית משפט השלום ירושלים</t>
  </si>
  <si>
    <t>אלבז</t>
  </si>
  <si>
    <t>ELBAZ</t>
  </si>
  <si>
    <t>שופט בכיר אישי בית המשפט בדימוס</t>
  </si>
  <si>
    <t>יוסף</t>
  </si>
  <si>
    <t>JOSEPH</t>
  </si>
  <si>
    <t>ELON</t>
  </si>
  <si>
    <t>שופטת בית משפט השלום ב"ש</t>
  </si>
  <si>
    <t>אסנת</t>
  </si>
  <si>
    <t>אלון לאופר</t>
  </si>
  <si>
    <t>OSNAT</t>
  </si>
  <si>
    <t>ALON-LAUFER</t>
  </si>
  <si>
    <t>אלוני</t>
  </si>
  <si>
    <t>שופט של בימ"ש השלום בתל אביב</t>
  </si>
  <si>
    <t>ציון</t>
  </si>
  <si>
    <t>אלוף</t>
  </si>
  <si>
    <t>שופט בית המשפט העליון</t>
  </si>
  <si>
    <t>מגן</t>
  </si>
  <si>
    <t>אלטוביה</t>
  </si>
  <si>
    <t>MAGEN</t>
  </si>
  <si>
    <t>ALTUVIA</t>
  </si>
  <si>
    <t>שופט של בימ"ש השלום צפת בדימוס</t>
  </si>
  <si>
    <t>עדיאל</t>
  </si>
  <si>
    <t>אלופי</t>
  </si>
  <si>
    <t>ADIEL</t>
  </si>
  <si>
    <t>ALOUFY</t>
  </si>
  <si>
    <t>שופט של בימ"ש שלום בתל אביב</t>
  </si>
  <si>
    <t>שופט בית הדין הארצי לעבודה בדימוס</t>
  </si>
  <si>
    <t>אליאסוף</t>
  </si>
  <si>
    <t>ISAAC</t>
  </si>
  <si>
    <t>ELIASOFF</t>
  </si>
  <si>
    <t>שופט לעניני משפחה בית משפט השלום פ"ת</t>
  </si>
  <si>
    <t>עובד</t>
  </si>
  <si>
    <t>אליאס</t>
  </si>
  <si>
    <t>OVED</t>
  </si>
  <si>
    <t>ELIAS</t>
  </si>
  <si>
    <t>שופט לעניני משפחה בית משפט השלום (משפחה) תל אביב</t>
  </si>
  <si>
    <t>יחזקאל</t>
  </si>
  <si>
    <t>אליהו</t>
  </si>
  <si>
    <t>YEHEZKEL</t>
  </si>
  <si>
    <t>ELIYAHU</t>
  </si>
  <si>
    <t>שופט השלום עכו בדימוס</t>
  </si>
  <si>
    <t>משה</t>
  </si>
  <si>
    <t>אלטר</t>
  </si>
  <si>
    <t>MOSHE</t>
  </si>
  <si>
    <t>ALTER</t>
  </si>
  <si>
    <t>שופט ביה"ד הארצי לעבודה</t>
  </si>
  <si>
    <t>מרטין</t>
  </si>
  <si>
    <t>אלטס</t>
  </si>
  <si>
    <t>MARTIN</t>
  </si>
  <si>
    <t>ALTAS</t>
  </si>
  <si>
    <t>עודד</t>
  </si>
  <si>
    <t>אליגון</t>
  </si>
  <si>
    <t>ODED</t>
  </si>
  <si>
    <t>ALYAGON</t>
  </si>
  <si>
    <t>שושנה</t>
  </si>
  <si>
    <t>אלמגור</t>
  </si>
  <si>
    <t>SHOSHANA</t>
  </si>
  <si>
    <t>ALMAGOR</t>
  </si>
  <si>
    <t>שופט של בימ"ש המחוזי בנצרת</t>
  </si>
  <si>
    <t>יזהר</t>
  </si>
  <si>
    <t>סגן נשיא בית המשפט המחוזי חיפה</t>
  </si>
  <si>
    <t>אליקים</t>
  </si>
  <si>
    <t>ELYAKIM</t>
  </si>
  <si>
    <t>שופט לעניני משפחה בית משפט משפחה בשלום ירושלים</t>
  </si>
  <si>
    <t>אליעז</t>
  </si>
  <si>
    <t>ELIAZ</t>
  </si>
  <si>
    <t>שופטת לעניני משפחה בית משפט משפחה בשלום פתח תקוה</t>
  </si>
  <si>
    <t>מירב</t>
  </si>
  <si>
    <t>MERAV</t>
  </si>
  <si>
    <t>מי-טל</t>
  </si>
  <si>
    <t>אל-עד קרביס</t>
  </si>
  <si>
    <t>MEY-TAL</t>
  </si>
  <si>
    <t>EL-AD KERBIS</t>
  </si>
  <si>
    <t>שופט בית משפט השלום ב"ש בדימוס</t>
  </si>
  <si>
    <t>יוסף א.</t>
  </si>
  <si>
    <t>YOSEPH A</t>
  </si>
  <si>
    <t>סגן נשיא בית המשפט המחוזי נצרת בדימוס</t>
  </si>
  <si>
    <t>אהרן</t>
  </si>
  <si>
    <t>אמינוף</t>
  </si>
  <si>
    <t>AHARON</t>
  </si>
  <si>
    <t>AMINOFF</t>
  </si>
  <si>
    <t>דנה</t>
  </si>
  <si>
    <t>אמיר</t>
  </si>
  <si>
    <t>DANA</t>
  </si>
  <si>
    <t>AMIR</t>
  </si>
  <si>
    <t>שופט בית המשפט המחוזי מרכז</t>
  </si>
  <si>
    <t>רמי</t>
  </si>
  <si>
    <t>RAMI</t>
  </si>
  <si>
    <t>שופט בכיר בית משפט השלום ב"ש</t>
  </si>
  <si>
    <t>אמוראי</t>
  </si>
  <si>
    <t>GEORGE</t>
  </si>
  <si>
    <t>AMORAEE</t>
  </si>
  <si>
    <t>יהודית</t>
  </si>
  <si>
    <t>אמסטרדם</t>
  </si>
  <si>
    <t>JUDITH</t>
  </si>
  <si>
    <t>AMSTERDAM</t>
  </si>
  <si>
    <t>שופט של בית משפט לתעבורה בדימוס</t>
  </si>
  <si>
    <t>אנושי</t>
  </si>
  <si>
    <t>ENOSHI</t>
  </si>
  <si>
    <t>שופט תעבורה של בימ"ש שלום תל אביב</t>
  </si>
  <si>
    <t>אנטין</t>
  </si>
  <si>
    <t>שופטת בית הדין האזורי לעבודה ב"ש</t>
  </si>
  <si>
    <t>אנגלברג שהם</t>
  </si>
  <si>
    <t>ENGELBERG-SHOHAM</t>
  </si>
  <si>
    <t>שופט בית משפט השלום חיפה</t>
  </si>
  <si>
    <t>גד</t>
  </si>
  <si>
    <t>אנגל</t>
  </si>
  <si>
    <t>GAD</t>
  </si>
  <si>
    <t>ENGEL</t>
  </si>
  <si>
    <t>שופטת בית משפט השלום חדרה</t>
  </si>
  <si>
    <t>ד"ר קרן</t>
  </si>
  <si>
    <t>אניספלד</t>
  </si>
  <si>
    <t>ANISFELD</t>
  </si>
  <si>
    <t>שופט בית המשפט העליון בדימוס</t>
  </si>
  <si>
    <t>אנגלרד</t>
  </si>
  <si>
    <t>IZHAK</t>
  </si>
  <si>
    <t>ENGLARD</t>
  </si>
  <si>
    <t>סגן נשיא בימ"ש מחוזי בנצרת</t>
  </si>
  <si>
    <t>אסא</t>
  </si>
  <si>
    <t>ABRAHAM</t>
  </si>
  <si>
    <t>ASSA</t>
  </si>
  <si>
    <t>שופטת בכירה בית משפט השלום חדרה</t>
  </si>
  <si>
    <t>אסיף</t>
  </si>
  <si>
    <t>HADASA</t>
  </si>
  <si>
    <t>ASIF</t>
  </si>
  <si>
    <t>רשמת בכירה בית משפט השלום ראשל"צ</t>
  </si>
  <si>
    <t>אסטרייכר</t>
  </si>
  <si>
    <t>DALIA</t>
  </si>
  <si>
    <t>OESTREICHER</t>
  </si>
  <si>
    <t>אסל</t>
  </si>
  <si>
    <t>ASAL</t>
  </si>
  <si>
    <t>שופט לעניני משפחה בית משפט השלום ב"ש בדימוס</t>
  </si>
  <si>
    <t>פנחס</t>
  </si>
  <si>
    <t>אסולין</t>
  </si>
  <si>
    <t>PINHAS</t>
  </si>
  <si>
    <t>ASOULIN</t>
  </si>
  <si>
    <t>רשם בית משפט השלום צפת בדימוס</t>
  </si>
  <si>
    <t>אסמעיל</t>
  </si>
  <si>
    <t>YOUSIF</t>
  </si>
  <si>
    <t>ISMAHIL</t>
  </si>
  <si>
    <t>שמחה</t>
  </si>
  <si>
    <t>SIMCHA</t>
  </si>
  <si>
    <t>נשיא  של בימ"ש המחוזי בחיפה</t>
  </si>
  <si>
    <t>אפלבוים</t>
  </si>
  <si>
    <t>דינה</t>
  </si>
  <si>
    <t>אפרתי</t>
  </si>
  <si>
    <t>DINA</t>
  </si>
  <si>
    <t>EFRATI</t>
  </si>
  <si>
    <t>שופטת בית המשפט המחוזי נצרת בדימוס</t>
  </si>
  <si>
    <t>נאוה</t>
  </si>
  <si>
    <t>אפל-דנון</t>
  </si>
  <si>
    <t>NAVA</t>
  </si>
  <si>
    <t>APPEL-DANON</t>
  </si>
  <si>
    <t>אורית</t>
  </si>
  <si>
    <t>אפעל גבאי</t>
  </si>
  <si>
    <t>ORIT</t>
  </si>
  <si>
    <t>EFAAL-GABAY</t>
  </si>
  <si>
    <t>חנן</t>
  </si>
  <si>
    <t>CHANAN</t>
  </si>
  <si>
    <t>ישראל פבלו</t>
  </si>
  <si>
    <t>אקסלרד</t>
  </si>
  <si>
    <t>ISRAEL PABLO</t>
  </si>
  <si>
    <t>AKSELRAD</t>
  </si>
  <si>
    <t>אשר</t>
  </si>
  <si>
    <t>ארבל</t>
  </si>
  <si>
    <t>בנימין</t>
  </si>
  <si>
    <t>BENJAMIN</t>
  </si>
  <si>
    <t>ARBEL</t>
  </si>
  <si>
    <t>שופט בית משפט השלום קריות בדימוס</t>
  </si>
  <si>
    <t>מרדכי</t>
  </si>
  <si>
    <t>ארגמן</t>
  </si>
  <si>
    <t>MORDECHA</t>
  </si>
  <si>
    <t>ARGAMAN</t>
  </si>
  <si>
    <t>דן</t>
  </si>
  <si>
    <t>DAN</t>
  </si>
  <si>
    <t>שופטת בית המשפט העליון בדימוס</t>
  </si>
  <si>
    <t>עדנה</t>
  </si>
  <si>
    <t>EDNA</t>
  </si>
  <si>
    <t>מוסיה</t>
  </si>
  <si>
    <t>ארד</t>
  </si>
  <si>
    <t>MOUSSIA</t>
  </si>
  <si>
    <t>ARAD</t>
  </si>
  <si>
    <t>נשיאת בית הדין הארצי לעבודה בדימוס</t>
  </si>
  <si>
    <t>נילי</t>
  </si>
  <si>
    <t>NILI</t>
  </si>
  <si>
    <t>סגנית נשיא בית משפט השלום חדרה</t>
  </si>
  <si>
    <t>פנינה</t>
  </si>
  <si>
    <t>PNINA</t>
  </si>
  <si>
    <t>שופט השלום קריות</t>
  </si>
  <si>
    <t>שלמה מיכאל</t>
  </si>
  <si>
    <t>ארדמן</t>
  </si>
  <si>
    <t>SHLOMO MICHAEL</t>
  </si>
  <si>
    <t>ERDMAN</t>
  </si>
  <si>
    <t>סגן נשיא בית המשפט המחוזי חיפה בדימוס</t>
  </si>
  <si>
    <t>חנוך</t>
  </si>
  <si>
    <t>אריאל</t>
  </si>
  <si>
    <t>HANOCH</t>
  </si>
  <si>
    <t>ARIEL</t>
  </si>
  <si>
    <t>שופט של בימ"ש השלום באר שבע</t>
  </si>
  <si>
    <t>דוד</t>
  </si>
  <si>
    <t>אריאלי</t>
  </si>
  <si>
    <t>DAVID</t>
  </si>
  <si>
    <t>ARI'ELI</t>
  </si>
  <si>
    <t>זיו</t>
  </si>
  <si>
    <t>ZIV</t>
  </si>
  <si>
    <t>ARIELI</t>
  </si>
  <si>
    <t>שופט בית הדין האזורי לעבודה נצרת בדימוס</t>
  </si>
  <si>
    <t>ארמון</t>
  </si>
  <si>
    <t>ARMON</t>
  </si>
  <si>
    <t>ארליך</t>
  </si>
  <si>
    <t>שופטת בית הדין האזורי לעבודה חיפה בדימוס</t>
  </si>
  <si>
    <t>אריסון חילו</t>
  </si>
  <si>
    <t>ARISON-HILU</t>
  </si>
  <si>
    <t>סגן נשיא בית משפט השלום ירושלים</t>
  </si>
  <si>
    <t>ארנברג</t>
  </si>
  <si>
    <t>EHRENBERG</t>
  </si>
  <si>
    <t>דניאל</t>
  </si>
  <si>
    <t>ארנסט</t>
  </si>
  <si>
    <t>DANIEL</t>
  </si>
  <si>
    <t>ERNST</t>
  </si>
  <si>
    <t>שופט בית משפט השלום ראשל"צ</t>
  </si>
  <si>
    <t>רפי</t>
  </si>
  <si>
    <t>ארניה</t>
  </si>
  <si>
    <t>RAFI</t>
  </si>
  <si>
    <t>ARANYA</t>
  </si>
  <si>
    <t>נמרוד</t>
  </si>
  <si>
    <t>אשכול</t>
  </si>
  <si>
    <t>NIMROD</t>
  </si>
  <si>
    <t>ESHKOL</t>
  </si>
  <si>
    <t>הרצל</t>
  </si>
  <si>
    <t>אשכנזי</t>
  </si>
  <si>
    <t>נשיאת בתי משפט השלום במחוז דרום</t>
  </si>
  <si>
    <t>אבירה</t>
  </si>
  <si>
    <t>אשקלוני</t>
  </si>
  <si>
    <t>ABIRA</t>
  </si>
  <si>
    <t>ASHKELONI</t>
  </si>
  <si>
    <t>שופטת בית משפט השלום חיפה</t>
  </si>
  <si>
    <t>רויטל</t>
  </si>
  <si>
    <t>באום</t>
  </si>
  <si>
    <t>REVITAL</t>
  </si>
  <si>
    <t>BAUM</t>
  </si>
  <si>
    <t>רשמת בית הדין האזורי לעבודה תל-אביב</t>
  </si>
  <si>
    <t>בגס</t>
  </si>
  <si>
    <t>BEGAS</t>
  </si>
  <si>
    <t>שופט בכיר בית משפט השלום תל-אביב בדימוס</t>
  </si>
  <si>
    <t>בארי</t>
  </si>
  <si>
    <t>BEERI</t>
  </si>
  <si>
    <t>שופט של בית המשפט בית משפט מחוזי</t>
  </si>
  <si>
    <t>איל</t>
  </si>
  <si>
    <t>באומגרט</t>
  </si>
  <si>
    <t>AYAL</t>
  </si>
  <si>
    <t>BAUMGART</t>
  </si>
  <si>
    <t>שופטת בית משפט השלום דימונה בדימוס</t>
  </si>
  <si>
    <t>בהט</t>
  </si>
  <si>
    <t>RUTHI</t>
  </si>
  <si>
    <t>BAHAT</t>
  </si>
  <si>
    <t>אסתר</t>
  </si>
  <si>
    <t>באום ניקוטרה</t>
  </si>
  <si>
    <t>ESTHER</t>
  </si>
  <si>
    <t>BAUM-NICOTRA</t>
  </si>
  <si>
    <t>נשיא של בימ"ש המחוזי בנצרת</t>
  </si>
  <si>
    <t>בהלול</t>
  </si>
  <si>
    <t>משנה להנהלת בתי המשפט</t>
  </si>
  <si>
    <t>רוני</t>
  </si>
  <si>
    <t>בודסקי</t>
  </si>
  <si>
    <t>RONI</t>
  </si>
  <si>
    <t>BODESKY</t>
  </si>
  <si>
    <t>שופט של בימ"ש שלום פ"ת וכפר סבא בדימוס</t>
  </si>
  <si>
    <t>בוכוויץ</t>
  </si>
  <si>
    <t>שופטת לעניני משפחה בית משפט השלום טבריה בדימוס</t>
  </si>
  <si>
    <t>אתי</t>
  </si>
  <si>
    <t>בוהדנה ואקנין</t>
  </si>
  <si>
    <t>ETHY</t>
  </si>
  <si>
    <t>BOUHADANA-VAKN</t>
  </si>
  <si>
    <t>שופטת בית משפט תעבורה בשלום אשקלון</t>
  </si>
  <si>
    <t>דורית</t>
  </si>
  <si>
    <t>בונדה</t>
  </si>
  <si>
    <t>DORIT</t>
  </si>
  <si>
    <t>BONDA</t>
  </si>
  <si>
    <t>בוסני</t>
  </si>
  <si>
    <t>BOUSANI</t>
  </si>
  <si>
    <t>שופט בית המשפט המחוזי חיפה</t>
  </si>
  <si>
    <t>אברהים</t>
  </si>
  <si>
    <t>בולוס</t>
  </si>
  <si>
    <t>IBRAHIM</t>
  </si>
  <si>
    <t>BOULUS</t>
  </si>
  <si>
    <t>יניב</t>
  </si>
  <si>
    <t>בוקר</t>
  </si>
  <si>
    <t>YANIV</t>
  </si>
  <si>
    <t>BOKER</t>
  </si>
  <si>
    <t>בועז</t>
  </si>
  <si>
    <t>שמואל</t>
  </si>
  <si>
    <t>בורנשטין</t>
  </si>
  <si>
    <t>SAMUEL</t>
  </si>
  <si>
    <t>BORENSTEIN</t>
  </si>
  <si>
    <t>שופט בכיר בית משפט השלום ראשל"צ בדימוס</t>
  </si>
  <si>
    <t>בוקובסקי</t>
  </si>
  <si>
    <t>SHMUEL</t>
  </si>
  <si>
    <t>BUKOWSKY</t>
  </si>
  <si>
    <t>שופטת בית המשפט המחוזי מרכז בדימוס</t>
  </si>
  <si>
    <t>בוסתן</t>
  </si>
  <si>
    <t>BUSTAN</t>
  </si>
  <si>
    <t>בורשטין</t>
  </si>
  <si>
    <t>MORDECHAI</t>
  </si>
  <si>
    <t>BURSTYN</t>
  </si>
  <si>
    <t>סגן נשיא של בימ"ש המחוזי ירושלים בדימוס</t>
  </si>
  <si>
    <t>בזק</t>
  </si>
  <si>
    <t>JACOB</t>
  </si>
  <si>
    <t>BAZAK</t>
  </si>
  <si>
    <t>לימור זהבה</t>
  </si>
  <si>
    <t>ביבי</t>
  </si>
  <si>
    <t>LIMOR ZAHAVA</t>
  </si>
  <si>
    <t>BIBI</t>
  </si>
  <si>
    <t>בזק-רפפורט</t>
  </si>
  <si>
    <t>BAZAK-RAPPAPORT</t>
  </si>
  <si>
    <t>ביטון</t>
  </si>
  <si>
    <t>BITTON</t>
  </si>
  <si>
    <t>בייזר</t>
  </si>
  <si>
    <t>BAIZER</t>
  </si>
  <si>
    <t>בייסקי</t>
  </si>
  <si>
    <t>שופטת בית משפט השלום קריות</t>
  </si>
  <si>
    <t>איילת השחר</t>
  </si>
  <si>
    <t>ביטון פרלה</t>
  </si>
  <si>
    <t>AYELLET HASHAHA</t>
  </si>
  <si>
    <t>BITTON PERLA</t>
  </si>
  <si>
    <t>ביין</t>
  </si>
  <si>
    <t>BEIN</t>
  </si>
  <si>
    <t>סגן נשיא בית המשפט המחוזי באר שבע</t>
  </si>
  <si>
    <t>ביתן</t>
  </si>
  <si>
    <t>ELIAHU</t>
  </si>
  <si>
    <t>BITAN</t>
  </si>
  <si>
    <t>נשיאת בית המשפט העליון בדימוס</t>
  </si>
  <si>
    <t>ביניש</t>
  </si>
  <si>
    <t>BEINISCH</t>
  </si>
  <si>
    <t>שופט בית המשפט בדימוס</t>
  </si>
  <si>
    <t>בירון</t>
  </si>
  <si>
    <t>שופטת בית משפט השלום קריות בדימוס</t>
  </si>
  <si>
    <t>אביטל</t>
  </si>
  <si>
    <t>בית-נר</t>
  </si>
  <si>
    <t>AVITAL</t>
  </si>
  <si>
    <t>BEIT-NER</t>
  </si>
  <si>
    <t>שופטת בית משפט השלום ב"ש בדימוס</t>
  </si>
  <si>
    <t>דרורה</t>
  </si>
  <si>
    <t>בית-אור</t>
  </si>
  <si>
    <t>DRORA</t>
  </si>
  <si>
    <t>BEIT-OR</t>
  </si>
  <si>
    <t>אלפרד</t>
  </si>
  <si>
    <t>בך</t>
  </si>
  <si>
    <t>גבריאל</t>
  </si>
  <si>
    <t>GABRIEL</t>
  </si>
  <si>
    <t>BACH</t>
  </si>
  <si>
    <t>בכור</t>
  </si>
  <si>
    <t>שופט בכיר בית המשפט המחוזי תל-אביב</t>
  </si>
  <si>
    <t>בכר</t>
  </si>
  <si>
    <t>ELIYAU</t>
  </si>
  <si>
    <t>BACHAR</t>
  </si>
  <si>
    <t>שופט בכיר בית משפט השלום עכו</t>
  </si>
  <si>
    <t>YAKOV</t>
  </si>
  <si>
    <t>BEHAR</t>
  </si>
  <si>
    <t>שופטת של בית המשפט בית משפט מחוזי</t>
  </si>
  <si>
    <t>BECHOR</t>
  </si>
  <si>
    <t>בלכר</t>
  </si>
  <si>
    <t>BLECHER</t>
  </si>
  <si>
    <t>שופטת המרכז להכשרה והשתלמות שופטים</t>
  </si>
  <si>
    <t>דפנה</t>
  </si>
  <si>
    <t>בלטמן קדראי</t>
  </si>
  <si>
    <t>DAPHNA</t>
  </si>
  <si>
    <t>BLATMAN KEDRAI</t>
  </si>
  <si>
    <t>שופט בית משפט השלום נתניה</t>
  </si>
  <si>
    <t>בלזר</t>
  </si>
  <si>
    <t>BLAZER</t>
  </si>
  <si>
    <t>אידית</t>
  </si>
  <si>
    <t>בלק</t>
  </si>
  <si>
    <t>BALAK</t>
  </si>
  <si>
    <t>סגנית נשיא בית משפט השלום נצרת</t>
  </si>
  <si>
    <t>במביליה- אינשטיין</t>
  </si>
  <si>
    <t>BAMBILIA-EINSTEIN</t>
  </si>
  <si>
    <t>כרמית</t>
  </si>
  <si>
    <t>בן אליעזר</t>
  </si>
  <si>
    <t>CARMIT</t>
  </si>
  <si>
    <t>BEN ELIEZER</t>
  </si>
  <si>
    <t>מעיין</t>
  </si>
  <si>
    <t>בן ארי</t>
  </si>
  <si>
    <t>MAAYAN</t>
  </si>
  <si>
    <t>BEN ARI</t>
  </si>
  <si>
    <t>שופט של בימ"ש מחוזי בדימוס</t>
  </si>
  <si>
    <t>ראובן</t>
  </si>
  <si>
    <t>בן חורין</t>
  </si>
  <si>
    <t>שופט של בית משפט מחוזי</t>
  </si>
  <si>
    <t>בן חנוך</t>
  </si>
  <si>
    <t>JOSEF</t>
  </si>
  <si>
    <t>BEN-CHANOCH</t>
  </si>
  <si>
    <t>שלומית</t>
  </si>
  <si>
    <t>בן יצחק</t>
  </si>
  <si>
    <t>SHLOMIT</t>
  </si>
  <si>
    <t>BEN YITZHAK</t>
  </si>
  <si>
    <t>שופטת נוער בית משפט השלום חיפה</t>
  </si>
  <si>
    <t>בן לוי</t>
  </si>
  <si>
    <t>BEN LEVY</t>
  </si>
  <si>
    <t>שופט בימ"ש שלום לתעבורה</t>
  </si>
  <si>
    <t>אלקנה</t>
  </si>
  <si>
    <t>בן שלום</t>
  </si>
  <si>
    <t>רשם בכיר בית משפט השלום ירושלים</t>
  </si>
  <si>
    <t>בן סימון</t>
  </si>
  <si>
    <t>BINYAMIN</t>
  </si>
  <si>
    <t>BEN SIMON</t>
  </si>
  <si>
    <t>שופטת בית המשפט בדימוס</t>
  </si>
  <si>
    <t>בן-אור</t>
  </si>
  <si>
    <t>BEN-OR</t>
  </si>
  <si>
    <t>סגן נשיא בית המשפט המחוזי באר שבע בדימוס</t>
  </si>
  <si>
    <t>בנאי</t>
  </si>
  <si>
    <t>BANAI</t>
  </si>
  <si>
    <t>שופטת בית משפט השלום כפר סבא</t>
  </si>
  <si>
    <t>מרב</t>
  </si>
  <si>
    <t>בן-ארי</t>
  </si>
  <si>
    <t>BEN-ARI</t>
  </si>
  <si>
    <t>שופט לעניני משפחה בית משפט השלום (משפחה) תל אביב בדימוס</t>
  </si>
  <si>
    <t>אריאל שמעון</t>
  </si>
  <si>
    <t>בן-ארי אטינגר</t>
  </si>
  <si>
    <t>בנג'ו</t>
  </si>
  <si>
    <t>BENJO</t>
  </si>
  <si>
    <t>שופטת לעניני משפחה בית משפט השלום פ"ת</t>
  </si>
  <si>
    <t>בן-דב ג'וליאן</t>
  </si>
  <si>
    <t>BEN-DOV JULIEN</t>
  </si>
  <si>
    <t>שופט בית המשפט המחוזי נצרת בדימוס</t>
  </si>
  <si>
    <t>בן-דוד</t>
  </si>
  <si>
    <t>BEN-DAVID</t>
  </si>
  <si>
    <t>שופטת נוער בית משפט השלום אשדוד</t>
  </si>
  <si>
    <t>ניצנה</t>
  </si>
  <si>
    <t>NITZANA</t>
  </si>
  <si>
    <t>בן-דור</t>
  </si>
  <si>
    <t>BEN-DOR</t>
  </si>
  <si>
    <t>סגן נשיא בית משפט השלום ירושלים בדימוס</t>
  </si>
  <si>
    <t>URI</t>
  </si>
  <si>
    <t>BEN DOR</t>
  </si>
  <si>
    <t>סגן נשיא בית המשפט בדימוס</t>
  </si>
  <si>
    <t>בן-הדור</t>
  </si>
  <si>
    <t>שופט  בית המשפט המחוזי חיפה</t>
  </si>
  <si>
    <t>בן-זאב</t>
  </si>
  <si>
    <t>BEN-ZEEV</t>
  </si>
  <si>
    <t>שופטת לעניני משפחה בית משפט השלום ירושלים</t>
  </si>
  <si>
    <t>בן-דור ליבל</t>
  </si>
  <si>
    <t>BEN-DOR LEBEL</t>
  </si>
  <si>
    <t>בן-דרור</t>
  </si>
  <si>
    <t>שופט בית המשפט המחוזי ירושלים בדימוס</t>
  </si>
  <si>
    <t>אליהו צ.</t>
  </si>
  <si>
    <t>בן-זמרה</t>
  </si>
  <si>
    <t>BEN ZIMRA</t>
  </si>
  <si>
    <t>שופט בימ"ש מחוזי בנצרת בדימוס</t>
  </si>
  <si>
    <t>בן-חורין</t>
  </si>
  <si>
    <t>RUBEN</t>
  </si>
  <si>
    <t>BEN-HORIN</t>
  </si>
  <si>
    <t>בן-חיים</t>
  </si>
  <si>
    <t>MORDEHAI</t>
  </si>
  <si>
    <t>BEN-HAIM</t>
  </si>
  <si>
    <t>בן-חמו</t>
  </si>
  <si>
    <t>JOSEFH</t>
  </si>
  <si>
    <t>BEN-HAMO</t>
  </si>
  <si>
    <t>בנטל</t>
  </si>
  <si>
    <t>בן-טולילה</t>
  </si>
  <si>
    <t>BEN-TOLILA</t>
  </si>
  <si>
    <t>שופטת נוער בית משפט השלום תל-אביב בדימוס</t>
  </si>
  <si>
    <t>בן-חנוך</t>
  </si>
  <si>
    <t>BEN CHANOCH</t>
  </si>
  <si>
    <t>שופט בית המשפט המחוזי תל-אביב בדימוס</t>
  </si>
  <si>
    <t>מיכאל</t>
  </si>
  <si>
    <t>בן-יאיר</t>
  </si>
  <si>
    <t>MICHAEL</t>
  </si>
  <si>
    <t>BEN-YAIR</t>
  </si>
  <si>
    <t>רענן</t>
  </si>
  <si>
    <t>בן-יוסף</t>
  </si>
  <si>
    <t>RAANAN</t>
  </si>
  <si>
    <t>BEN-YOSEF</t>
  </si>
  <si>
    <t>BEN-YOSSEF</t>
  </si>
  <si>
    <t>HANA</t>
  </si>
  <si>
    <t>עמירם</t>
  </si>
  <si>
    <t>בנימיני</t>
  </si>
  <si>
    <t>AMIRAM</t>
  </si>
  <si>
    <t>BENYAMINI</t>
  </si>
  <si>
    <t>ליאת</t>
  </si>
  <si>
    <t>בנמלך</t>
  </si>
  <si>
    <t>LIAT</t>
  </si>
  <si>
    <t>BENMELECH</t>
  </si>
  <si>
    <t>מוריס</t>
  </si>
  <si>
    <t>בן-עטר</t>
  </si>
  <si>
    <t>MAURICE</t>
  </si>
  <si>
    <t>BENATAR</t>
  </si>
  <si>
    <t>בן-עמי</t>
  </si>
  <si>
    <t>BEN-AMI</t>
  </si>
  <si>
    <t>סגנית נשיא בית המשפט המחוזי תל-אביב</t>
  </si>
  <si>
    <t>בן-עתו</t>
  </si>
  <si>
    <t>משנה לנשיא בית המשפט העליון</t>
  </si>
  <si>
    <t>בן-פורת</t>
  </si>
  <si>
    <t>מיקה</t>
  </si>
  <si>
    <t>בנקי</t>
  </si>
  <si>
    <t>MIKA</t>
  </si>
  <si>
    <t>BANKI</t>
  </si>
  <si>
    <t>שופטת לעניני משפחה בית משפט השלום ראשל"צ בדימוס</t>
  </si>
  <si>
    <t>ד"ר ורדה</t>
  </si>
  <si>
    <t>בן-שחר</t>
  </si>
  <si>
    <t>DR. VARDA</t>
  </si>
  <si>
    <t>BEN-SHAHAR</t>
  </si>
  <si>
    <t>יהושע</t>
  </si>
  <si>
    <t>בן-שלמה</t>
  </si>
  <si>
    <t>BEN SHLOMO</t>
  </si>
  <si>
    <t>שופטת בית משפט השלום נתניה בדימוס</t>
  </si>
  <si>
    <t>שירה</t>
  </si>
  <si>
    <t>SHIRA</t>
  </si>
  <si>
    <t>BEN-SHLOMO</t>
  </si>
  <si>
    <t>שופטת בית משפט השלום עכו</t>
  </si>
  <si>
    <t>בנר (קאודרס)</t>
  </si>
  <si>
    <t>ZEHAVA</t>
  </si>
  <si>
    <t>BANNER (KAUDERS)</t>
  </si>
  <si>
    <t>לימור</t>
  </si>
  <si>
    <t>בן-שמן</t>
  </si>
  <si>
    <t>LIMOR</t>
  </si>
  <si>
    <t>BEN - SHEMEN</t>
  </si>
  <si>
    <t>ג'אדה</t>
  </si>
  <si>
    <t>בסול</t>
  </si>
  <si>
    <t>GHADA</t>
  </si>
  <si>
    <t>BSUL</t>
  </si>
  <si>
    <t>רשם בית המשפט המחוזי ירושלים בדימוס</t>
  </si>
  <si>
    <t>בצלאל</t>
  </si>
  <si>
    <t>YA'AKOV</t>
  </si>
  <si>
    <t>BEZALEL</t>
  </si>
  <si>
    <t>שופט של בימ"ש מחוזי ירושלים</t>
  </si>
  <si>
    <t>צבי עלי</t>
  </si>
  <si>
    <t>בקר</t>
  </si>
  <si>
    <t>נשיאת בתי משפט השלום תל-אביב בדימוס</t>
  </si>
  <si>
    <t>בקנשטיין</t>
  </si>
  <si>
    <t>BEKENSTEIN</t>
  </si>
  <si>
    <t>שמאי</t>
  </si>
  <si>
    <t>SHAMAI</t>
  </si>
  <si>
    <t>BECKER</t>
  </si>
  <si>
    <t>רשמת בכירה בית משפט השלום רמלה</t>
  </si>
  <si>
    <t>בר</t>
  </si>
  <si>
    <t>BAR</t>
  </si>
  <si>
    <t>רשמת בכירה בית משפט השלום ירושלים</t>
  </si>
  <si>
    <t>בר טל</t>
  </si>
  <si>
    <t>BARTAL</t>
  </si>
  <si>
    <t>שופט בית המשפט המחוזי תל אביב</t>
  </si>
  <si>
    <t>נחמיה</t>
  </si>
  <si>
    <t>אליעזר ד</t>
  </si>
  <si>
    <t>ELIEZER</t>
  </si>
  <si>
    <t>נשיא של בימ"ש המחוזי בתל אביב</t>
  </si>
  <si>
    <t>נתן</t>
  </si>
  <si>
    <t>בר זכאי</t>
  </si>
  <si>
    <t>בר יוסף</t>
  </si>
  <si>
    <t>BAR YOSEF</t>
  </si>
  <si>
    <t>שופטת בית הדין האזורי לעבודה ירושלים</t>
  </si>
  <si>
    <t>רחל</t>
  </si>
  <si>
    <t>בר"ג-הירשברג</t>
  </si>
  <si>
    <t>RACHEL</t>
  </si>
  <si>
    <t>BARAG-HIRSHBERG</t>
  </si>
  <si>
    <t>נשיא ביה"ד הארצי לעבודה בדימוס</t>
  </si>
  <si>
    <t>צבי</t>
  </si>
  <si>
    <t>בר ניב</t>
  </si>
  <si>
    <t>בר-אשר-צבן</t>
  </si>
  <si>
    <t>BAR-ASHER-ZABAN</t>
  </si>
  <si>
    <t>שופט של בימ"ש השלום בתל אביב בדימוס</t>
  </si>
  <si>
    <t>ברא"ז</t>
  </si>
  <si>
    <t>BRAZ</t>
  </si>
  <si>
    <t>סגן נשיא בית המשפט המחוזי תל-אביב בדימוס</t>
  </si>
  <si>
    <t>בר-אופיר</t>
  </si>
  <si>
    <t>BAR-OPHIR</t>
  </si>
  <si>
    <t>שופטת לעניני משפחה בית משפט השלום חיפה בדימוס</t>
  </si>
  <si>
    <t>ברגמן</t>
  </si>
  <si>
    <t>BERGMAN</t>
  </si>
  <si>
    <t>שופט לעניני משפחה בית משפט השלום חיפה</t>
  </si>
  <si>
    <t>בן ציון</t>
  </si>
  <si>
    <t>ברגר</t>
  </si>
  <si>
    <t>BEN ZION</t>
  </si>
  <si>
    <t>BERGER</t>
  </si>
  <si>
    <t>בר-דיין</t>
  </si>
  <si>
    <t>שופטת לעניני משפחה בית משפט משפחה בשלום חיפה</t>
  </si>
  <si>
    <t>שופטת בית המשפט המחוזי מרכז</t>
  </si>
  <si>
    <t>ברודי</t>
  </si>
  <si>
    <t>LIORA</t>
  </si>
  <si>
    <t>BRODY</t>
  </si>
  <si>
    <t>ברגנר</t>
  </si>
  <si>
    <t>BERGNER</t>
  </si>
  <si>
    <t>סגנית נשיא בית הדין האזורי לעבודה ירושלים</t>
  </si>
  <si>
    <t>שרה</t>
  </si>
  <si>
    <t>ברוינר ישרזדה</t>
  </si>
  <si>
    <t>SARHA</t>
  </si>
  <si>
    <t>BROINER YASHRZADA</t>
  </si>
  <si>
    <t>שופט בית משפט השלום ב"ש</t>
  </si>
  <si>
    <t>יורם</t>
  </si>
  <si>
    <t>ברוזה</t>
  </si>
  <si>
    <t>YORAM</t>
  </si>
  <si>
    <t>BROZA</t>
  </si>
  <si>
    <t>שופט בית הדין האזורי לעבודה תל-אביב</t>
  </si>
  <si>
    <t>BAROUCH</t>
  </si>
  <si>
    <t>צפורה</t>
  </si>
  <si>
    <t>ברון</t>
  </si>
  <si>
    <t>ZIPORA</t>
  </si>
  <si>
    <t>BRUN</t>
  </si>
  <si>
    <t>שופטת בית המשפט העליון</t>
  </si>
  <si>
    <t>ענת</t>
  </si>
  <si>
    <t>ANAT</t>
  </si>
  <si>
    <t>BARON</t>
  </si>
  <si>
    <t>ברורמן</t>
  </si>
  <si>
    <t>BRAVERMAN</t>
  </si>
  <si>
    <t>ברוש</t>
  </si>
  <si>
    <t>SARAH</t>
  </si>
  <si>
    <t>BROSH</t>
  </si>
  <si>
    <t>בר-טוב</t>
  </si>
  <si>
    <t>שופטת בית המשפט המחוזי חיפה</t>
  </si>
  <si>
    <t>בר-זיו</t>
  </si>
  <si>
    <t>BAR-ZIV</t>
  </si>
  <si>
    <t>בר-זאב</t>
  </si>
  <si>
    <t>שופט תעבורה של בימ"ש שלום</t>
  </si>
  <si>
    <t>ברטור</t>
  </si>
  <si>
    <t>ליאור</t>
  </si>
  <si>
    <t>ברינגר</t>
  </si>
  <si>
    <t>LIOR</t>
  </si>
  <si>
    <t>BRINGER</t>
  </si>
  <si>
    <t>שופט בית משפט השלום הרצליה</t>
  </si>
  <si>
    <t>ברכיה</t>
  </si>
  <si>
    <t>YOSSEF</t>
  </si>
  <si>
    <t>BERECHYA</t>
  </si>
  <si>
    <t>שופטת השלום צפת</t>
  </si>
  <si>
    <t>ברלינר לוי</t>
  </si>
  <si>
    <t>BERLINER</t>
  </si>
  <si>
    <t>דבורה</t>
  </si>
  <si>
    <t>ברלינר</t>
  </si>
  <si>
    <t>DVORA</t>
  </si>
  <si>
    <t>ברמן שמידט</t>
  </si>
  <si>
    <t>BERMAN SCHMIDT</t>
  </si>
  <si>
    <t>שופט בכיר בית המשפט המחוזי חיפה בדימוס</t>
  </si>
  <si>
    <t>ברנד</t>
  </si>
  <si>
    <t>BRAND</t>
  </si>
  <si>
    <t>ברנזון</t>
  </si>
  <si>
    <t>שופטת בית משפט המחוזי מרכז</t>
  </si>
  <si>
    <t>ברנט</t>
  </si>
  <si>
    <t>BRANT</t>
  </si>
  <si>
    <t>בר-ניב</t>
  </si>
  <si>
    <t>חגי</t>
  </si>
  <si>
    <t>ברנר</t>
  </si>
  <si>
    <t>HAGAI</t>
  </si>
  <si>
    <t>BRENNER</t>
  </si>
  <si>
    <t>נתנאל</t>
  </si>
  <si>
    <t>ברנע</t>
  </si>
  <si>
    <t>BARNEA</t>
  </si>
  <si>
    <t>שופט בדימוס</t>
  </si>
  <si>
    <t>סגן נשיא של בימ"ש מחוזי ירושלים בדימוס</t>
  </si>
  <si>
    <t>שלום</t>
  </si>
  <si>
    <t>SHALOM</t>
  </si>
  <si>
    <t>ברנשטיין</t>
  </si>
  <si>
    <t>MIRYAM</t>
  </si>
  <si>
    <t>BERNSTEIN</t>
  </si>
  <si>
    <t>שולמית</t>
  </si>
  <si>
    <t>ברסלב</t>
  </si>
  <si>
    <t>SHULAMIT</t>
  </si>
  <si>
    <t>BRESLAW</t>
  </si>
  <si>
    <t>סגן נשיא בית משפט השלום ב"ש</t>
  </si>
  <si>
    <t>ברסלר-גונן</t>
  </si>
  <si>
    <t>BRESLER-GONEN</t>
  </si>
  <si>
    <t>שופט של בימ"ש שלום ירושלים</t>
  </si>
  <si>
    <t>ברעלי</t>
  </si>
  <si>
    <t>בר-עם</t>
  </si>
  <si>
    <t>BAR-AM</t>
  </si>
  <si>
    <t>BARELI</t>
  </si>
  <si>
    <t>שופט בית משפט השלום רחובות בדימוס</t>
  </si>
  <si>
    <t>גדעון</t>
  </si>
  <si>
    <t>ברק</t>
  </si>
  <si>
    <t>GIDEON</t>
  </si>
  <si>
    <t>BARAK</t>
  </si>
  <si>
    <t>ברק נבו</t>
  </si>
  <si>
    <t>BARAK NEVO</t>
  </si>
  <si>
    <t>נשיא בית המשפט העליון בדימוס</t>
  </si>
  <si>
    <t>אביים</t>
  </si>
  <si>
    <t>ברקאי</t>
  </si>
  <si>
    <t>AVIYAM</t>
  </si>
  <si>
    <t>BARKAI</t>
  </si>
  <si>
    <t>ברקוביץ</t>
  </si>
  <si>
    <t>BERKOWITZ</t>
  </si>
  <si>
    <t>שופט בית משפט השלום ירושלים בדימוס</t>
  </si>
  <si>
    <t>יחזקאל - חזי</t>
  </si>
  <si>
    <t>ברקלי</t>
  </si>
  <si>
    <t>YECHSKIEL-CHEZI</t>
  </si>
  <si>
    <t>BARKALI</t>
  </si>
  <si>
    <t>בש</t>
  </si>
  <si>
    <t>BASH</t>
  </si>
  <si>
    <t>ברק-ארז</t>
  </si>
  <si>
    <t>DAPHNE</t>
  </si>
  <si>
    <t>BARAK- EREZ</t>
  </si>
  <si>
    <t>סגנית נשיא בית הדין הארצי לעבודה בדימוס</t>
  </si>
  <si>
    <t>אלישבע</t>
  </si>
  <si>
    <t>ברק-אוסוסקין</t>
  </si>
  <si>
    <t>ELISHEVA</t>
  </si>
  <si>
    <t>BARAK-USSOSKIN</t>
  </si>
  <si>
    <t>שופטת לעניני משפחה בית משפט השלום נצרת</t>
  </si>
  <si>
    <t>נסרין</t>
  </si>
  <si>
    <t>בשארה-כריני</t>
  </si>
  <si>
    <t>NASRIN</t>
  </si>
  <si>
    <t>KARYANNI</t>
  </si>
  <si>
    <t>נשיא של בימ"ש לתעבורה מחוז מרכז בדימוס</t>
  </si>
  <si>
    <t>בשן</t>
  </si>
  <si>
    <t>YA'KOV</t>
  </si>
  <si>
    <t>BASHAN</t>
  </si>
  <si>
    <t>סגן נשיא בית משפט השלום תל-אביב</t>
  </si>
  <si>
    <t>ירון יצחק</t>
  </si>
  <si>
    <t>YARON YZKAK</t>
  </si>
  <si>
    <t>גבאי</t>
  </si>
  <si>
    <t>GABBAY</t>
  </si>
  <si>
    <t>רשם בית משפט השלום תל-אביב</t>
  </si>
  <si>
    <t>YOHANAN</t>
  </si>
  <si>
    <t>GABBAI</t>
  </si>
  <si>
    <t>רשמת בכירה בית משפט השלום נצרת</t>
  </si>
  <si>
    <t>רביע</t>
  </si>
  <si>
    <t>ג'באלי</t>
  </si>
  <si>
    <t>RABIE</t>
  </si>
  <si>
    <t>GABALI</t>
  </si>
  <si>
    <t>גביזון</t>
  </si>
  <si>
    <t>GAVISON</t>
  </si>
  <si>
    <t>סגן נשיא לענייני משפחה בבתי משפט השלום במחוז דרום</t>
  </si>
  <si>
    <t>GABIZON</t>
  </si>
  <si>
    <t>גבע</t>
  </si>
  <si>
    <t>GEVA</t>
  </si>
  <si>
    <t>סגנית שופט ראשי בדימוס</t>
  </si>
  <si>
    <t>גבריאלי</t>
  </si>
  <si>
    <t>GABRIELI</t>
  </si>
  <si>
    <t>שופטת בית הדין האזורי לעבודה חיפה</t>
  </si>
  <si>
    <t>סאוסן</t>
  </si>
  <si>
    <t>אלקאסם</t>
  </si>
  <si>
    <t>SAWSAN</t>
  </si>
  <si>
    <t>ELKASSEM</t>
  </si>
  <si>
    <t>שרון</t>
  </si>
  <si>
    <t>אלקיים</t>
  </si>
  <si>
    <t>SHARON</t>
  </si>
  <si>
    <t>ELKAYAM</t>
  </si>
  <si>
    <t>רשמת בכירה בית משפט השלום בית שאן</t>
  </si>
  <si>
    <t>עביר</t>
  </si>
  <si>
    <t>גבריס</t>
  </si>
  <si>
    <t>ABEER</t>
  </si>
  <si>
    <t>GABRIS</t>
  </si>
  <si>
    <t>אלקבץ פניאל</t>
  </si>
  <si>
    <t>ELCABAS-PNIEL</t>
  </si>
  <si>
    <t>שופטת לעניני משפחה בית משפט משפחה בשלום נצרת</t>
  </si>
  <si>
    <t>ג'מילה</t>
  </si>
  <si>
    <t>ג'בארין</t>
  </si>
  <si>
    <t>JAMELA</t>
  </si>
  <si>
    <t>JABAREEN</t>
  </si>
  <si>
    <t>גדיש</t>
  </si>
  <si>
    <t>GADISH</t>
  </si>
  <si>
    <t>שופטת בכירה בית משפט משפחה בשלום אשדוד</t>
  </si>
  <si>
    <t>אלפסי</t>
  </si>
  <si>
    <t>ALFASSI</t>
  </si>
  <si>
    <t>שופט בית משפט השלום כפר סבא בדימוס</t>
  </si>
  <si>
    <t>גדול</t>
  </si>
  <si>
    <t>GADOL</t>
  </si>
  <si>
    <t>דוד שאול</t>
  </si>
  <si>
    <t>גבאי ריכטר</t>
  </si>
  <si>
    <t>DAVID SHAUL</t>
  </si>
  <si>
    <t>GABAI RICHTER</t>
  </si>
  <si>
    <t>עזריה</t>
  </si>
  <si>
    <t>אלקלעי</t>
  </si>
  <si>
    <t>AZARIA</t>
  </si>
  <si>
    <t>ALCALAY</t>
  </si>
  <si>
    <t>אלרון</t>
  </si>
  <si>
    <t>YOSEF</t>
  </si>
  <si>
    <t>ELRON</t>
  </si>
  <si>
    <t>גדות</t>
  </si>
  <si>
    <t>SARA</t>
  </si>
  <si>
    <t>GADOT</t>
  </si>
  <si>
    <t>נשיא של בימ"ש המחוזי באר שבע</t>
  </si>
  <si>
    <t>רשם בכיר בית משפט השלום הרצליה</t>
  </si>
  <si>
    <t>צחי</t>
  </si>
  <si>
    <t>אלמוג</t>
  </si>
  <si>
    <t>TZAHI</t>
  </si>
  <si>
    <t>ALMOG</t>
  </si>
  <si>
    <t>ורדה</t>
  </si>
  <si>
    <t>אלשיך</t>
  </si>
  <si>
    <t>VARDA</t>
  </si>
  <si>
    <t>ALSHECH</t>
  </si>
  <si>
    <t>GIDION</t>
  </si>
  <si>
    <t>שופטת בכירה בית משפט השלום חיפה</t>
  </si>
  <si>
    <t>כאמלה</t>
  </si>
  <si>
    <t>ג'דעון</t>
  </si>
  <si>
    <t>KAMELA</t>
  </si>
  <si>
    <t>JADON</t>
  </si>
  <si>
    <t>שופט לעניני משפחה בית משפט השלום (משפחה) רמת גן</t>
  </si>
  <si>
    <t>גל</t>
  </si>
  <si>
    <t>גוטזגן</t>
  </si>
  <si>
    <t>GAL</t>
  </si>
  <si>
    <t>GOTTSEGEN</t>
  </si>
  <si>
    <t>שופט ראשי</t>
  </si>
  <si>
    <t>גוטמן</t>
  </si>
  <si>
    <t>נאסר</t>
  </si>
  <si>
    <t>ג'השאן</t>
  </si>
  <si>
    <t>NASSER</t>
  </si>
  <si>
    <t>JAHSHAN</t>
  </si>
  <si>
    <t>גוברניק</t>
  </si>
  <si>
    <t>YEHOSHOA</t>
  </si>
  <si>
    <t>GOVERNIK</t>
  </si>
  <si>
    <t>שופט ראשי בדימוס</t>
  </si>
  <si>
    <t>גוטמכר</t>
  </si>
  <si>
    <t>GUTMACHER</t>
  </si>
  <si>
    <t>שופטת בית משפט השלום עפולה</t>
  </si>
  <si>
    <t>מאג'דה</t>
  </si>
  <si>
    <t>ג'ובראן-מורקוס</t>
  </si>
  <si>
    <t>MAJIDA</t>
  </si>
  <si>
    <t>JUBRAN-MORKOUS</t>
  </si>
  <si>
    <t>גוטליב</t>
  </si>
  <si>
    <t>DOV</t>
  </si>
  <si>
    <t>GOTLIVE</t>
  </si>
  <si>
    <t>שופט בכיר בית משפט השלום כפר סבא בדימוס</t>
  </si>
  <si>
    <t>אהרן ד.</t>
  </si>
  <si>
    <t>גולדס</t>
  </si>
  <si>
    <t>AHARON D</t>
  </si>
  <si>
    <t>GOLDES</t>
  </si>
  <si>
    <t>גולדברג</t>
  </si>
  <si>
    <t>GOLDBERG</t>
  </si>
  <si>
    <t>גויטיין</t>
  </si>
  <si>
    <t>משנה לנשיאת בית המשפט העליון בדימוס</t>
  </si>
  <si>
    <t>סלים</t>
  </si>
  <si>
    <t>ג'ובראן</t>
  </si>
  <si>
    <t>SALIM</t>
  </si>
  <si>
    <t>JOUBRAN</t>
  </si>
  <si>
    <t>אליעזר</t>
  </si>
  <si>
    <t>GOLDBRG</t>
  </si>
  <si>
    <t>גדעוני</t>
  </si>
  <si>
    <t>GIDEONI</t>
  </si>
  <si>
    <t>סגן נשיא  בית המשפט המחוזי תל-אביב בדימוס</t>
  </si>
  <si>
    <t>שופט בית הדין האזורי לעבודה חיפה</t>
  </si>
  <si>
    <t>נשיא בית הדין הארצי לעבודה</t>
  </si>
  <si>
    <t>גולדקורן</t>
  </si>
  <si>
    <t>GOLDKORN</t>
  </si>
  <si>
    <t>סגן נשיא בית משפט השלום תל-אביב בדימוס</t>
  </si>
  <si>
    <t>גולדין</t>
  </si>
  <si>
    <t>ASHER</t>
  </si>
  <si>
    <t>GOLDIN</t>
  </si>
  <si>
    <t>שופטת לעניני משפחה בית משפט השלום חדרה</t>
  </si>
  <si>
    <t>הדס</t>
  </si>
  <si>
    <t>HADAS</t>
  </si>
  <si>
    <t>עינב</t>
  </si>
  <si>
    <t>גולומב</t>
  </si>
  <si>
    <t>EYNAV</t>
  </si>
  <si>
    <t>GOLOMB</t>
  </si>
  <si>
    <t>גולן</t>
  </si>
  <si>
    <t>גולן-תבורי</t>
  </si>
  <si>
    <t>AYELET</t>
  </si>
  <si>
    <t>GOLAN-TAVORI</t>
  </si>
  <si>
    <t>GOLAN</t>
  </si>
  <si>
    <t>גורביץ</t>
  </si>
  <si>
    <t>GURWICZ</t>
  </si>
  <si>
    <t>שי</t>
  </si>
  <si>
    <t>גור</t>
  </si>
  <si>
    <t>SHAY</t>
  </si>
  <si>
    <t>GUR</t>
  </si>
  <si>
    <t>גורן</t>
  </si>
  <si>
    <t>GOREN</t>
  </si>
  <si>
    <t>שופטת לעניני משפחה בית משפט השלום חיפה</t>
  </si>
  <si>
    <t>הילה</t>
  </si>
  <si>
    <t>גורביץ-שינפלד</t>
  </si>
  <si>
    <t>HILA</t>
  </si>
  <si>
    <t>GUREVITZ-SHEINFELD</t>
  </si>
  <si>
    <t>ד"ר אהד</t>
  </si>
  <si>
    <t>גורדון</t>
  </si>
  <si>
    <t>GORDON</t>
  </si>
  <si>
    <t>שופט מיסים בית המשפט המחוזי מרכז</t>
  </si>
  <si>
    <t>אברהם (אבי)</t>
  </si>
  <si>
    <t>גורמן</t>
  </si>
  <si>
    <t>AVRAHAM ISSASCH</t>
  </si>
  <si>
    <t>GURMAN</t>
  </si>
  <si>
    <t>שופטת לעניני משפחה בית משפט השלום אשדוד</t>
  </si>
  <si>
    <t>שרית</t>
  </si>
  <si>
    <t>SARIT</t>
  </si>
  <si>
    <t>ד"ר גרשון</t>
  </si>
  <si>
    <t>גונטובניק</t>
  </si>
  <si>
    <t>GERSHON</t>
  </si>
  <si>
    <t>GONTOVNIK</t>
  </si>
  <si>
    <t>שופט בית משפט משפחה בשלום ירושלים</t>
  </si>
  <si>
    <t>פליקס</t>
  </si>
  <si>
    <t>גורודצקי</t>
  </si>
  <si>
    <t>FELIX</t>
  </si>
  <si>
    <t>GORODESTSKY</t>
  </si>
  <si>
    <t>שופט בכיר אישי בית משפט השלום חדרה</t>
  </si>
  <si>
    <t>אביהו</t>
  </si>
  <si>
    <t>גופמן</t>
  </si>
  <si>
    <t>AVIHU</t>
  </si>
  <si>
    <t>GOFFMAN</t>
  </si>
  <si>
    <t>גזית</t>
  </si>
  <si>
    <t>GAZIT</t>
  </si>
  <si>
    <t>סארי</t>
  </si>
  <si>
    <t>ג'יוסי</t>
  </si>
  <si>
    <t>SARI</t>
  </si>
  <si>
    <t>JAYYOUSSI</t>
  </si>
  <si>
    <t>רשם בימ"ש השלום בפתח תקווה</t>
  </si>
  <si>
    <t>ג'יג'י</t>
  </si>
  <si>
    <t>יובל</t>
  </si>
  <si>
    <t>YUVAL</t>
  </si>
  <si>
    <t>שופט בכיר בית המשפט המחוזי תל-אביב בדימוס</t>
  </si>
  <si>
    <t>גורפינקל</t>
  </si>
  <si>
    <t>ZVI</t>
  </si>
  <si>
    <t>GURFINKEL</t>
  </si>
  <si>
    <t>גיל</t>
  </si>
  <si>
    <t>GILL</t>
  </si>
  <si>
    <t>גייפמן</t>
  </si>
  <si>
    <t>GAIFMAN</t>
  </si>
  <si>
    <t>שופט הנהלת בתי המשפט</t>
  </si>
  <si>
    <t>גילון</t>
  </si>
  <si>
    <t>GILLON</t>
  </si>
  <si>
    <t>שופט בית משפט השלום ראשל"צ בדימוס</t>
  </si>
  <si>
    <t>דוד שמאי</t>
  </si>
  <si>
    <t>גלדשטין גלדסטון</t>
  </si>
  <si>
    <t>DAVID SHAMAI</t>
  </si>
  <si>
    <t>GLADSTEIN GLADSTONE</t>
  </si>
  <si>
    <t>שופטת בית משפט השלום רמלה</t>
  </si>
  <si>
    <t>גלט</t>
  </si>
  <si>
    <t>GLATT</t>
  </si>
  <si>
    <t>דלית</t>
  </si>
  <si>
    <t>גילה</t>
  </si>
  <si>
    <t>DALIT</t>
  </si>
  <si>
    <t>GUILAH</t>
  </si>
  <si>
    <t>סגנית נשיא בית הדין האזורי לעבודה תל-אביב</t>
  </si>
  <si>
    <t>אריאלה</t>
  </si>
  <si>
    <t>גילצר כץ</t>
  </si>
  <si>
    <t>ARIELLA</t>
  </si>
  <si>
    <t>GILZER-KATS</t>
  </si>
  <si>
    <t>נשיאה  של בית המשפט המחוזי חיפה בדימוס</t>
  </si>
  <si>
    <t>בלהה</t>
  </si>
  <si>
    <t>גילאור</t>
  </si>
  <si>
    <t>BILHA</t>
  </si>
  <si>
    <t>GILLOR</t>
  </si>
  <si>
    <t>גינדיק</t>
  </si>
  <si>
    <t>GINDICK</t>
  </si>
  <si>
    <t>שופט של בימ"ש השלום בצפת</t>
  </si>
  <si>
    <t>פריץ</t>
  </si>
  <si>
    <t>גליק</t>
  </si>
  <si>
    <t>FRITZ</t>
  </si>
  <si>
    <t>GLIK</t>
  </si>
  <si>
    <t>שופטת של בית משפט לתעבורה בדימוס</t>
  </si>
  <si>
    <t>רלי</t>
  </si>
  <si>
    <t>גליקליס</t>
  </si>
  <si>
    <t>RELLY</t>
  </si>
  <si>
    <t>GLIKLIS</t>
  </si>
  <si>
    <t>שפרה</t>
  </si>
  <si>
    <t>SHIFRA</t>
  </si>
  <si>
    <t>GLICK</t>
  </si>
  <si>
    <t>שופט בית המשפט השלום חיפה בדימוס</t>
  </si>
  <si>
    <t>אבידן</t>
  </si>
  <si>
    <t>גלובינסקי</t>
  </si>
  <si>
    <t>AVIDAN</t>
  </si>
  <si>
    <t>GLOWINSKI</t>
  </si>
  <si>
    <t>סגן נשיא בית משפט השלום נתניה בדימוס</t>
  </si>
  <si>
    <t>גלין</t>
  </si>
  <si>
    <t>GALIN</t>
  </si>
  <si>
    <t>גינות</t>
  </si>
  <si>
    <t>GINOT</t>
  </si>
  <si>
    <t>גינת</t>
  </si>
  <si>
    <t>GINAT</t>
  </si>
  <si>
    <t>שופט של בימ"ש המחוזי בבאר שבע</t>
  </si>
  <si>
    <t>גלסנר</t>
  </si>
  <si>
    <t>סגן נשיא בית הדין האזורי לעבודה חיפה</t>
  </si>
  <si>
    <t>יגאל</t>
  </si>
  <si>
    <t>גלם</t>
  </si>
  <si>
    <t>IGAL</t>
  </si>
  <si>
    <t>GLAM</t>
  </si>
  <si>
    <t>לאה</t>
  </si>
  <si>
    <t>גליקסמן כוכבי</t>
  </si>
  <si>
    <t>LEA</t>
  </si>
  <si>
    <t>GLICKSMAN KOCAVI</t>
  </si>
  <si>
    <t>גלעדי</t>
  </si>
  <si>
    <t>סגן נשיא של בימ"ש מחוזי תל אביב בדימוס</t>
  </si>
  <si>
    <t>YISRAEL</t>
  </si>
  <si>
    <t>GIL`ADI</t>
  </si>
  <si>
    <t>גלר</t>
  </si>
  <si>
    <t>GALLER</t>
  </si>
  <si>
    <t>נשיא ביהמ"ש המחוזי בבאר שבע בדימוס</t>
  </si>
  <si>
    <t>גלעד</t>
  </si>
  <si>
    <t>GILAD</t>
  </si>
  <si>
    <t>GILADI</t>
  </si>
  <si>
    <t>שופטת בית המשפט המחוזי נצרת</t>
  </si>
  <si>
    <t>רננה</t>
  </si>
  <si>
    <t>גלפז-מוקדי</t>
  </si>
  <si>
    <t>RENANA</t>
  </si>
  <si>
    <t>GALPAZ-MOKADY</t>
  </si>
  <si>
    <t>סגן נשיא בית המשפט המחוזי נצרת</t>
  </si>
  <si>
    <t>גלפז</t>
  </si>
  <si>
    <t>HAIM</t>
  </si>
  <si>
    <t>GALPAZ</t>
  </si>
  <si>
    <t>שופט בית המשפט המחוזי חיפה בדימוס</t>
  </si>
  <si>
    <t>צבייה (טובה)</t>
  </si>
  <si>
    <t>גרדשטיין פפקין</t>
  </si>
  <si>
    <t>ZVIA (TOVA)</t>
  </si>
  <si>
    <t>GRADSTEIN PAPKIN</t>
  </si>
  <si>
    <t>גנות</t>
  </si>
  <si>
    <t>GANOT</t>
  </si>
  <si>
    <t>סהל</t>
  </si>
  <si>
    <t>ג'ראח</t>
  </si>
  <si>
    <t>SAHEL</t>
  </si>
  <si>
    <t>JARRAH</t>
  </si>
  <si>
    <t>שופט של בימ"ש השלום ברחובות</t>
  </si>
  <si>
    <t>גמזו</t>
  </si>
  <si>
    <t>GAMZU</t>
  </si>
  <si>
    <t>שופט של בימ"ש השלום נצרת</t>
  </si>
  <si>
    <t>עזיז</t>
  </si>
  <si>
    <t>ג'רג'ורה</t>
  </si>
  <si>
    <t>ראיק</t>
  </si>
  <si>
    <t>RAYEK</t>
  </si>
  <si>
    <t>JARJOURA</t>
  </si>
  <si>
    <t>שופט בית משפט השלום חיפה בדימוס</t>
  </si>
  <si>
    <t>גנון</t>
  </si>
  <si>
    <t>GANON</t>
  </si>
  <si>
    <t>סיגלית</t>
  </si>
  <si>
    <t>גץ-אופיר</t>
  </si>
  <si>
    <t>GETS-OFIR</t>
  </si>
  <si>
    <t>נשיא בתי משפט השלום במחוז בדימוס</t>
  </si>
  <si>
    <t>גנן</t>
  </si>
  <si>
    <t>שופט של בית הדין האזורי לעבודה בחיפה</t>
  </si>
  <si>
    <t>אפרים</t>
  </si>
  <si>
    <t>גרוס</t>
  </si>
  <si>
    <t>שופטת בית משפט תעבורה בשלום באר שבע</t>
  </si>
  <si>
    <t>כוכבה אילת</t>
  </si>
  <si>
    <t>גרבי</t>
  </si>
  <si>
    <t>COHAVA AYELET</t>
  </si>
  <si>
    <t>GARBI</t>
  </si>
  <si>
    <t>הרווי</t>
  </si>
  <si>
    <t>גרובס</t>
  </si>
  <si>
    <t>HARVEY</t>
  </si>
  <si>
    <t>GROVES</t>
  </si>
  <si>
    <t>גרוניס</t>
  </si>
  <si>
    <t>GRUNIS</t>
  </si>
  <si>
    <t>RACHELLE</t>
  </si>
  <si>
    <t>GROSS</t>
  </si>
  <si>
    <t>עופר</t>
  </si>
  <si>
    <t>גרוסקופף</t>
  </si>
  <si>
    <t>OFER</t>
  </si>
  <si>
    <t>GROSSKOPF</t>
  </si>
  <si>
    <t>שופט בכיר בית המשפט המחוזי חיפה</t>
  </si>
  <si>
    <t>גריל</t>
  </si>
  <si>
    <t>GRILL</t>
  </si>
  <si>
    <t>שופטת של בימ"ש מחוזי</t>
  </si>
  <si>
    <t>גרי זילבר</t>
  </si>
  <si>
    <t>GERI ZILBER</t>
  </si>
  <si>
    <t>נועה</t>
  </si>
  <si>
    <t>גרוסמן</t>
  </si>
  <si>
    <t>NOA</t>
  </si>
  <si>
    <t>GROSSMAN</t>
  </si>
  <si>
    <t>גרטי</t>
  </si>
  <si>
    <t>ISSAC</t>
  </si>
  <si>
    <t>GARTY</t>
  </si>
  <si>
    <t>גרינברג</t>
  </si>
  <si>
    <t>GRINBERG</t>
  </si>
  <si>
    <t>גרשון</t>
  </si>
  <si>
    <t>גרסטל</t>
  </si>
  <si>
    <t>GERSTL</t>
  </si>
  <si>
    <t>שופט בית משפט השלום (משפחה) רמת גן בדימוס</t>
  </si>
  <si>
    <t>גרניט</t>
  </si>
  <si>
    <t>GRANIT</t>
  </si>
  <si>
    <t>יוכבד</t>
  </si>
  <si>
    <t>גרינוולד-רנד</t>
  </si>
  <si>
    <t>YOCHEVED</t>
  </si>
  <si>
    <t>GREENWACD-RAND</t>
  </si>
  <si>
    <t>GREENBERG</t>
  </si>
  <si>
    <t>שופט לעניני משפחה בית משפט השלום (משפחה) רמת גן בדימוס</t>
  </si>
  <si>
    <t>גרמן</t>
  </si>
  <si>
    <t>GERMAN</t>
  </si>
  <si>
    <t>שופט של בית משפט השלום בפתח תקווה</t>
  </si>
  <si>
    <t>גרף</t>
  </si>
  <si>
    <t>אלה</t>
  </si>
  <si>
    <t>גרימברג</t>
  </si>
  <si>
    <t>ELLA</t>
  </si>
  <si>
    <t>GRIMBERG</t>
  </si>
  <si>
    <t>בן-ציון</t>
  </si>
  <si>
    <t>גרינברגר</t>
  </si>
  <si>
    <t>BEN TZION</t>
  </si>
  <si>
    <t>GREENBERGER</t>
  </si>
  <si>
    <t>מאזן</t>
  </si>
  <si>
    <t>דאוד</t>
  </si>
  <si>
    <t>MAZEN</t>
  </si>
  <si>
    <t>DAOUD</t>
  </si>
  <si>
    <t>סאאב</t>
  </si>
  <si>
    <t>דבור</t>
  </si>
  <si>
    <t>SAAIB</t>
  </si>
  <si>
    <t>DABOUR</t>
  </si>
  <si>
    <t>ירון</t>
  </si>
  <si>
    <t>גת</t>
  </si>
  <si>
    <t>YARON</t>
  </si>
  <si>
    <t>GAT</t>
  </si>
  <si>
    <t>שופטת בכירה אישי בית המשפט המחוזי באר שבע</t>
  </si>
  <si>
    <t>דברת</t>
  </si>
  <si>
    <t>DOVRAT</t>
  </si>
  <si>
    <t>אופירה</t>
  </si>
  <si>
    <t>דגן-טוכמכר</t>
  </si>
  <si>
    <t>OFIRA</t>
  </si>
  <si>
    <t>DAGAN-TUCHMACHER</t>
  </si>
  <si>
    <t>דהאן</t>
  </si>
  <si>
    <t>DAHAN</t>
  </si>
  <si>
    <t>שופט של בימ"ש מחוזי בתל אביב</t>
  </si>
  <si>
    <t>דבורין</t>
  </si>
  <si>
    <t>רשמת בכירה בית משפט השלום הרצליה</t>
  </si>
  <si>
    <t>דבי</t>
  </si>
  <si>
    <t>DABBY</t>
  </si>
  <si>
    <t>סגנית נשיא בית משפט השלום חיפה</t>
  </si>
  <si>
    <t>דגן</t>
  </si>
  <si>
    <t>DAGAN</t>
  </si>
  <si>
    <t>דבירי-רוזנבלט</t>
  </si>
  <si>
    <t>DVIRI ROZENBLAT</t>
  </si>
  <si>
    <t>שופטת לעניני משפחה בית משפט משפחה בשלום קריות</t>
  </si>
  <si>
    <t>דהן-חיון</t>
  </si>
  <si>
    <t>DAHAN-HAYOON</t>
  </si>
  <si>
    <t>רשם בכיר בית משפט השלום פ"ת</t>
  </si>
  <si>
    <t>אייל</t>
  </si>
  <si>
    <t>EYAL</t>
  </si>
  <si>
    <t>סגנית נשיא בית משפט השלום (משפחה) תל אביב</t>
  </si>
  <si>
    <t>מירה</t>
  </si>
  <si>
    <t>דהן</t>
  </si>
  <si>
    <t>MIRA</t>
  </si>
  <si>
    <t>רשמת בית משפט השלום תל-אביב בדימוס</t>
  </si>
  <si>
    <t>אביבה</t>
  </si>
  <si>
    <t>דובסקי שלם</t>
  </si>
  <si>
    <t>AVIVA</t>
  </si>
  <si>
    <t>DUBSKY-SHALEM</t>
  </si>
  <si>
    <t>שופט של בימ"ש שלום בדימוס</t>
  </si>
  <si>
    <t>מאיר</t>
  </si>
  <si>
    <t>דואק</t>
  </si>
  <si>
    <t>דואר</t>
  </si>
  <si>
    <t>דודקביץ</t>
  </si>
  <si>
    <t>DUDKIEWICZ</t>
  </si>
  <si>
    <t>עמיחי</t>
  </si>
  <si>
    <t>דוויק</t>
  </si>
  <si>
    <t>AMICHAI</t>
  </si>
  <si>
    <t>DWECK</t>
  </si>
  <si>
    <t>שופטת בבית הדין הארצי לעבודה</t>
  </si>
  <si>
    <t>דוידוב-מוטולה</t>
  </si>
  <si>
    <t>DAVIDOW MOTOLA</t>
  </si>
  <si>
    <t>דוידי</t>
  </si>
  <si>
    <t>DAVIDI</t>
  </si>
  <si>
    <t>דונקלבלום</t>
  </si>
  <si>
    <t>דולב</t>
  </si>
  <si>
    <t>דומניץ-סומך</t>
  </si>
  <si>
    <t>DOMNIZ-SOMEKE</t>
  </si>
  <si>
    <t>זהר</t>
  </si>
  <si>
    <t>דולב להמן</t>
  </si>
  <si>
    <t>ZOHAR</t>
  </si>
  <si>
    <t>DOLEV LEHMANN</t>
  </si>
  <si>
    <t>שופט של בימ"ש שלום בירושלים בדימוס</t>
  </si>
  <si>
    <t>דויטש</t>
  </si>
  <si>
    <t>YITZHAK</t>
  </si>
  <si>
    <t>DEUTSCH</t>
  </si>
  <si>
    <t>דורון</t>
  </si>
  <si>
    <t>DORON</t>
  </si>
  <si>
    <t>נשיא בתי משפט השלום במחוז תל-אביב</t>
  </si>
  <si>
    <t>אביחי</t>
  </si>
  <si>
    <t>AVICHAI</t>
  </si>
  <si>
    <t>אביגדור</t>
  </si>
  <si>
    <t>דורות</t>
  </si>
  <si>
    <t>AVIGDOR</t>
  </si>
  <si>
    <t>DOROT</t>
  </si>
  <si>
    <t>רשם בכיר בית משפט השלום תל-אביב</t>
  </si>
  <si>
    <t>דורון דורני</t>
  </si>
  <si>
    <t>DORON-DORANI</t>
  </si>
  <si>
    <t>דורי</t>
  </si>
  <si>
    <t>דורנר</t>
  </si>
  <si>
    <t>DORNER</t>
  </si>
  <si>
    <t>שופט של בימ"ש לעניינים מקומיים</t>
  </si>
  <si>
    <t>EFRAIM</t>
  </si>
  <si>
    <t>צבי אורי</t>
  </si>
  <si>
    <t>דותן</t>
  </si>
  <si>
    <t>TSVI</t>
  </si>
  <si>
    <t>DOTAN</t>
  </si>
  <si>
    <t>שופטת בית משפט השלום נצרת בדימוס</t>
  </si>
  <si>
    <t>אינעאם</t>
  </si>
  <si>
    <t>דחלה שרקאוי</t>
  </si>
  <si>
    <t>ENAAM</t>
  </si>
  <si>
    <t>DAHIEH SHARGAWE</t>
  </si>
  <si>
    <t>דיבון סגל</t>
  </si>
  <si>
    <t>DIVON SEGAL</t>
  </si>
  <si>
    <t>דיאמנט</t>
  </si>
  <si>
    <t>JOSHUA</t>
  </si>
  <si>
    <t>DIAMANT</t>
  </si>
  <si>
    <t>דיבון</t>
  </si>
  <si>
    <t>DIVON</t>
  </si>
  <si>
    <t>דייגי</t>
  </si>
  <si>
    <t>REUVEN</t>
  </si>
  <si>
    <t>עמנואל</t>
  </si>
  <si>
    <t>דינור</t>
  </si>
  <si>
    <t>אליאנא</t>
  </si>
  <si>
    <t>דניאלי</t>
  </si>
  <si>
    <t>ELIANA</t>
  </si>
  <si>
    <t>DANIELLY</t>
  </si>
  <si>
    <t>דניאל מרדכי</t>
  </si>
  <si>
    <t>דמביץ</t>
  </si>
  <si>
    <t>DEMBITZ</t>
  </si>
  <si>
    <t>סגן נשיא בית משפט השלום אשדוד</t>
  </si>
  <si>
    <t>GIL</t>
  </si>
  <si>
    <t>דנינו</t>
  </si>
  <si>
    <t>YAACOV</t>
  </si>
  <si>
    <t>DANINO</t>
  </si>
  <si>
    <t>יאיר</t>
  </si>
  <si>
    <t>דלוגין</t>
  </si>
  <si>
    <t>YAIR</t>
  </si>
  <si>
    <t>DLUGIN</t>
  </si>
  <si>
    <t>סגנית נשיא השלום נצרת</t>
  </si>
  <si>
    <t>נבילה</t>
  </si>
  <si>
    <t>דלה מוסא</t>
  </si>
  <si>
    <t>NABEELA</t>
  </si>
  <si>
    <t>DALLY MOUSSA</t>
  </si>
  <si>
    <t>דיסקין</t>
  </si>
  <si>
    <t>DISKIN</t>
  </si>
  <si>
    <t>שופט העליון בדימוס</t>
  </si>
  <si>
    <t>ד"ר יורם</t>
  </si>
  <si>
    <t>דנציגר</t>
  </si>
  <si>
    <t>DR.YORAM</t>
  </si>
  <si>
    <t>DANZIGER</t>
  </si>
  <si>
    <t>רשם בית משפט השלום אשקלון בדימוס</t>
  </si>
  <si>
    <t>דננברג</t>
  </si>
  <si>
    <t>DANENBERG</t>
  </si>
  <si>
    <t>שופטת בכירה בית משפט השלום רמלה בדימוס</t>
  </si>
  <si>
    <t>נירה</t>
  </si>
  <si>
    <t>דסקין</t>
  </si>
  <si>
    <t>NIRA</t>
  </si>
  <si>
    <t>DUSKIN</t>
  </si>
  <si>
    <t>דפדי</t>
  </si>
  <si>
    <t>DAFADI</t>
  </si>
  <si>
    <t>שופטת בכירה בית משפט השלום ראשל"צ</t>
  </si>
  <si>
    <t>שירלי</t>
  </si>
  <si>
    <t>דקל-נוה</t>
  </si>
  <si>
    <t>SHIRLY</t>
  </si>
  <si>
    <t>DEKEL-NAVEH</t>
  </si>
  <si>
    <t>דראל</t>
  </si>
  <si>
    <t>DAREL</t>
  </si>
  <si>
    <t>האוזרמן</t>
  </si>
  <si>
    <t>HAUSERMAN</t>
  </si>
  <si>
    <t>דר</t>
  </si>
  <si>
    <t>DAR</t>
  </si>
  <si>
    <t>שגית</t>
  </si>
  <si>
    <t>דרוקר</t>
  </si>
  <si>
    <t>SAGIT</t>
  </si>
  <si>
    <t>DRUCKER</t>
  </si>
  <si>
    <t>סגן נשיא בית משפט השלום חיפה בדימוס</t>
  </si>
  <si>
    <t>אבי</t>
  </si>
  <si>
    <t>הבר</t>
  </si>
  <si>
    <t>AVI</t>
  </si>
  <si>
    <t>HABER</t>
  </si>
  <si>
    <t>דניה</t>
  </si>
  <si>
    <t>דרורי</t>
  </si>
  <si>
    <t>DANIA</t>
  </si>
  <si>
    <t>DRORI</t>
  </si>
  <si>
    <t>שופט בית הדין האזורי לעבודה</t>
  </si>
  <si>
    <t>שופט תעבורה</t>
  </si>
  <si>
    <t>ארו</t>
  </si>
  <si>
    <t>דרוקס</t>
  </si>
  <si>
    <t>עידו</t>
  </si>
  <si>
    <t>דרויאן-גמליאל</t>
  </si>
  <si>
    <t>IDO</t>
  </si>
  <si>
    <t>DRUYAN-GAMLIELLE</t>
  </si>
  <si>
    <t>MEIR</t>
  </si>
  <si>
    <t>סגן נשיא בית המשפט המחוזי ירושלים</t>
  </si>
  <si>
    <t>משה יאיר</t>
  </si>
  <si>
    <t>MOSHE YAIR</t>
  </si>
  <si>
    <t>רשמת בכירה בית משפט השלום קריות</t>
  </si>
  <si>
    <t>יונת</t>
  </si>
  <si>
    <t>הברפלד</t>
  </si>
  <si>
    <t>YONAT</t>
  </si>
  <si>
    <t>HABERFELD</t>
  </si>
  <si>
    <t>כרמלה</t>
  </si>
  <si>
    <t>האפט</t>
  </si>
  <si>
    <t>CARMELA</t>
  </si>
  <si>
    <t>HAFT</t>
  </si>
  <si>
    <t>שופט של בימ"ש המחוזי בתל אביב</t>
  </si>
  <si>
    <t>הגין</t>
  </si>
  <si>
    <t>שופט בימ"ש שלום בפ"ת</t>
  </si>
  <si>
    <t>הגן</t>
  </si>
  <si>
    <t>הגר</t>
  </si>
  <si>
    <t>רשם בכיר בית משפט השלום ב"ש</t>
  </si>
  <si>
    <t>הדר</t>
  </si>
  <si>
    <t>OURI</t>
  </si>
  <si>
    <t>HADAR</t>
  </si>
  <si>
    <t>עזרא</t>
  </si>
  <si>
    <t>הדיה</t>
  </si>
  <si>
    <t>נשיאת בית משפט השלום תל-אביב בדימוס</t>
  </si>
  <si>
    <t>זיוה</t>
  </si>
  <si>
    <t>הדסי הרמן</t>
  </si>
  <si>
    <t>ZIVA</t>
  </si>
  <si>
    <t>HERMAN-HADASSI</t>
  </si>
  <si>
    <t>אבינועם</t>
  </si>
  <si>
    <t>AVINOAM</t>
  </si>
  <si>
    <t>שופטת בית משפט השלום רחובות</t>
  </si>
  <si>
    <t>אושרית</t>
  </si>
  <si>
    <t>הובר-היימן</t>
  </si>
  <si>
    <t>OSHRIT</t>
  </si>
  <si>
    <t>HUBER-HAIMAN</t>
  </si>
  <si>
    <t>הופרט</t>
  </si>
  <si>
    <t>הולצמן</t>
  </si>
  <si>
    <t>HOLTSMAN</t>
  </si>
  <si>
    <t>סגנית נשיא בית הדין האזורי לעבודה ב"ש בדימוס</t>
  </si>
  <si>
    <t>הופמן</t>
  </si>
  <si>
    <t>HOFFMAN</t>
  </si>
  <si>
    <t>איילת</t>
  </si>
  <si>
    <t>הוך-טל</t>
  </si>
  <si>
    <t>HOCH-TAL</t>
  </si>
  <si>
    <t>עירית טובה</t>
  </si>
  <si>
    <t>הוד</t>
  </si>
  <si>
    <t>IRIT TOVA</t>
  </si>
  <si>
    <t>HOD</t>
  </si>
  <si>
    <t>אמנון</t>
  </si>
  <si>
    <t>הומינר</t>
  </si>
  <si>
    <t>AMNON</t>
  </si>
  <si>
    <t>HOUMINER</t>
  </si>
  <si>
    <t>זיאד</t>
  </si>
  <si>
    <t>הווארי</t>
  </si>
  <si>
    <t>ZIAD</t>
  </si>
  <si>
    <t>HAWARI</t>
  </si>
  <si>
    <t>הורוביץ</t>
  </si>
  <si>
    <t>HOROVITZ</t>
  </si>
  <si>
    <t>שופטת בית המשפט המחוזי חיפה בדימוס</t>
  </si>
  <si>
    <t>חני</t>
  </si>
  <si>
    <t>HANNY</t>
  </si>
  <si>
    <t>HOROWITZ</t>
  </si>
  <si>
    <t>שופטת בכירה בית משפט השלום רחובות בדימוס</t>
  </si>
  <si>
    <t>עיריה</t>
  </si>
  <si>
    <t>היומן מרדכי</t>
  </si>
  <si>
    <t>IRYAH</t>
  </si>
  <si>
    <t>HEUMAN MORDECH</t>
  </si>
  <si>
    <t>שופט שך בימ"ש מחוזי באר שבע</t>
  </si>
  <si>
    <t>היימן</t>
  </si>
  <si>
    <t>הימן</t>
  </si>
  <si>
    <t>HYMAN</t>
  </si>
  <si>
    <t>הינדה</t>
  </si>
  <si>
    <t>HINDA</t>
  </si>
  <si>
    <t>שופטת לעניני משפחה בית משפט השלום קריות</t>
  </si>
  <si>
    <t>ד"ר שירי</t>
  </si>
  <si>
    <t>SHIRI</t>
  </si>
  <si>
    <t>רנה</t>
  </si>
  <si>
    <t>הירש</t>
  </si>
  <si>
    <t>HIRSCH</t>
  </si>
  <si>
    <t>משה יועד</t>
  </si>
  <si>
    <t>הכהן</t>
  </si>
  <si>
    <t>MOSHE YOED</t>
  </si>
  <si>
    <t>HACOHEN</t>
  </si>
  <si>
    <t>HEIMAN</t>
  </si>
  <si>
    <t>שופטת השלום ירושלים</t>
  </si>
  <si>
    <t>הירשפלד</t>
  </si>
  <si>
    <t>HIRSCHFELD</t>
  </si>
  <si>
    <t>סגן נשיא לענייני משפחה בבתי משפט השלום במחוז ירושלים בדימוס</t>
  </si>
  <si>
    <t>צבי מאיר</t>
  </si>
  <si>
    <t>ZVI MEIR</t>
  </si>
  <si>
    <t>שופט של בימ"ש מחוזי בפועל</t>
  </si>
  <si>
    <t>הלוי</t>
  </si>
  <si>
    <t>סגנית נשיא בית המשפט המחוזי ירושלים בדימוס</t>
  </si>
  <si>
    <t>יפה</t>
  </si>
  <si>
    <t>הכט</t>
  </si>
  <si>
    <t>YAFFA</t>
  </si>
  <si>
    <t>HECHT</t>
  </si>
  <si>
    <t>HALEVY</t>
  </si>
  <si>
    <t>שופט של ביהמ"ש שלום ירושלים</t>
  </si>
  <si>
    <t>סגנית נשיא בית המשפט המחוזי נצרת</t>
  </si>
  <si>
    <t>הלמן נוסבוים</t>
  </si>
  <si>
    <t>ESTER</t>
  </si>
  <si>
    <t>HELLMAN-NUSSBOIM</t>
  </si>
  <si>
    <t>הלר</t>
  </si>
  <si>
    <t>HELLER</t>
  </si>
  <si>
    <t>שופטת בית משפט השלום טבריה</t>
  </si>
  <si>
    <t>רשמת לענייני משפחה בית משפט השלום (משפחה) תל אביב</t>
  </si>
  <si>
    <t>הלר-כריש</t>
  </si>
  <si>
    <t>HELLER-KARASH</t>
  </si>
  <si>
    <t>זאב</t>
  </si>
  <si>
    <t>המר</t>
  </si>
  <si>
    <t>ZEEV</t>
  </si>
  <si>
    <t>HAMMER</t>
  </si>
  <si>
    <t>שופטת בכירה תקן בית משפט השלום תל-אביב</t>
  </si>
  <si>
    <t>הניג</t>
  </si>
  <si>
    <t>HOENIG</t>
  </si>
  <si>
    <t>ניל</t>
  </si>
  <si>
    <t>הנדל</t>
  </si>
  <si>
    <t>NEAL</t>
  </si>
  <si>
    <t>HENDEL</t>
  </si>
  <si>
    <t>שופט של בימ"ש שלום תל אביב</t>
  </si>
  <si>
    <t>הנטוש</t>
  </si>
  <si>
    <t>הנדלסמן</t>
  </si>
  <si>
    <t>הס</t>
  </si>
  <si>
    <t>HESS</t>
  </si>
  <si>
    <t>הראל</t>
  </si>
  <si>
    <t>ASSAF</t>
  </si>
  <si>
    <t>HAREL</t>
  </si>
  <si>
    <t>יהודה (אודי)</t>
  </si>
  <si>
    <t>הקר</t>
  </si>
  <si>
    <t>YEHUDA (UDI)</t>
  </si>
  <si>
    <t>HACKER</t>
  </si>
  <si>
    <t>HASS</t>
  </si>
  <si>
    <t>ישעיהו</t>
  </si>
  <si>
    <t>YESHAYAHU</t>
  </si>
  <si>
    <t>הרבסט</t>
  </si>
  <si>
    <t>HERBST</t>
  </si>
  <si>
    <t>שופטת של בימ"ש האזורי לעבודה תל אביב</t>
  </si>
  <si>
    <t>הרדוף</t>
  </si>
  <si>
    <t>הרטל</t>
  </si>
  <si>
    <t>HARTAL</t>
  </si>
  <si>
    <t>אירית</t>
  </si>
  <si>
    <t>הרמל</t>
  </si>
  <si>
    <t>IRIT</t>
  </si>
  <si>
    <t>HARMEL</t>
  </si>
  <si>
    <t>הרמלין</t>
  </si>
  <si>
    <t>ITAI</t>
  </si>
  <si>
    <t>HERMELIN</t>
  </si>
  <si>
    <t>שופט בית משפט השלום אשדוד</t>
  </si>
  <si>
    <t>הרמלך</t>
  </si>
  <si>
    <t>HARMELECH</t>
  </si>
  <si>
    <t>הרץ טופז אחיעזר</t>
  </si>
  <si>
    <t>HERTZ</t>
  </si>
  <si>
    <t>הרפזי</t>
  </si>
  <si>
    <t>HERPAZI</t>
  </si>
  <si>
    <t>הר-ציון</t>
  </si>
  <si>
    <t>HAR-ZION</t>
  </si>
  <si>
    <t>שופט בכיר תקן בית המשפט המחוזי באר שבע</t>
  </si>
  <si>
    <t>ואגו</t>
  </si>
  <si>
    <t>VAGO</t>
  </si>
  <si>
    <t>שופט של בית הדין האזורי לעבודה תל אביב</t>
  </si>
  <si>
    <t>הרניב</t>
  </si>
  <si>
    <t>וויס</t>
  </si>
  <si>
    <t>וולובסקי</t>
  </si>
  <si>
    <t>שופטת של בימ"ש שלום תל אביב</t>
  </si>
  <si>
    <t>ואלסון ג'קובס</t>
  </si>
  <si>
    <t>וולפסון</t>
  </si>
  <si>
    <t>WOOLFSON</t>
  </si>
  <si>
    <t>נשיאת בתי משפט לנוער</t>
  </si>
  <si>
    <t>ויגוצקי מור</t>
  </si>
  <si>
    <t>WYGODZKI MOR</t>
  </si>
  <si>
    <t>שופט בכיר בית משפט השלום חיפה בדימוס</t>
  </si>
  <si>
    <t>וגנר</t>
  </si>
  <si>
    <t>WAGNER</t>
  </si>
  <si>
    <t>ווילנסקי</t>
  </si>
  <si>
    <t>וולינסקי</t>
  </si>
  <si>
    <t>ויטלסון</t>
  </si>
  <si>
    <t>WITELSON</t>
  </si>
  <si>
    <t>ויינר</t>
  </si>
  <si>
    <t>וילנר</t>
  </si>
  <si>
    <t>WILLNER</t>
  </si>
  <si>
    <t>נשיא של בימ"ש מחוזי בדימוס</t>
  </si>
  <si>
    <t>וינוגרד</t>
  </si>
  <si>
    <t>ELIYAHO</t>
  </si>
  <si>
    <t>WINOGRAD</t>
  </si>
  <si>
    <t>וימן</t>
  </si>
  <si>
    <t>WEIMANN</t>
  </si>
  <si>
    <t>חדוה</t>
  </si>
  <si>
    <t>וינבאום וולצקי</t>
  </si>
  <si>
    <t>HEDVA</t>
  </si>
  <si>
    <t>WEINBAUM-WOLECKI</t>
  </si>
  <si>
    <t>עירית</t>
  </si>
  <si>
    <t>וינברג-נוטוביץ</t>
  </si>
  <si>
    <t>WEINBERG-NUTOVITZ</t>
  </si>
  <si>
    <t>נשיאת בית המשפט המחוזי בחיפה</t>
  </si>
  <si>
    <t>אוגניה</t>
  </si>
  <si>
    <t>וינוגרדוב</t>
  </si>
  <si>
    <t>רם</t>
  </si>
  <si>
    <t>RAM</t>
  </si>
  <si>
    <t>ויתקון</t>
  </si>
  <si>
    <t>וינשטיין</t>
  </si>
  <si>
    <t>WEINSTEIN</t>
  </si>
  <si>
    <t>רשמת בית המשפט המחוזי ירושלים בדימוס</t>
  </si>
  <si>
    <t>דניאלה</t>
  </si>
  <si>
    <t>וכסלר</t>
  </si>
  <si>
    <t>DANIELA</t>
  </si>
  <si>
    <t>WEXLER</t>
  </si>
  <si>
    <t>ויצמן</t>
  </si>
  <si>
    <t>WEIZMAN</t>
  </si>
  <si>
    <t>דגית</t>
  </si>
  <si>
    <t>ויסמן</t>
  </si>
  <si>
    <t>DAGIT</t>
  </si>
  <si>
    <t>WEISMAN</t>
  </si>
  <si>
    <t>ויצנבליט</t>
  </si>
  <si>
    <t>WEIZENBLUTH</t>
  </si>
  <si>
    <t>נשיאת בית הדין הארצי לעבודה</t>
  </si>
  <si>
    <t>וירט לבנה</t>
  </si>
  <si>
    <t>WIRTH LIVNE</t>
  </si>
  <si>
    <t>שופטת בכירה בית משפט תעבורה בשלום פתח תקוה</t>
  </si>
  <si>
    <t>אטליא</t>
  </si>
  <si>
    <t>וישקין פלורנטל</t>
  </si>
  <si>
    <t>ATALIA</t>
  </si>
  <si>
    <t>VISHKIN-FLORENTAL</t>
  </si>
  <si>
    <t>ויסמן בן-שחר</t>
  </si>
  <si>
    <t>WEISMAN BEN-SCHAHAR</t>
  </si>
  <si>
    <t>ולך</t>
  </si>
  <si>
    <t>WALLACH</t>
  </si>
  <si>
    <t>סג"נ בית משפט מחוזי תל-אביב</t>
  </si>
  <si>
    <t>ולנשטיין</t>
  </si>
  <si>
    <t>אביגיל</t>
  </si>
  <si>
    <t>ון קרפלד</t>
  </si>
  <si>
    <t>ABIGAIL</t>
  </si>
  <si>
    <t>VAN CREVELD</t>
  </si>
  <si>
    <t>שופטת בכירה בית המשפט המחוזי חיפה בדימוס</t>
  </si>
  <si>
    <t>וסרקרוג</t>
  </si>
  <si>
    <t>WASSERKRUG</t>
  </si>
  <si>
    <t>רשמת בית הדין האזורי לעבודה תל-אביב בדימוס</t>
  </si>
  <si>
    <t>אהרן ח.</t>
  </si>
  <si>
    <t>ורבנר</t>
  </si>
  <si>
    <t>AHARON H</t>
  </si>
  <si>
    <t>VERBNER</t>
  </si>
  <si>
    <t>ורד</t>
  </si>
  <si>
    <t>VERED</t>
  </si>
  <si>
    <t>וקסמן</t>
  </si>
  <si>
    <t>WACHSMAN</t>
  </si>
  <si>
    <t>ד"ר קובי</t>
  </si>
  <si>
    <t>ורדי</t>
  </si>
  <si>
    <t>DR. KOBI</t>
  </si>
  <si>
    <t>VARDI</t>
  </si>
  <si>
    <t>זהבי</t>
  </si>
  <si>
    <t>סגן נשיא לענייני משפחה בבתי משפט השלום במחוז צפון</t>
  </si>
  <si>
    <t>זגורי</t>
  </si>
  <si>
    <t>ZAGURY</t>
  </si>
  <si>
    <t>ורשאי</t>
  </si>
  <si>
    <t>שופט בית משפט השלום קרית גת</t>
  </si>
  <si>
    <t>אבישי</t>
  </si>
  <si>
    <t>זבולון</t>
  </si>
  <si>
    <t>AVISHAI</t>
  </si>
  <si>
    <t>ZEVULUN</t>
  </si>
  <si>
    <t>ורלינסקי</t>
  </si>
  <si>
    <t>עמיהוד</t>
  </si>
  <si>
    <t>זאבי</t>
  </si>
  <si>
    <t>AMIHUD</t>
  </si>
  <si>
    <t>ZEEVI</t>
  </si>
  <si>
    <t>נשיא תורן של בית המשפט המחוזי חיפה</t>
  </si>
  <si>
    <t>ישראל דב</t>
  </si>
  <si>
    <t>ISRAEL DOV</t>
  </si>
  <si>
    <t>זוכוביצקי-אורי</t>
  </si>
  <si>
    <t>ZOCHOWITZKY-URI</t>
  </si>
  <si>
    <t>סגנית נשיא בית משפט השלום ירושלים בדימוס</t>
  </si>
  <si>
    <t>זוכוביצקי</t>
  </si>
  <si>
    <t>ZUCHOWITZKY</t>
  </si>
  <si>
    <t>זולברג</t>
  </si>
  <si>
    <t>יואל (קאל)</t>
  </si>
  <si>
    <t>זוסמן</t>
  </si>
  <si>
    <t>עבד אל רחמן</t>
  </si>
  <si>
    <t>זועבי</t>
  </si>
  <si>
    <t>RAHAMAN</t>
  </si>
  <si>
    <t>ZU`BI ABDEL</t>
  </si>
  <si>
    <t>זולטי</t>
  </si>
  <si>
    <t>רגד</t>
  </si>
  <si>
    <t>RAGHD</t>
  </si>
  <si>
    <t>ZUBI</t>
  </si>
  <si>
    <t>שופט של בימ"ש מחוזי בנצרת</t>
  </si>
  <si>
    <t>זיגלמן</t>
  </si>
  <si>
    <t>זיו-אב</t>
  </si>
  <si>
    <t>ZIV-AV</t>
  </si>
  <si>
    <t>זילברג</t>
  </si>
  <si>
    <t>זילברטל</t>
  </si>
  <si>
    <t>ZYLBERTAL</t>
  </si>
  <si>
    <t>רשם בית הדין האזורי לעבודה ב"ש בדימוס</t>
  </si>
  <si>
    <t>זיידרמן</t>
  </si>
  <si>
    <t>ZAIDERMAN</t>
  </si>
  <si>
    <t>ז'יטניצקי (רקובר)</t>
  </si>
  <si>
    <t>ZITNITSKI (RAKOVER)</t>
  </si>
  <si>
    <t>זינגר</t>
  </si>
  <si>
    <t>SINGER</t>
  </si>
  <si>
    <t>נשיא בית המשפט המחוזי ירושלים</t>
  </si>
  <si>
    <t>ורדימוס</t>
  </si>
  <si>
    <t>זילר</t>
  </si>
  <si>
    <t>VARDIMOS</t>
  </si>
  <si>
    <t>ZAILER</t>
  </si>
  <si>
    <t>שופט בית משפט משפחה בשלום חיפה</t>
  </si>
  <si>
    <t>ניר</t>
  </si>
  <si>
    <t>זיתוני</t>
  </si>
  <si>
    <t>NIR</t>
  </si>
  <si>
    <t>ZEITUNI</t>
  </si>
  <si>
    <t>זכריה</t>
  </si>
  <si>
    <t>ZECHARIA</t>
  </si>
  <si>
    <t>זכאי רסלר</t>
  </si>
  <si>
    <t>ZAKAI RESSLER</t>
  </si>
  <si>
    <t>אילתה</t>
  </si>
  <si>
    <t>זיסקינד</t>
  </si>
  <si>
    <t>EILATA</t>
  </si>
  <si>
    <t>ZISKIND</t>
  </si>
  <si>
    <t>זליקסון</t>
  </si>
  <si>
    <t>זלוצ'ובר</t>
  </si>
  <si>
    <t>NATAN</t>
  </si>
  <si>
    <t>ZLOTCHOVER</t>
  </si>
  <si>
    <t>יפית</t>
  </si>
  <si>
    <t>זלמנוביץ גיסין</t>
  </si>
  <si>
    <t>YAFIT</t>
  </si>
  <si>
    <t>ZALMANOVITCH GISSIN</t>
  </si>
  <si>
    <t>שופט של בית משפט שלום באר שבע</t>
  </si>
  <si>
    <t>זלצמן</t>
  </si>
  <si>
    <t>YITZCHAK</t>
  </si>
  <si>
    <t>SALZMAN</t>
  </si>
  <si>
    <t>זמורה</t>
  </si>
  <si>
    <t>עמוס</t>
  </si>
  <si>
    <t>זמיר</t>
  </si>
  <si>
    <t>AMOS</t>
  </si>
  <si>
    <t>ZAMIR</t>
  </si>
  <si>
    <t>ITZHAK</t>
  </si>
  <si>
    <t>שופט נוער בית משפט השלום בית שמש</t>
  </si>
  <si>
    <t>ניר משה</t>
  </si>
  <si>
    <t>זנו</t>
  </si>
  <si>
    <t>ZANO</t>
  </si>
  <si>
    <t>חיה</t>
  </si>
  <si>
    <t>זנדברג</t>
  </si>
  <si>
    <t>HAYA</t>
  </si>
  <si>
    <t>ZANDBERG</t>
  </si>
  <si>
    <t>שופטת השלום קריות</t>
  </si>
  <si>
    <t>אלואז</t>
  </si>
  <si>
    <t>זערורה-עבדאלחלים</t>
  </si>
  <si>
    <t>ALWAZ</t>
  </si>
  <si>
    <t>ZAROURA-ABDELHALIM</t>
  </si>
  <si>
    <t>זרזבסקי</t>
  </si>
  <si>
    <t>ARIA</t>
  </si>
  <si>
    <t>ZARZEVESKI</t>
  </si>
  <si>
    <t>זרנקין</t>
  </si>
  <si>
    <t>ZARNAKIN</t>
  </si>
  <si>
    <t>זפט</t>
  </si>
  <si>
    <t>YEHOODA</t>
  </si>
  <si>
    <t>ZAFT</t>
  </si>
  <si>
    <t>מוחמד</t>
  </si>
  <si>
    <t>חאג' יחיא</t>
  </si>
  <si>
    <t>MOHAMAD</t>
  </si>
  <si>
    <t>HAJ YAHYA</t>
  </si>
  <si>
    <t>שרה אורה</t>
  </si>
  <si>
    <t>חביב</t>
  </si>
  <si>
    <t>SARA ORA</t>
  </si>
  <si>
    <t>HAVIV</t>
  </si>
  <si>
    <t>חבקין</t>
  </si>
  <si>
    <t>HAVKIN</t>
  </si>
  <si>
    <t>שופט בית משפט השלום עכו</t>
  </si>
  <si>
    <t>וויליאם</t>
  </si>
  <si>
    <t>חאמד</t>
  </si>
  <si>
    <t>WILLIAM</t>
  </si>
  <si>
    <t>HAMED</t>
  </si>
  <si>
    <t>ע. ג'ואד</t>
  </si>
  <si>
    <t>חג' יחיא</t>
  </si>
  <si>
    <t>A. JAWAD</t>
  </si>
  <si>
    <t>HAJ-YAHIA</t>
  </si>
  <si>
    <t>עוני</t>
  </si>
  <si>
    <t>חבש</t>
  </si>
  <si>
    <t>AWNI</t>
  </si>
  <si>
    <t>HABASH</t>
  </si>
  <si>
    <t>HAJ YAHIA</t>
  </si>
  <si>
    <t>רשמת בכירה בית משפט השלום אשדוד</t>
  </si>
  <si>
    <t>חדד</t>
  </si>
  <si>
    <t>HADAD</t>
  </si>
  <si>
    <t>שופטת בית משפט השלום אשקלון</t>
  </si>
  <si>
    <t>אורית  בת אל</t>
  </si>
  <si>
    <t>ORIT BAT EL</t>
  </si>
  <si>
    <t>סגן נשיא בית משפט השלום חיפה</t>
  </si>
  <si>
    <t>רמזי</t>
  </si>
  <si>
    <t>חדיד</t>
  </si>
  <si>
    <t>RAMZH</t>
  </si>
  <si>
    <t>HADIED</t>
  </si>
  <si>
    <t>שופטת בית משפט השלום חיפה בדימוס</t>
  </si>
  <si>
    <t>חוזה</t>
  </si>
  <si>
    <t>HOSE</t>
  </si>
  <si>
    <t>שופט בכיר בית משפט השלום אשדוד בדימוס</t>
  </si>
  <si>
    <t>חדש</t>
  </si>
  <si>
    <t>CHADASH</t>
  </si>
  <si>
    <t>חולתא</t>
  </si>
  <si>
    <t>HULATA</t>
  </si>
  <si>
    <t>חזק</t>
  </si>
  <si>
    <t>HAZAK</t>
  </si>
  <si>
    <t>האשם</t>
  </si>
  <si>
    <t>ח'טיב</t>
  </si>
  <si>
    <t>HASHIM</t>
  </si>
  <si>
    <t>KHATIB</t>
  </si>
  <si>
    <t>חוראני</t>
  </si>
  <si>
    <t>RAMZI</t>
  </si>
  <si>
    <t>HOURANI</t>
  </si>
  <si>
    <t>נשיאת בית המשפט העליון</t>
  </si>
  <si>
    <t>חיות</t>
  </si>
  <si>
    <t>HAYUT</t>
  </si>
  <si>
    <t>חייבי</t>
  </si>
  <si>
    <t>שופט השלום טבריה</t>
  </si>
  <si>
    <t>סאמר</t>
  </si>
  <si>
    <t>SAMIR</t>
  </si>
  <si>
    <t>טלי</t>
  </si>
  <si>
    <t>חיימוביץ לבנת</t>
  </si>
  <si>
    <t>TALI</t>
  </si>
  <si>
    <t>HAIMOVICH LIVNAT</t>
  </si>
  <si>
    <t>חיימוביץ'</t>
  </si>
  <si>
    <t>HAIMOVICH</t>
  </si>
  <si>
    <t>כמאל</t>
  </si>
  <si>
    <t>ח'יר</t>
  </si>
  <si>
    <t>KAMAL</t>
  </si>
  <si>
    <t>KHAYR</t>
  </si>
  <si>
    <t>שופט בית משפט השלום עפולה</t>
  </si>
  <si>
    <t>ויסאם</t>
  </si>
  <si>
    <t>חיר</t>
  </si>
  <si>
    <t>KHAIR</t>
  </si>
  <si>
    <t>WESAM</t>
  </si>
  <si>
    <t>רשם בכיר השלום טבריה</t>
  </si>
  <si>
    <t>מוהנד</t>
  </si>
  <si>
    <t>חלאילה</t>
  </si>
  <si>
    <t>MOHANNAD</t>
  </si>
  <si>
    <t>HALAILY</t>
  </si>
  <si>
    <t>שופטת בית משפט תעבורה בשלום נצרת</t>
  </si>
  <si>
    <t>מנאל</t>
  </si>
  <si>
    <t>חליחל-דיאב</t>
  </si>
  <si>
    <t>MANAL</t>
  </si>
  <si>
    <t>HLEIHEL-DIAB</t>
  </si>
  <si>
    <t>סגן נשיא בית משפט השלום אשדוד בדימוס</t>
  </si>
  <si>
    <t>חמדני</t>
  </si>
  <si>
    <t>HAMDANI</t>
  </si>
  <si>
    <t>רשמת בכירה בית משפט השלום תל-אביב</t>
  </si>
  <si>
    <t>ויג'דאן</t>
  </si>
  <si>
    <t>חליחל</t>
  </si>
  <si>
    <t>WEJOAN</t>
  </si>
  <si>
    <t>HLEIHEL</t>
  </si>
  <si>
    <t>חלימה</t>
  </si>
  <si>
    <t>רשמת בכירה בית משפט השלום ב"ש</t>
  </si>
  <si>
    <t>מיטל</t>
  </si>
  <si>
    <t>חלפון-נזריאן</t>
  </si>
  <si>
    <t>MEITAL</t>
  </si>
  <si>
    <t>HALFON-NAZARIAN</t>
  </si>
  <si>
    <t>נשיא בתי משפט השלום במחוז ירושלים</t>
  </si>
  <si>
    <t>חן</t>
  </si>
  <si>
    <t>CHEN</t>
  </si>
  <si>
    <t>רשמת בכירה בית המשפט בדימוס</t>
  </si>
  <si>
    <t>חן-ברק</t>
  </si>
  <si>
    <t>CHEN-BARAK</t>
  </si>
  <si>
    <t>שופט של בימ"ש מחוזי בירושלים</t>
  </si>
  <si>
    <t>חסון</t>
  </si>
  <si>
    <t>חסדיאל</t>
  </si>
  <si>
    <t>HASDIEL</t>
  </si>
  <si>
    <t>חסון זכריה</t>
  </si>
  <si>
    <t>DAFNA</t>
  </si>
  <si>
    <t>HASSON- ZAHARIA</t>
  </si>
  <si>
    <t>רשם בית הדין האזורי לעבודה חיפה</t>
  </si>
  <si>
    <t>טארק</t>
  </si>
  <si>
    <t>חסניין</t>
  </si>
  <si>
    <t>TAREK</t>
  </si>
  <si>
    <t>HASANEN</t>
  </si>
  <si>
    <t>נוהאד</t>
  </si>
  <si>
    <t>חסן</t>
  </si>
  <si>
    <t>NOHAD</t>
  </si>
  <si>
    <t>HASAN</t>
  </si>
  <si>
    <t>חסדאי</t>
  </si>
  <si>
    <t>HASDAI</t>
  </si>
  <si>
    <t>חפץ</t>
  </si>
  <si>
    <t>CHAYA</t>
  </si>
  <si>
    <t>CHEFEZ</t>
  </si>
  <si>
    <t>רעיה</t>
  </si>
  <si>
    <t>חפרי וינוגרדוב</t>
  </si>
  <si>
    <t>RAYA</t>
  </si>
  <si>
    <t>HOFRI WINOGRADOW</t>
  </si>
  <si>
    <t>בן שחר</t>
  </si>
  <si>
    <t>חריפאי</t>
  </si>
  <si>
    <t>רפאל י.</t>
  </si>
  <si>
    <t>חרסונסקי</t>
  </si>
  <si>
    <t>RAFAEL I</t>
  </si>
  <si>
    <t>HERSONSKY</t>
  </si>
  <si>
    <t>חקלאי</t>
  </si>
  <si>
    <t>HAKLAI</t>
  </si>
  <si>
    <t>שופט של בימ"ש מחוזי בחיפה</t>
  </si>
  <si>
    <t>חרמון</t>
  </si>
  <si>
    <t>נשיא בית משפט מחוזי תל-אביב</t>
  </si>
  <si>
    <t>חריש</t>
  </si>
  <si>
    <t>שניאור זלמן</t>
  </si>
  <si>
    <t>חשין</t>
  </si>
  <si>
    <t>נשיא בית המשפט המחוזי ירושלים בדימוס</t>
  </si>
  <si>
    <t>CHESHIN</t>
  </si>
  <si>
    <t>מישאל</t>
  </si>
  <si>
    <t>MISHAEL</t>
  </si>
  <si>
    <t>נעם</t>
  </si>
  <si>
    <t>חת מקוב</t>
  </si>
  <si>
    <t>NOAM</t>
  </si>
  <si>
    <t>HETH MAKOV</t>
  </si>
  <si>
    <t>בטינה</t>
  </si>
  <si>
    <t>טאובר</t>
  </si>
  <si>
    <t>BETTINA</t>
  </si>
  <si>
    <t>TAUBER</t>
  </si>
  <si>
    <t>ערפאת</t>
  </si>
  <si>
    <t>טאהא</t>
  </si>
  <si>
    <t>ARAFAT</t>
  </si>
  <si>
    <t>TAHA</t>
  </si>
  <si>
    <t>טאובר מנדל</t>
  </si>
  <si>
    <t>TAUBER-MANDEL</t>
  </si>
  <si>
    <t>טברון</t>
  </si>
  <si>
    <t>נשיא של בימ"ש שלום</t>
  </si>
  <si>
    <t>עזריאל</t>
  </si>
  <si>
    <t>גרשוני</t>
  </si>
  <si>
    <t>טובבין</t>
  </si>
  <si>
    <t>TOVBIN</t>
  </si>
  <si>
    <t>גדליה</t>
  </si>
  <si>
    <t>טהר-לב</t>
  </si>
  <si>
    <t>GARY</t>
  </si>
  <si>
    <t>THAR-LEV</t>
  </si>
  <si>
    <t>טובי</t>
  </si>
  <si>
    <t>TOUBI</t>
  </si>
  <si>
    <t>חופית</t>
  </si>
  <si>
    <t>גרשון-יזרעאלי</t>
  </si>
  <si>
    <t>HOFIT</t>
  </si>
  <si>
    <t>GERSHON-ISRAELI</t>
  </si>
  <si>
    <t>TOBI</t>
  </si>
  <si>
    <t>אילנה</t>
  </si>
  <si>
    <t>ILANA</t>
  </si>
  <si>
    <t>סגנית נשיא בתי המשפט לענייני משפחה השלום חיפה בדימוס</t>
  </si>
  <si>
    <t>טובי פרידמן</t>
  </si>
  <si>
    <t>TOBY-FRIEDMAN</t>
  </si>
  <si>
    <t>משה שלום</t>
  </si>
  <si>
    <t>טוינה</t>
  </si>
  <si>
    <t>MOSHE S.</t>
  </si>
  <si>
    <t>TWEINAH</t>
  </si>
  <si>
    <t>טיקטין-עדולם</t>
  </si>
  <si>
    <t>TIKTIN-ADULAM</t>
  </si>
  <si>
    <t>טישלר</t>
  </si>
  <si>
    <t>ISSAIYHO</t>
  </si>
  <si>
    <t>TISCHLER</t>
  </si>
  <si>
    <t>שופט בית משפט השלום נצרת</t>
  </si>
  <si>
    <t>אלעד</t>
  </si>
  <si>
    <t>ELAD</t>
  </si>
  <si>
    <t>צבי א'</t>
  </si>
  <si>
    <t>TSEVI E.</t>
  </si>
  <si>
    <t>נשיא בית המשפט המחוזי מרכז</t>
  </si>
  <si>
    <t>טירקל</t>
  </si>
  <si>
    <t>TURKEL</t>
  </si>
  <si>
    <t>טלגם</t>
  </si>
  <si>
    <t>TALGAM</t>
  </si>
  <si>
    <t>שופטת  בית משפט השלום בת ים בדימוס</t>
  </si>
  <si>
    <t>ג'ני</t>
  </si>
  <si>
    <t>טנוס</t>
  </si>
  <si>
    <t>JENNY</t>
  </si>
  <si>
    <t>TANNOUS</t>
  </si>
  <si>
    <t>שופטת בכירה בית משפט השלום נתניה בדימוס</t>
  </si>
  <si>
    <t>טלמור</t>
  </si>
  <si>
    <t>TALMOR</t>
  </si>
  <si>
    <t>טפטה-גרדי</t>
  </si>
  <si>
    <t>TAFTA-GARDI</t>
  </si>
  <si>
    <t>שופט של בית הדין הארצי לעבודה</t>
  </si>
  <si>
    <t>טרלו</t>
  </si>
  <si>
    <t>נשיא בית הדין האזורי לעבודה ב"ש</t>
  </si>
  <si>
    <t>שמואל י.</t>
  </si>
  <si>
    <t>טננבוים</t>
  </si>
  <si>
    <t>SAMUEL J.</t>
  </si>
  <si>
    <t>TENENBOIM</t>
  </si>
  <si>
    <t>שופט של בית משפט השלום בבת ים בדימוס</t>
  </si>
  <si>
    <t>טרנטו</t>
  </si>
  <si>
    <t>TARANTO</t>
  </si>
  <si>
    <t>אברהם נ.</t>
  </si>
  <si>
    <t>ABRAHAM N.</t>
  </si>
  <si>
    <t>TENNENBAUM</t>
  </si>
  <si>
    <t>טפרברג</t>
  </si>
  <si>
    <t>TEFERBERG</t>
  </si>
  <si>
    <t>יהודה זאב</t>
  </si>
  <si>
    <t>טרייביש</t>
  </si>
  <si>
    <t>YEHUDA ZEEV</t>
  </si>
  <si>
    <t>TREIVISH</t>
  </si>
  <si>
    <t>שופטת בכירה בית הדין האזורי לעבודה תל-אביב</t>
  </si>
  <si>
    <t>טרכטינגוט</t>
  </si>
  <si>
    <t>TRACHTINGOT</t>
  </si>
  <si>
    <t>סגן נשיא בית משפט השלום פ"ת</t>
  </si>
  <si>
    <t>טרסי</t>
  </si>
  <si>
    <t>TARSI</t>
  </si>
  <si>
    <t>שופטת בית הדין האזורי לעבודה נצרת</t>
  </si>
  <si>
    <t>טרנר</t>
  </si>
  <si>
    <t>TURNER</t>
  </si>
  <si>
    <t>ידיד-הלוי</t>
  </si>
  <si>
    <t>שופט של בימ"ש המחוזי בחיפה</t>
  </si>
  <si>
    <t>זלמן</t>
  </si>
  <si>
    <t>יהודאי</t>
  </si>
  <si>
    <t>ZALMAN</t>
  </si>
  <si>
    <t>YEHUDAI</t>
  </si>
  <si>
    <t>רשמת בכירה בית משפט השלום עכו</t>
  </si>
  <si>
    <t>ודאד</t>
  </si>
  <si>
    <t>יונס גנאים</t>
  </si>
  <si>
    <t>WADAD</t>
  </si>
  <si>
    <t>YOUNIS GHNAYIM</t>
  </si>
  <si>
    <t>יהלום</t>
  </si>
  <si>
    <t>BILHHA</t>
  </si>
  <si>
    <t>YAHALOM</t>
  </si>
  <si>
    <t>HADASS</t>
  </si>
  <si>
    <t>רשמת לענייני משפחה בית משפט השלום ירושלים</t>
  </si>
  <si>
    <t>אורית אביגיל</t>
  </si>
  <si>
    <t>יהלומי</t>
  </si>
  <si>
    <t>ORIT AVIGAIL</t>
  </si>
  <si>
    <t>YAHALOMI</t>
  </si>
  <si>
    <t>שופטת בכירה בית משפט השלום נצרת</t>
  </si>
  <si>
    <t>לילי</t>
  </si>
  <si>
    <t>יונג-גפר</t>
  </si>
  <si>
    <t>LILI</t>
  </si>
  <si>
    <t>JUNG - GOFFER</t>
  </si>
  <si>
    <t>יהב</t>
  </si>
  <si>
    <t>YAHAV</t>
  </si>
  <si>
    <t>יוספי</t>
  </si>
  <si>
    <t>YOSEFI</t>
  </si>
  <si>
    <t>סוהיל</t>
  </si>
  <si>
    <t>SOHIL</t>
  </si>
  <si>
    <t>יזרעאלי</t>
  </si>
  <si>
    <t>IZRAELI</t>
  </si>
  <si>
    <t>יוסף-קוזין</t>
  </si>
  <si>
    <t>YOSEPH-COUSIN</t>
  </si>
  <si>
    <t>OFIR</t>
  </si>
  <si>
    <t>תמי</t>
  </si>
  <si>
    <t>יטח</t>
  </si>
  <si>
    <t>TAMI</t>
  </si>
  <si>
    <t>שופטת בית המשפט המחוזי באר שבע</t>
  </si>
  <si>
    <t>ייטב</t>
  </si>
  <si>
    <t>YITAV</t>
  </si>
  <si>
    <t>יעקב אברהם</t>
  </si>
  <si>
    <t>ינון</t>
  </si>
  <si>
    <t>YINON</t>
  </si>
  <si>
    <t>שופט בכיר בית משפט השלום רמלה</t>
  </si>
  <si>
    <t>ימיני</t>
  </si>
  <si>
    <t>YEMINY</t>
  </si>
  <si>
    <t>HANNAH</t>
  </si>
  <si>
    <t>INON</t>
  </si>
  <si>
    <t>שופטת תעבורה של בימ"ש השלום בתל אביב</t>
  </si>
  <si>
    <t>שופט המחוזי תל-אביב</t>
  </si>
  <si>
    <t>SHAI</t>
  </si>
  <si>
    <t>סגן נשיא בית המשפט המחוזי מרכז בדימוס</t>
  </si>
  <si>
    <t>ברונו נחמן</t>
  </si>
  <si>
    <t>יעקבי</t>
  </si>
  <si>
    <t>BRUNO NAHMAN</t>
  </si>
  <si>
    <t>JACOBY</t>
  </si>
  <si>
    <t>אורית פזי</t>
  </si>
  <si>
    <t>יעקבס</t>
  </si>
  <si>
    <t>ORIT PAZI</t>
  </si>
  <si>
    <t>JACOBS</t>
  </si>
  <si>
    <t>יעקובוביץ</t>
  </si>
  <si>
    <t>YAKUBOVITZ</t>
  </si>
  <si>
    <t>ברונו-נחמן</t>
  </si>
  <si>
    <t>יעקובי</t>
  </si>
  <si>
    <t>שופטת המחוזי תל-אביב</t>
  </si>
  <si>
    <t>JAKUBOWICZ</t>
  </si>
  <si>
    <t>יעקבי-שווילי</t>
  </si>
  <si>
    <t>IZAK</t>
  </si>
  <si>
    <t>GACOBY SHVILLY</t>
  </si>
  <si>
    <t>JACOBI</t>
  </si>
  <si>
    <t>רפאל</t>
  </si>
  <si>
    <t>REFAEL</t>
  </si>
  <si>
    <t>YACOBI</t>
  </si>
  <si>
    <t>נשיאת בית המשפט המחוזי באר שבע</t>
  </si>
  <si>
    <t>יפה כ"ץ</t>
  </si>
  <si>
    <t>YAFFE KATZ</t>
  </si>
  <si>
    <t>אבנר</t>
  </si>
  <si>
    <t>יפרח</t>
  </si>
  <si>
    <t>AVNER</t>
  </si>
  <si>
    <t>IFRACH</t>
  </si>
  <si>
    <t>רשמת בכירה בית משפט השלום נתניה</t>
  </si>
  <si>
    <t>יפעתי - חלאוי</t>
  </si>
  <si>
    <t>HILAWI</t>
  </si>
  <si>
    <t>YIFATHI</t>
  </si>
  <si>
    <t>קורין</t>
  </si>
  <si>
    <t>יצחקי</t>
  </si>
  <si>
    <t>CORIN</t>
  </si>
  <si>
    <t>ITZHAKI</t>
  </si>
  <si>
    <t>יציב</t>
  </si>
  <si>
    <t>YATZIV</t>
  </si>
  <si>
    <t>YIFRACH</t>
  </si>
  <si>
    <t>שופט המחוזי מרכז</t>
  </si>
  <si>
    <t>ארז</t>
  </si>
  <si>
    <t>יקואל</t>
  </si>
  <si>
    <t>EREZ</t>
  </si>
  <si>
    <t>YAKUEL</t>
  </si>
  <si>
    <t>ירושלמי</t>
  </si>
  <si>
    <t>עמית</t>
  </si>
  <si>
    <t>יריב</t>
  </si>
  <si>
    <t>AMIT</t>
  </si>
  <si>
    <t>YARIV</t>
  </si>
  <si>
    <t>נסים</t>
  </si>
  <si>
    <t>ישעיה</t>
  </si>
  <si>
    <t>NISSIM</t>
  </si>
  <si>
    <t>YESHAYA</t>
  </si>
  <si>
    <t>חאלד</t>
  </si>
  <si>
    <t>כבוב</t>
  </si>
  <si>
    <t>CHALED</t>
  </si>
  <si>
    <t>KABUB</t>
  </si>
  <si>
    <t>כדורי</t>
  </si>
  <si>
    <t>MORDECHAY</t>
  </si>
  <si>
    <t>KADORRY</t>
  </si>
  <si>
    <t>רשם בכיר בית משפט השלום ראשל"צ</t>
  </si>
  <si>
    <t>יניב אלעד</t>
  </si>
  <si>
    <t>ירמיהו</t>
  </si>
  <si>
    <t>YANIV ELAD</t>
  </si>
  <si>
    <t>YIRMIYAHU</t>
  </si>
  <si>
    <t>שופט בית משפט השלום אשקלון</t>
  </si>
  <si>
    <t>כהן</t>
  </si>
  <si>
    <t>COHEN</t>
  </si>
  <si>
    <t>שופט של בימ"ש מחוזי בתל אביב בדימוס</t>
  </si>
  <si>
    <t>AVIGAIL</t>
  </si>
  <si>
    <t>שופט בכיר בית המשפט המחוזי ירושלים בדימוס</t>
  </si>
  <si>
    <t>חיים הרמן</t>
  </si>
  <si>
    <t>שופט לעניני משפחה בית משפט השלום ראשל"צ בדימוס</t>
  </si>
  <si>
    <t>רשם בית משפט השלום תל-אביב בדימוס</t>
  </si>
  <si>
    <t>מגי</t>
  </si>
  <si>
    <t>MAGGIE</t>
  </si>
  <si>
    <t>שופטת בכירה בית משפט השלום אשקלון</t>
  </si>
  <si>
    <t>סבין</t>
  </si>
  <si>
    <t>SABIN</t>
  </si>
  <si>
    <t>נשיא בית המשפט המחוזי נצרת בדימוס</t>
  </si>
  <si>
    <t>שופטת לעניני משפחה בית משפט השלום קרית גת</t>
  </si>
  <si>
    <t>פאני גילת</t>
  </si>
  <si>
    <t>FANI GILAT</t>
  </si>
  <si>
    <t>סגן נשיא בית המשפט המחוזי ירושלים בדימוס</t>
  </si>
  <si>
    <t>כהן אלימלך</t>
  </si>
  <si>
    <t>COHEN ELIMELECH</t>
  </si>
  <si>
    <t>נשיא בית הדין האזורי לעבודה חיפה בדימוס</t>
  </si>
  <si>
    <t>רמי רם</t>
  </si>
  <si>
    <t>RAMI RAM</t>
  </si>
  <si>
    <t>רחמים</t>
  </si>
  <si>
    <t>RAHAMIM</t>
  </si>
  <si>
    <t>כהן מגורי</t>
  </si>
  <si>
    <t>כהנא</t>
  </si>
  <si>
    <t>BILHAH</t>
  </si>
  <si>
    <t>KAHANA</t>
  </si>
  <si>
    <t>כהן-לקח</t>
  </si>
  <si>
    <t>COHEN-LEKACH</t>
  </si>
  <si>
    <t>חיותה</t>
  </si>
  <si>
    <t>כוחן-עומר</t>
  </si>
  <si>
    <t>HAYUTA</t>
  </si>
  <si>
    <t>KOCHAN</t>
  </si>
  <si>
    <t>כלימור</t>
  </si>
  <si>
    <t>רשמת בכירה בית משפט השלום אשקלון</t>
  </si>
  <si>
    <t>כלפה</t>
  </si>
  <si>
    <t>KALFA</t>
  </si>
  <si>
    <t>אחסאן</t>
  </si>
  <si>
    <t>כנעאן</t>
  </si>
  <si>
    <t>IHSAN</t>
  </si>
  <si>
    <t>KANAAN</t>
  </si>
  <si>
    <t>כליף</t>
  </si>
  <si>
    <t>KALIF</t>
  </si>
  <si>
    <t>כנפי</t>
  </si>
  <si>
    <t>שופט של בימ"ש שלום חיפה</t>
  </si>
  <si>
    <t>כספי</t>
  </si>
  <si>
    <t>סגנית נשיא בית המשפט המחוזי ירושלים</t>
  </si>
  <si>
    <t>כנפי-שטייניץ</t>
  </si>
  <si>
    <t>GILA</t>
  </si>
  <si>
    <t>CANFY STEINITZ</t>
  </si>
  <si>
    <t>CASPI</t>
  </si>
  <si>
    <t>עדו</t>
  </si>
  <si>
    <t>כפכפי</t>
  </si>
  <si>
    <t>KAFKAFI</t>
  </si>
  <si>
    <t>כפיר</t>
  </si>
  <si>
    <t>MEIRAV</t>
  </si>
  <si>
    <t>KFIR</t>
  </si>
  <si>
    <t>שופט בכיר בית משפט משפחה בשלום ירושלים</t>
  </si>
  <si>
    <t>כץ</t>
  </si>
  <si>
    <t>KATZ</t>
  </si>
  <si>
    <t>כצמן</t>
  </si>
  <si>
    <t>KATZMAN</t>
  </si>
  <si>
    <t>רשמת בית משפט השלום תל-אביב</t>
  </si>
  <si>
    <t>שופט של בימ"ש מחוזי חיפה בדימוס</t>
  </si>
  <si>
    <t>כרמי</t>
  </si>
  <si>
    <t>CARMI</t>
  </si>
  <si>
    <t>כרייף</t>
  </si>
  <si>
    <t>ETI</t>
  </si>
  <si>
    <t>CRAIF</t>
  </si>
  <si>
    <t>כרמל</t>
  </si>
  <si>
    <t>RAPHAEL</t>
  </si>
  <si>
    <t>CARMEL</t>
  </si>
  <si>
    <t>כרמלי</t>
  </si>
  <si>
    <t>CARMELI</t>
  </si>
  <si>
    <t>כתבי-ריבלין</t>
  </si>
  <si>
    <t>OPHIR</t>
  </si>
  <si>
    <t>KATAVII-RIVLIN</t>
  </si>
  <si>
    <t>כתילי</t>
  </si>
  <si>
    <t>KTEILY</t>
  </si>
  <si>
    <t>יסמין</t>
  </si>
  <si>
    <t>כתילי-מני</t>
  </si>
  <si>
    <t>JASMINE</t>
  </si>
  <si>
    <t>KTEILY-MANNI</t>
  </si>
  <si>
    <t>שופט המחוזי נצרת בדימוס</t>
  </si>
  <si>
    <t>תאופיק</t>
  </si>
  <si>
    <t>TAWFIC</t>
  </si>
  <si>
    <t>שופטת בית משפט השלום פ"ת בדימוס</t>
  </si>
  <si>
    <t>ליה</t>
  </si>
  <si>
    <t>לב און</t>
  </si>
  <si>
    <t>LIA</t>
  </si>
  <si>
    <t>LEV ON</t>
  </si>
  <si>
    <t>שופט תעבורה בדימוס</t>
  </si>
  <si>
    <t>לב</t>
  </si>
  <si>
    <t>שופטת בכירה בית משפט השלום קריות בדימוס</t>
  </si>
  <si>
    <t>רמה</t>
  </si>
  <si>
    <t>לאופר חסון</t>
  </si>
  <si>
    <t>RAMA</t>
  </si>
  <si>
    <t>LAUFER-HASSON</t>
  </si>
  <si>
    <t>שופטת בכירה  בית משפט השלום ירושלים</t>
  </si>
  <si>
    <t>לארי-בבלי</t>
  </si>
  <si>
    <t>LARY-BAVLY</t>
  </si>
  <si>
    <t>לבהר שרון</t>
  </si>
  <si>
    <t>LEBHAR-SHARON</t>
  </si>
  <si>
    <t>שופטת בכירה בית משפט השלום קרית גת בדימוס</t>
  </si>
  <si>
    <t>רובין</t>
  </si>
  <si>
    <t>לביא</t>
  </si>
  <si>
    <t>ROBIN</t>
  </si>
  <si>
    <t>LAVI</t>
  </si>
  <si>
    <t>לביא-ברקאי</t>
  </si>
  <si>
    <t>LAVI-BARKAI</t>
  </si>
  <si>
    <t>לבנוני</t>
  </si>
  <si>
    <t>LEVANONI</t>
  </si>
  <si>
    <t>לוטן</t>
  </si>
  <si>
    <t>רשם בית המשפט העליון</t>
  </si>
  <si>
    <t>לובינסקי זיו</t>
  </si>
  <si>
    <t>GILEAD</t>
  </si>
  <si>
    <t>LUBINSKY ZIV</t>
  </si>
  <si>
    <t>שופט  בכיר בית הדין האזורי לעבודה תל-אביב</t>
  </si>
  <si>
    <t>לובוצקי</t>
  </si>
  <si>
    <t>LUBOTZKY</t>
  </si>
  <si>
    <t>שלמה הלמוט</t>
  </si>
  <si>
    <t>לובנברג</t>
  </si>
  <si>
    <t>רשם בכיר בית משפט השלום חיפה</t>
  </si>
  <si>
    <t>לוזון</t>
  </si>
  <si>
    <t>LUZON</t>
  </si>
  <si>
    <t>לוי</t>
  </si>
  <si>
    <t>LEVY</t>
  </si>
  <si>
    <t>אדמונד</t>
  </si>
  <si>
    <t>EDMOND</t>
  </si>
  <si>
    <t>ארנה</t>
  </si>
  <si>
    <t>ORNA</t>
  </si>
  <si>
    <t>כוכבה</t>
  </si>
  <si>
    <t>KOHAVA</t>
  </si>
  <si>
    <t>מורנו</t>
  </si>
  <si>
    <t>MORENO</t>
  </si>
  <si>
    <t>סגן נשיא בית משפט משפחה בשלום אילת</t>
  </si>
  <si>
    <t>מרדכי (מוטי)</t>
  </si>
  <si>
    <t>LEVI</t>
  </si>
  <si>
    <t>ישי</t>
  </si>
  <si>
    <t>לויט</t>
  </si>
  <si>
    <t>ISHAI</t>
  </si>
  <si>
    <t>LEVIT</t>
  </si>
  <si>
    <t>שופטת בכירה בית הדין האזורי לעבודה תל-אביב בדימוס</t>
  </si>
  <si>
    <t>גבריאלה</t>
  </si>
  <si>
    <t>לוי דה-ליאו</t>
  </si>
  <si>
    <t>GABRIELL</t>
  </si>
  <si>
    <t>(DE-LEEUW)LEVY</t>
  </si>
  <si>
    <t>לוי-מיכאלי</t>
  </si>
  <si>
    <t>LEVY- MICHAELI</t>
  </si>
  <si>
    <t>שופט בית המשפט העליון בדימוב</t>
  </si>
  <si>
    <t>לוין</t>
  </si>
  <si>
    <t>LEVIN</t>
  </si>
  <si>
    <t>גאולה</t>
  </si>
  <si>
    <t>GEULA</t>
  </si>
  <si>
    <t>שופט של בימ"ש מחוזי בבאר שבע בדימוס</t>
  </si>
  <si>
    <t>חנה מרים</t>
  </si>
  <si>
    <t>לומפ</t>
  </si>
  <si>
    <t>CHANA MIRIAM</t>
  </si>
  <si>
    <t>LOMP</t>
  </si>
  <si>
    <t>סגנית נשיא בית המשפט המחוזי מרכז</t>
  </si>
  <si>
    <t>לורך</t>
  </si>
  <si>
    <t>LORCH</t>
  </si>
  <si>
    <t>שופט של בימ"ש מחוזי באר שבע</t>
  </si>
  <si>
    <t>לוינטל</t>
  </si>
  <si>
    <t>(RICHARD) CHANA</t>
  </si>
  <si>
    <t>LOEWENTHAL</t>
  </si>
  <si>
    <t>שופט בית משפט השלום פ"ת</t>
  </si>
  <si>
    <t>לוקשינסקי-גל</t>
  </si>
  <si>
    <t>LOKSHINSKY-GAL</t>
  </si>
  <si>
    <t>לושי-עבודי</t>
  </si>
  <si>
    <t>LUSHI-ABUDI</t>
  </si>
  <si>
    <t>שופט בית משפט השלום בית שמש בדימוס</t>
  </si>
  <si>
    <t>לחוביצקי</t>
  </si>
  <si>
    <t>LACHOWITZKI</t>
  </si>
  <si>
    <t>ליבוביץ</t>
  </si>
  <si>
    <t>LEIBOVICH</t>
  </si>
  <si>
    <t>לוקיץ'</t>
  </si>
  <si>
    <t>LOCKITCH</t>
  </si>
  <si>
    <t>ליבליין</t>
  </si>
  <si>
    <t>LIEBLEIN</t>
  </si>
  <si>
    <t>לחיאני שהם</t>
  </si>
  <si>
    <t>LAHAYANI SHOHAM</t>
  </si>
  <si>
    <t>שופט של בימ"ש שלום מחוז מרכז</t>
  </si>
  <si>
    <t>ליבסון</t>
  </si>
  <si>
    <t>קארין</t>
  </si>
  <si>
    <t>ליבר-לוין</t>
  </si>
  <si>
    <t>KARIN</t>
  </si>
  <si>
    <t>LIEBER-LEVIN</t>
  </si>
  <si>
    <t>ליברמן</t>
  </si>
  <si>
    <t>ד"ר יובל</t>
  </si>
  <si>
    <t>ליבדרו</t>
  </si>
  <si>
    <t>DR. YUVAL</t>
  </si>
  <si>
    <t>LIVADARO</t>
  </si>
  <si>
    <t>לידסקי</t>
  </si>
  <si>
    <t>LIDSKY</t>
  </si>
  <si>
    <t>שופט נוער בית משפט השלום ירושלים</t>
  </si>
  <si>
    <t>לייבו</t>
  </si>
  <si>
    <t>SHIMON</t>
  </si>
  <si>
    <t>LEYBO</t>
  </si>
  <si>
    <t>שופט של בימ"ש מחוזי תל אביב בדימוס</t>
  </si>
  <si>
    <t>ליכטנשטיין</t>
  </si>
  <si>
    <t>אילונה</t>
  </si>
  <si>
    <t>לינדנשטראוס-אריאלי</t>
  </si>
  <si>
    <t>EILONA</t>
  </si>
  <si>
    <t>LINDENSTRAUSS ARIELY</t>
  </si>
  <si>
    <t>שופטת בית דין אזורי לעבודה תל-אביב</t>
  </si>
  <si>
    <t>ציונה</t>
  </si>
  <si>
    <t>ליפס גדעוני</t>
  </si>
  <si>
    <t>נשיא בית המשפט המחוזי חיפה בדימוס</t>
  </si>
  <si>
    <t>מיכה</t>
  </si>
  <si>
    <t>לינדנשטראוס</t>
  </si>
  <si>
    <t>MICHA</t>
  </si>
  <si>
    <t>LINDENSTRAUSS</t>
  </si>
  <si>
    <t>אורית קלרה</t>
  </si>
  <si>
    <t>ליפשיץ</t>
  </si>
  <si>
    <t>ORIT CLARA</t>
  </si>
  <si>
    <t>LIPZYC</t>
  </si>
  <si>
    <t>שופטת בכירה בית משפט השלום ירושלים</t>
  </si>
  <si>
    <t>MIRUAM</t>
  </si>
  <si>
    <t>LIFSHITS</t>
  </si>
  <si>
    <t>יחיאל</t>
  </si>
  <si>
    <t>YECHIEL</t>
  </si>
  <si>
    <t>LIFSHTZ</t>
  </si>
  <si>
    <t>שופט בכיר בית משפט השלום ירושלים בדימוס</t>
  </si>
  <si>
    <t>לי-רן</t>
  </si>
  <si>
    <t>LI-RAN</t>
  </si>
  <si>
    <t>לכמן</t>
  </si>
  <si>
    <t>LACHMAN</t>
  </si>
  <si>
    <t>אדוארדו</t>
  </si>
  <si>
    <t>לכנר</t>
  </si>
  <si>
    <t>EDUARD</t>
  </si>
  <si>
    <t>LECHNER</t>
  </si>
  <si>
    <t>יוסף מיכאל</t>
  </si>
  <si>
    <t>לם</t>
  </si>
  <si>
    <t>YOSEF MICHAEL</t>
  </si>
  <si>
    <t>LAMM</t>
  </si>
  <si>
    <t>למלשטריך לטר</t>
  </si>
  <si>
    <t>LEMELSHTRICH LATTER</t>
  </si>
  <si>
    <t>נשיא ביהמ"ש המחוזי ירושלים</t>
  </si>
  <si>
    <t>לנדא א.</t>
  </si>
  <si>
    <t>לנדמן</t>
  </si>
  <si>
    <t>LANDMAN</t>
  </si>
  <si>
    <t>לנדוי</t>
  </si>
  <si>
    <t>לפין הראל</t>
  </si>
  <si>
    <t>LAPIN-HAREL</t>
  </si>
  <si>
    <t>נשיאת בית הדין האזורי לעבודה תל-אביב</t>
  </si>
  <si>
    <t>לקסר</t>
  </si>
  <si>
    <t>LAXER</t>
  </si>
  <si>
    <t>לנדסמן</t>
  </si>
  <si>
    <t>LANDSMAN</t>
  </si>
  <si>
    <t>נשיא בית המשפט המחוזי באר שבע</t>
  </si>
  <si>
    <t>לרון</t>
  </si>
  <si>
    <t>LARON</t>
  </si>
  <si>
    <t>רשם בכיר בית משפט השלום כפר סבא</t>
  </si>
  <si>
    <t>צוריאל</t>
  </si>
  <si>
    <t>לרנר</t>
  </si>
  <si>
    <t>TSURIEL</t>
  </si>
  <si>
    <t>LERNER</t>
  </si>
  <si>
    <t>מאור</t>
  </si>
  <si>
    <t>MAOR</t>
  </si>
  <si>
    <t>מאירוביץ'</t>
  </si>
  <si>
    <t>MEIROVITCH</t>
  </si>
  <si>
    <t>סגן נשיא השלום אשקלון</t>
  </si>
  <si>
    <t>אבשלום</t>
  </si>
  <si>
    <t>מאושר</t>
  </si>
  <si>
    <t>AVSHALOM</t>
  </si>
  <si>
    <t>MEUSHAR</t>
  </si>
  <si>
    <t>אפרת רחלי</t>
  </si>
  <si>
    <t>מאירי</t>
  </si>
  <si>
    <t>EFRAT RACHELI</t>
  </si>
  <si>
    <t>MEIRI</t>
  </si>
  <si>
    <t>מנחם (מני)</t>
  </si>
  <si>
    <t>מאזוז</t>
  </si>
  <si>
    <t>MENACHEM (MENI)</t>
  </si>
  <si>
    <t>MAZUZ</t>
  </si>
  <si>
    <t>שופט של בימ"ש השלום ירושלים בדימוס</t>
  </si>
  <si>
    <t>מאק</t>
  </si>
  <si>
    <t>שופטת המחוזי ירושלים</t>
  </si>
  <si>
    <t>חגית</t>
  </si>
  <si>
    <t>מאק-קלמנוביץ</t>
  </si>
  <si>
    <t>HAGIT</t>
  </si>
  <si>
    <t>MAK-KALMANOVITH</t>
  </si>
  <si>
    <t>מארק הורנצ'יק</t>
  </si>
  <si>
    <t>DAHLIA</t>
  </si>
  <si>
    <t>MARK-HORENCZYK</t>
  </si>
  <si>
    <t>שופט בית המשפט המחוזי באר שבע בדימוס</t>
  </si>
  <si>
    <t>מגד</t>
  </si>
  <si>
    <t>MEGED</t>
  </si>
  <si>
    <t>נאיל</t>
  </si>
  <si>
    <t>מהנא</t>
  </si>
  <si>
    <t>NAEEL</t>
  </si>
  <si>
    <t>MOHANA</t>
  </si>
  <si>
    <t>מובשוביץ</t>
  </si>
  <si>
    <t>שופט בית משפט השלום קריות</t>
  </si>
  <si>
    <t>ד"ר עודד</t>
  </si>
  <si>
    <t>מודריק</t>
  </si>
  <si>
    <t>DR. ODED</t>
  </si>
  <si>
    <t>MUDRIK</t>
  </si>
  <si>
    <t>מויאל</t>
  </si>
  <si>
    <t>MOYAL</t>
  </si>
  <si>
    <t>שופט של בימ"ש מחוזי בבאר שבע</t>
  </si>
  <si>
    <t>טומשוף</t>
  </si>
  <si>
    <t>TOMASHOFF</t>
  </si>
  <si>
    <t>ד"ר אביטל</t>
  </si>
  <si>
    <t>מולד</t>
  </si>
  <si>
    <t>DR. AVITAL</t>
  </si>
  <si>
    <t>MOLAD</t>
  </si>
  <si>
    <t>טויסטר</t>
  </si>
  <si>
    <t>TOISTER</t>
  </si>
  <si>
    <t>סגן נשיא בית משפט השלום חדרה בדימוס</t>
  </si>
  <si>
    <t>סברי</t>
  </si>
  <si>
    <t>מוחסן</t>
  </si>
  <si>
    <t>SABRI</t>
  </si>
  <si>
    <t>MOHSSIN</t>
  </si>
  <si>
    <t>סגנית נשיא בית משפט השלום ראשל"צ</t>
  </si>
  <si>
    <t>טויסטר ישראלי</t>
  </si>
  <si>
    <t>TOISTER ISRAELI</t>
  </si>
  <si>
    <t>מוסק</t>
  </si>
  <si>
    <t>MOSSEK</t>
  </si>
  <si>
    <t>חוי</t>
  </si>
  <si>
    <t>טוקר</t>
  </si>
  <si>
    <t>CHAVI</t>
  </si>
  <si>
    <t>TOKER</t>
  </si>
  <si>
    <t>יוסי</t>
  </si>
  <si>
    <t>טופף</t>
  </si>
  <si>
    <t>YOSSI</t>
  </si>
  <si>
    <t>TOPF</t>
  </si>
  <si>
    <t>שופט של בימ"ש השלום ירושלים</t>
  </si>
  <si>
    <t>טולקובסקי</t>
  </si>
  <si>
    <t>TOLKOVSKY</t>
  </si>
  <si>
    <t>שלי שלמה</t>
  </si>
  <si>
    <t>טימן</t>
  </si>
  <si>
    <t>TIMEN</t>
  </si>
  <si>
    <t>ידין</t>
  </si>
  <si>
    <t>טימור</t>
  </si>
  <si>
    <t>YADIN</t>
  </si>
  <si>
    <t>TIMOR</t>
  </si>
  <si>
    <t>שופט נוער בית משפט נוער בשלום אשקלון</t>
  </si>
  <si>
    <t>גל שלמה</t>
  </si>
  <si>
    <t>טייב</t>
  </si>
  <si>
    <t>GAL SHLOMO</t>
  </si>
  <si>
    <t>TAIEB</t>
  </si>
  <si>
    <t>טורס</t>
  </si>
  <si>
    <t>YOSSF</t>
  </si>
  <si>
    <t>TORRES</t>
  </si>
  <si>
    <t>מועלם</t>
  </si>
  <si>
    <t>MUALLEM</t>
  </si>
  <si>
    <t>אורלי</t>
  </si>
  <si>
    <t>מור-אל</t>
  </si>
  <si>
    <t>ORLY</t>
  </si>
  <si>
    <t>MOR-EL</t>
  </si>
  <si>
    <t>רשם בכיר בית משפט השלום קריות</t>
  </si>
  <si>
    <t>נדים</t>
  </si>
  <si>
    <t>מוראני</t>
  </si>
  <si>
    <t>NADIM</t>
  </si>
  <si>
    <t>MORANI</t>
  </si>
  <si>
    <t>דן בצלאל</t>
  </si>
  <si>
    <t>מור</t>
  </si>
  <si>
    <t>DAN B.</t>
  </si>
  <si>
    <t>MOR</t>
  </si>
  <si>
    <t>מזרחי-לוי</t>
  </si>
  <si>
    <t>MIZRAHI-LEVI</t>
  </si>
  <si>
    <t>שופט של בימ"ש שלום ברמת גן</t>
  </si>
  <si>
    <t>יבנאל</t>
  </si>
  <si>
    <t>מטלון</t>
  </si>
  <si>
    <t>מידין</t>
  </si>
  <si>
    <t>סגן נשיא בית משפט השלום רמלה</t>
  </si>
  <si>
    <t>מזרחי</t>
  </si>
  <si>
    <t>MENAHEM</t>
  </si>
  <si>
    <t>MIZRAHI</t>
  </si>
  <si>
    <t>EMANUEL</t>
  </si>
  <si>
    <t>MATALON</t>
  </si>
  <si>
    <t>שי (משה)</t>
  </si>
  <si>
    <t>SHAY (MOSHE)</t>
  </si>
  <si>
    <t>מיבלום</t>
  </si>
  <si>
    <t>MAYBLUM</t>
  </si>
  <si>
    <t>מיכלס</t>
  </si>
  <si>
    <t>MICHLES</t>
  </si>
  <si>
    <t>שופטת לעניני משפחה בית משפט השלום ראשל"צ</t>
  </si>
  <si>
    <t>מטלין</t>
  </si>
  <si>
    <t>MATLIN</t>
  </si>
  <si>
    <t>שופטת בכירה בית משפט השלום (משפחה) תל אביב בדימוס</t>
  </si>
  <si>
    <t>עליסה</t>
  </si>
  <si>
    <t>מילר</t>
  </si>
  <si>
    <t>ALISA</t>
  </si>
  <si>
    <t>MILLER</t>
  </si>
  <si>
    <t>מורל</t>
  </si>
  <si>
    <t>מילנוב</t>
  </si>
  <si>
    <t>MILANOV</t>
  </si>
  <si>
    <t>MILER</t>
  </si>
  <si>
    <t>שופט השלום פ"ת</t>
  </si>
  <si>
    <t>מינטקביץ</t>
  </si>
  <si>
    <t>MIENTKAVICH</t>
  </si>
  <si>
    <t>שופטת בכירה בית משפט השלום פ"ת</t>
  </si>
  <si>
    <t>ניצה</t>
  </si>
  <si>
    <t>מימון-שעשוע</t>
  </si>
  <si>
    <t>NITZA</t>
  </si>
  <si>
    <t>MAIMON-SHASHUA</t>
  </si>
  <si>
    <t>שופטת לעניני משפחה בית משפט השלום ירושלים בדימוס</t>
  </si>
  <si>
    <t>מימון</t>
  </si>
  <si>
    <t>MAYMON</t>
  </si>
  <si>
    <t>שופט של בימ"ש שלום בבאר שבע</t>
  </si>
  <si>
    <t>מינצר</t>
  </si>
  <si>
    <t>מינץ</t>
  </si>
  <si>
    <t>MINTZ</t>
  </si>
  <si>
    <t>מישורי</t>
  </si>
  <si>
    <t>MISHORY</t>
  </si>
  <si>
    <t>רשמת בכירה בית משפט השלום חדרה</t>
  </si>
  <si>
    <t>מירום</t>
  </si>
  <si>
    <t>MEIROM</t>
  </si>
  <si>
    <t>מלול</t>
  </si>
  <si>
    <t>סגן נשיא בית משפט השלום טבריה</t>
  </si>
  <si>
    <t>מישורי לב-טוב</t>
  </si>
  <si>
    <t>MISHORY LEV-TOV</t>
  </si>
  <si>
    <t>מירון</t>
  </si>
  <si>
    <t>MERON</t>
  </si>
  <si>
    <t>מישר</t>
  </si>
  <si>
    <t>MEYSHAR</t>
  </si>
  <si>
    <t>מלמד</t>
  </si>
  <si>
    <t>MELAMED</t>
  </si>
  <si>
    <t>ד"ר הילה</t>
  </si>
  <si>
    <t>מלר שלו</t>
  </si>
  <si>
    <t>MELLER SHALEV</t>
  </si>
  <si>
    <t>מלץ</t>
  </si>
  <si>
    <t>YACOV</t>
  </si>
  <si>
    <t>MALZ</t>
  </si>
  <si>
    <t>מירז</t>
  </si>
  <si>
    <t>ELA</t>
  </si>
  <si>
    <t>MEIRAS</t>
  </si>
  <si>
    <t>מלצר</t>
  </si>
  <si>
    <t>HANAN</t>
  </si>
  <si>
    <t>MELCER</t>
  </si>
  <si>
    <t>AARON</t>
  </si>
  <si>
    <t>מנדלבום</t>
  </si>
  <si>
    <t>SHUEL</t>
  </si>
  <si>
    <t>MANDELBAUM</t>
  </si>
  <si>
    <t>נסים י.</t>
  </si>
  <si>
    <t>ממן</t>
  </si>
  <si>
    <t>NISSIM. Y</t>
  </si>
  <si>
    <t>MAMAN</t>
  </si>
  <si>
    <t>מכליס</t>
  </si>
  <si>
    <t>MECHLIS</t>
  </si>
  <si>
    <t>דוד יוסף</t>
  </si>
  <si>
    <t>רשם בית המשפט המחוזי מרכז בדימוס</t>
  </si>
  <si>
    <t>מנהיים</t>
  </si>
  <si>
    <t>MANHEIM</t>
  </si>
  <si>
    <t>מני</t>
  </si>
  <si>
    <t>שופטת בכירה בית משפט השלום הרצליה</t>
  </si>
  <si>
    <t>מני-גור</t>
  </si>
  <si>
    <t>MANI-GUR</t>
  </si>
  <si>
    <t>שופט בית משפט השלום חדרה בדימוס</t>
  </si>
  <si>
    <t>מסארווה</t>
  </si>
  <si>
    <t>MASSARWI</t>
  </si>
  <si>
    <t>עלאא</t>
  </si>
  <si>
    <t>ALA</t>
  </si>
  <si>
    <t>MASARWA</t>
  </si>
  <si>
    <t>מצא</t>
  </si>
  <si>
    <t>MAZZA</t>
  </si>
  <si>
    <t>ערמונית</t>
  </si>
  <si>
    <t>מעודד</t>
  </si>
  <si>
    <t>ARMONIT</t>
  </si>
  <si>
    <t>MEODED</t>
  </si>
  <si>
    <t>מץ</t>
  </si>
  <si>
    <t>שופט בית המשפט המחוזי מרכז בדימוס</t>
  </si>
  <si>
    <t>מקובר</t>
  </si>
  <si>
    <t>MAKOVER</t>
  </si>
  <si>
    <t>מרמור דומב</t>
  </si>
  <si>
    <t>MARMOR DOMB</t>
  </si>
  <si>
    <t>MATZA</t>
  </si>
  <si>
    <t>שופט  לעניני משפחה בית משפט השלום ירושלים בדימוס</t>
  </si>
  <si>
    <t>פיליפ</t>
  </si>
  <si>
    <t>מרכוס</t>
  </si>
  <si>
    <t>PHILIP</t>
  </si>
  <si>
    <t>MARCUS</t>
  </si>
  <si>
    <t>מרגולין-יחידי</t>
  </si>
  <si>
    <t>MARGOLIN-YEHIDI</t>
  </si>
  <si>
    <t>סגנית נשיא לענייני משפחה בבתי משפט השלום במחוז מרכז</t>
  </si>
  <si>
    <t>מקייס</t>
  </si>
  <si>
    <t>MAKAYES</t>
  </si>
  <si>
    <t>מרוז</t>
  </si>
  <si>
    <t>MEROZ</t>
  </si>
  <si>
    <t>נשיא של בימ"ש מחוזי חיפה</t>
  </si>
  <si>
    <t>מרגלית</t>
  </si>
  <si>
    <t>MARGALIT</t>
  </si>
  <si>
    <t>מוניקה</t>
  </si>
  <si>
    <t>MONICA</t>
  </si>
  <si>
    <t>שופט  בית המשפט המחוזי תל-אביב</t>
  </si>
  <si>
    <t>משאלי</t>
  </si>
  <si>
    <t>MISHALY</t>
  </si>
  <si>
    <t>מרגולין-פלדמן</t>
  </si>
  <si>
    <t>MARGOLIN-FELDMAN</t>
  </si>
  <si>
    <t>סגן נשיא בית משפט השלום קרית שמונה</t>
  </si>
  <si>
    <t>מורן</t>
  </si>
  <si>
    <t>MORAN</t>
  </si>
  <si>
    <t>מרזל</t>
  </si>
  <si>
    <t>YIGAL</t>
  </si>
  <si>
    <t>MERSEL</t>
  </si>
  <si>
    <t>מרשק מרום</t>
  </si>
  <si>
    <t>MARSHAK MAROM</t>
  </si>
  <si>
    <t>ציפורה</t>
  </si>
  <si>
    <t>TSIPORA</t>
  </si>
  <si>
    <t>משל גרוניס</t>
  </si>
  <si>
    <t>MESHEL GRUNIS</t>
  </si>
  <si>
    <t>משניות</t>
  </si>
  <si>
    <t>MISHNAYOT</t>
  </si>
  <si>
    <t>נאוי</t>
  </si>
  <si>
    <t>נאות-פרי</t>
  </si>
  <si>
    <t>NAOT-PERRY</t>
  </si>
  <si>
    <t>נאור</t>
  </si>
  <si>
    <t>NAOR</t>
  </si>
  <si>
    <t>ראמי</t>
  </si>
  <si>
    <t>ג'מיל</t>
  </si>
  <si>
    <t>JAMEEL</t>
  </si>
  <si>
    <t>שופט בית משפט השלום כפר סבא</t>
  </si>
  <si>
    <t>אלדד</t>
  </si>
  <si>
    <t>נבו</t>
  </si>
  <si>
    <t>ELDAD</t>
  </si>
  <si>
    <t>NEVO</t>
  </si>
  <si>
    <t>שופט נוער בית משפט השלום רמלה</t>
  </si>
  <si>
    <t>נבנצאל</t>
  </si>
  <si>
    <t>NEBENZHAL</t>
  </si>
  <si>
    <t>שאדן</t>
  </si>
  <si>
    <t>נאשף-אבו אחמד</t>
  </si>
  <si>
    <t>SHADEN</t>
  </si>
  <si>
    <t>NASHEF-ABU AHMAD</t>
  </si>
  <si>
    <t>נאמן</t>
  </si>
  <si>
    <t>MENACHEN</t>
  </si>
  <si>
    <t>NEEMAN</t>
  </si>
  <si>
    <t>קייס</t>
  </si>
  <si>
    <t>נאשף</t>
  </si>
  <si>
    <t>KAIS</t>
  </si>
  <si>
    <t>NASHEIF</t>
  </si>
  <si>
    <t>ראסם</t>
  </si>
  <si>
    <t>RESEM</t>
  </si>
  <si>
    <t>NASHEF</t>
  </si>
  <si>
    <t>נגבי</t>
  </si>
  <si>
    <t>ZE'EV</t>
  </si>
  <si>
    <t>NEGBI</t>
  </si>
  <si>
    <t>שופטת בכירה בית המשפט המחוזי מרכז</t>
  </si>
  <si>
    <t>נד"ב</t>
  </si>
  <si>
    <t>NADAV</t>
  </si>
  <si>
    <t>נדל</t>
  </si>
  <si>
    <t>NADEL</t>
  </si>
  <si>
    <t>רז</t>
  </si>
  <si>
    <t>נבון</t>
  </si>
  <si>
    <t>RAZ</t>
  </si>
  <si>
    <t>NAVON</t>
  </si>
  <si>
    <t>שופט בית משפט השלום טבריה</t>
  </si>
  <si>
    <t>סגן נשיא של בימ"ש השלום אשקלון</t>
  </si>
  <si>
    <t>נדיב</t>
  </si>
  <si>
    <t>TZVI</t>
  </si>
  <si>
    <t>NADIV</t>
  </si>
  <si>
    <t>רים</t>
  </si>
  <si>
    <t>נדאף</t>
  </si>
  <si>
    <t>REEM</t>
  </si>
  <si>
    <t>NADDAF</t>
  </si>
  <si>
    <t>ד"ר פנינה</t>
  </si>
  <si>
    <t>נויבירט</t>
  </si>
  <si>
    <t>NEUWBIRTH</t>
  </si>
  <si>
    <t>נהרי</t>
  </si>
  <si>
    <t>NAHARI</t>
  </si>
  <si>
    <t>נויטל</t>
  </si>
  <si>
    <t>NEUTHAL</t>
  </si>
  <si>
    <t>שופט של בימ"ש מחוזי חיפה</t>
  </si>
  <si>
    <t>נוימן</t>
  </si>
  <si>
    <t>נויגבורן</t>
  </si>
  <si>
    <t>NEUGEBOREN</t>
  </si>
  <si>
    <t>אליה</t>
  </si>
  <si>
    <t>נוס</t>
  </si>
  <si>
    <t>ELIYA</t>
  </si>
  <si>
    <t>NUSS</t>
  </si>
  <si>
    <t>NEUMENN</t>
  </si>
  <si>
    <t>סגן נשיא בית משפט השלום קריות</t>
  </si>
  <si>
    <t>ערן</t>
  </si>
  <si>
    <t>נוה</t>
  </si>
  <si>
    <t>ERAN</t>
  </si>
  <si>
    <t>NAVE</t>
  </si>
  <si>
    <t>אלעזר</t>
  </si>
  <si>
    <t>נחלון</t>
  </si>
  <si>
    <t>ELAZAR</t>
  </si>
  <si>
    <t>NACHALON</t>
  </si>
  <si>
    <t>נוסנבלט</t>
  </si>
  <si>
    <t>נועם</t>
  </si>
  <si>
    <t>נחליאלי חיאט</t>
  </si>
  <si>
    <t>NACHLIELI-KHAYT</t>
  </si>
  <si>
    <t>נוריאלי</t>
  </si>
  <si>
    <t>NURIELI</t>
  </si>
  <si>
    <t>שופטת לעניני משפחה בית משפט משפחה בשלום צפת</t>
  </si>
  <si>
    <t>אביבית</t>
  </si>
  <si>
    <t>נחמיאס</t>
  </si>
  <si>
    <t>AVIVIT</t>
  </si>
  <si>
    <t>NACHMIAS</t>
  </si>
  <si>
    <t>עוז עזרא</t>
  </si>
  <si>
    <t>OZ EZRA</t>
  </si>
  <si>
    <t>רשמת בית הדין האזורי לעבודה בנצרת</t>
  </si>
  <si>
    <t>ניר שלו</t>
  </si>
  <si>
    <t>NIR SHALEV</t>
  </si>
  <si>
    <t>נכט</t>
  </si>
  <si>
    <t>ריבה</t>
  </si>
  <si>
    <t>ניב</t>
  </si>
  <si>
    <t>RIVA</t>
  </si>
  <si>
    <t>NIV</t>
  </si>
  <si>
    <t>נמרודי</t>
  </si>
  <si>
    <t>NIMRODY</t>
  </si>
  <si>
    <t>נחשון</t>
  </si>
  <si>
    <t>NAHASHON</t>
  </si>
  <si>
    <t>רשמת בית המשפט המחוזי נצרת</t>
  </si>
  <si>
    <t>נסים שי</t>
  </si>
  <si>
    <t>TAMMAR</t>
  </si>
  <si>
    <t>NISSIM SHAI</t>
  </si>
  <si>
    <t>נעים-דיבנר</t>
  </si>
  <si>
    <t>NAIM-DIBNER</t>
  </si>
  <si>
    <t>דוניא</t>
  </si>
  <si>
    <t>נסאר</t>
  </si>
  <si>
    <t>DUNYA</t>
  </si>
  <si>
    <t>NASSAR</t>
  </si>
  <si>
    <t>נחמה</t>
  </si>
  <si>
    <t>נצר</t>
  </si>
  <si>
    <t>NECHAMA</t>
  </si>
  <si>
    <t>NEZER</t>
  </si>
  <si>
    <t>רשמת בית הדין האזורי לעבודה חיפה</t>
  </si>
  <si>
    <t>אימאן</t>
  </si>
  <si>
    <t>נסראלדין</t>
  </si>
  <si>
    <t>EMAN</t>
  </si>
  <si>
    <t>NASERALDEEN</t>
  </si>
  <si>
    <t>ישגב</t>
  </si>
  <si>
    <t>נקדימון</t>
  </si>
  <si>
    <t>YISGAV</t>
  </si>
  <si>
    <t>NAKDIMON</t>
  </si>
  <si>
    <t>NIMRODI</t>
  </si>
  <si>
    <t>נש</t>
  </si>
  <si>
    <t>NASH</t>
  </si>
  <si>
    <t>עלי</t>
  </si>
  <si>
    <t>נתניהו</t>
  </si>
  <si>
    <t>SHOSANA</t>
  </si>
  <si>
    <t>NETANYAHU</t>
  </si>
  <si>
    <t>סגן נשיא בית משפט השלום עכו</t>
  </si>
  <si>
    <t>סאלח</t>
  </si>
  <si>
    <t>SALIH</t>
  </si>
  <si>
    <t>סמאח</t>
  </si>
  <si>
    <t>סאבר מסארווה</t>
  </si>
  <si>
    <t>SAMAH</t>
  </si>
  <si>
    <t>SABER MASSARWI</t>
  </si>
  <si>
    <t>חנא</t>
  </si>
  <si>
    <t>סבאג</t>
  </si>
  <si>
    <t>SABBAGH</t>
  </si>
  <si>
    <t>סאמט</t>
  </si>
  <si>
    <t>SAMET</t>
  </si>
  <si>
    <t>נשיא ביהמ"ש השלום חיפה</t>
  </si>
  <si>
    <t>סביר</t>
  </si>
  <si>
    <t>SAVIR</t>
  </si>
  <si>
    <t>רקפת</t>
  </si>
  <si>
    <t>סגל מוהר</t>
  </si>
  <si>
    <t>RAKEFFET</t>
  </si>
  <si>
    <t>SEGAL MOHAR</t>
  </si>
  <si>
    <t>שופט בימ"ש שלום תל אביב</t>
  </si>
  <si>
    <t>סגל</t>
  </si>
  <si>
    <t>סגלסון</t>
  </si>
  <si>
    <t>ARYEH</t>
  </si>
  <si>
    <t>SEGALSON</t>
  </si>
  <si>
    <t>אדנקו</t>
  </si>
  <si>
    <t>סבחת- חיימוביץ</t>
  </si>
  <si>
    <t>ADENEKO</t>
  </si>
  <si>
    <t>SVHAT-HAIMOVITCH</t>
  </si>
  <si>
    <t>SEGAL</t>
  </si>
  <si>
    <t>סובל</t>
  </si>
  <si>
    <t>SOBEL</t>
  </si>
  <si>
    <t>רשם בכיר בית משפט השלום נצרת</t>
  </si>
  <si>
    <t>סולומון</t>
  </si>
  <si>
    <t>SOLMON</t>
  </si>
  <si>
    <t>רון</t>
  </si>
  <si>
    <t>סולקין</t>
  </si>
  <si>
    <t>RON</t>
  </si>
  <si>
    <t>SULKIN</t>
  </si>
  <si>
    <t>סולברג</t>
  </si>
  <si>
    <t>SOHLBERG</t>
  </si>
  <si>
    <t>סומך</t>
  </si>
  <si>
    <t>SOMECH</t>
  </si>
  <si>
    <t>ליעד</t>
  </si>
  <si>
    <t>סחייק שגב</t>
  </si>
  <si>
    <t>LIAD</t>
  </si>
  <si>
    <t>SHHAYIK SEGEV</t>
  </si>
  <si>
    <t>שופט בית הדין הארצי לעבודה</t>
  </si>
  <si>
    <t>סופר</t>
  </si>
  <si>
    <t>SOFFER</t>
  </si>
  <si>
    <t>סוקולוב</t>
  </si>
  <si>
    <t>SOKOLOV</t>
  </si>
  <si>
    <t>שופט בכיר בית משפט מחוזי מרכז</t>
  </si>
  <si>
    <t>ד"ר אחיקם</t>
  </si>
  <si>
    <t>סטולר</t>
  </si>
  <si>
    <t>DR. ACHIKAM</t>
  </si>
  <si>
    <t>STOLER</t>
  </si>
  <si>
    <t>שופטת בית משפט השלום ראשל"צ בדימוס</t>
  </si>
  <si>
    <t>ד"ר איריס</t>
  </si>
  <si>
    <t>סורוקר</t>
  </si>
  <si>
    <t>SOROKER</t>
  </si>
  <si>
    <t>סוקול</t>
  </si>
  <si>
    <t>SOKOL</t>
  </si>
  <si>
    <t>סטרשנוב</t>
  </si>
  <si>
    <t>STRASCHNOV</t>
  </si>
  <si>
    <t>שופטת לעניני משפחה בית משפט השלום (משפחה) תל-אביב</t>
  </si>
  <si>
    <t>טובה</t>
  </si>
  <si>
    <t>סיון</t>
  </si>
  <si>
    <t>TOVA</t>
  </si>
  <si>
    <t>SIVAN</t>
  </si>
  <si>
    <t>הלית</t>
  </si>
  <si>
    <t>סילש</t>
  </si>
  <si>
    <t>HALIT</t>
  </si>
  <si>
    <t>SILASH</t>
  </si>
  <si>
    <t>סיקסיק</t>
  </si>
  <si>
    <t>SIKSIK</t>
  </si>
  <si>
    <t>עוזי</t>
  </si>
  <si>
    <t>UZI</t>
  </si>
  <si>
    <t>ורדינה</t>
  </si>
  <si>
    <t>סימון</t>
  </si>
  <si>
    <t>VARDINA</t>
  </si>
  <si>
    <t>SIMON</t>
  </si>
  <si>
    <t>שופט לעניני משפחה בית משפט השלום קריות</t>
  </si>
  <si>
    <t>ניצן</t>
  </si>
  <si>
    <t>סילמן</t>
  </si>
  <si>
    <t>NITZAN</t>
  </si>
  <si>
    <t>SILMAN</t>
  </si>
  <si>
    <t>סגנית נשיא  בית המשפט המחוזי תל-אביב</t>
  </si>
  <si>
    <t>סירוטה</t>
  </si>
  <si>
    <t>SIROTA</t>
  </si>
  <si>
    <t>סילורה</t>
  </si>
  <si>
    <t>SILVERA</t>
  </si>
  <si>
    <t>נשיא בתי משפט השלום במחוז חיפה</t>
  </si>
  <si>
    <t>אינאס</t>
  </si>
  <si>
    <t>סלאמה</t>
  </si>
  <si>
    <t>EINAS</t>
  </si>
  <si>
    <t>SALAMEH</t>
  </si>
  <si>
    <t>שופטת בכירה בית המשפט המחוזי באר שבע</t>
  </si>
  <si>
    <t>סלוטקי</t>
  </si>
  <si>
    <t>CHANA</t>
  </si>
  <si>
    <t>SLOTKY</t>
  </si>
  <si>
    <t>סלונים</t>
  </si>
  <si>
    <t>סלוצקי</t>
  </si>
  <si>
    <t>סלומון צ'רניאק</t>
  </si>
  <si>
    <t>SALOMOM CZERNIAK</t>
  </si>
  <si>
    <t>נשיא  בית המשפט המחוזי חיפה</t>
  </si>
  <si>
    <t>מלכיאל</t>
  </si>
  <si>
    <t>MALKEAL</t>
  </si>
  <si>
    <t>SLUTZKY</t>
  </si>
  <si>
    <t>סגן נשיא בית משפט השלום רמלה בדימוס</t>
  </si>
  <si>
    <t>סלטון</t>
  </si>
  <si>
    <t>SALTOUN</t>
  </si>
  <si>
    <t>נשיאת בית הדין האזורי לעבודה ב"ש בדימוס</t>
  </si>
  <si>
    <t>סלע</t>
  </si>
  <si>
    <t>SELLA</t>
  </si>
  <si>
    <t>SELA</t>
  </si>
  <si>
    <t>שופט תעבורה של בימ"ש שלום מחוז צפון</t>
  </si>
  <si>
    <t>סמואל</t>
  </si>
  <si>
    <t>דיאנה</t>
  </si>
  <si>
    <t>DIANA</t>
  </si>
  <si>
    <t>סמארה</t>
  </si>
  <si>
    <t>NASER</t>
  </si>
  <si>
    <t>SAMARA</t>
  </si>
  <si>
    <t>מהא</t>
  </si>
  <si>
    <t>סמיר עמאר</t>
  </si>
  <si>
    <t>MAHA</t>
  </si>
  <si>
    <t>SMAIR-AMMAR</t>
  </si>
  <si>
    <t>סנונית-פורר</t>
  </si>
  <si>
    <t>SNUNIT-FORER</t>
  </si>
  <si>
    <t>שופטת בית משפט השלום קרית שמונה בדימוס</t>
  </si>
  <si>
    <t>סמסון</t>
  </si>
  <si>
    <t>SAMSON</t>
  </si>
  <si>
    <t>אורנה</t>
  </si>
  <si>
    <t>סנדלר-איתן</t>
  </si>
  <si>
    <t>SANDLER-EYTAN</t>
  </si>
  <si>
    <t>סעב</t>
  </si>
  <si>
    <t>SAAB</t>
  </si>
  <si>
    <t>עאדה</t>
  </si>
  <si>
    <t>סעד</t>
  </si>
  <si>
    <t>GADA</t>
  </si>
  <si>
    <t>SAD</t>
  </si>
  <si>
    <t>שופט בית משפט תעבורה בשלום תל-אביב</t>
  </si>
  <si>
    <t>סעדון</t>
  </si>
  <si>
    <t>SAADON</t>
  </si>
  <si>
    <t>ספיבק</t>
  </si>
  <si>
    <t>DORI</t>
  </si>
  <si>
    <t>SPIVAK</t>
  </si>
  <si>
    <t>שופט בית משפט השלום בית שאן</t>
  </si>
  <si>
    <t>אדהם</t>
  </si>
  <si>
    <t>ספדי</t>
  </si>
  <si>
    <t>ADHAM</t>
  </si>
  <si>
    <t>SAFADI</t>
  </si>
  <si>
    <t>ג'ויה</t>
  </si>
  <si>
    <t>סקפה-שפירא</t>
  </si>
  <si>
    <t>JOYA</t>
  </si>
  <si>
    <t>SKAPPA-SHAPIRO</t>
  </si>
  <si>
    <t>שכיב</t>
  </si>
  <si>
    <t>סרחאן</t>
  </si>
  <si>
    <t>SHAKIEB</t>
  </si>
  <si>
    <t>SERHAN</t>
  </si>
  <si>
    <t>ספינזי-שניאור</t>
  </si>
  <si>
    <t>SPINZI- SHNEOR</t>
  </si>
  <si>
    <t>רשמת בכירה בית משפט השלום חיפה</t>
  </si>
  <si>
    <t>ספרא-ברנע</t>
  </si>
  <si>
    <t>SAFRA BARNEA</t>
  </si>
  <si>
    <t>ירדנה</t>
  </si>
  <si>
    <t>סרוסי</t>
  </si>
  <si>
    <t>YARDENA</t>
  </si>
  <si>
    <t>SEROUSSI</t>
  </si>
  <si>
    <t>ספיר</t>
  </si>
  <si>
    <t>SAFIER</t>
  </si>
  <si>
    <t>רשמת בית המשפט העליון</t>
  </si>
  <si>
    <t>עבדיאן</t>
  </si>
  <si>
    <t>ABADIAN</t>
  </si>
  <si>
    <t>עבאס</t>
  </si>
  <si>
    <t>עאסי</t>
  </si>
  <si>
    <t>ABBAS</t>
  </si>
  <si>
    <t>ASSI</t>
  </si>
  <si>
    <t>סתיו</t>
  </si>
  <si>
    <t>STAV</t>
  </si>
  <si>
    <t>נשיא בימ"ש השלום מחוז צפון, שופט בפועל של בימ"ש מחוזי צפון</t>
  </si>
  <si>
    <t>כליל</t>
  </si>
  <si>
    <t>עבוד</t>
  </si>
  <si>
    <t>KHALIL</t>
  </si>
  <si>
    <t>ABOUD</t>
  </si>
  <si>
    <t>עדוי-ח'דר</t>
  </si>
  <si>
    <t>NESREEN</t>
  </si>
  <si>
    <t>ADAWI</t>
  </si>
  <si>
    <t>יהונתן</t>
  </si>
  <si>
    <t>JONATHAN</t>
  </si>
  <si>
    <t>עדן</t>
  </si>
  <si>
    <t>EDEN</t>
  </si>
  <si>
    <t>יואל</t>
  </si>
  <si>
    <t>YOEL</t>
  </si>
  <si>
    <t>עטר</t>
  </si>
  <si>
    <t>ATAR</t>
  </si>
  <si>
    <t>עובדיה</t>
  </si>
  <si>
    <t>OVADIA</t>
  </si>
  <si>
    <t>ראיד</t>
  </si>
  <si>
    <t>עומרי</t>
  </si>
  <si>
    <t>RAED</t>
  </si>
  <si>
    <t>OMARI</t>
  </si>
  <si>
    <t>שופטת של בימ"ש מחוזי תל אביב</t>
  </si>
  <si>
    <t>עיגן</t>
  </si>
  <si>
    <t>OGEN</t>
  </si>
  <si>
    <t>שופטת בדימוס</t>
  </si>
  <si>
    <t>עוזיאל</t>
  </si>
  <si>
    <t>OUZIEL</t>
  </si>
  <si>
    <t>עאטף</t>
  </si>
  <si>
    <t>עילבוני</t>
  </si>
  <si>
    <t>ATTIF</t>
  </si>
  <si>
    <t>AILABOUNI</t>
  </si>
  <si>
    <t>YOAV</t>
  </si>
  <si>
    <t>סעיד</t>
  </si>
  <si>
    <t>עיסא</t>
  </si>
  <si>
    <t>SAID</t>
  </si>
  <si>
    <t>ISSA</t>
  </si>
  <si>
    <t>MUHAMMAD</t>
  </si>
  <si>
    <t>ALI</t>
  </si>
  <si>
    <t>NATHAN</t>
  </si>
  <si>
    <t>שופטת נוער השלום פ"ת</t>
  </si>
  <si>
    <t>עצמון-הלוי</t>
  </si>
  <si>
    <t>HALEVI</t>
  </si>
  <si>
    <t>עמית-אניסמן</t>
  </si>
  <si>
    <t>AMIT-ANISMAN</t>
  </si>
  <si>
    <t>ענבר</t>
  </si>
  <si>
    <t>INBAR</t>
  </si>
  <si>
    <t>אראלה</t>
  </si>
  <si>
    <t>עפרון</t>
  </si>
  <si>
    <t>ERELLA</t>
  </si>
  <si>
    <t>EFRON</t>
  </si>
  <si>
    <t>פאר גינת</t>
  </si>
  <si>
    <t>KARMIT</t>
  </si>
  <si>
    <t>PEER GINAT</t>
  </si>
  <si>
    <t>עציוני</t>
  </si>
  <si>
    <t>שופטת בכירה בית משפט השלום תל-אביב</t>
  </si>
  <si>
    <t>רחל-בת</t>
  </si>
  <si>
    <t>ערקובי</t>
  </si>
  <si>
    <t>RACHEL-BAT</t>
  </si>
  <si>
    <t>ARKOOBY</t>
  </si>
  <si>
    <t>אהובה</t>
  </si>
  <si>
    <t>עציון</t>
  </si>
  <si>
    <t>AHUVA</t>
  </si>
  <si>
    <t>ETZION</t>
  </si>
  <si>
    <t>עציון-פלץ</t>
  </si>
  <si>
    <t>ETZION-PELZ</t>
  </si>
  <si>
    <t>פדר</t>
  </si>
  <si>
    <t>CHANOCH</t>
  </si>
  <si>
    <t>FEDER</t>
  </si>
  <si>
    <t>עמר</t>
  </si>
  <si>
    <t>AMAR</t>
  </si>
  <si>
    <t>נשיאת בית הדין האזורי לעבודה תל-אביב בדימוס</t>
  </si>
  <si>
    <t>עליה</t>
  </si>
  <si>
    <t>פוגל</t>
  </si>
  <si>
    <t>ALIA</t>
  </si>
  <si>
    <t>FOGEL</t>
  </si>
  <si>
    <t>פוגלמן</t>
  </si>
  <si>
    <t>VOGELMAN</t>
  </si>
  <si>
    <t>מירית</t>
  </si>
  <si>
    <t>פולוס</t>
  </si>
  <si>
    <t>MIRIT</t>
  </si>
  <si>
    <t>POLUS</t>
  </si>
  <si>
    <t>פולוק</t>
  </si>
  <si>
    <t>POLLOCK</t>
  </si>
  <si>
    <t>פוזננסקי-כץ</t>
  </si>
  <si>
    <t>POZNANSKI- KATZ</t>
  </si>
  <si>
    <t>רשם בית משפט השלום ירושלים בדימוס</t>
  </si>
  <si>
    <t>פוני</t>
  </si>
  <si>
    <t>PONI</t>
  </si>
  <si>
    <t>רועי</t>
  </si>
  <si>
    <t>פוליאק</t>
  </si>
  <si>
    <t>ROY</t>
  </si>
  <si>
    <t>POLIAK</t>
  </si>
  <si>
    <t>פורג</t>
  </si>
  <si>
    <t>PORAG</t>
  </si>
  <si>
    <t>פורר</t>
  </si>
  <si>
    <t>FOHRER</t>
  </si>
  <si>
    <t>רשמת בית משפט השלום חיפה בדימוס</t>
  </si>
  <si>
    <t>פומרנץ</t>
  </si>
  <si>
    <t>POMERANTZ</t>
  </si>
  <si>
    <t>פוקס</t>
  </si>
  <si>
    <t>FUCHS</t>
  </si>
  <si>
    <t>לובה</t>
  </si>
  <si>
    <t>פורטונה</t>
  </si>
  <si>
    <t>LUBA</t>
  </si>
  <si>
    <t>PORTUNA</t>
  </si>
  <si>
    <t>סגן נשיא של בית משפט לתעבורה בדימוס</t>
  </si>
  <si>
    <t>יגיב</t>
  </si>
  <si>
    <t>JAGIV</t>
  </si>
  <si>
    <t>FORER</t>
  </si>
  <si>
    <t>פורת</t>
  </si>
  <si>
    <t>PORAT</t>
  </si>
  <si>
    <t>נשיא בתי משפט השלום במחוז צפון</t>
  </si>
  <si>
    <t>שופט של ביהמ"ש שלום תל אביב</t>
  </si>
  <si>
    <t>עמיקם</t>
  </si>
  <si>
    <t>פיאלקוב</t>
  </si>
  <si>
    <t>פיינסוד-כהן</t>
  </si>
  <si>
    <t>FEINSOD-COHEN</t>
  </si>
  <si>
    <t>פיינברג</t>
  </si>
  <si>
    <t>FINEBERG</t>
  </si>
  <si>
    <t>שופטת של בית הדין הארצי  לעבודה בדימוס</t>
  </si>
  <si>
    <t>עדינה</t>
  </si>
  <si>
    <t>ADINA</t>
  </si>
  <si>
    <t>שופטת של ביהמ"ש המחוזי תל אביב</t>
  </si>
  <si>
    <t>פיזם</t>
  </si>
  <si>
    <t>PIZAM</t>
  </si>
  <si>
    <t>שופט בית משפט השלום צפת בדימוס</t>
  </si>
  <si>
    <t>בן</t>
  </si>
  <si>
    <t>פיילס</t>
  </si>
  <si>
    <t>BEN</t>
  </si>
  <si>
    <t>FEILES</t>
  </si>
  <si>
    <t>סגנית נשיא בית משפט השלום בית שמש</t>
  </si>
  <si>
    <t>פיינשטיין</t>
  </si>
  <si>
    <t>FEINSTEIN</t>
  </si>
  <si>
    <t>שופט בית משפט השלום צפת</t>
  </si>
  <si>
    <t>רונן</t>
  </si>
  <si>
    <t>פיין</t>
  </si>
  <si>
    <t>FINE</t>
  </si>
  <si>
    <t>RONEN</t>
  </si>
  <si>
    <t>שופט של ביהמ"ש המחוזי חיפה</t>
  </si>
  <si>
    <t>פיכמן</t>
  </si>
  <si>
    <t>FICHMANN</t>
  </si>
  <si>
    <t>פינצ'וק אלט</t>
  </si>
  <si>
    <t>PINCHUK-ALT</t>
  </si>
  <si>
    <t>פינקלמן</t>
  </si>
  <si>
    <t>FINKELMAN</t>
  </si>
  <si>
    <t>סגנית נשיא בית משפט השלום רחובות</t>
  </si>
  <si>
    <t>פינק</t>
  </si>
  <si>
    <t>FINK</t>
  </si>
  <si>
    <t>סגן נשיא בית המשפט המחוזי מרכז</t>
  </si>
  <si>
    <t>פינקלשטיין</t>
  </si>
  <si>
    <t>FINKELSTEIN</t>
  </si>
  <si>
    <t>הרן</t>
  </si>
  <si>
    <t>פינשטיין</t>
  </si>
  <si>
    <t>HARAN</t>
  </si>
  <si>
    <t>FAINSTEIN</t>
  </si>
  <si>
    <t>מריה</t>
  </si>
  <si>
    <t>פיקוס בוגדאנוב</t>
  </si>
  <si>
    <t>MARIA</t>
  </si>
  <si>
    <t>PIKUS BOGDANOV</t>
  </si>
  <si>
    <t>מרדכי מוטי</t>
  </si>
  <si>
    <t>פירר</t>
  </si>
  <si>
    <t>MOTI</t>
  </si>
  <si>
    <t>FEUHRER</t>
  </si>
  <si>
    <t>סגן נשיא בית משפט השלום ראשל"צ</t>
  </si>
  <si>
    <t>פישר</t>
  </si>
  <si>
    <t>NACHSHON</t>
  </si>
  <si>
    <t>FISHER</t>
  </si>
  <si>
    <t>פישמן לוי</t>
  </si>
  <si>
    <t>FISHMAN LEVY</t>
  </si>
  <si>
    <t>דניאל צבי</t>
  </si>
  <si>
    <t>פיש</t>
  </si>
  <si>
    <t>DANIEL TZVI</t>
  </si>
  <si>
    <t>FISCH</t>
  </si>
  <si>
    <t>פיקרסקי</t>
  </si>
  <si>
    <t>PIKARSKY</t>
  </si>
  <si>
    <t>פלאוט</t>
  </si>
  <si>
    <t>PLAUT</t>
  </si>
  <si>
    <t>פלג</t>
  </si>
  <si>
    <t>PELEG</t>
  </si>
  <si>
    <t>סגן נשיא של ביהמ"ש שלום מחוז חיפה בדימוס</t>
  </si>
  <si>
    <t>פארס</t>
  </si>
  <si>
    <t>פלאח</t>
  </si>
  <si>
    <t>FARIS</t>
  </si>
  <si>
    <t>FALAH</t>
  </si>
  <si>
    <t>ד"ר זאיד</t>
  </si>
  <si>
    <t>DR. ZAID</t>
  </si>
  <si>
    <t>רוית</t>
  </si>
  <si>
    <t>פלג בר-דיין</t>
  </si>
  <si>
    <t>RAVIT</t>
  </si>
  <si>
    <t>PELEG BAR DAYAN</t>
  </si>
  <si>
    <t>פלד</t>
  </si>
  <si>
    <t>PELED</t>
  </si>
  <si>
    <t>סימי</t>
  </si>
  <si>
    <t>פלג קימלוב</t>
  </si>
  <si>
    <t>SIMI</t>
  </si>
  <si>
    <t>PELEG KIMALOV</t>
  </si>
  <si>
    <t>פליגלמן</t>
  </si>
  <si>
    <t>FLIGELMAN</t>
  </si>
  <si>
    <t>פלינר</t>
  </si>
  <si>
    <t>PLINNER</t>
  </si>
  <si>
    <t>שופטת תביעות קטנות בית משפט השלום חדרה בדימוס</t>
  </si>
  <si>
    <t>פליטמן</t>
  </si>
  <si>
    <t>PLITMAN</t>
  </si>
  <si>
    <t>סגן נשיא של ביהמ"ש המחוזי תל אביב בדימוס</t>
  </si>
  <si>
    <t>איתמר</t>
  </si>
  <si>
    <t>פלפל</t>
  </si>
  <si>
    <t>ITAMAR</t>
  </si>
  <si>
    <t>PILPEL</t>
  </si>
  <si>
    <t>יהושע א'</t>
  </si>
  <si>
    <t>JOSHUA A</t>
  </si>
  <si>
    <t>סגן נשיא בית משפט משפחה בשלום ירושלים</t>
  </si>
  <si>
    <t>פלקס</t>
  </si>
  <si>
    <t>FLAX</t>
  </si>
  <si>
    <t>פס</t>
  </si>
  <si>
    <t>FASS</t>
  </si>
  <si>
    <t>סגן נשיא של בימ"ש שלום רמלה</t>
  </si>
  <si>
    <t>פס הרי</t>
  </si>
  <si>
    <t>PAS HARI</t>
  </si>
  <si>
    <t>פרדלסקי</t>
  </si>
  <si>
    <t>PRADELSKY</t>
  </si>
  <si>
    <t>שופט לעניני משפחה בית משפט השלום חדרה</t>
  </si>
  <si>
    <t>פפרני</t>
  </si>
  <si>
    <t>PAPERNY</t>
  </si>
  <si>
    <t>פרוינד</t>
  </si>
  <si>
    <t>FROIND</t>
  </si>
  <si>
    <t>פרגו</t>
  </si>
  <si>
    <t>FARAGO</t>
  </si>
  <si>
    <t>שופטת נוער בית משפט השלום נתניה</t>
  </si>
  <si>
    <t>ליזי</t>
  </si>
  <si>
    <t>LIZZY</t>
  </si>
  <si>
    <t>FROIEND</t>
  </si>
  <si>
    <t>סגנית נשיא בית משפט לתעבורה</t>
  </si>
  <si>
    <t>פראג-לבוא</t>
  </si>
  <si>
    <t>PRAG-LAVO</t>
  </si>
  <si>
    <t>שופטת בית הדין האזורי לעבודה ירושלים בדימוס</t>
  </si>
  <si>
    <t>דיתה</t>
  </si>
  <si>
    <t>פרוז'ינין</t>
  </si>
  <si>
    <t>DITA</t>
  </si>
  <si>
    <t>PRUGININ</t>
  </si>
  <si>
    <t>שופט של בימ"ש עליון</t>
  </si>
  <si>
    <t>פרומקין</t>
  </si>
  <si>
    <t>FRUMKIN</t>
  </si>
  <si>
    <t>אשרי</t>
  </si>
  <si>
    <t>פרוסט</t>
  </si>
  <si>
    <t>OSHRI</t>
  </si>
  <si>
    <t>FROST</t>
  </si>
  <si>
    <t>פרושאור-איבגי</t>
  </si>
  <si>
    <t>PROSOR EVGI</t>
  </si>
  <si>
    <t>פרי</t>
  </si>
  <si>
    <t>PERY</t>
  </si>
  <si>
    <t>שופטת נוער בית משפט השלום תל-אביב</t>
  </si>
  <si>
    <t>PERRY</t>
  </si>
  <si>
    <t>פרוקצ'יה</t>
  </si>
  <si>
    <t>PROCACCIA</t>
  </si>
  <si>
    <t>פרידלנדר</t>
  </si>
  <si>
    <t>FRIEDLANDER</t>
  </si>
  <si>
    <t>פרי פריש</t>
  </si>
  <si>
    <t>PERI FRISH</t>
  </si>
  <si>
    <t>נשיא של בימ"ש מחוזי</t>
  </si>
  <si>
    <t>פרידמן</t>
  </si>
  <si>
    <t>FRIEDMAN</t>
  </si>
  <si>
    <t>PERI</t>
  </si>
  <si>
    <t>אריקה</t>
  </si>
  <si>
    <t>פריאל</t>
  </si>
  <si>
    <t>ERIKA</t>
  </si>
  <si>
    <t>PRIEL</t>
  </si>
  <si>
    <t>סגן נשיא של בימ"ש שלום לתעבורה</t>
  </si>
  <si>
    <t>פריד</t>
  </si>
  <si>
    <t>FRIED</t>
  </si>
  <si>
    <t>פרידמן פלדמן</t>
  </si>
  <si>
    <t>FRIEDMAN-FELDMAN</t>
  </si>
  <si>
    <t>פריי</t>
  </si>
  <si>
    <t>FREI</t>
  </si>
  <si>
    <t>פרייז</t>
  </si>
  <si>
    <t>PRIESS</t>
  </si>
  <si>
    <t>פריש</t>
  </si>
  <si>
    <t>FRISCH</t>
  </si>
  <si>
    <t>פריימן</t>
  </si>
  <si>
    <t>FREIMAN</t>
  </si>
  <si>
    <t>שופט של בית הדין האזורי תל אביב</t>
  </si>
  <si>
    <t>פרנקל</t>
  </si>
  <si>
    <t>FRENKEL</t>
  </si>
  <si>
    <t>נעמה</t>
  </si>
  <si>
    <t>פרס</t>
  </si>
  <si>
    <t>NAAMA</t>
  </si>
  <si>
    <t>PERES</t>
  </si>
  <si>
    <t>שופטת בית משפט תעבורה בשלום חיפה</t>
  </si>
  <si>
    <t>רונה</t>
  </si>
  <si>
    <t>פרסון</t>
  </si>
  <si>
    <t>RONA</t>
  </si>
  <si>
    <t>PARSON</t>
  </si>
  <si>
    <t>פרסקי</t>
  </si>
  <si>
    <t>PERSKY</t>
  </si>
  <si>
    <t>פרץ</t>
  </si>
  <si>
    <t>PERETZ</t>
  </si>
  <si>
    <t>סגן נשיא בית הדין האזורי לעבודה ב"ש</t>
  </si>
  <si>
    <t>סגנית נשיא בית משפט השלום רמלה</t>
  </si>
  <si>
    <t>פרנקל (שיפמן)</t>
  </si>
  <si>
    <t>FRENKEL (SHIFFMAN)</t>
  </si>
  <si>
    <t>שופט בית משפט השלום רחובות</t>
  </si>
  <si>
    <t>פת</t>
  </si>
  <si>
    <t>PATT</t>
  </si>
  <si>
    <t>פרקש</t>
  </si>
  <si>
    <t>FARKASH</t>
  </si>
  <si>
    <t>שופטת בית משפט השלום רחובות בדימוס</t>
  </si>
  <si>
    <t>לבנה</t>
  </si>
  <si>
    <t>צבר</t>
  </si>
  <si>
    <t>LEVANA</t>
  </si>
  <si>
    <t>TZABAR</t>
  </si>
  <si>
    <t>צבן</t>
  </si>
  <si>
    <t>ZABAN</t>
  </si>
  <si>
    <t>צדיק</t>
  </si>
  <si>
    <t>SADIK</t>
  </si>
  <si>
    <t>שופטת בית משפט השלום כפר סבא בדימוס</t>
  </si>
  <si>
    <t>צוק</t>
  </si>
  <si>
    <t>ZUCK</t>
  </si>
  <si>
    <t>מעין</t>
  </si>
  <si>
    <t>צור</t>
  </si>
  <si>
    <t>ZUR</t>
  </si>
  <si>
    <t>יואל א.</t>
  </si>
  <si>
    <t>YOEL A.</t>
  </si>
  <si>
    <t>TSUR</t>
  </si>
  <si>
    <t>שופט השלום תל-אביב</t>
  </si>
  <si>
    <t>שרונה</t>
  </si>
  <si>
    <t>צור גינור</t>
  </si>
  <si>
    <t>SHARONA</t>
  </si>
  <si>
    <t>GINOR</t>
  </si>
  <si>
    <t>SHEMOEL</t>
  </si>
  <si>
    <t>ציגלר</t>
  </si>
  <si>
    <t>CYGLER</t>
  </si>
  <si>
    <t>צימרינג מוניץ</t>
  </si>
  <si>
    <t>ZIMERIMG MOUNITZ</t>
  </si>
  <si>
    <t>צ'יזיק</t>
  </si>
  <si>
    <t>TSCHISIK</t>
  </si>
  <si>
    <t>צימרמן</t>
  </si>
  <si>
    <t>ZIMMERMAN</t>
  </si>
  <si>
    <t>צ'כנוביץ</t>
  </si>
  <si>
    <t>CHEHANOWITZ</t>
  </si>
  <si>
    <t>צלקובניק</t>
  </si>
  <si>
    <t>CELKOVNIK</t>
  </si>
  <si>
    <t>יהושע (שוקי)</t>
  </si>
  <si>
    <t>YEHOSUA (SHUKI)</t>
  </si>
  <si>
    <t>ZIMERMAN</t>
  </si>
  <si>
    <t>נשיא של בימ"ש מחוזי תל אביב</t>
  </si>
  <si>
    <t>צלטנר</t>
  </si>
  <si>
    <t>צנציפר-הלפמן</t>
  </si>
  <si>
    <t>ZENZIPER-HELFMAN</t>
  </si>
  <si>
    <t>מקס</t>
  </si>
  <si>
    <t>צ'רנובילסקי</t>
  </si>
  <si>
    <t>נחמני</t>
  </si>
  <si>
    <t>צמח</t>
  </si>
  <si>
    <t>ZEMACH</t>
  </si>
  <si>
    <t>שופט בכיר בית משפט השלום אשקלון</t>
  </si>
  <si>
    <t>שופט נוער בדימוס</t>
  </si>
  <si>
    <t>שופט בית משפט השלום עכו בדימוס</t>
  </si>
  <si>
    <t>רחמים ש.</t>
  </si>
  <si>
    <t>RECHAMIM</t>
  </si>
  <si>
    <t>צילה</t>
  </si>
  <si>
    <t>צפת</t>
  </si>
  <si>
    <t>ZILA</t>
  </si>
  <si>
    <t>ZFAT</t>
  </si>
  <si>
    <t>גדי</t>
  </si>
  <si>
    <t>צפריר</t>
  </si>
  <si>
    <t>GADI</t>
  </si>
  <si>
    <t>TSAFRIR</t>
  </si>
  <si>
    <t>איטה</t>
  </si>
  <si>
    <t>נחמן</t>
  </si>
  <si>
    <t>ITA</t>
  </si>
  <si>
    <t>NAHAMAN</t>
  </si>
  <si>
    <t>שלמה א.</t>
  </si>
  <si>
    <t>נחשון אטינגר</t>
  </si>
  <si>
    <t>SHLOMO A</t>
  </si>
  <si>
    <t>NACHMANI</t>
  </si>
  <si>
    <t>מוריה</t>
  </si>
  <si>
    <t>צ'רקה</t>
  </si>
  <si>
    <t>MORIA</t>
  </si>
  <si>
    <t>CHARKA</t>
  </si>
  <si>
    <t>נחתומי</t>
  </si>
  <si>
    <t>NACHTOMY</t>
  </si>
  <si>
    <t>דני</t>
  </si>
  <si>
    <t>צרפתי</t>
  </si>
  <si>
    <t>DANNY</t>
  </si>
  <si>
    <t>SARFATI</t>
  </si>
  <si>
    <t>רשם בית משפט השלום קריות בדימוס</t>
  </si>
  <si>
    <t>מסבאח</t>
  </si>
  <si>
    <t>קבאני</t>
  </si>
  <si>
    <t>MISBAH</t>
  </si>
  <si>
    <t>KABBANI</t>
  </si>
  <si>
    <t>שופט בית הדין האזורי לעבודה נצרת</t>
  </si>
  <si>
    <t>מוסטפא</t>
  </si>
  <si>
    <t>קאסם</t>
  </si>
  <si>
    <t>MUSTAFA</t>
  </si>
  <si>
    <t>KASSEM</t>
  </si>
  <si>
    <t>קדמי</t>
  </si>
  <si>
    <t>KEDMI</t>
  </si>
  <si>
    <t>קאפח</t>
  </si>
  <si>
    <t>ZION</t>
  </si>
  <si>
    <t>KAPAH</t>
  </si>
  <si>
    <t>שופט בית משפט תעבורה בשלום עכו</t>
  </si>
  <si>
    <t>קאופמן</t>
  </si>
  <si>
    <t>AVISHAY</t>
  </si>
  <si>
    <t>KAUFMAN</t>
  </si>
  <si>
    <t>סגן נשיא של בימ"ש מחוזי בדימוס</t>
  </si>
  <si>
    <t>קוארט</t>
  </si>
  <si>
    <t>שופט של בימ"ש שלום אילת בדימוס</t>
  </si>
  <si>
    <t>קהלת</t>
  </si>
  <si>
    <t>קובל</t>
  </si>
  <si>
    <t>KOVAL</t>
  </si>
  <si>
    <t>רותם</t>
  </si>
  <si>
    <t>קודלר עיאש</t>
  </si>
  <si>
    <t>ROTEM</t>
  </si>
  <si>
    <t>KUDLER AYASH</t>
  </si>
  <si>
    <t>ד"ר עמי</t>
  </si>
  <si>
    <t>קובו</t>
  </si>
  <si>
    <t>DR. AMI</t>
  </si>
  <si>
    <t>KOBO</t>
  </si>
  <si>
    <t>נשיא בית הדין האזורי לעבודה חיפה</t>
  </si>
  <si>
    <t>אלכסנדר</t>
  </si>
  <si>
    <t>קוגן</t>
  </si>
  <si>
    <t>ALEXANDER</t>
  </si>
  <si>
    <t>KOGAN</t>
  </si>
  <si>
    <t>קובובי</t>
  </si>
  <si>
    <t>ריאד</t>
  </si>
  <si>
    <t>קודסי</t>
  </si>
  <si>
    <t>RIAD</t>
  </si>
  <si>
    <t>QUDSI</t>
  </si>
  <si>
    <t>קוברסקי</t>
  </si>
  <si>
    <t>KOVARSKY</t>
  </si>
  <si>
    <t>COVO</t>
  </si>
  <si>
    <t>קוטון</t>
  </si>
  <si>
    <t>KOTTON</t>
  </si>
  <si>
    <t>שופטת לעניני משפחה בית משפט השלום (משפחה) רמת גן בדימוס</t>
  </si>
  <si>
    <t>טליה</t>
  </si>
  <si>
    <t>קופלמן פרדו</t>
  </si>
  <si>
    <t>TALIA</t>
  </si>
  <si>
    <t>KOPELMAN PARDO</t>
  </si>
  <si>
    <t>קולה</t>
  </si>
  <si>
    <t>KULA</t>
  </si>
  <si>
    <t>קויפמן</t>
  </si>
  <si>
    <t>KOIFMAN</t>
  </si>
  <si>
    <t>קוצר</t>
  </si>
  <si>
    <t>KOZER</t>
  </si>
  <si>
    <t>שופטת רשמת בית הדין הארצי לעבודה</t>
  </si>
  <si>
    <t>קוקה</t>
  </si>
  <si>
    <t>KOKA</t>
  </si>
  <si>
    <t>קוטן</t>
  </si>
  <si>
    <t>KUTEN</t>
  </si>
  <si>
    <t>קורן</t>
  </si>
  <si>
    <t>KOREN</t>
  </si>
  <si>
    <t>קורנגולד</t>
  </si>
  <si>
    <t>קורנהאוזר</t>
  </si>
  <si>
    <t>KORNHAWSER</t>
  </si>
  <si>
    <t>שחר</t>
  </si>
  <si>
    <t>קטוביץ</t>
  </si>
  <si>
    <t>SHACHAR</t>
  </si>
  <si>
    <t>KATOVITZ</t>
  </si>
  <si>
    <t>שופט של בימ"ש שלום נתניה</t>
  </si>
  <si>
    <t>קידרון</t>
  </si>
  <si>
    <t>KIDRON</t>
  </si>
  <si>
    <t>קורת</t>
  </si>
  <si>
    <t>קינר</t>
  </si>
  <si>
    <t>KIENAR</t>
  </si>
  <si>
    <t>שופטת המחוזי מרכז</t>
  </si>
  <si>
    <t>קיציס</t>
  </si>
  <si>
    <t>KITSIS</t>
  </si>
  <si>
    <t>נשיא בתי משפט השלום חיפה בדימוס</t>
  </si>
  <si>
    <t>קיטאי</t>
  </si>
  <si>
    <t>KITAI</t>
  </si>
  <si>
    <t>קידר</t>
  </si>
  <si>
    <t>KEIDAR</t>
  </si>
  <si>
    <t>בלנש</t>
  </si>
  <si>
    <t>קיי</t>
  </si>
  <si>
    <t>BLANCHE</t>
  </si>
  <si>
    <t>KAY</t>
  </si>
  <si>
    <t>שופט לעניני משפחה בית משפט השלום קרית שמונה</t>
  </si>
  <si>
    <t>קימלמן</t>
  </si>
  <si>
    <t>KEMELMAN</t>
  </si>
  <si>
    <t>צלה</t>
  </si>
  <si>
    <t>קינן</t>
  </si>
  <si>
    <t>ZILLA</t>
  </si>
  <si>
    <t>KEYNAN</t>
  </si>
  <si>
    <t>קיסרי</t>
  </si>
  <si>
    <t>KEASRY</t>
  </si>
  <si>
    <t>קיסר</t>
  </si>
  <si>
    <t>KEISAR</t>
  </si>
  <si>
    <t>הרי</t>
  </si>
  <si>
    <t>קירש</t>
  </si>
  <si>
    <t>HARRY</t>
  </si>
  <si>
    <t>KIRSH</t>
  </si>
  <si>
    <t>קיסטר</t>
  </si>
  <si>
    <t>קירס</t>
  </si>
  <si>
    <t>KAYROS</t>
  </si>
  <si>
    <t>שופט של בימ"ש השלום תל-אביב</t>
  </si>
  <si>
    <t>קירטוני</t>
  </si>
  <si>
    <t>KIRTONI</t>
  </si>
  <si>
    <t>שופש של בימ"ש שלום חיפה בדימוס</t>
  </si>
  <si>
    <t>קלאוזנר</t>
  </si>
  <si>
    <t>YIZHAK</t>
  </si>
  <si>
    <t>KLAUSNER</t>
  </si>
  <si>
    <t>שופטת האזורי לעבודה תל-אביב</t>
  </si>
  <si>
    <t>קליימן</t>
  </si>
  <si>
    <t>KLIEMAN</t>
  </si>
  <si>
    <t>שופט בכיר בית משפט השלום תל-אביב</t>
  </si>
  <si>
    <t>ד"ר מנחם(מריו)</t>
  </si>
  <si>
    <t>קליין</t>
  </si>
  <si>
    <t>MENAHEM (MARIO)</t>
  </si>
  <si>
    <t>KLEIN</t>
  </si>
  <si>
    <t>KLEIMAN</t>
  </si>
  <si>
    <t>קלוגמן</t>
  </si>
  <si>
    <t>KLUGMAN</t>
  </si>
  <si>
    <t>דרור</t>
  </si>
  <si>
    <t>קלייטמן</t>
  </si>
  <si>
    <t>DROR</t>
  </si>
  <si>
    <t>KLEITMAN</t>
  </si>
  <si>
    <t>שופט של בימ"ש שלום טבריה בדימוס</t>
  </si>
  <si>
    <t>קלך</t>
  </si>
  <si>
    <t>קלמן ברום</t>
  </si>
  <si>
    <t>CALMAN BAROM</t>
  </si>
  <si>
    <t>נשיא בית המשפט מחוזי חיפה</t>
  </si>
  <si>
    <t>קליינברגר</t>
  </si>
  <si>
    <t>KLEINBERGER</t>
  </si>
  <si>
    <t>קלמפנר נבון</t>
  </si>
  <si>
    <t>KLEMPNER NAVON</t>
  </si>
  <si>
    <t>קלינג</t>
  </si>
  <si>
    <t>KLING</t>
  </si>
  <si>
    <t>קנת</t>
  </si>
  <si>
    <t>קמא</t>
  </si>
  <si>
    <t>EZRAH</t>
  </si>
  <si>
    <t>KAMMA</t>
  </si>
  <si>
    <t>בסאם</t>
  </si>
  <si>
    <t>קנדלפת</t>
  </si>
  <si>
    <t>BASSAM</t>
  </si>
  <si>
    <t>KANDALEFT</t>
  </si>
  <si>
    <t>שלהבת</t>
  </si>
  <si>
    <t>קמיר-וייס</t>
  </si>
  <si>
    <t>SHALHEVET</t>
  </si>
  <si>
    <t>KAMIR-WIESS</t>
  </si>
  <si>
    <t>קנטור</t>
  </si>
  <si>
    <t>KANTOR</t>
  </si>
  <si>
    <t>קסירר</t>
  </si>
  <si>
    <t>CASSIRER</t>
  </si>
  <si>
    <t>שופטת בית משפט תעבורה בשלום ירושלים</t>
  </si>
  <si>
    <t>קסלסי</t>
  </si>
  <si>
    <t>KASLASSY</t>
  </si>
  <si>
    <t>אביטל זהבה</t>
  </si>
  <si>
    <t>קפלן (רימון)</t>
  </si>
  <si>
    <t>AVITAL ZEHAVA</t>
  </si>
  <si>
    <t>KAPLAN (RIMON)</t>
  </si>
  <si>
    <t>ענבל</t>
  </si>
  <si>
    <t>קצב-קרן</t>
  </si>
  <si>
    <t>INBAL</t>
  </si>
  <si>
    <t>KATZAV-KEREN</t>
  </si>
  <si>
    <t>אהוד</t>
  </si>
  <si>
    <t>קפלן</t>
  </si>
  <si>
    <t>EHUD</t>
  </si>
  <si>
    <t>KAPLAN</t>
  </si>
  <si>
    <t>נשיא בפועל של בימ"ש מחוזי</t>
  </si>
  <si>
    <t>קסאן</t>
  </si>
  <si>
    <t>סגנית נשיא בית הדין האזורי לעבודה חיפה בדימוס</t>
  </si>
  <si>
    <t>קציר</t>
  </si>
  <si>
    <t>ITTA</t>
  </si>
  <si>
    <t>KATZIR</t>
  </si>
  <si>
    <t>קפלן הגלר</t>
  </si>
  <si>
    <t>סגנית נשיא בתי משפט לנוער</t>
  </si>
  <si>
    <t>קפלן רוקמן</t>
  </si>
  <si>
    <t>KAPLAN ROKMAN</t>
  </si>
  <si>
    <t>שופטת בית משפט השלום רמלה בדימוס</t>
  </si>
  <si>
    <t>קפלינסקי - גרברסקי</t>
  </si>
  <si>
    <t>KAPLINSKY-GRABARSKY</t>
  </si>
  <si>
    <t>קצבוי</t>
  </si>
  <si>
    <t>KATZAVOY</t>
  </si>
  <si>
    <t>קצנלבוגן</t>
  </si>
  <si>
    <t>קראוס</t>
  </si>
  <si>
    <t>KRAUS</t>
  </si>
  <si>
    <t>קרא</t>
  </si>
  <si>
    <t>KARRA</t>
  </si>
  <si>
    <t>ישראלה</t>
  </si>
  <si>
    <t>קראי-גירון-גרינבוים</t>
  </si>
  <si>
    <t>ISRAELA</t>
  </si>
  <si>
    <t>KARY GERON GRINBAUM</t>
  </si>
  <si>
    <t>סגנית נשיא בית משפט השלום כפר סבא</t>
  </si>
  <si>
    <t>קרלינסקי</t>
  </si>
  <si>
    <t>KARLINSKY</t>
  </si>
  <si>
    <t>שופטת בכירה בית משפט נוער בשלום חיפה</t>
  </si>
  <si>
    <t>היאם</t>
  </si>
  <si>
    <t>קרוואני</t>
  </si>
  <si>
    <t>HIAM</t>
  </si>
  <si>
    <t>KARAWANI</t>
  </si>
  <si>
    <t>קרניאלי</t>
  </si>
  <si>
    <t>KARNIELI</t>
  </si>
  <si>
    <t>קרזבום</t>
  </si>
  <si>
    <t>KARSEBOOM</t>
  </si>
  <si>
    <t>קרשן</t>
  </si>
  <si>
    <t>KARSHEN</t>
  </si>
  <si>
    <t>שופט בית הדין האזורי לעבודה ירושלים בדימוס</t>
  </si>
  <si>
    <t>קרת</t>
  </si>
  <si>
    <t>KERET</t>
  </si>
  <si>
    <t>קריספין</t>
  </si>
  <si>
    <t>KRISPIN</t>
  </si>
  <si>
    <t>רביב</t>
  </si>
  <si>
    <t>RAVIV</t>
  </si>
  <si>
    <t>נשיא בית משפט השלום ב"ש בדימוס</t>
  </si>
  <si>
    <t>רבי</t>
  </si>
  <si>
    <t>RABI</t>
  </si>
  <si>
    <t>שופטת בית משפט השלום בית שאן</t>
  </si>
  <si>
    <t>רבהון</t>
  </si>
  <si>
    <t>REBHUN</t>
  </si>
  <si>
    <t>רביד</t>
  </si>
  <si>
    <t>RAVID</t>
  </si>
  <si>
    <t>לאונרד אריה</t>
  </si>
  <si>
    <t>רבינוביץ</t>
  </si>
  <si>
    <t>LEONARD ARIE</t>
  </si>
  <si>
    <t>RABINOVITCH</t>
  </si>
  <si>
    <t>RABINOVICH</t>
  </si>
  <si>
    <t>מנהל בתי המשפט בהנהלת בתי המשפט בדימוס</t>
  </si>
  <si>
    <t>רביבי</t>
  </si>
  <si>
    <t>ISSAK</t>
  </si>
  <si>
    <t>REVIVI</t>
  </si>
  <si>
    <t>שופטת לעניני משפחה בית משפט השלום נצרת בדימוס</t>
  </si>
  <si>
    <t>רבס</t>
  </si>
  <si>
    <t>REVES</t>
  </si>
  <si>
    <t>שופטת בכירה בית המשפט המחוזי תל-אביב</t>
  </si>
  <si>
    <t>קרת מאיר</t>
  </si>
  <si>
    <t>DANYA</t>
  </si>
  <si>
    <t>KARETH MEYER</t>
  </si>
  <si>
    <t>גיליה</t>
  </si>
  <si>
    <t>GILYA</t>
  </si>
  <si>
    <t>רבינוביץ ברון</t>
  </si>
  <si>
    <t>RABINOVITCH BRUN</t>
  </si>
  <si>
    <t>רגב</t>
  </si>
  <si>
    <t>REGGEV</t>
  </si>
  <si>
    <t>שופט תעבורה בתל אביב</t>
  </si>
  <si>
    <t>רודריג</t>
  </si>
  <si>
    <t>רווה</t>
  </si>
  <si>
    <t>רוזניין</t>
  </si>
  <si>
    <t>רוזינס</t>
  </si>
  <si>
    <t>ROSINES</t>
  </si>
  <si>
    <t>רשמת בית משפט השלום ראשל"צ</t>
  </si>
  <si>
    <t>רוזמן פרקש</t>
  </si>
  <si>
    <t>ROSMAN FARKASH</t>
  </si>
  <si>
    <t>רוזנברג-שיינרט</t>
  </si>
  <si>
    <t>ROZENBERG-SHAINERT</t>
  </si>
  <si>
    <t>שופטת בית הדין הארצי לעבודה בדימוס</t>
  </si>
  <si>
    <t>רוזנפלד</t>
  </si>
  <si>
    <t>ROSENFELD</t>
  </si>
  <si>
    <t>רוזן</t>
  </si>
  <si>
    <t>ROZEN</t>
  </si>
  <si>
    <t>רוזין</t>
  </si>
  <si>
    <t>IDDO</t>
  </si>
  <si>
    <t>RUSIN</t>
  </si>
  <si>
    <t>אירנה</t>
  </si>
  <si>
    <t>IRINA</t>
  </si>
  <si>
    <t>רשם בית הדין האזורי לעבודה בירושלים</t>
  </si>
  <si>
    <t>עמי</t>
  </si>
  <si>
    <t>רוטמן</t>
  </si>
  <si>
    <t>AMI</t>
  </si>
  <si>
    <t>ROTMAN</t>
  </si>
  <si>
    <t>סביונה</t>
  </si>
  <si>
    <t>רוטלוי</t>
  </si>
  <si>
    <t>SAVIONA</t>
  </si>
  <si>
    <t>ROTLEVI</t>
  </si>
  <si>
    <t>אשרית</t>
  </si>
  <si>
    <t>רוטקופף</t>
  </si>
  <si>
    <t>ROTHOPF</t>
  </si>
  <si>
    <t>יסכה</t>
  </si>
  <si>
    <t>רוטנברג</t>
  </si>
  <si>
    <t>ISCA</t>
  </si>
  <si>
    <t>ROTENBERG</t>
  </si>
  <si>
    <t>רוטשילד</t>
  </si>
  <si>
    <t>ROTHSCHILD</t>
  </si>
  <si>
    <t>ד"ר מיה</t>
  </si>
  <si>
    <t>רויזמן-אלדור</t>
  </si>
  <si>
    <t>ROIZMAN-ELDOR</t>
  </si>
  <si>
    <t>שופטת השלום ראשל"צ</t>
  </si>
  <si>
    <t>רום פלאי</t>
  </si>
  <si>
    <t>ROM</t>
  </si>
  <si>
    <t>רשם בית משפט השלום חדרה</t>
  </si>
  <si>
    <t>רומי</t>
  </si>
  <si>
    <t>ROMI</t>
  </si>
  <si>
    <t>שופט בית משפט השלום אשדוד בדימוס</t>
  </si>
  <si>
    <t>רום</t>
  </si>
  <si>
    <t>נשיאת בתי משפט השלום במחוז מרכז</t>
  </si>
  <si>
    <t>רומנוב</t>
  </si>
  <si>
    <t>ROMANOFF</t>
  </si>
  <si>
    <t>RONNEN</t>
  </si>
  <si>
    <t>נלי</t>
  </si>
  <si>
    <t>רוסמן גליס</t>
  </si>
  <si>
    <t>NELY NECHA</t>
  </si>
  <si>
    <t>ROSMAN-GELLISS</t>
  </si>
  <si>
    <t>נטע</t>
  </si>
  <si>
    <t>NETTA</t>
  </si>
  <si>
    <t>ROTH</t>
  </si>
  <si>
    <t>רז-לוי</t>
  </si>
  <si>
    <t>RAZ-LEVI</t>
  </si>
  <si>
    <t>רז וינברגר</t>
  </si>
  <si>
    <t>RAZ WEINBERGER</t>
  </si>
  <si>
    <t>עמיעד</t>
  </si>
  <si>
    <t>רט</t>
  </si>
  <si>
    <t>AMIAD</t>
  </si>
  <si>
    <t>RATH</t>
  </si>
  <si>
    <t>רזי</t>
  </si>
  <si>
    <t>ARIEH</t>
  </si>
  <si>
    <t>RAZI</t>
  </si>
  <si>
    <t>שופט בית משפט שלום ורשם ביהמ"ש המחוזי חיפה</t>
  </si>
  <si>
    <t>רטנר</t>
  </si>
  <si>
    <t>RATNER</t>
  </si>
  <si>
    <t>ריבלין</t>
  </si>
  <si>
    <t>RIVLIN</t>
  </si>
  <si>
    <t>סגנית נשיא בית משפט השלום הרצליה</t>
  </si>
  <si>
    <t>רייך</t>
  </si>
  <si>
    <t>REICH</t>
  </si>
  <si>
    <t>ריכטמן</t>
  </si>
  <si>
    <t>RICHTMAN</t>
  </si>
  <si>
    <t>רייך-שפירא</t>
  </si>
  <si>
    <t>REICH-SHAPIRO</t>
  </si>
  <si>
    <t>שופט של בימ"ש שלום ירושלים בדימוס</t>
  </si>
  <si>
    <t>רייפן</t>
  </si>
  <si>
    <t>ד"ר מנחם</t>
  </si>
  <si>
    <t>רניאל</t>
  </si>
  <si>
    <t>DR. MENAHEM</t>
  </si>
  <si>
    <t>RANIEL</t>
  </si>
  <si>
    <t>שופטת לעניני משפחה בית משפט השלום טבריה</t>
  </si>
  <si>
    <t>ריקנטי-רוסהר</t>
  </si>
  <si>
    <t>RICANATI-ROSHAR</t>
  </si>
  <si>
    <t>עמירב</t>
  </si>
  <si>
    <t>רנד</t>
  </si>
  <si>
    <t>AMIRAV</t>
  </si>
  <si>
    <t>RAND</t>
  </si>
  <si>
    <t>רנר</t>
  </si>
  <si>
    <t>SHIRLEY</t>
  </si>
  <si>
    <t>RENNER</t>
  </si>
  <si>
    <t>שופט של בימ"ש שלום חיפה בדימוס</t>
  </si>
  <si>
    <t>רשם בכיר בית משפט השלום רמלה</t>
  </si>
  <si>
    <t>רף</t>
  </si>
  <si>
    <t>REF</t>
  </si>
  <si>
    <t>שירי</t>
  </si>
  <si>
    <t>רפאלי</t>
  </si>
  <si>
    <t>SHIREE</t>
  </si>
  <si>
    <t>RAFAELI</t>
  </si>
  <si>
    <t>בוריס</t>
  </si>
  <si>
    <t>רפפורט</t>
  </si>
  <si>
    <t>סגן נשיא בית משפט השלום נתניה</t>
  </si>
  <si>
    <t>רצ'בסקי</t>
  </si>
  <si>
    <t>RACHEVSKY</t>
  </si>
  <si>
    <t>נשיא  בית משפט השלום חיפה בדימוס</t>
  </si>
  <si>
    <t>רקם</t>
  </si>
  <si>
    <t>REKEM</t>
  </si>
  <si>
    <t>רש</t>
  </si>
  <si>
    <t>RESH</t>
  </si>
  <si>
    <t>אברהם-וולטר</t>
  </si>
  <si>
    <t>שאל</t>
  </si>
  <si>
    <t>איתן י.</t>
  </si>
  <si>
    <t>שאנן</t>
  </si>
  <si>
    <t>EITAN I.</t>
  </si>
  <si>
    <t>SHAANAN</t>
  </si>
  <si>
    <t>שבח</t>
  </si>
  <si>
    <t>SHEVACH</t>
  </si>
  <si>
    <t>שביט</t>
  </si>
  <si>
    <t>SHAVIT</t>
  </si>
  <si>
    <t>שביון</t>
  </si>
  <si>
    <t>SIVION</t>
  </si>
  <si>
    <t>שבתאי</t>
  </si>
  <si>
    <t>SHBTAI</t>
  </si>
  <si>
    <t>שביט פינקלשטיין</t>
  </si>
  <si>
    <t>SHAVIT FINKELSTEEIN</t>
  </si>
  <si>
    <t>שגב</t>
  </si>
  <si>
    <t>SEGEV</t>
  </si>
  <si>
    <t>בני</t>
  </si>
  <si>
    <t>שגיא</t>
  </si>
  <si>
    <t>BENNY</t>
  </si>
  <si>
    <t>SAGI</t>
  </si>
  <si>
    <t>שופט לעניני משפחה בית משפט משפחה בשלום נצרת</t>
  </si>
  <si>
    <t>מחמוד</t>
  </si>
  <si>
    <t>שדאפנה</t>
  </si>
  <si>
    <t>MAHMUD</t>
  </si>
  <si>
    <t>SHADAFNA</t>
  </si>
  <si>
    <t>סגנית נשיא בית הדין האזורי לעבודה תל-אביב בדימוס</t>
  </si>
  <si>
    <t>שדה</t>
  </si>
  <si>
    <t>SADE</t>
  </si>
  <si>
    <t>אלונה</t>
  </si>
  <si>
    <t>ALONA</t>
  </si>
  <si>
    <t>SADEH</t>
  </si>
  <si>
    <t>שדיאור</t>
  </si>
  <si>
    <t>SHDEOUR</t>
  </si>
  <si>
    <t>שהם</t>
  </si>
  <si>
    <t>SHOHAM</t>
  </si>
  <si>
    <t>שופט בכיר נוער בית משפט השלום נצרת בדימוס</t>
  </si>
  <si>
    <t>שדמי</t>
  </si>
  <si>
    <t>SHADMI</t>
  </si>
  <si>
    <t>SHADMY</t>
  </si>
  <si>
    <t>שופטת לעניני משפחה בית משפט משפחה בשלום באר שבע</t>
  </si>
  <si>
    <t>שהם דליות</t>
  </si>
  <si>
    <t>SHOHAM DALIOT</t>
  </si>
  <si>
    <t>אהוד שמשון</t>
  </si>
  <si>
    <t>שוורץ</t>
  </si>
  <si>
    <t>EHUD SHIMSHON</t>
  </si>
  <si>
    <t>SHWARTZ</t>
  </si>
  <si>
    <t>SCHWARTZ</t>
  </si>
  <si>
    <t>רשם המרכז להכשרה והשתלמות שופטים</t>
  </si>
  <si>
    <t>SHWORTZ</t>
  </si>
  <si>
    <t>שור</t>
  </si>
  <si>
    <t>שומרוני-ברנשטיין</t>
  </si>
  <si>
    <t>ELAT</t>
  </si>
  <si>
    <t>SHOMRONY- BERNSTEIN</t>
  </si>
  <si>
    <t>שוחט</t>
  </si>
  <si>
    <t>SHOHAT</t>
  </si>
  <si>
    <t>נשיא בית הדין האזורי לעבודה נצרת</t>
  </si>
  <si>
    <t>שורץ</t>
  </si>
  <si>
    <t>MIRON</t>
  </si>
  <si>
    <t>שופטת בכירה  תעבורה בשלום אשדוד</t>
  </si>
  <si>
    <t>רשמת בית הדין האזורי לעבודה ירושלים</t>
  </si>
  <si>
    <t>שחור</t>
  </si>
  <si>
    <t>SHACHOR</t>
  </si>
  <si>
    <t>תרצה</t>
  </si>
  <si>
    <t>שחם-קינן</t>
  </si>
  <si>
    <t>SHACHAM -KEINAN</t>
  </si>
  <si>
    <t>TIRTSA</t>
  </si>
  <si>
    <t>שחם</t>
  </si>
  <si>
    <t>SHAHAM</t>
  </si>
  <si>
    <t>טהר</t>
  </si>
  <si>
    <t>שחף</t>
  </si>
  <si>
    <t>TOHAR</t>
  </si>
  <si>
    <t>SHAHAF</t>
  </si>
  <si>
    <t>שופט בית משפט השלום נהריה בדימוס</t>
  </si>
  <si>
    <t>שחורי</t>
  </si>
  <si>
    <t>SHCHORY</t>
  </si>
  <si>
    <t>שטיין</t>
  </si>
  <si>
    <t>STIEN</t>
  </si>
  <si>
    <t>הניה</t>
  </si>
  <si>
    <t>HENIA</t>
  </si>
  <si>
    <t>STEIN</t>
  </si>
  <si>
    <t>שופטת בכירה בית משפט משפחה בשלום ראשון לציון</t>
  </si>
  <si>
    <t>שטופמן</t>
  </si>
  <si>
    <t>STOFFMAN</t>
  </si>
  <si>
    <t>שופט של בהימ"ש מחוזי תל אביב בדימוס</t>
  </si>
  <si>
    <t>שטיינמץ</t>
  </si>
  <si>
    <t>שטמר</t>
  </si>
  <si>
    <t>STEMMER</t>
  </si>
  <si>
    <t>שטינברג</t>
  </si>
  <si>
    <t>STEINBER</t>
  </si>
  <si>
    <t>שטראוס</t>
  </si>
  <si>
    <t>STRAUSS</t>
  </si>
  <si>
    <t>STEMER</t>
  </si>
  <si>
    <t>נחום</t>
  </si>
  <si>
    <t>שטרנליכט</t>
  </si>
  <si>
    <t>NACHUM</t>
  </si>
  <si>
    <t>STERNLICHT</t>
  </si>
  <si>
    <t>שטרית-חדד</t>
  </si>
  <si>
    <t>SHITRIT- HADAD</t>
  </si>
  <si>
    <t>שופט בית משפט השלום פ"ת בדימוס</t>
  </si>
  <si>
    <t>שטרסמן</t>
  </si>
  <si>
    <t>GAVRIEL</t>
  </si>
  <si>
    <t>STRASMAN</t>
  </si>
  <si>
    <t>שטרוזמן</t>
  </si>
  <si>
    <t>SHTRUZMAN</t>
  </si>
  <si>
    <t>שטרנברג-אליעז</t>
  </si>
  <si>
    <t>STERNBERG-ELIAZ</t>
  </si>
  <si>
    <t>פאול</t>
  </si>
  <si>
    <t>שטרק</t>
  </si>
  <si>
    <t>PAUL</t>
  </si>
  <si>
    <t>STARK</t>
  </si>
  <si>
    <t>שטרסברג כהן</t>
  </si>
  <si>
    <t>STRASBERG COHE</t>
  </si>
  <si>
    <t>מירי</t>
  </si>
  <si>
    <t>שי-גרינברג</t>
  </si>
  <si>
    <t>MIRI</t>
  </si>
  <si>
    <t>SHAY-GREENBERG</t>
  </si>
  <si>
    <t>מיכאלה</t>
  </si>
  <si>
    <t>שידלובסקי אור</t>
  </si>
  <si>
    <t>MICHAELA</t>
  </si>
  <si>
    <t>SHIDLOWSKY OR</t>
  </si>
  <si>
    <t>שופטת בכירה בית משפט השלום ב"ש</t>
  </si>
  <si>
    <t>שיטרית</t>
  </si>
  <si>
    <t>SHITRIT</t>
  </si>
  <si>
    <t>שופט של בית המשפט המחוזי תל-אביב בדימוס</t>
  </si>
  <si>
    <t>שיינפלד</t>
  </si>
  <si>
    <t>SCHOENFELD</t>
  </si>
  <si>
    <t>אילן ש.</t>
  </si>
  <si>
    <t>שילה</t>
  </si>
  <si>
    <t>ILAN S.</t>
  </si>
  <si>
    <t>SHILOH</t>
  </si>
  <si>
    <t>אלישע</t>
  </si>
  <si>
    <t>שינבויים</t>
  </si>
  <si>
    <t>שופט נוער בית משפט השלום תל-אביב</t>
  </si>
  <si>
    <t>שילו</t>
  </si>
  <si>
    <t>SHILO</t>
  </si>
  <si>
    <t>סגן נשיא בית המשפט המחוזי תל אביב יפו</t>
  </si>
  <si>
    <t>יצחק שמשון</t>
  </si>
  <si>
    <t>רשם של בית המשפט בית משפט מחוזי</t>
  </si>
  <si>
    <t>נפתלי</t>
  </si>
  <si>
    <t>NAFTALI</t>
  </si>
  <si>
    <t>שינמן</t>
  </si>
  <si>
    <t>SHIENMAN</t>
  </si>
  <si>
    <t>שילוני</t>
  </si>
  <si>
    <t>SHILONY</t>
  </si>
  <si>
    <t>שופט לעניני משפחה בית משפט השלום ירושלים</t>
  </si>
  <si>
    <t>שיף</t>
  </si>
  <si>
    <t>SHIFF</t>
  </si>
  <si>
    <t>HANI</t>
  </si>
  <si>
    <t>שיצר</t>
  </si>
  <si>
    <t>SHITZER</t>
  </si>
  <si>
    <t>לובנה</t>
  </si>
  <si>
    <t>שלאעטה-חלאילה</t>
  </si>
  <si>
    <t>LUBNA</t>
  </si>
  <si>
    <t>KHALAILA</t>
  </si>
  <si>
    <t>שלגי</t>
  </si>
  <si>
    <t>שופט לעניני משפחה בית משפט השלום ב"ש</t>
  </si>
  <si>
    <t>שלו</t>
  </si>
  <si>
    <t>SHALEV</t>
  </si>
  <si>
    <t>שכטר-ישראלי</t>
  </si>
  <si>
    <t>ISRAELI</t>
  </si>
  <si>
    <t>EPHRAIM</t>
  </si>
  <si>
    <t>גילת</t>
  </si>
  <si>
    <t>GILAT</t>
  </si>
  <si>
    <t>שלוטף</t>
  </si>
  <si>
    <t>שלו גרטל</t>
  </si>
  <si>
    <t>SHALEV-GERTEL</t>
  </si>
  <si>
    <t>חמן פורה</t>
  </si>
  <si>
    <t>שלח</t>
  </si>
  <si>
    <t>CH.P.</t>
  </si>
  <si>
    <t>SHELACH</t>
  </si>
  <si>
    <t>שלזינגר-שמאי</t>
  </si>
  <si>
    <t>LEAH</t>
  </si>
  <si>
    <t>SCHLEZINGER-SHAMAY</t>
  </si>
  <si>
    <t>שליו</t>
  </si>
  <si>
    <t>שלס</t>
  </si>
  <si>
    <t>שמאי-כתב</t>
  </si>
  <si>
    <t>SHAMAY-KATAV</t>
  </si>
  <si>
    <t>ריקי</t>
  </si>
  <si>
    <t>שמולביץ</t>
  </si>
  <si>
    <t>RIKI</t>
  </si>
  <si>
    <t>SHMULEVITZ</t>
  </si>
  <si>
    <t>שמגר</t>
  </si>
  <si>
    <t>SHAMGAR</t>
  </si>
  <si>
    <t>שמיר</t>
  </si>
  <si>
    <t>שופטת של בימ"ש מחוזי תל אביב בדימוס</t>
  </si>
  <si>
    <t>מינה</t>
  </si>
  <si>
    <t>סגנית נשיא בית משפט השלום קרית גת</t>
  </si>
  <si>
    <t>שמואלי-מאייר</t>
  </si>
  <si>
    <t>SHMUELI- MEYER</t>
  </si>
  <si>
    <t>שמעוני</t>
  </si>
  <si>
    <t>SHIMONI</t>
  </si>
  <si>
    <t>רשם בית המשפט המחוזי ירושלים</t>
  </si>
  <si>
    <t>שמיע</t>
  </si>
  <si>
    <t>SHAMIA</t>
  </si>
  <si>
    <t>שופטת בית משפט תעבורה בשלום אשדוד</t>
  </si>
  <si>
    <t>שמיר-הירש</t>
  </si>
  <si>
    <t>SHAMIR-HEERSH</t>
  </si>
  <si>
    <t>שמש</t>
  </si>
  <si>
    <t>שני</t>
  </si>
  <si>
    <t>SHANI</t>
  </si>
  <si>
    <t>שופט בית משפט השלום הרצליה בדימוס</t>
  </si>
  <si>
    <t>שנהב</t>
  </si>
  <si>
    <t>SHENHAV</t>
  </si>
  <si>
    <t>אנה</t>
  </si>
  <si>
    <t>שניידר</t>
  </si>
  <si>
    <t>ANNA</t>
  </si>
  <si>
    <t>SCHNEIDER</t>
  </si>
  <si>
    <t>עזריאל אליקים</t>
  </si>
  <si>
    <t>שפי</t>
  </si>
  <si>
    <t>שופט בכיר לעניני משפחה בית משפט השלום (משפחה) רמת גן בדימוס</t>
  </si>
  <si>
    <t>שניצר-רהב</t>
  </si>
  <si>
    <t>SHNITSER-RAHAV</t>
  </si>
  <si>
    <t>סגנית נשיא בית המשפט</t>
  </si>
  <si>
    <t>שניצר זאגא</t>
  </si>
  <si>
    <t>SCHNITZER ZAGA</t>
  </si>
  <si>
    <t>שנלר</t>
  </si>
  <si>
    <t>SCHNELLER</t>
  </si>
  <si>
    <t>שופטת בית משפט השלום קרית שמונה</t>
  </si>
  <si>
    <t>שפילברג-כהן</t>
  </si>
  <si>
    <t>SPIELBERG-COHEN</t>
  </si>
  <si>
    <t>מיכאל מרדכי</t>
  </si>
  <si>
    <t>שפיצר</t>
  </si>
  <si>
    <t>SPITZER</t>
  </si>
  <si>
    <t>שפירא</t>
  </si>
  <si>
    <t>נשיא בית המשפט המחוזי חיפה</t>
  </si>
  <si>
    <t>ד"ר רון</t>
  </si>
  <si>
    <t>DR.RON</t>
  </si>
  <si>
    <t>SHAPIRO</t>
  </si>
  <si>
    <t>SHAPIRA</t>
  </si>
  <si>
    <t>כלנית</t>
  </si>
  <si>
    <t>CALANIT</t>
  </si>
  <si>
    <t>שפסר</t>
  </si>
  <si>
    <t>SPASSER</t>
  </si>
  <si>
    <t>שקד</t>
  </si>
  <si>
    <t>SHAKED</t>
  </si>
  <si>
    <t>תחיה</t>
  </si>
  <si>
    <t>TCHIA</t>
  </si>
  <si>
    <t>שצקי</t>
  </si>
  <si>
    <t>SHATZKY</t>
  </si>
  <si>
    <t>יהורם</t>
  </si>
  <si>
    <t>YEHORAM</t>
  </si>
  <si>
    <t>שפר</t>
  </si>
  <si>
    <t>SHEFER</t>
  </si>
  <si>
    <t>שקדי שץ</t>
  </si>
  <si>
    <t>SHKEDI SHATZ</t>
  </si>
  <si>
    <t>שרביט</t>
  </si>
  <si>
    <t>SHARVIT</t>
  </si>
  <si>
    <t>שר</t>
  </si>
  <si>
    <t>SHER</t>
  </si>
  <si>
    <t>א. ולטר</t>
  </si>
  <si>
    <t>שרויאר</t>
  </si>
  <si>
    <t>סגן נשיא של בימ"ש שלום תל אביב</t>
  </si>
  <si>
    <t>שופטת בכירה תקן בית משפט השלום נצרת</t>
  </si>
  <si>
    <t>שרון-גרין</t>
  </si>
  <si>
    <t>SHARON-GREEN</t>
  </si>
  <si>
    <t>שרון נתנאל</t>
  </si>
  <si>
    <t>THAMAR</t>
  </si>
  <si>
    <t>SHARON-NETHANE</t>
  </si>
  <si>
    <t>שריר</t>
  </si>
  <si>
    <t>SHARIR</t>
  </si>
  <si>
    <t>שריזלי</t>
  </si>
  <si>
    <t>CHERIZLI</t>
  </si>
  <si>
    <t>שרעבי</t>
  </si>
  <si>
    <t>SHARABI</t>
  </si>
  <si>
    <t>חננאל</t>
  </si>
  <si>
    <t>HANANEL</t>
  </si>
  <si>
    <t>שרשבסקי</t>
  </si>
  <si>
    <t>שופט של בימ"ש שלום אשדוד בדימוס</t>
  </si>
  <si>
    <t>ששון</t>
  </si>
  <si>
    <t>תדמור ברנשטיין</t>
  </si>
  <si>
    <t>TADMOR BERNSTEIN</t>
  </si>
  <si>
    <t>שופט בכיר בית משפט השלום רמלה בדימוס</t>
  </si>
  <si>
    <t>שרצקי</t>
  </si>
  <si>
    <t>SHERATZKY</t>
  </si>
  <si>
    <t>תדמור-זמיר</t>
  </si>
  <si>
    <t>TADMORE-ZAMIR</t>
  </si>
  <si>
    <t>נעה</t>
  </si>
  <si>
    <t>תבור</t>
  </si>
  <si>
    <t>TAVOR</t>
  </si>
  <si>
    <t>ארי</t>
  </si>
  <si>
    <t>תיבון</t>
  </si>
  <si>
    <t>ARI</t>
  </si>
  <si>
    <t>TIBBON</t>
  </si>
  <si>
    <t>תוסיה כהן</t>
  </si>
  <si>
    <t>רשמת בית הדין האזורי לעבודה נצרת</t>
  </si>
  <si>
    <t>לובנא</t>
  </si>
  <si>
    <t>תלחמי-סוידאן</t>
  </si>
  <si>
    <t>TALHAMI-SWEDAN</t>
  </si>
  <si>
    <t>שופט רשם בית המשפט המחוזי מרכז</t>
  </si>
  <si>
    <t>תמיר</t>
  </si>
  <si>
    <t>TAMIR</t>
  </si>
  <si>
    <t>אברהם דן (רמי)</t>
  </si>
  <si>
    <t>AVRAHAM DAN</t>
  </si>
  <si>
    <t>RUBIN</t>
  </si>
  <si>
    <t>רובס</t>
  </si>
  <si>
    <t>ROBES</t>
  </si>
  <si>
    <t>רובינשטיין</t>
  </si>
  <si>
    <t>RUBINSTEIN</t>
  </si>
  <si>
    <t>רובוביץ-ברכש</t>
  </si>
  <si>
    <t>RUBOWITZ-BARCHASH</t>
  </si>
  <si>
    <t>שופט תעבורה בבימ"ש שלום חיפה בדימוס</t>
  </si>
  <si>
    <t>יאן</t>
  </si>
  <si>
    <t>רובינזון</t>
  </si>
  <si>
    <t>קלרה</t>
  </si>
  <si>
    <t>רג'יניאנו</t>
  </si>
  <si>
    <t>CLARA</t>
  </si>
  <si>
    <t>REGINIANO</t>
  </si>
  <si>
    <t>רובינשטיין שמגר</t>
  </si>
  <si>
    <t>בכהונה</t>
  </si>
  <si>
    <t>סגן</t>
  </si>
  <si>
    <t>נשיא שאינו סגן</t>
  </si>
  <si>
    <t>מחוזי</t>
  </si>
  <si>
    <t>אזורי</t>
  </si>
  <si>
    <t>ארצי</t>
  </si>
  <si>
    <t>נשיא</t>
  </si>
  <si>
    <t>עבודה</t>
  </si>
  <si>
    <t>Column1</t>
  </si>
  <si>
    <t>עליון</t>
  </si>
  <si>
    <t>משנה</t>
  </si>
  <si>
    <t>דירוג</t>
  </si>
  <si>
    <t>ערכאה</t>
  </si>
  <si>
    <t>אחר</t>
  </si>
  <si>
    <t>מנהל</t>
  </si>
  <si>
    <t>סגן נשיא בית משפט מחוזי תל-אביב</t>
  </si>
  <si>
    <t>תעבורה</t>
  </si>
  <si>
    <t>סגנית נשיא בימ"ש מחוזי תל אביב</t>
  </si>
  <si>
    <t>בתי המשפט</t>
  </si>
  <si>
    <t>סגנית נשיא בתי משפט לענייני משפחה השלום חיפה בדימוס</t>
  </si>
  <si>
    <t>רשם המרכז להכשרה והשתלמות שופטים בהנהלת בתי המשפט</t>
  </si>
  <si>
    <t>שופטת המרכז להכשרה והשתלמות שופטים בהנהלת בתי המשפט</t>
  </si>
  <si>
    <t>נוער</t>
  </si>
  <si>
    <t>מספר שופטים</t>
  </si>
  <si>
    <t>מספר שופטות</t>
  </si>
  <si>
    <t>סגן או משנה</t>
  </si>
  <si>
    <t>Grand Total</t>
  </si>
  <si>
    <t>Row Labels</t>
  </si>
  <si>
    <t>בית הדין האזורי לעבודה</t>
  </si>
  <si>
    <t>בית הדין הארצי לעבודה</t>
  </si>
  <si>
    <t>בית המשפט העליון</t>
  </si>
  <si>
    <t>בית משפט המחוזי</t>
  </si>
  <si>
    <t>בית משפט לתעבורה</t>
  </si>
  <si>
    <t>בית משפט שלום</t>
  </si>
  <si>
    <t>TRUE</t>
  </si>
  <si>
    <t>אחוז הנשים</t>
  </si>
  <si>
    <t>מס' שופטים</t>
  </si>
  <si>
    <t>שמות ערביים</t>
  </si>
  <si>
    <t>ערבי</t>
  </si>
  <si>
    <t>יהודי</t>
  </si>
  <si>
    <t>מספר ערבים</t>
  </si>
  <si>
    <t>ייצוג ערבים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</si>
</sst>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9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right" indent="1"/>
    </xf>
    <xf numFmtId="0" fontId="0" fillId="2" borderId="0" xfId="0" applyFill="1"/>
    <xf numFmtId="0" fontId="0" fillId="2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</cellXfs>
  <cellStyles count="1">
    <cellStyle name="Normal" xfId="0" builtinId="0"/>
  </cellStyles>
  <dxfs count="68">
    <dxf>
      <numFmt numFmtId="0" formatCode="General"/>
      <fill>
        <patternFill patternType="solid">
          <fgColor indexed="64"/>
          <bgColor theme="0" tint="-4.9989318521683403E-2"/>
        </patternFill>
      </fill>
    </dxf>
    <dxf>
      <numFmt numFmtId="0" formatCode="General"/>
      <fill>
        <patternFill patternType="solid">
          <fgColor indexed="64"/>
          <bgColor theme="0" tint="-4.9989318521683403E-2"/>
        </patternFill>
      </fill>
    </dxf>
    <dxf>
      <numFmt numFmtId="0" formatCode="General"/>
      <fill>
        <patternFill patternType="solid">
          <fgColor indexed="64"/>
          <bgColor theme="0" tint="-4.9989318521683403E-2"/>
        </patternFill>
      </fill>
    </dxf>
    <dxf>
      <numFmt numFmtId="0" formatCode="General"/>
      <fill>
        <patternFill patternType="solid">
          <fgColor indexed="64"/>
          <bgColor theme="0" tint="-4.9989318521683403E-2"/>
        </patternFill>
      </fill>
    </dxf>
    <dxf>
      <numFmt numFmtId="0" formatCode="General"/>
      <fill>
        <patternFill patternType="solid">
          <fgColor indexed="64"/>
          <bgColor theme="0" tint="-4.9989318521683403E-2"/>
        </patternFill>
      </fill>
    </dxf>
    <dxf>
      <numFmt numFmtId="0" formatCode="General"/>
      <fill>
        <patternFill patternType="solid">
          <fgColor indexed="64"/>
          <bgColor theme="0" tint="-4.9989318521683403E-2"/>
        </patternFill>
      </fill>
    </dxf>
    <dxf>
      <numFmt numFmtId="0" formatCode="General"/>
      <fill>
        <patternFill patternType="solid">
          <fgColor indexed="64"/>
          <bgColor theme="0" tint="-4.9989318521683403E-2"/>
        </patternFill>
      </fill>
    </dxf>
    <dxf>
      <numFmt numFmtId="13" formatCode="0%"/>
    </dxf>
    <dxf>
      <numFmt numFmtId="13" formatCode="0%"/>
    </dxf>
    <dxf>
      <numFmt numFmtId="13" formatCode="0%"/>
    </dxf>
    <dxf>
      <numFmt numFmtId="165" formatCode="_-* #,##0_-;\-* #,##0_-;_-* &quot;-&quot;??_-;_-@_-"/>
    </dxf>
    <dxf>
      <alignment horizontal="right"/>
    </dxf>
    <dxf>
      <alignment horizontal="right"/>
    </dxf>
    <dxf>
      <numFmt numFmtId="13" formatCode="0%"/>
    </dxf>
    <dxf>
      <alignment wrapText="1"/>
    </dxf>
    <dxf>
      <numFmt numFmtId="13" formatCode="0%"/>
    </dxf>
    <dxf>
      <alignment wrapText="1"/>
    </dxf>
    <dxf>
      <numFmt numFmtId="13" formatCode="0%"/>
    </dxf>
    <dxf>
      <alignment wrapText="1"/>
    </dxf>
    <dxf>
      <numFmt numFmtId="13" formatCode="0%"/>
    </dxf>
    <dxf>
      <alignment wrapText="1"/>
    </dxf>
    <dxf>
      <numFmt numFmtId="13" formatCode="0%"/>
    </dxf>
    <dxf>
      <alignment wrapText="1"/>
    </dxf>
    <dxf>
      <numFmt numFmtId="13" formatCode="0%"/>
    </dxf>
    <dxf>
      <alignment wrapText="1"/>
    </dxf>
    <dxf>
      <numFmt numFmtId="13" formatCode="0%"/>
    </dxf>
    <dxf>
      <alignment wrapText="1"/>
    </dxf>
    <dxf>
      <numFmt numFmtId="13" formatCode="0%"/>
    </dxf>
    <dxf>
      <alignment wrapText="1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  <fill>
        <patternFill>
          <bgColor rgb="FFFFC7CE"/>
        </patternFill>
      </fill>
    </dxf>
    <dxf>
      <alignment horizontal="right"/>
    </dxf>
    <dxf>
      <alignment horizontal="right"/>
    </dxf>
    <dxf>
      <numFmt numFmtId="165" formatCode="_-* #,##0_-;\-* #,##0_-;_-* &quot;-&quot;??_-;_-@_-"/>
    </dxf>
    <dxf>
      <numFmt numFmtId="13" formatCode="0%"/>
    </dxf>
    <dxf>
      <numFmt numFmtId="0" formatCode="General"/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3" formatCode="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" refreshedDate="43428.499383796297" createdVersion="6" refreshedVersion="6" minRefreshableVersion="3" recordCount="1579" xr:uid="{95EA2C49-DA15-4773-B638-F10BF3253F2E}">
  <cacheSource type="worksheet">
    <worksheetSource name="out"/>
  </cacheSource>
  <cacheFields count="18">
    <cacheField name="title" numFmtId="0">
      <sharedItems/>
    </cacheField>
    <cacheField name="role" numFmtId="0">
      <sharedItems/>
    </cacheField>
    <cacheField name="hebrew_first_name" numFmtId="0">
      <sharedItems/>
    </cacheField>
    <cacheField name="hebrew_last_name" numFmtId="0">
      <sharedItems/>
    </cacheField>
    <cacheField name="foreign_first_name" numFmtId="0">
      <sharedItems/>
    </cacheField>
    <cacheField name="foreign_last_name" numFmtId="0">
      <sharedItems/>
    </cacheField>
    <cacheField name="sex" numFmtId="0">
      <sharedItems/>
    </cacheField>
    <cacheField name="retired" numFmtId="0">
      <sharedItems/>
    </cacheField>
    <cacheField name="deceased" numFmtId="0">
      <sharedItems/>
    </cacheField>
    <cacheField name="בכהונה" numFmtId="0">
      <sharedItems count="2">
        <b v="1"/>
        <b v="0"/>
      </sharedItems>
    </cacheField>
    <cacheField name="דירוג" numFmtId="0">
      <sharedItems count="6">
        <s v="שופט"/>
        <s v="סגן או משנה"/>
        <s v="רשם"/>
        <s v="נשיא"/>
        <s v="אחר"/>
        <s v="מנהל"/>
      </sharedItems>
    </cacheField>
    <cacheField name="ערכאה" numFmtId="0">
      <sharedItems count="8">
        <s v="בית משפט המחוזי"/>
        <s v="בית משפט שלום"/>
        <s v="בית הדין האזורי לעבודה"/>
        <s v="בית המשפט העליון"/>
        <s v="בית משפט לתעבורה"/>
        <s v="בית הדין הארצי לעבודה"/>
        <s v="אחר"/>
        <s v="הנהלת בתי המשפט"/>
      </sharedItems>
    </cacheField>
    <cacheField name="מספר שופטים" numFmtId="0">
      <sharedItems containsSemiMixedTypes="0" containsString="0" containsNumber="1" containsInteger="1" minValue="1" maxValue="1"/>
    </cacheField>
    <cacheField name="מספר שופטות" numFmtId="0">
      <sharedItems containsSemiMixedTypes="0" containsString="0" containsNumber="1" containsInteger="1" minValue="0" maxValue="1"/>
    </cacheField>
    <cacheField name="שמות ערביים" numFmtId="0">
      <sharedItems containsBlank="1"/>
    </cacheField>
    <cacheField name="מספר ערבים" numFmtId="0">
      <sharedItems containsSemiMixedTypes="0" containsString="0" containsNumber="1" containsInteger="1" minValue="0" maxValue="1"/>
    </cacheField>
    <cacheField name="אחוז נשים" numFmtId="0" formula="'מספר שופטות' /'מספר שופטים'" databaseField="0"/>
    <cacheField name="אחוז ערבים" numFmtId="0" formula="'מספר ערבים' /'מספר שופטים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9">
  <r>
    <s v="שופט"/>
    <s v="שופט בית המשפט המחוזי באר שבע"/>
    <s v="נסר"/>
    <s v="אבו טהה"/>
    <s v="NASIR"/>
    <s v="ABU TAHA"/>
    <s v="male"/>
    <b v="0"/>
    <b v="0"/>
    <x v="0"/>
    <x v="0"/>
    <x v="0"/>
    <n v="1"/>
    <n v="0"/>
    <s v="ערבי"/>
    <n v="1"/>
  </r>
  <r>
    <s v="שופט"/>
    <s v="סגן נשיא בתי משפט לנוער"/>
    <s v="אחמד"/>
    <s v="אבו-פריחה"/>
    <s v="AHMED"/>
    <s v="ABU-FREHA"/>
    <s v="male"/>
    <b v="0"/>
    <b v="0"/>
    <x v="0"/>
    <x v="1"/>
    <x v="1"/>
    <n v="1"/>
    <n v="0"/>
    <s v="ערבי"/>
    <n v="1"/>
  </r>
  <r>
    <s v="שופט"/>
    <s v="סגן נשיא בית הדין האזורי לעבודה ירושלים"/>
    <s v="כאמל"/>
    <s v="אבו קאעוד"/>
    <s v="KAMEL"/>
    <s v="ABOU KAOUD"/>
    <s v="male"/>
    <b v="0"/>
    <b v="0"/>
    <x v="0"/>
    <x v="1"/>
    <x v="2"/>
    <n v="1"/>
    <n v="0"/>
    <s v="ערבי"/>
    <n v="1"/>
  </r>
  <r>
    <s v="שופט"/>
    <s v="שופטת בית משפט השלום נצרת"/>
    <s v="אוסילה"/>
    <s v="אבו אסעד"/>
    <s v="OSAILA"/>
    <s v="ABU ASSAD"/>
    <s v="female"/>
    <b v="0"/>
    <b v="0"/>
    <x v="0"/>
    <x v="0"/>
    <x v="1"/>
    <n v="1"/>
    <n v="1"/>
    <s v="ערבי"/>
    <n v="1"/>
  </r>
  <r>
    <s v="שופט"/>
    <s v="שופט בית משפט השלום רמלה"/>
    <s v="הישאם"/>
    <s v="אבו שחאדה"/>
    <s v="HISHAM"/>
    <s v="ABOU SHEHADEH"/>
    <s v="male"/>
    <b v="0"/>
    <b v="0"/>
    <x v="0"/>
    <x v="0"/>
    <x v="1"/>
    <n v="1"/>
    <n v="0"/>
    <s v="ערבי"/>
    <n v="1"/>
  </r>
  <r>
    <s v="שופט"/>
    <s v="שופט בכיר בית המשפט המחוזי נצרת"/>
    <s v="שאהר"/>
    <s v="אטרש"/>
    <s v="SHAHER"/>
    <s v="ATRASH"/>
    <s v="male"/>
    <b v="0"/>
    <b v="0"/>
    <x v="0"/>
    <x v="0"/>
    <x v="0"/>
    <n v="1"/>
    <n v="0"/>
    <s v="ערבי"/>
    <n v="1"/>
  </r>
  <r>
    <s v="שופט"/>
    <s v="שופטת בכירה תקן בית משפט השלום ירושלים"/>
    <s v="עינת"/>
    <s v="אבמן-מולר"/>
    <s v="EINAT"/>
    <s v="AVMAN-MULLER"/>
    <s v="female"/>
    <b v="0"/>
    <b v="0"/>
    <x v="0"/>
    <x v="0"/>
    <x v="1"/>
    <n v="1"/>
    <n v="1"/>
    <s v="יהודי"/>
    <n v="0"/>
  </r>
  <r>
    <s v="רשם"/>
    <s v="רשמת בכירה בית משפט השלום נצרת"/>
    <s v="רביע"/>
    <s v="ג'באלי"/>
    <s v="RABIE"/>
    <s v="GABALI"/>
    <s v="female"/>
    <b v="0"/>
    <b v="0"/>
    <x v="0"/>
    <x v="2"/>
    <x v="1"/>
    <n v="1"/>
    <n v="1"/>
    <s v="ערבי"/>
    <n v="1"/>
  </r>
  <r>
    <s v="שופט"/>
    <s v="שופטת בית הדין האזורי לעבודה חיפה"/>
    <s v="סאוסן"/>
    <s v="אלקאסם"/>
    <s v="SAWSAN"/>
    <s v="ELKASSEM"/>
    <s v="female"/>
    <b v="0"/>
    <b v="0"/>
    <x v="0"/>
    <x v="0"/>
    <x v="2"/>
    <n v="1"/>
    <n v="1"/>
    <s v="ערבי"/>
    <n v="1"/>
  </r>
  <r>
    <s v="שופט"/>
    <s v="שופטת לעניני משפחה בית משפט משפחה בשלום נצרת"/>
    <s v="ג'מילה"/>
    <s v="ג'בארין"/>
    <s v="JAMELA"/>
    <s v="JABAREEN"/>
    <s v="female"/>
    <b v="0"/>
    <b v="0"/>
    <x v="0"/>
    <x v="0"/>
    <x v="1"/>
    <n v="1"/>
    <n v="1"/>
    <s v="ערבי"/>
    <n v="1"/>
  </r>
  <r>
    <s v="שופט"/>
    <s v="שופט בית המשפט המחוזי חיפה"/>
    <s v="נאסר"/>
    <s v="ג'השאן"/>
    <s v="NASSER"/>
    <s v="JAHSHAN"/>
    <s v="male"/>
    <b v="0"/>
    <b v="0"/>
    <x v="0"/>
    <x v="0"/>
    <x v="0"/>
    <n v="1"/>
    <n v="0"/>
    <s v="ערבי"/>
    <n v="1"/>
  </r>
  <r>
    <s v="שופט"/>
    <s v="שופטת בית משפט השלום עפולה"/>
    <s v="מאג'דה"/>
    <s v="ג'ובראן-מורקוס"/>
    <s v="MAJIDA"/>
    <s v="JUBRAN-MORKOUS"/>
    <s v="female"/>
    <b v="0"/>
    <b v="0"/>
    <x v="0"/>
    <x v="0"/>
    <x v="1"/>
    <n v="1"/>
    <n v="1"/>
    <s v="ערבי"/>
    <n v="1"/>
  </r>
  <r>
    <s v="שופט"/>
    <s v="שופט בית משפט השלום חיפה"/>
    <s v="מאזן"/>
    <s v="דאוד"/>
    <s v="MAZEN"/>
    <s v="DAOUD"/>
    <s v="male"/>
    <b v="0"/>
    <b v="0"/>
    <x v="0"/>
    <x v="0"/>
    <x v="1"/>
    <n v="1"/>
    <n v="0"/>
    <s v="ערבי"/>
    <n v="1"/>
  </r>
  <r>
    <s v="שופט"/>
    <s v="סגן נשיא בית המשפט המחוזי נצרת"/>
    <s v="זיאד"/>
    <s v="הווארי"/>
    <s v="ZIAD"/>
    <s v="HAWARI"/>
    <s v="male"/>
    <b v="0"/>
    <b v="0"/>
    <x v="0"/>
    <x v="1"/>
    <x v="0"/>
    <n v="1"/>
    <n v="0"/>
    <s v="ערבי"/>
    <n v="1"/>
  </r>
  <r>
    <s v="שופט"/>
    <s v="שופטת בית משפט השלום נצרת"/>
    <s v="רגד"/>
    <s v="זועבי"/>
    <s v="RAGHD"/>
    <s v="ZUBI"/>
    <s v="female"/>
    <b v="0"/>
    <b v="0"/>
    <x v="0"/>
    <x v="0"/>
    <x v="1"/>
    <n v="1"/>
    <n v="1"/>
    <s v="ערבי"/>
    <n v="1"/>
  </r>
  <r>
    <s v="שופט"/>
    <s v="שופטת השלום קריות"/>
    <s v="אלואז"/>
    <s v="זערורה-עבדאלחלים"/>
    <s v="ALWAZ"/>
    <s v="ZAROURA-ABDELHALIM"/>
    <s v="female"/>
    <b v="0"/>
    <b v="0"/>
    <x v="0"/>
    <x v="0"/>
    <x v="1"/>
    <n v="1"/>
    <n v="1"/>
    <s v="ערבי"/>
    <n v="1"/>
  </r>
  <r>
    <s v="שופט"/>
    <s v="שופט בית משפט השלום ירושלים"/>
    <s v="מוחמד"/>
    <s v="חאג' יחיא"/>
    <s v="MOHAMAD"/>
    <s v="HAJ YAHYA"/>
    <s v="male"/>
    <b v="0"/>
    <b v="0"/>
    <x v="0"/>
    <x v="0"/>
    <x v="1"/>
    <n v="1"/>
    <n v="0"/>
    <s v="ערבי"/>
    <n v="1"/>
  </r>
  <r>
    <s v="שופט"/>
    <s v="שופט בית משפט השלום עכו"/>
    <s v="וויליאם"/>
    <s v="חאמד"/>
    <s v="WILLIAM"/>
    <s v="HAMED"/>
    <s v="male"/>
    <b v="0"/>
    <b v="0"/>
    <x v="0"/>
    <x v="0"/>
    <x v="1"/>
    <n v="1"/>
    <n v="0"/>
    <s v="ערבי"/>
    <n v="1"/>
  </r>
  <r>
    <s v="שופט"/>
    <s v="סגן נשיא בית משפט השלום חיפה"/>
    <s v="רמזי"/>
    <s v="חדיד"/>
    <s v="RAMZH"/>
    <s v="HADIED"/>
    <s v="male"/>
    <b v="0"/>
    <b v="0"/>
    <x v="0"/>
    <x v="1"/>
    <x v="1"/>
    <n v="1"/>
    <n v="0"/>
    <s v="ערבי"/>
    <n v="1"/>
  </r>
  <r>
    <s v="שופט"/>
    <s v="שופט השלום טבריה"/>
    <s v="סאמר"/>
    <s v="ח'טיב"/>
    <s v="SAMIR"/>
    <s v="KHATIB"/>
    <s v="male"/>
    <b v="0"/>
    <b v="0"/>
    <x v="0"/>
    <x v="0"/>
    <x v="1"/>
    <n v="1"/>
    <n v="0"/>
    <s v="ערבי"/>
    <n v="1"/>
  </r>
  <r>
    <s v="שופט"/>
    <s v="שופט בית משפט השלום עפולה"/>
    <s v="ויסאם"/>
    <s v="חיר"/>
    <s v="KHAIR"/>
    <s v="WESAM"/>
    <s v="male"/>
    <b v="0"/>
    <b v="0"/>
    <x v="0"/>
    <x v="0"/>
    <x v="1"/>
    <n v="1"/>
    <n v="0"/>
    <s v="ערבי"/>
    <n v="1"/>
  </r>
  <r>
    <s v="רשם"/>
    <s v="רשם בכיר השלום טבריה"/>
    <s v="מוהנד"/>
    <s v="חלאילה"/>
    <s v="MOHANNAD"/>
    <s v="HALAILY"/>
    <s v="male"/>
    <b v="0"/>
    <b v="0"/>
    <x v="0"/>
    <x v="2"/>
    <x v="1"/>
    <n v="1"/>
    <n v="0"/>
    <s v="ערבי"/>
    <n v="1"/>
  </r>
  <r>
    <s v="שופט"/>
    <s v="שופטת בית משפט תעבורה בשלום נצרת"/>
    <s v="מנאל"/>
    <s v="חליחל-דיאב"/>
    <s v="MANAL"/>
    <s v="HLEIHEL-DIAB"/>
    <s v="female"/>
    <b v="0"/>
    <b v="0"/>
    <x v="0"/>
    <x v="0"/>
    <x v="1"/>
    <n v="1"/>
    <n v="1"/>
    <s v="ערבי"/>
    <n v="1"/>
  </r>
  <r>
    <s v="רשם"/>
    <s v="רשמת בכירה בית משפט השלום תל-אביב"/>
    <s v="ויג'דאן"/>
    <s v="חליחל"/>
    <s v="WEJOAN"/>
    <s v="HLEIHEL"/>
    <s v="female"/>
    <b v="0"/>
    <b v="0"/>
    <x v="0"/>
    <x v="2"/>
    <x v="1"/>
    <n v="1"/>
    <n v="1"/>
    <s v="ערבי"/>
    <n v="1"/>
  </r>
  <r>
    <s v="שופט"/>
    <s v="סגן נשיא בית המשפט המחוזי תל-אביב"/>
    <s v="חאלד"/>
    <s v="כבוב"/>
    <s v="CHALED"/>
    <s v="KABUB"/>
    <s v="male"/>
    <b v="0"/>
    <b v="0"/>
    <x v="0"/>
    <x v="1"/>
    <x v="0"/>
    <n v="1"/>
    <n v="0"/>
    <s v="ערבי"/>
    <n v="1"/>
  </r>
  <r>
    <s v="רשם"/>
    <s v="רשם בכיר בית משפט השלום חיפה"/>
    <s v="ראמי"/>
    <s v="נאסר"/>
    <s v="RAMI"/>
    <s v="NASSER"/>
    <s v="male"/>
    <b v="0"/>
    <b v="0"/>
    <x v="0"/>
    <x v="2"/>
    <x v="1"/>
    <n v="1"/>
    <n v="0"/>
    <s v="ערבי"/>
    <n v="1"/>
  </r>
  <r>
    <s v="שופט"/>
    <s v="שופט בכיר בית משפט השלום עכו"/>
    <s v="ג'מיל"/>
    <s v="נאסר"/>
    <s v="JAMEEL"/>
    <s v="NASSER"/>
    <s v="male"/>
    <b v="0"/>
    <b v="0"/>
    <x v="0"/>
    <x v="0"/>
    <x v="1"/>
    <n v="1"/>
    <n v="0"/>
    <s v="ערבי"/>
    <n v="1"/>
  </r>
  <r>
    <s v="שופט"/>
    <s v="שופטת בכירה בית משפט השלום נצרת"/>
    <s v="שאדן"/>
    <s v="נאשף-אבו אחמד"/>
    <s v="SHADEN"/>
    <s v="NASHEF-ABU AHMAD"/>
    <s v="female"/>
    <b v="0"/>
    <b v="0"/>
    <x v="0"/>
    <x v="0"/>
    <x v="1"/>
    <n v="1"/>
    <n v="1"/>
    <s v="ערבי"/>
    <n v="1"/>
  </r>
  <r>
    <s v="רשם"/>
    <s v="רשם בכיר בית משפט השלום תל-אביב"/>
    <s v="קייס"/>
    <s v="נאשף"/>
    <s v="KAIS"/>
    <s v="NASHEIF"/>
    <s v="male"/>
    <b v="0"/>
    <b v="0"/>
    <x v="0"/>
    <x v="2"/>
    <x v="1"/>
    <n v="1"/>
    <n v="0"/>
    <s v="ערבי"/>
    <n v="1"/>
  </r>
  <r>
    <s v="שופט"/>
    <s v="שופטת בכירה בית משפט השלום נצרת"/>
    <s v="רים"/>
    <s v="נדאף"/>
    <s v="REEM"/>
    <s v="NADDAF"/>
    <s v="female"/>
    <b v="0"/>
    <b v="0"/>
    <x v="0"/>
    <x v="0"/>
    <x v="1"/>
    <n v="1"/>
    <n v="1"/>
    <s v="ערבי"/>
    <n v="1"/>
  </r>
  <r>
    <s v="שופט"/>
    <s v="שופטת בית משפט השלום נצרת"/>
    <s v="דוניא"/>
    <s v="נסאר"/>
    <s v="DUNYA"/>
    <s v="NASSAR"/>
    <s v="female"/>
    <b v="0"/>
    <b v="0"/>
    <x v="0"/>
    <x v="0"/>
    <x v="1"/>
    <n v="1"/>
    <n v="1"/>
    <s v="ערבי"/>
    <n v="1"/>
  </r>
  <r>
    <s v="רשם"/>
    <s v="רשמת בית הדין האזורי לעבודה חיפה"/>
    <s v="אימאן"/>
    <s v="נסראלדין"/>
    <s v="EMAN"/>
    <s v="NASERALDEEN"/>
    <s v="female"/>
    <b v="0"/>
    <b v="0"/>
    <x v="0"/>
    <x v="2"/>
    <x v="2"/>
    <n v="1"/>
    <n v="1"/>
    <s v="ערבי"/>
    <n v="1"/>
  </r>
  <r>
    <s v="שופט"/>
    <s v="סגן נשיא בית משפט השלום עכו"/>
    <s v="זיאד"/>
    <s v="סאלח"/>
    <s v="ZIAD"/>
    <s v="SALIH"/>
    <s v="male"/>
    <b v="0"/>
    <b v="0"/>
    <x v="0"/>
    <x v="1"/>
    <x v="1"/>
    <n v="1"/>
    <n v="0"/>
    <s v="ערבי"/>
    <n v="1"/>
  </r>
  <r>
    <s v="רשם"/>
    <s v="רשמת בכירה בית משפט השלום ירושלים"/>
    <s v="סמאח"/>
    <s v="סאבר מסארווה"/>
    <s v="SAMAH"/>
    <s v="SABER MASSARWI"/>
    <s v="female"/>
    <b v="0"/>
    <b v="0"/>
    <x v="0"/>
    <x v="2"/>
    <x v="1"/>
    <n v="1"/>
    <n v="1"/>
    <s v="ערבי"/>
    <n v="1"/>
  </r>
  <r>
    <s v="שופט"/>
    <s v="נשיא בתי משפט השלום במחוז חיפה"/>
    <s v="אינאס"/>
    <s v="סלאמה"/>
    <s v="EINAS"/>
    <s v="SALAMEH"/>
    <s v="male"/>
    <b v="0"/>
    <b v="0"/>
    <x v="0"/>
    <x v="3"/>
    <x v="1"/>
    <n v="1"/>
    <n v="0"/>
    <s v="ערבי"/>
    <n v="1"/>
  </r>
  <r>
    <s v="שופט"/>
    <s v="שופט של בית המשפט בית משפט מחוזי"/>
    <s v="שכיב"/>
    <s v="סרחאן"/>
    <s v="SHAKIEB"/>
    <s v="SERHAN"/>
    <s v="male"/>
    <b v="0"/>
    <b v="0"/>
    <x v="0"/>
    <x v="0"/>
    <x v="0"/>
    <n v="1"/>
    <n v="0"/>
    <s v="ערבי"/>
    <n v="1"/>
  </r>
  <r>
    <s v="שופט"/>
    <s v="שופט בית המשפט המחוזי נצרת"/>
    <s v="עאטף"/>
    <s v="עילבוני"/>
    <s v="ATTIF"/>
    <s v="AILABOUNI"/>
    <s v="male"/>
    <b v="0"/>
    <b v="0"/>
    <x v="0"/>
    <x v="0"/>
    <x v="0"/>
    <n v="1"/>
    <n v="0"/>
    <s v="ערבי"/>
    <n v="1"/>
  </r>
  <r>
    <s v="שופט"/>
    <s v="שופט בית משפט השלום קריות"/>
    <s v="מוחמד"/>
    <s v="עלי"/>
    <s v="MUHAMMAD"/>
    <s v="ALI"/>
    <s v="male"/>
    <b v="0"/>
    <b v="0"/>
    <x v="0"/>
    <x v="0"/>
    <x v="1"/>
    <n v="1"/>
    <n v="0"/>
    <s v="ערבי"/>
    <n v="1"/>
  </r>
  <r>
    <s v="שופט"/>
    <s v="שופט בית משפט השלום חיפה"/>
    <s v="ד&quot;ר זאיד"/>
    <s v="פלאח"/>
    <s v="DR. ZAID"/>
    <s v="FALAH"/>
    <s v="male"/>
    <b v="0"/>
    <b v="0"/>
    <x v="0"/>
    <x v="0"/>
    <x v="1"/>
    <n v="1"/>
    <n v="0"/>
    <s v="ערבי"/>
    <n v="1"/>
  </r>
  <r>
    <s v="שופט"/>
    <s v="שופט בית הדין האזורי לעבודה נצרת"/>
    <s v="מוסטפא"/>
    <s v="קאסם"/>
    <s v="MUSTAFA"/>
    <s v="KASSEM"/>
    <s v="male"/>
    <b v="0"/>
    <b v="0"/>
    <x v="0"/>
    <x v="0"/>
    <x v="2"/>
    <n v="1"/>
    <n v="0"/>
    <s v="ערבי"/>
    <n v="1"/>
  </r>
  <r>
    <s v="שופט"/>
    <s v="שופט בית המשפט העליון"/>
    <s v="ג'ורג'"/>
    <s v="קרא"/>
    <s v="GEORGE"/>
    <s v="KARRA"/>
    <s v="male"/>
    <b v="0"/>
    <b v="0"/>
    <x v="0"/>
    <x v="0"/>
    <x v="3"/>
    <n v="1"/>
    <n v="0"/>
    <s v="ערבי"/>
    <n v="1"/>
  </r>
  <r>
    <s v="שופט"/>
    <s v="שופט לעניני משפחה בית משפט משפחה בשלום נצרת"/>
    <s v="מחמוד"/>
    <s v="שדאפנה"/>
    <s v="MAHMUD"/>
    <s v="SHADAFNA"/>
    <s v="male"/>
    <b v="0"/>
    <b v="0"/>
    <x v="0"/>
    <x v="0"/>
    <x v="1"/>
    <n v="1"/>
    <n v="0"/>
    <s v="ערבי"/>
    <n v="1"/>
  </r>
  <r>
    <s v="שופט"/>
    <s v="רשמת בית הדין האזורי לעבודה נצרת"/>
    <s v="לובנא"/>
    <s v="תלחמי-סוידאן"/>
    <s v="LUBNA"/>
    <s v="TALHAMI-SWEDAN"/>
    <s v="female"/>
    <b v="0"/>
    <b v="0"/>
    <x v="0"/>
    <x v="2"/>
    <x v="2"/>
    <n v="1"/>
    <n v="1"/>
    <s v="ערבי"/>
    <n v="1"/>
  </r>
  <r>
    <s v="שופט"/>
    <s v="שופטת בית משפט השלום ירושלים"/>
    <s v="מאיה"/>
    <s v="אב-גנים ויינשטיין"/>
    <s v="MAYA"/>
    <s v="AV-GANIM WEINSTEIN"/>
    <s v="female"/>
    <b v="0"/>
    <b v="0"/>
    <x v="0"/>
    <x v="0"/>
    <x v="1"/>
    <n v="1"/>
    <n v="1"/>
    <s v="יהודי"/>
    <n v="0"/>
  </r>
  <r>
    <s v="שופט"/>
    <s v="שופט בית משפט השלום תל-אביב"/>
    <s v="שאול"/>
    <s v="אבינור"/>
    <s v="SHAUL"/>
    <s v="AVINOR"/>
    <s v="male"/>
    <b v="0"/>
    <b v="0"/>
    <x v="0"/>
    <x v="0"/>
    <x v="1"/>
    <n v="1"/>
    <n v="0"/>
    <s v="יהודי"/>
    <n v="0"/>
  </r>
  <r>
    <s v="שופט"/>
    <s v="שופט השלום ראשל&quot;צ"/>
    <s v="גיא"/>
    <s v="אבנון"/>
    <s v="GUY"/>
    <s v="AVNON"/>
    <s v="male"/>
    <b v="0"/>
    <b v="0"/>
    <x v="0"/>
    <x v="0"/>
    <x v="1"/>
    <n v="1"/>
    <n v="0"/>
    <s v="יהודי"/>
    <n v="0"/>
  </r>
  <r>
    <s v="שופט"/>
    <s v="שופט בית המשפט המחוזי ירושלים"/>
    <s v="אלי"/>
    <s v="אברבנאל"/>
    <s v="ELI"/>
    <s v="ABRAVANEL"/>
    <s v="male"/>
    <b v="0"/>
    <b v="0"/>
    <x v="0"/>
    <x v="0"/>
    <x v="0"/>
    <n v="1"/>
    <n v="0"/>
    <s v="יהודי"/>
    <n v="0"/>
  </r>
  <r>
    <s v="שופט"/>
    <s v="נשיא בית המשפט המחוזי נצרת"/>
    <s v="ד&quot;ר אברהם"/>
    <s v="אברהם"/>
    <s v="DR. AVRAHAM"/>
    <s v="AVRAHAM"/>
    <s v="male"/>
    <b v="0"/>
    <b v="0"/>
    <x v="0"/>
    <x v="3"/>
    <x v="0"/>
    <n v="1"/>
    <n v="0"/>
    <s v="יהודי"/>
    <n v="0"/>
  </r>
  <r>
    <s v="שופט"/>
    <s v="נשיא בית הדין האזורי לעבודה ירושלים"/>
    <s v="אייל שלום"/>
    <s v="אברהמי"/>
    <s v="EYAL SHALOM"/>
    <s v="AVRAHAMI"/>
    <s v="male"/>
    <b v="0"/>
    <b v="0"/>
    <x v="0"/>
    <x v="3"/>
    <x v="2"/>
    <n v="1"/>
    <n v="0"/>
    <s v="יהודי"/>
    <n v="0"/>
  </r>
  <r>
    <s v="שופט"/>
    <s v="שופטת בית המשפט המחוזי תל-אביב"/>
    <s v="תמר"/>
    <s v="אברהמי"/>
    <s v="TAMAR"/>
    <s v="ABRAHAMI"/>
    <s v="female"/>
    <b v="0"/>
    <b v="0"/>
    <x v="0"/>
    <x v="0"/>
    <x v="0"/>
    <n v="1"/>
    <n v="1"/>
    <s v="יהודי"/>
    <n v="0"/>
  </r>
  <r>
    <s v="שופט"/>
    <s v="שופטת בית המשפט המחוזי תל-אביב"/>
    <s v="מיכל"/>
    <s v="אגמון-גונן"/>
    <s v="MICHAL"/>
    <s v="AGMON-GONEN"/>
    <s v="female"/>
    <b v="0"/>
    <b v="0"/>
    <x v="0"/>
    <x v="0"/>
    <x v="0"/>
    <n v="1"/>
    <n v="1"/>
    <s v="יהודי"/>
    <n v="0"/>
  </r>
  <r>
    <s v="שופט"/>
    <s v="שופטת בכירה בית משפט השלום נתניה"/>
    <s v="סמדר"/>
    <s v="אברמוביץ-קולנדר"/>
    <s v="SMADAR"/>
    <s v="ABRAMOVITCH-KOLLENDE"/>
    <s v="female"/>
    <b v="0"/>
    <b v="0"/>
    <x v="0"/>
    <x v="0"/>
    <x v="1"/>
    <n v="1"/>
    <n v="1"/>
    <s v="יהודי"/>
    <n v="0"/>
  </r>
  <r>
    <s v="שופט"/>
    <s v="שופטת בית משפט השלום אילת"/>
    <s v="ליאורה"/>
    <s v="אדלשטיין"/>
    <s v="LEORAH"/>
    <s v="EDELSTEIN"/>
    <s v="female"/>
    <b v="0"/>
    <b v="0"/>
    <x v="0"/>
    <x v="0"/>
    <x v="1"/>
    <n v="1"/>
    <n v="1"/>
    <s v="יהודי"/>
    <n v="0"/>
  </r>
  <r>
    <s v="שופט"/>
    <s v="שופט בית המשפט המחוזי נצרת"/>
    <s v="יונתן"/>
    <s v="אברהם"/>
    <s v="YONATAN"/>
    <s v="AVRAHAM"/>
    <s v="male"/>
    <b v="0"/>
    <b v="0"/>
    <x v="0"/>
    <x v="0"/>
    <x v="0"/>
    <n v="1"/>
    <n v="0"/>
    <s v="יהודי"/>
    <n v="0"/>
  </r>
  <r>
    <s v="שופט"/>
    <s v="סגן נשיא בית משפט השלום קרית גת"/>
    <s v="אור"/>
    <s v="אדם"/>
    <s v="OR"/>
    <s v="ADAM"/>
    <s v="male"/>
    <b v="0"/>
    <b v="0"/>
    <x v="0"/>
    <x v="1"/>
    <x v="1"/>
    <n v="1"/>
    <n v="0"/>
    <s v="יהודי"/>
    <n v="0"/>
  </r>
  <r>
    <s v="שופט"/>
    <s v="שופטת של בית משפט לתעבורה"/>
    <s v="אתי הגר"/>
    <s v="אדרי"/>
    <s v="ETTY HAGAR"/>
    <s v="EDRI"/>
    <s v="female"/>
    <b v="0"/>
    <b v="0"/>
    <x v="0"/>
    <x v="0"/>
    <x v="4"/>
    <n v="1"/>
    <n v="1"/>
    <s v="יהודי"/>
    <n v="0"/>
  </r>
  <r>
    <s v="שופט"/>
    <s v="סגן נשיא בית משפט השלום נצרת"/>
    <s v="נעמן"/>
    <s v="אדריס"/>
    <s v="NAAMAN"/>
    <s v="EDRIS"/>
    <s v="male"/>
    <b v="0"/>
    <b v="0"/>
    <x v="0"/>
    <x v="1"/>
    <x v="1"/>
    <n v="1"/>
    <n v="0"/>
    <s v="יהודי"/>
    <n v="0"/>
  </r>
  <r>
    <s v="רשם"/>
    <s v="רשם בית הדין האזורי לעבודה ב&quot;ש"/>
    <s v="איתי"/>
    <s v="אדרת"/>
    <s v="ITAY"/>
    <s v="ADERET"/>
    <s v="male"/>
    <b v="0"/>
    <b v="0"/>
    <x v="0"/>
    <x v="2"/>
    <x v="2"/>
    <n v="1"/>
    <n v="0"/>
    <s v="יהודי"/>
    <n v="0"/>
  </r>
  <r>
    <s v="שופט"/>
    <s v="שופטת בית משפט השלום תל-אביב"/>
    <s v="רונית"/>
    <s v="אופיר"/>
    <s v="RONIT"/>
    <s v="OFFIR"/>
    <s v="female"/>
    <b v="0"/>
    <b v="0"/>
    <x v="0"/>
    <x v="0"/>
    <x v="1"/>
    <n v="1"/>
    <n v="1"/>
    <s v="יהודי"/>
    <n v="0"/>
  </r>
  <r>
    <s v="שופט"/>
    <s v="שופטת בית משפט השלום הרצליה"/>
    <s v="יפעת"/>
    <s v="אונגר ביטון"/>
    <s v="YIFAT"/>
    <s v="UNGER BITON"/>
    <s v="female"/>
    <b v="0"/>
    <b v="0"/>
    <x v="0"/>
    <x v="0"/>
    <x v="1"/>
    <n v="1"/>
    <n v="1"/>
    <s v="יהודי"/>
    <n v="0"/>
  </r>
  <r>
    <s v="שופט"/>
    <s v="שופטת בית משפט השלום נתניה"/>
    <s v="גלית"/>
    <s v="אוסי-שרעבי"/>
    <s v="GALIT"/>
    <s v="USI-SHARABY"/>
    <s v="female"/>
    <b v="0"/>
    <b v="0"/>
    <x v="0"/>
    <x v="0"/>
    <x v="1"/>
    <n v="1"/>
    <n v="1"/>
    <s v="יהודי"/>
    <n v="0"/>
  </r>
  <r>
    <s v="שופט"/>
    <s v="סגן נשיא בית משפט לתעבורה"/>
    <s v="אלון"/>
    <s v="אופיר"/>
    <s v="ALON"/>
    <s v="OFFIR"/>
    <s v="male"/>
    <b v="0"/>
    <b v="0"/>
    <x v="0"/>
    <x v="1"/>
    <x v="4"/>
    <n v="1"/>
    <n v="0"/>
    <s v="יהודי"/>
    <n v="0"/>
  </r>
  <r>
    <s v="שופט"/>
    <s v="שופטת לעניני משפחה בית משפט השלום (משפחה) תל אביב"/>
    <s v="סגלית"/>
    <s v="אופק"/>
    <s v="SIGALIT"/>
    <s v="OFEK"/>
    <s v="female"/>
    <b v="0"/>
    <b v="0"/>
    <x v="0"/>
    <x v="0"/>
    <x v="1"/>
    <n v="1"/>
    <n v="1"/>
    <s v="יהודי"/>
    <n v="0"/>
  </r>
  <r>
    <s v="שופט"/>
    <s v="שופטת בית משפט השלום פ&quot;ת"/>
    <s v="טל"/>
    <s v="אוסטפלד-נאוי"/>
    <s v="TAL"/>
    <s v="OSTFELD-NAVY"/>
    <s v="female"/>
    <b v="0"/>
    <b v="0"/>
    <x v="0"/>
    <x v="0"/>
    <x v="1"/>
    <n v="1"/>
    <n v="1"/>
    <s v="יהודי"/>
    <n v="0"/>
  </r>
  <r>
    <s v="שופט"/>
    <s v="שופטת ב בית הדין הארצי לעבודה"/>
    <s v="חנה"/>
    <s v="אופק-גנדלר"/>
    <s v="HANNA"/>
    <s v="GHENDKER-OFEK"/>
    <s v="female"/>
    <b v="0"/>
    <b v="0"/>
    <x v="0"/>
    <x v="0"/>
    <x v="5"/>
    <n v="1"/>
    <n v="1"/>
    <s v="יהודי"/>
    <n v="0"/>
  </r>
  <r>
    <s v="שופט"/>
    <s v="שופטת בית משפט השלום ראשל&quot;צ"/>
    <s v="אילה"/>
    <s v="אורן"/>
    <s v="AYALA"/>
    <s v="OREN"/>
    <s v="female"/>
    <b v="0"/>
    <b v="0"/>
    <x v="0"/>
    <x v="0"/>
    <x v="1"/>
    <n v="1"/>
    <n v="1"/>
    <s v="יהודי"/>
    <n v="0"/>
  </r>
  <r>
    <s v="שופט"/>
    <s v="נשיא בית המשפט המחוזי תל-אביב"/>
    <s v="איתן ישראל"/>
    <s v="אורנשטיין"/>
    <s v="EITAN ISRAEL"/>
    <s v="ORENSTIN"/>
    <s v="male"/>
    <b v="0"/>
    <b v="0"/>
    <x v="0"/>
    <x v="3"/>
    <x v="0"/>
    <n v="1"/>
    <n v="0"/>
    <s v="יהודי"/>
    <n v="0"/>
  </r>
  <r>
    <s v="שופט"/>
    <s v="סגנית נשיא בית משפט השלום תל-אביב"/>
    <s v="אפרת"/>
    <s v="אור (אליאס)"/>
    <s v="EFRAT"/>
    <s v="OR (ELIAS)"/>
    <s v="female"/>
    <b v="0"/>
    <b v="0"/>
    <x v="0"/>
    <x v="1"/>
    <x v="1"/>
    <n v="1"/>
    <n v="1"/>
    <s v="יהודי"/>
    <n v="0"/>
  </r>
  <r>
    <s v="שופט"/>
    <s v="שופט השלום אילת"/>
    <s v="תומר"/>
    <s v="אורינוב"/>
    <s v="TOMER"/>
    <s v="URINOV"/>
    <s v="male"/>
    <b v="0"/>
    <b v="0"/>
    <x v="0"/>
    <x v="0"/>
    <x v="1"/>
    <n v="1"/>
    <n v="0"/>
    <s v="יהודי"/>
    <n v="0"/>
  </r>
  <r>
    <s v="שופט"/>
    <s v="שופט בית המשפט המחוזי נצרת"/>
    <s v="ג'ורג'"/>
    <s v="אזולאי"/>
    <s v="GEORGES"/>
    <s v="AZOULAY"/>
    <s v="male"/>
    <b v="0"/>
    <b v="0"/>
    <x v="0"/>
    <x v="0"/>
    <x v="0"/>
    <n v="1"/>
    <n v="0"/>
    <s v="יהודי"/>
    <n v="0"/>
  </r>
  <r>
    <s v="שופט"/>
    <s v="שופטת בית משפט השלום ירושלים"/>
    <s v="קרן"/>
    <s v="אזולאי"/>
    <s v="KEREN"/>
    <s v="AZULAI"/>
    <s v="female"/>
    <b v="0"/>
    <b v="0"/>
    <x v="0"/>
    <x v="0"/>
    <x v="1"/>
    <n v="1"/>
    <n v="1"/>
    <s v="יהודי"/>
    <n v="0"/>
  </r>
  <r>
    <s v="שופט"/>
    <s v="שופט בית משפט השלום חדרה"/>
    <s v="אלכס"/>
    <s v="אחטר"/>
    <s v="ALEX"/>
    <s v="AHTER"/>
    <s v="male"/>
    <b v="0"/>
    <b v="0"/>
    <x v="0"/>
    <x v="0"/>
    <x v="1"/>
    <n v="1"/>
    <n v="0"/>
    <s v="יהודי"/>
    <n v="0"/>
  </r>
  <r>
    <s v="שופט"/>
    <s v="שופט בית הדין האזורי לעבודה ב&quot;ש"/>
    <s v="יעקב"/>
    <s v="אזולאי"/>
    <s v="YAAKOV"/>
    <s v="AZULAI"/>
    <s v="male"/>
    <b v="0"/>
    <b v="0"/>
    <x v="0"/>
    <x v="0"/>
    <x v="2"/>
    <n v="1"/>
    <n v="0"/>
    <s v="יהודי"/>
    <n v="0"/>
  </r>
  <r>
    <s v="שופט"/>
    <s v="שופט בית המשפט המחוזי תל-אביב"/>
    <s v="יונה"/>
    <s v="אטדגי"/>
    <s v="YONA"/>
    <s v="ETTEDGUI"/>
    <s v="male"/>
    <b v="0"/>
    <b v="0"/>
    <x v="0"/>
    <x v="0"/>
    <x v="0"/>
    <n v="1"/>
    <n v="0"/>
    <s v="יהודי"/>
    <n v="0"/>
  </r>
  <r>
    <s v="שופט"/>
    <s v="שופטת המחוזי חיפה"/>
    <s v="עפרה"/>
    <s v="אטיאס"/>
    <s v="OFRA"/>
    <s v="ATTIAS"/>
    <s v="female"/>
    <b v="0"/>
    <b v="0"/>
    <x v="0"/>
    <x v="0"/>
    <x v="0"/>
    <n v="1"/>
    <n v="1"/>
    <s v="יהודי"/>
    <n v="0"/>
  </r>
  <r>
    <s v="שופט"/>
    <s v="שופטת לעניני משפחה בית משפט השלום ב&quot;ש"/>
    <s v="רות"/>
    <s v="אטדגי-פריאנטה"/>
    <s v="RUTH"/>
    <s v="ETTEDGUI- PARYENTE"/>
    <s v="female"/>
    <b v="0"/>
    <b v="0"/>
    <x v="0"/>
    <x v="0"/>
    <x v="1"/>
    <n v="1"/>
    <n v="1"/>
    <s v="יהודי"/>
    <n v="0"/>
  </r>
  <r>
    <s v="שופט"/>
    <s v="סגן הנשיא בית הדין הארצי לעבודה"/>
    <s v="אילן"/>
    <s v="איטח"/>
    <s v="ILAN"/>
    <s v="ITAH"/>
    <s v="male"/>
    <b v="0"/>
    <b v="0"/>
    <x v="0"/>
    <x v="1"/>
    <x v="5"/>
    <n v="1"/>
    <n v="0"/>
    <s v="יהודי"/>
    <n v="0"/>
  </r>
  <r>
    <s v="שופט"/>
    <s v="שופטת בית משפט השלום נצרת"/>
    <s v="רבקה"/>
    <s v="איזנברג"/>
    <s v="RIVKA"/>
    <s v="EISENBERG"/>
    <s v="female"/>
    <b v="0"/>
    <b v="0"/>
    <x v="0"/>
    <x v="0"/>
    <x v="1"/>
    <n v="1"/>
    <n v="1"/>
    <s v="יהודי"/>
    <n v="0"/>
  </r>
  <r>
    <s v="רשם"/>
    <s v="רשמת בית הדין האזורי לעבודה ב&quot;ש"/>
    <s v="רעות"/>
    <s v="אייד בזיני"/>
    <s v="REUT"/>
    <s v="AYAD BAZINI"/>
    <s v="female"/>
    <b v="0"/>
    <b v="0"/>
    <x v="0"/>
    <x v="2"/>
    <x v="2"/>
    <n v="1"/>
    <n v="1"/>
    <s v="יהודי"/>
    <n v="0"/>
  </r>
  <r>
    <s v="שופט"/>
    <s v="שופטת בית משפט השלום (משפחה) תל אביב"/>
    <s v="איריס"/>
    <s v="אילוטוביץ' סגל"/>
    <s v="IRIS"/>
    <s v="ILOTOVICH- SEGAL"/>
    <s v="female"/>
    <b v="0"/>
    <b v="0"/>
    <x v="0"/>
    <x v="0"/>
    <x v="1"/>
    <n v="1"/>
    <n v="1"/>
    <s v="יהודי"/>
    <n v="0"/>
  </r>
  <r>
    <s v="שופט"/>
    <s v="שופטת בית משפט השלום אשדוד"/>
    <s v="עדי"/>
    <s v="אייזדורפר"/>
    <s v="ADI"/>
    <s v="EISDORFER"/>
    <s v="female"/>
    <b v="0"/>
    <b v="0"/>
    <x v="0"/>
    <x v="0"/>
    <x v="1"/>
    <n v="1"/>
    <n v="1"/>
    <s v="יהודי"/>
    <n v="0"/>
  </r>
  <r>
    <s v="שופט"/>
    <s v="שופטת בית המשפט המחוזי תל-אביב"/>
    <s v="יעל"/>
    <s v="אילני"/>
    <s v="YAEL"/>
    <s v="ILANI"/>
    <s v="female"/>
    <b v="0"/>
    <b v="0"/>
    <x v="0"/>
    <x v="0"/>
    <x v="0"/>
    <n v="1"/>
    <n v="1"/>
    <s v="יהודי"/>
    <n v="0"/>
  </r>
  <r>
    <s v="שופט"/>
    <s v="סגנית נשיא בית משפט משפחה בשלום חיפה"/>
    <s v="שלי"/>
    <s v="אייזנברג"/>
    <s v="SHELLY"/>
    <s v="AISENBERG"/>
    <s v="female"/>
    <b v="0"/>
    <b v="0"/>
    <x v="0"/>
    <x v="1"/>
    <x v="1"/>
    <n v="1"/>
    <n v="1"/>
    <s v="יהודי"/>
    <n v="0"/>
  </r>
  <r>
    <s v="שופט"/>
    <s v="שופטת בית המשפט המחוזי ירושלים"/>
    <s v="מרים"/>
    <s v="אילני"/>
    <s v="MIRIAM"/>
    <s v="ILANY"/>
    <s v="female"/>
    <b v="0"/>
    <b v="0"/>
    <x v="0"/>
    <x v="0"/>
    <x v="0"/>
    <n v="1"/>
    <n v="1"/>
    <s v="יהודי"/>
    <n v="0"/>
  </r>
  <r>
    <s v="שופט"/>
    <s v="שופטת בית משפט השלום ירושלים"/>
    <s v="אפרת"/>
    <s v="אייכנשטיין שמלה"/>
    <s v="EFRAT"/>
    <s v="EICHENSTEIN"/>
    <s v="female"/>
    <b v="0"/>
    <b v="0"/>
    <x v="0"/>
    <x v="0"/>
    <x v="1"/>
    <n v="1"/>
    <n v="1"/>
    <s v="יהודי"/>
    <n v="0"/>
  </r>
  <r>
    <s v="שופט"/>
    <s v="שופטת נוער בית משפט נוער בשלום נצרת"/>
    <s v="אילנית"/>
    <s v="אימבר"/>
    <s v="ILANIT"/>
    <s v="IMBER"/>
    <s v="female"/>
    <b v="0"/>
    <b v="0"/>
    <x v="0"/>
    <x v="0"/>
    <x v="1"/>
    <n v="1"/>
    <n v="1"/>
    <s v="יהודי"/>
    <n v="0"/>
  </r>
  <r>
    <s v="שופט"/>
    <s v="שופט בית המשפט המחוזי באר שבע"/>
    <s v="אלון"/>
    <s v="אינפלד"/>
    <s v="AYLON"/>
    <s v="INFELD"/>
    <s v="male"/>
    <b v="0"/>
    <b v="0"/>
    <x v="0"/>
    <x v="0"/>
    <x v="0"/>
    <n v="1"/>
    <n v="0"/>
    <s v="יהודי"/>
    <n v="0"/>
  </r>
  <r>
    <s v="שופט"/>
    <s v="שופטת בית הדין האזורי לעבודה תל-אביב"/>
    <s v="עידית"/>
    <s v="איצקוביץ שחר"/>
    <s v="IDIT"/>
    <s v="ITZCOVICH SHACHAR"/>
    <s v="female"/>
    <b v="0"/>
    <b v="0"/>
    <x v="0"/>
    <x v="0"/>
    <x v="2"/>
    <n v="1"/>
    <n v="1"/>
    <s v="יהודי"/>
    <n v="0"/>
  </r>
  <r>
    <s v="שופט"/>
    <s v="שופט בית הדין האזורי לעבודה ירושלים"/>
    <s v="עמיצור"/>
    <s v="איתם"/>
    <s v="AMITSUR"/>
    <s v="EITAM"/>
    <s v="male"/>
    <b v="0"/>
    <b v="0"/>
    <x v="0"/>
    <x v="0"/>
    <x v="2"/>
    <n v="1"/>
    <n v="0"/>
    <s v="יהודי"/>
    <n v="0"/>
  </r>
  <r>
    <s v="שופט"/>
    <s v="שופט של בית משפט לתעבורה"/>
    <s v="ארנון"/>
    <s v="איתן"/>
    <s v="ARNON"/>
    <s v="EITAN"/>
    <s v="male"/>
    <b v="0"/>
    <b v="0"/>
    <x v="0"/>
    <x v="0"/>
    <x v="4"/>
    <n v="1"/>
    <n v="0"/>
    <s v="יהודי"/>
    <n v="0"/>
  </r>
  <r>
    <s v="רשם"/>
    <s v="רשמת בכיר בית משפט השלום פתח תקוה"/>
    <s v="זהבית"/>
    <s v="אלדר"/>
    <s v="ZEHAVIT"/>
    <s v="ELDAR"/>
    <s v="female"/>
    <b v="0"/>
    <b v="0"/>
    <x v="0"/>
    <x v="2"/>
    <x v="1"/>
    <n v="1"/>
    <n v="1"/>
    <s v="יהודי"/>
    <n v="0"/>
  </r>
  <r>
    <s v="שופט"/>
    <s v="שופטת בית משפט השלום ירושלים"/>
    <s v="סיגל"/>
    <s v="אלבו"/>
    <s v="SIGAL"/>
    <s v="ALBO"/>
    <s v="female"/>
    <b v="0"/>
    <b v="0"/>
    <x v="0"/>
    <x v="0"/>
    <x v="1"/>
    <n v="1"/>
    <n v="1"/>
    <s v="יהודי"/>
    <n v="0"/>
  </r>
  <r>
    <s v="שופט"/>
    <s v="שופטת המחוזי חיפה"/>
    <s v="אספרנצה"/>
    <s v="אלון"/>
    <s v="ESPERANZA"/>
    <s v="ALON"/>
    <s v="female"/>
    <b v="0"/>
    <b v="0"/>
    <x v="0"/>
    <x v="0"/>
    <x v="0"/>
    <n v="1"/>
    <n v="1"/>
    <s v="יהודי"/>
    <n v="0"/>
  </r>
  <r>
    <s v="שופט"/>
    <s v="שופט בכיר לעניני משפחה בית משפט השלום ירושלים"/>
    <s v="שלמה"/>
    <s v="אלבז"/>
    <s v="SHLOMO"/>
    <s v="ELBAZ"/>
    <s v="male"/>
    <b v="0"/>
    <b v="0"/>
    <x v="0"/>
    <x v="0"/>
    <x v="1"/>
    <n v="1"/>
    <n v="0"/>
    <s v="יהודי"/>
    <n v="0"/>
  </r>
  <r>
    <s v="שופט"/>
    <s v="שופט בית המשפט המחוזי תל-אביב"/>
    <s v="מגן"/>
    <s v="אלטוביה"/>
    <s v="MAGEN"/>
    <s v="ALTUVIA"/>
    <s v="male"/>
    <b v="0"/>
    <b v="0"/>
    <x v="0"/>
    <x v="0"/>
    <x v="0"/>
    <n v="1"/>
    <n v="0"/>
    <s v="יהודי"/>
    <n v="0"/>
  </r>
  <r>
    <s v="שופט"/>
    <s v="שופט לעניני משפחה בית משפט השלום פ&quot;ת"/>
    <s v="עובד"/>
    <s v="אליאס"/>
    <s v="OVED"/>
    <s v="ELIAS"/>
    <s v="male"/>
    <b v="0"/>
    <b v="0"/>
    <x v="0"/>
    <x v="0"/>
    <x v="1"/>
    <n v="1"/>
    <n v="0"/>
    <s v="יהודי"/>
    <n v="0"/>
  </r>
  <r>
    <s v="שופט"/>
    <s v="שופט לעניני משפחה בית משפט השלום (משפחה) תל אביב"/>
    <s v="יחזקאל"/>
    <s v="אליהו"/>
    <s v="YEHEZKEL"/>
    <s v="ELIYAHU"/>
    <s v="male"/>
    <b v="0"/>
    <b v="0"/>
    <x v="0"/>
    <x v="0"/>
    <x v="1"/>
    <n v="1"/>
    <n v="0"/>
    <s v="יהודי"/>
    <n v="0"/>
  </r>
  <r>
    <s v="שופט"/>
    <s v="שופטת בית המשפט המחוזי תל-אביב"/>
    <s v="שושנה"/>
    <s v="אלמגור"/>
    <s v="SHOSHANA"/>
    <s v="ALMAGOR"/>
    <s v="female"/>
    <b v="0"/>
    <b v="0"/>
    <x v="0"/>
    <x v="0"/>
    <x v="0"/>
    <n v="1"/>
    <n v="1"/>
    <s v="יהודי"/>
    <n v="0"/>
  </r>
  <r>
    <s v="שופט"/>
    <s v="סגן נשיא בית המשפט המחוזי חיפה"/>
    <s v="אברהם"/>
    <s v="אליקים"/>
    <s v="AVRAHAM"/>
    <s v="ELYAKIM"/>
    <s v="male"/>
    <b v="0"/>
    <b v="0"/>
    <x v="0"/>
    <x v="1"/>
    <x v="0"/>
    <n v="1"/>
    <n v="0"/>
    <s v="יהודי"/>
    <n v="0"/>
  </r>
  <r>
    <s v="שופט"/>
    <s v="שופט לעניני משפחה בית משפט משפחה בשלום ירושלים"/>
    <s v="אורן"/>
    <s v="אליעז"/>
    <s v="OREN"/>
    <s v="ELIAZ"/>
    <s v="male"/>
    <b v="0"/>
    <b v="0"/>
    <x v="0"/>
    <x v="0"/>
    <x v="1"/>
    <n v="1"/>
    <n v="0"/>
    <s v="יהודי"/>
    <n v="0"/>
  </r>
  <r>
    <s v="שופט"/>
    <s v="שופטת לעניני משפחה בית משפט משפחה בשלום פתח תקוה"/>
    <s v="מירב"/>
    <s v="אליהו"/>
    <s v="MERAV"/>
    <s v="ELIYAHU"/>
    <s v="female"/>
    <b v="0"/>
    <b v="0"/>
    <x v="0"/>
    <x v="0"/>
    <x v="1"/>
    <n v="1"/>
    <n v="1"/>
    <s v="יהודי"/>
    <n v="0"/>
  </r>
  <r>
    <s v="שופט"/>
    <s v="שופטת בית משפט השלום תל-אביב"/>
    <s v="מי-טל"/>
    <s v="אל-עד קרביס"/>
    <s v="MEY-TAL"/>
    <s v="EL-AD KERBIS"/>
    <s v="female"/>
    <b v="0"/>
    <b v="0"/>
    <x v="0"/>
    <x v="0"/>
    <x v="1"/>
    <n v="1"/>
    <n v="1"/>
    <s v="יהודי"/>
    <n v="0"/>
  </r>
  <r>
    <s v="שופט"/>
    <s v="שופטת בית משפט השלום תל-אביב"/>
    <s v="דנה"/>
    <s v="אמיר"/>
    <s v="DANA"/>
    <s v="AMIR"/>
    <s v="female"/>
    <b v="0"/>
    <b v="0"/>
    <x v="0"/>
    <x v="0"/>
    <x v="1"/>
    <n v="1"/>
    <n v="1"/>
    <s v="יהודי"/>
    <n v="0"/>
  </r>
  <r>
    <s v="שופט"/>
    <s v="שופט בית המשפט המחוזי מרכז"/>
    <s v="רמי"/>
    <s v="אמיר"/>
    <s v="RAMI"/>
    <s v="AMIR"/>
    <s v="male"/>
    <b v="0"/>
    <b v="0"/>
    <x v="0"/>
    <x v="0"/>
    <x v="0"/>
    <n v="1"/>
    <n v="0"/>
    <s v="יהודי"/>
    <n v="0"/>
  </r>
  <r>
    <s v="שופט"/>
    <s v="שופט בכיר בית משפט השלום ב&quot;ש"/>
    <s v="ג'ורג'"/>
    <s v="אמוראי"/>
    <s v="GEORGE"/>
    <s v="AMORAEE"/>
    <s v="male"/>
    <b v="0"/>
    <b v="0"/>
    <x v="0"/>
    <x v="0"/>
    <x v="1"/>
    <n v="1"/>
    <n v="0"/>
    <s v="יהודי"/>
    <n v="0"/>
  </r>
  <r>
    <s v="שופט"/>
    <s v="שופטת בית הדין האזורי לעבודה ב&quot;ש"/>
    <s v="יעל"/>
    <s v="אנגלברג שהם"/>
    <s v="YAEL"/>
    <s v="ENGELBERG-SHOHAM"/>
    <s v="female"/>
    <b v="0"/>
    <b v="0"/>
    <x v="0"/>
    <x v="0"/>
    <x v="2"/>
    <n v="1"/>
    <n v="1"/>
    <s v="יהודי"/>
    <n v="0"/>
  </r>
  <r>
    <s v="שופט"/>
    <s v="שופטת בית משפט השלום חדרה"/>
    <s v="ד&quot;ר קרן"/>
    <s v="אניספלד"/>
    <s v="KEREN"/>
    <s v="ANISFELD"/>
    <s v="female"/>
    <b v="0"/>
    <b v="0"/>
    <x v="0"/>
    <x v="0"/>
    <x v="1"/>
    <n v="1"/>
    <n v="1"/>
    <s v="יהודי"/>
    <n v="0"/>
  </r>
  <r>
    <s v="שופט"/>
    <s v="שופטת בכירה בית משפט השלום חדרה"/>
    <s v="הדסה"/>
    <s v="אסיף"/>
    <s v="HADASA"/>
    <s v="ASIF"/>
    <s v="female"/>
    <b v="0"/>
    <b v="0"/>
    <x v="0"/>
    <x v="0"/>
    <x v="1"/>
    <n v="1"/>
    <n v="1"/>
    <s v="יהודי"/>
    <n v="0"/>
  </r>
  <r>
    <s v="רשם"/>
    <s v="רשמת בכירה בית משפט השלום ראשל&quot;צ"/>
    <s v="דליה"/>
    <s v="אסטרייכר"/>
    <s v="DALIA"/>
    <s v="OESTREICHER"/>
    <s v="female"/>
    <b v="0"/>
    <b v="0"/>
    <x v="0"/>
    <x v="2"/>
    <x v="1"/>
    <n v="1"/>
    <n v="1"/>
    <s v="יהודי"/>
    <n v="0"/>
  </r>
  <r>
    <s v="שופט"/>
    <s v="שופטת לעניני משפחה בית משפט השלום (משפחה) תל אביב"/>
    <s v="איריס"/>
    <s v="אסל"/>
    <s v="IRIS"/>
    <s v="ASAL"/>
    <s v="female"/>
    <b v="0"/>
    <b v="0"/>
    <x v="0"/>
    <x v="0"/>
    <x v="1"/>
    <n v="1"/>
    <n v="1"/>
    <s v="יהודי"/>
    <n v="0"/>
  </r>
  <r>
    <s v="שופט"/>
    <s v="שופט בית המשפט המחוזי באר שבע"/>
    <s v="ישראל פבלו"/>
    <s v="אקסלרד"/>
    <s v="ISRAEL PABLO"/>
    <s v="AKSELRAD"/>
    <s v="male"/>
    <b v="0"/>
    <b v="0"/>
    <x v="0"/>
    <x v="0"/>
    <x v="0"/>
    <n v="1"/>
    <n v="0"/>
    <s v="יהודי"/>
    <n v="0"/>
  </r>
  <r>
    <s v="שופט"/>
    <s v="שופטת בית משפט השלום ראשל&quot;צ"/>
    <s v="רבקה"/>
    <s v="ארד"/>
    <s v="RIVKA"/>
    <s v="ARAD"/>
    <s v="female"/>
    <b v="0"/>
    <b v="0"/>
    <x v="0"/>
    <x v="0"/>
    <x v="1"/>
    <n v="1"/>
    <n v="1"/>
    <s v="יהודי"/>
    <n v="0"/>
  </r>
  <r>
    <s v="שופט"/>
    <s v="סגנית נשיא בית משפט השלום חדרה"/>
    <s v="פנינה"/>
    <s v="ארגמן"/>
    <s v="PNINA"/>
    <s v="ARGAMAN"/>
    <s v="female"/>
    <b v="0"/>
    <b v="0"/>
    <x v="0"/>
    <x v="1"/>
    <x v="1"/>
    <n v="1"/>
    <n v="1"/>
    <s v="יהודי"/>
    <n v="0"/>
  </r>
  <r>
    <s v="שופט"/>
    <s v="שופט השלום קריות"/>
    <s v="שלמה מיכאל"/>
    <s v="ארדמן"/>
    <s v="SHLOMO MICHAEL"/>
    <s v="ERDMAN"/>
    <s v="male"/>
    <b v="0"/>
    <b v="0"/>
    <x v="0"/>
    <x v="0"/>
    <x v="1"/>
    <n v="1"/>
    <n v="0"/>
    <s v="יהודי"/>
    <n v="0"/>
  </r>
  <r>
    <s v="שופט"/>
    <s v="שופט בית משפט השלום חיפה"/>
    <s v="זיו"/>
    <s v="אריאלי"/>
    <s v="ZIV"/>
    <s v="ARIELI"/>
    <s v="male"/>
    <b v="0"/>
    <b v="0"/>
    <x v="0"/>
    <x v="0"/>
    <x v="1"/>
    <n v="1"/>
    <n v="0"/>
    <s v="יהודי"/>
    <n v="0"/>
  </r>
  <r>
    <s v="שופט"/>
    <s v="סגן נשיא בית משפט השלום ירושלים"/>
    <s v="גד"/>
    <s v="ארנברג"/>
    <s v="GAD"/>
    <s v="EHRENBERG"/>
    <s v="male"/>
    <b v="0"/>
    <b v="0"/>
    <x v="0"/>
    <x v="1"/>
    <x v="1"/>
    <n v="1"/>
    <n v="0"/>
    <s v="יהודי"/>
    <n v="0"/>
  </r>
  <r>
    <s v="שופט"/>
    <s v="שופט בית המשפט המחוזי מרכז"/>
    <s v="בנימין"/>
    <s v="ארנון"/>
    <s v="BENJAMIN"/>
    <s v="ARNON"/>
    <s v="male"/>
    <b v="0"/>
    <b v="0"/>
    <x v="0"/>
    <x v="0"/>
    <x v="0"/>
    <n v="1"/>
    <n v="0"/>
    <s v="יהודי"/>
    <n v="0"/>
  </r>
  <r>
    <s v="שופט"/>
    <s v="שופט בית משפט השלום ראשל&quot;צ"/>
    <s v="רפי"/>
    <s v="ארניה"/>
    <s v="RAFI"/>
    <s v="ARANYA"/>
    <s v="male"/>
    <b v="0"/>
    <b v="0"/>
    <x v="0"/>
    <x v="0"/>
    <x v="1"/>
    <n v="1"/>
    <n v="0"/>
    <s v="יהודי"/>
    <n v="0"/>
  </r>
  <r>
    <s v="שופט"/>
    <s v="שופט בית משפט השלום תל-אביב"/>
    <s v="נמרוד"/>
    <s v="אשכול"/>
    <s v="NIMROD"/>
    <s v="ESHKOL"/>
    <s v="male"/>
    <b v="0"/>
    <b v="0"/>
    <x v="0"/>
    <x v="0"/>
    <x v="1"/>
    <n v="1"/>
    <n v="0"/>
    <s v="יהודי"/>
    <n v="0"/>
  </r>
  <r>
    <s v="שופט"/>
    <s v="נשיאת בתי משפט השלום במחוז דרום"/>
    <s v="אבירה"/>
    <s v="אשקלוני"/>
    <s v="ABIRA"/>
    <s v="ASHKELONI"/>
    <s v="female"/>
    <b v="0"/>
    <b v="0"/>
    <x v="0"/>
    <x v="3"/>
    <x v="1"/>
    <n v="1"/>
    <n v="1"/>
    <s v="יהודי"/>
    <n v="0"/>
  </r>
  <r>
    <s v="שופט"/>
    <s v="שופטת בית משפט השלום חיפה"/>
    <s v="רויטל"/>
    <s v="באום"/>
    <s v="REVITAL"/>
    <s v="BAUM"/>
    <s v="female"/>
    <b v="0"/>
    <b v="0"/>
    <x v="0"/>
    <x v="0"/>
    <x v="1"/>
    <n v="1"/>
    <n v="1"/>
    <s v="יהודי"/>
    <n v="0"/>
  </r>
  <r>
    <s v="רשם"/>
    <s v="רשמת בית הדין האזורי לעבודה תל-אביב"/>
    <s v="רעות"/>
    <s v="בגס"/>
    <s v="REUT"/>
    <s v="BEGAS"/>
    <s v="female"/>
    <b v="0"/>
    <b v="0"/>
    <x v="0"/>
    <x v="2"/>
    <x v="2"/>
    <n v="1"/>
    <n v="1"/>
    <s v="יהודי"/>
    <n v="0"/>
  </r>
  <r>
    <s v="שופט"/>
    <s v="שופט של בית המשפט בית משפט מחוזי"/>
    <s v="איל"/>
    <s v="באומגרט"/>
    <s v="AYAL"/>
    <s v="BAUMGART"/>
    <s v="male"/>
    <b v="0"/>
    <b v="0"/>
    <x v="0"/>
    <x v="0"/>
    <x v="0"/>
    <n v="1"/>
    <n v="0"/>
    <s v="יהודי"/>
    <n v="0"/>
  </r>
  <r>
    <s v="שופט"/>
    <s v="שופטת בית משפט תעבורה בשלום אשקלון"/>
    <s v="דורית"/>
    <s v="בונדה"/>
    <s v="DORIT"/>
    <s v="BONDA"/>
    <s v="female"/>
    <b v="0"/>
    <b v="0"/>
    <x v="0"/>
    <x v="0"/>
    <x v="1"/>
    <n v="1"/>
    <n v="1"/>
    <s v="יהודי"/>
    <n v="0"/>
  </r>
  <r>
    <s v="שופט"/>
    <s v="שופטת בית משפט השלום תל-אביב"/>
    <s v="אפרת"/>
    <s v="בוסני"/>
    <s v="EFRAT"/>
    <s v="BOUSANI"/>
    <s v="female"/>
    <b v="0"/>
    <b v="0"/>
    <x v="0"/>
    <x v="0"/>
    <x v="1"/>
    <n v="1"/>
    <n v="1"/>
    <s v="יהודי"/>
    <n v="0"/>
  </r>
  <r>
    <s v="שופט"/>
    <s v="שופט בית המשפט המחוזי חיפה"/>
    <s v="אברהים"/>
    <s v="בולוס"/>
    <s v="IBRAHIM"/>
    <s v="BOULUS"/>
    <s v="male"/>
    <b v="0"/>
    <b v="0"/>
    <x v="0"/>
    <x v="0"/>
    <x v="0"/>
    <n v="1"/>
    <n v="0"/>
    <s v="יהודי"/>
    <n v="0"/>
  </r>
  <r>
    <s v="שופט"/>
    <s v=""/>
    <s v="יניב"/>
    <s v="בוקר"/>
    <s v="YANIV"/>
    <s v="BOKER"/>
    <s v="male"/>
    <b v="0"/>
    <b v="0"/>
    <x v="0"/>
    <x v="4"/>
    <x v="6"/>
    <n v="1"/>
    <n v="0"/>
    <s v="יהודי"/>
    <n v="0"/>
  </r>
  <r>
    <s v="שופט"/>
    <s v="שופט של בית משפט לתעבורה"/>
    <s v="אורן"/>
    <s v="בועז"/>
    <s v="OREN"/>
    <s v="BOAZ"/>
    <s v="male"/>
    <b v="0"/>
    <b v="0"/>
    <x v="0"/>
    <x v="0"/>
    <x v="4"/>
    <n v="1"/>
    <n v="0"/>
    <s v="יהודי"/>
    <n v="0"/>
  </r>
  <r>
    <s v="שופט"/>
    <s v="שופט בית המשפט המחוזי מרכז"/>
    <s v="שמואל"/>
    <s v="בורנשטין"/>
    <s v="SAMUEL"/>
    <s v="BORENSTEIN"/>
    <s v="male"/>
    <b v="0"/>
    <b v="0"/>
    <x v="0"/>
    <x v="0"/>
    <x v="0"/>
    <n v="1"/>
    <n v="0"/>
    <s v="יהודי"/>
    <n v="0"/>
  </r>
  <r>
    <s v="שופט"/>
    <s v=""/>
    <s v="יניב"/>
    <s v="בוקר"/>
    <s v="YANIV"/>
    <s v="BOKER"/>
    <s v="male"/>
    <b v="0"/>
    <b v="0"/>
    <x v="0"/>
    <x v="4"/>
    <x v="6"/>
    <n v="1"/>
    <n v="0"/>
    <s v="יהודי"/>
    <n v="0"/>
  </r>
  <r>
    <s v="שופט"/>
    <s v="סגן נשיא בית משפט השלום ירושלים"/>
    <s v="מרדכי"/>
    <s v="בורשטין"/>
    <s v="MORDECHAI"/>
    <s v="BURSTYN"/>
    <s v="male"/>
    <b v="0"/>
    <b v="0"/>
    <x v="0"/>
    <x v="1"/>
    <x v="1"/>
    <n v="1"/>
    <n v="0"/>
    <s v="יהודי"/>
    <n v="0"/>
  </r>
  <r>
    <s v="שופט"/>
    <s v="שופטת בית המשפט המחוזי תל-אביב"/>
    <s v="לימור זהבה"/>
    <s v="ביבי"/>
    <s v="LIMOR ZAHAVA"/>
    <s v="BIBI"/>
    <s v="female"/>
    <b v="0"/>
    <b v="0"/>
    <x v="0"/>
    <x v="0"/>
    <x v="0"/>
    <n v="1"/>
    <n v="1"/>
    <s v="יהודי"/>
    <n v="0"/>
  </r>
  <r>
    <s v="שופט"/>
    <s v="שופטת בית המשפט המחוזי ירושלים"/>
    <s v="תמר"/>
    <s v="בזק-רפפורט"/>
    <s v="TAMAR"/>
    <s v="BAZAK-RAPPAPORT"/>
    <s v="female"/>
    <b v="0"/>
    <b v="0"/>
    <x v="0"/>
    <x v="0"/>
    <x v="0"/>
    <n v="1"/>
    <n v="1"/>
    <s v="יהודי"/>
    <n v="0"/>
  </r>
  <r>
    <s v="שופט"/>
    <s v="שופט בית משפט השלום תל-אביב"/>
    <s v="אריה"/>
    <s v="ביטון"/>
    <s v="ARIE"/>
    <s v="BITTON"/>
    <s v="male"/>
    <b v="0"/>
    <b v="0"/>
    <x v="0"/>
    <x v="0"/>
    <x v="1"/>
    <n v="1"/>
    <n v="0"/>
    <s v="יהודי"/>
    <n v="0"/>
  </r>
  <r>
    <s v="שופט"/>
    <s v="שופטת בית משפט השלום קריות"/>
    <s v="איילת השחר"/>
    <s v="ביטון פרלה"/>
    <s v="AYELLET HASHAHA"/>
    <s v="BITTON PERLA"/>
    <s v="female"/>
    <b v="0"/>
    <b v="0"/>
    <x v="0"/>
    <x v="0"/>
    <x v="1"/>
    <n v="1"/>
    <n v="1"/>
    <s v="יהודי"/>
    <n v="0"/>
  </r>
  <r>
    <s v="שופט"/>
    <s v="סגן נשיא בית המשפט המחוזי באר שבע"/>
    <s v="אליהו"/>
    <s v="ביתן"/>
    <s v="ELIAHU"/>
    <s v="BITAN"/>
    <s v="male"/>
    <b v="0"/>
    <b v="0"/>
    <x v="0"/>
    <x v="1"/>
    <x v="0"/>
    <n v="1"/>
    <n v="0"/>
    <s v="יהודי"/>
    <n v="0"/>
  </r>
  <r>
    <s v="שופט"/>
    <s v="שופט בכיר בית המשפט המחוזי תל-אביב"/>
    <s v="אליהו"/>
    <s v="בכר"/>
    <s v="ELIYAU"/>
    <s v="BACHAR"/>
    <s v="male"/>
    <b v="0"/>
    <b v="0"/>
    <x v="0"/>
    <x v="0"/>
    <x v="0"/>
    <n v="1"/>
    <n v="0"/>
    <s v="יהודי"/>
    <n v="0"/>
  </r>
  <r>
    <s v="שופט"/>
    <s v="שופט בכיר בית משפט השלום עכו"/>
    <s v="יעקב"/>
    <s v="בכר"/>
    <s v="YAKOV"/>
    <s v="BEHAR"/>
    <s v="male"/>
    <b v="0"/>
    <b v="0"/>
    <x v="0"/>
    <x v="0"/>
    <x v="1"/>
    <n v="1"/>
    <n v="0"/>
    <s v="יהודי"/>
    <n v="0"/>
  </r>
  <r>
    <s v="שופט"/>
    <s v="שופטת של בית המשפט בית משפט מחוזי"/>
    <s v="נאוה"/>
    <s v="בכור"/>
    <s v="NAVA"/>
    <s v="BECHOR"/>
    <s v="female"/>
    <b v="0"/>
    <b v="0"/>
    <x v="0"/>
    <x v="0"/>
    <x v="0"/>
    <n v="1"/>
    <n v="1"/>
    <s v="יהודי"/>
    <n v="0"/>
  </r>
  <r>
    <s v="שופט"/>
    <s v="שופטת של בית המשפט בית משפט מחוזי"/>
    <s v="יעל"/>
    <s v="בלכר"/>
    <s v="YAEL"/>
    <s v="BLECHER"/>
    <s v="female"/>
    <b v="0"/>
    <b v="0"/>
    <x v="0"/>
    <x v="0"/>
    <x v="0"/>
    <n v="1"/>
    <n v="1"/>
    <s v="יהודי"/>
    <n v="0"/>
  </r>
  <r>
    <s v="שופט"/>
    <s v="שופטת המרכז להכשרה והשתלמות שופטים"/>
    <s v="דפנה"/>
    <s v="בלטמן קדראי"/>
    <s v="DAPHNA"/>
    <s v="BLATMAN KEDRAI"/>
    <s v="female"/>
    <b v="0"/>
    <b v="0"/>
    <x v="0"/>
    <x v="0"/>
    <x v="7"/>
    <n v="1"/>
    <n v="1"/>
    <s v="יהודי"/>
    <n v="0"/>
  </r>
  <r>
    <s v="שופט"/>
    <s v="שופטת בית משפט השלום תל-אביב"/>
    <s v="אידית"/>
    <s v="בלק"/>
    <s v="IDIT"/>
    <s v="BALAK"/>
    <s v="female"/>
    <b v="0"/>
    <b v="0"/>
    <x v="0"/>
    <x v="0"/>
    <x v="1"/>
    <n v="1"/>
    <n v="1"/>
    <s v="יהודי"/>
    <n v="0"/>
  </r>
  <r>
    <s v="שופט"/>
    <s v="סגנית נשיא בית משפט השלום נצרת"/>
    <s v="עדי"/>
    <s v="במביליה- אינשטיין"/>
    <s v="ADI"/>
    <s v="BAMBILIA-EINSTEIN"/>
    <s v="female"/>
    <b v="0"/>
    <b v="0"/>
    <x v="0"/>
    <x v="1"/>
    <x v="1"/>
    <n v="1"/>
    <n v="1"/>
    <s v="יהודי"/>
    <n v="0"/>
  </r>
  <r>
    <s v="שופט"/>
    <s v="שופטת בית משפט השלום ראשל&quot;צ"/>
    <s v="כרמית"/>
    <s v="בן אליעזר"/>
    <s v="CARMIT"/>
    <s v="BEN ELIEZER"/>
    <s v="female"/>
    <b v="0"/>
    <b v="0"/>
    <x v="0"/>
    <x v="0"/>
    <x v="1"/>
    <n v="1"/>
    <n v="1"/>
    <s v="יהודי"/>
    <n v="0"/>
  </r>
  <r>
    <s v="שופט"/>
    <s v="שופטת בית משפט השלום תל-אביב"/>
    <s v="מעיין"/>
    <s v="בן ארי"/>
    <s v="MAAYAN"/>
    <s v="BEN ARI"/>
    <s v="female"/>
    <b v="0"/>
    <b v="0"/>
    <x v="0"/>
    <x v="0"/>
    <x v="1"/>
    <n v="1"/>
    <n v="1"/>
    <s v="יהודי"/>
    <n v="0"/>
  </r>
  <r>
    <s v="שופט"/>
    <s v="שופטת בית משפט השלום תל-אביב"/>
    <s v="שלומית"/>
    <s v="בן יצחק"/>
    <s v="SHLOMIT"/>
    <s v="BEN YITZHAK"/>
    <s v="female"/>
    <b v="0"/>
    <b v="0"/>
    <x v="0"/>
    <x v="0"/>
    <x v="1"/>
    <n v="1"/>
    <n v="1"/>
    <s v="יהודי"/>
    <n v="0"/>
  </r>
  <r>
    <s v="שופט"/>
    <s v="שופטת נוער בית משפט השלום חיפה"/>
    <s v="עדנה"/>
    <s v="בן לוי"/>
    <s v="EDNA"/>
    <s v="BEN LEVY"/>
    <s v="female"/>
    <b v="0"/>
    <b v="0"/>
    <x v="0"/>
    <x v="0"/>
    <x v="1"/>
    <n v="1"/>
    <n v="1"/>
    <s v="יהודי"/>
    <n v="0"/>
  </r>
  <r>
    <s v="רשם"/>
    <s v="רשם בכיר בית משפט השלום ירושלים"/>
    <s v="בנימין"/>
    <s v="בן סימון"/>
    <s v="BINYAMIN"/>
    <s v="BEN SIMON"/>
    <s v="male"/>
    <b v="0"/>
    <b v="0"/>
    <x v="0"/>
    <x v="2"/>
    <x v="1"/>
    <n v="1"/>
    <n v="0"/>
    <s v="יהודי"/>
    <n v="0"/>
  </r>
  <r>
    <s v="שופט"/>
    <s v="שופטת בית משפט השלום כפר סבא"/>
    <s v="מרב"/>
    <s v="בן-ארי"/>
    <s v="MERAV"/>
    <s v="BEN-ARI"/>
    <s v="female"/>
    <b v="0"/>
    <b v="0"/>
    <x v="0"/>
    <x v="0"/>
    <x v="1"/>
    <n v="1"/>
    <n v="1"/>
    <s v="יהודי"/>
    <n v="0"/>
  </r>
  <r>
    <s v="שופט"/>
    <s v="שופט בית משפט השלום חיפה"/>
    <s v="שלמה"/>
    <s v="בנג'ו"/>
    <s v="SHLOMO"/>
    <s v="BENJO"/>
    <s v="male"/>
    <b v="0"/>
    <b v="0"/>
    <x v="0"/>
    <x v="0"/>
    <x v="1"/>
    <n v="1"/>
    <n v="0"/>
    <s v="יהודי"/>
    <n v="0"/>
  </r>
  <r>
    <s v="שופט"/>
    <s v="שופטת לעניני משפחה בית משפט השלום פ&quot;ת"/>
    <s v="עידית"/>
    <s v="בן-דב ג'וליאן"/>
    <s v="IDIT"/>
    <s v="BEN-DOV JULIEN"/>
    <s v="female"/>
    <b v="0"/>
    <b v="0"/>
    <x v="0"/>
    <x v="0"/>
    <x v="1"/>
    <n v="1"/>
    <n v="1"/>
    <s v="יהודי"/>
    <n v="0"/>
  </r>
  <r>
    <s v="שופט"/>
    <s v="שופטת נוער בית משפט השלום אשדוד"/>
    <s v="ניצנה"/>
    <s v="בן-דוד"/>
    <s v="NITZANA"/>
    <s v="BEN-DAVID"/>
    <s v="female"/>
    <b v="0"/>
    <b v="0"/>
    <x v="0"/>
    <x v="0"/>
    <x v="1"/>
    <n v="1"/>
    <n v="1"/>
    <s v="יהודי"/>
    <n v="0"/>
  </r>
  <r>
    <s v="שופט"/>
    <s v="שופט בית משפט השלום ראשל&quot;צ"/>
    <s v="אילן"/>
    <s v="בן-דור"/>
    <s v="ILAN"/>
    <s v="BEN-DOR"/>
    <s v="male"/>
    <b v="0"/>
    <b v="0"/>
    <x v="0"/>
    <x v="0"/>
    <x v="1"/>
    <n v="1"/>
    <n v="0"/>
    <s v="יהודי"/>
    <n v="0"/>
  </r>
  <r>
    <s v="שופט"/>
    <s v="שופטת לעניני משפחה בית משפט השלום ירושלים"/>
    <s v="אורית"/>
    <s v="בן-דור ליבל"/>
    <s v="ORIT"/>
    <s v="BEN-DOR LEBEL"/>
    <s v="female"/>
    <b v="0"/>
    <b v="0"/>
    <x v="0"/>
    <x v="0"/>
    <x v="1"/>
    <n v="1"/>
    <n v="1"/>
    <s v="יהודי"/>
    <n v="0"/>
  </r>
  <r>
    <s v="שופט"/>
    <s v="שופט בית המשפט המחוזי נצרת"/>
    <s v="יוסף"/>
    <s v="בן-חמו"/>
    <s v="JOSEFH"/>
    <s v="BEN-HAMO"/>
    <s v="male"/>
    <b v="0"/>
    <b v="0"/>
    <x v="0"/>
    <x v="0"/>
    <x v="0"/>
    <n v="1"/>
    <n v="0"/>
    <s v="יהודי"/>
    <n v="0"/>
  </r>
  <r>
    <s v="שופט"/>
    <s v="שופט בית המשפט המחוזי באר שבע"/>
    <s v="דניאל"/>
    <s v="בן-טולילה"/>
    <s v="DANIEL"/>
    <s v="BEN-TOLILA"/>
    <s v="male"/>
    <b v="0"/>
    <b v="0"/>
    <x v="0"/>
    <x v="0"/>
    <x v="0"/>
    <n v="1"/>
    <n v="0"/>
    <s v="יהודי"/>
    <n v="0"/>
  </r>
  <r>
    <s v="שופט"/>
    <s v="שופט בית המשפט המחוזי תל-אביב"/>
    <s v="רענן"/>
    <s v="בן-יוסף"/>
    <s v="RAANAN"/>
    <s v="BEN-YOSEF"/>
    <s v="male"/>
    <b v="0"/>
    <b v="0"/>
    <x v="0"/>
    <x v="0"/>
    <x v="0"/>
    <n v="1"/>
    <n v="0"/>
    <s v="יהודי"/>
    <n v="0"/>
  </r>
  <r>
    <s v="שופט"/>
    <s v="שופטת בית משפט השלום ירושלים"/>
    <s v="ליאת"/>
    <s v="בנמלך"/>
    <s v="LIAT"/>
    <s v="BENMELECH"/>
    <s v="female"/>
    <b v="0"/>
    <b v="0"/>
    <x v="0"/>
    <x v="0"/>
    <x v="1"/>
    <n v="1"/>
    <n v="1"/>
    <s v="יהודי"/>
    <n v="0"/>
  </r>
  <r>
    <s v="שופט"/>
    <s v="שופטת בית משפט השלום ירושלים"/>
    <s v="מיקה"/>
    <s v="בנקי"/>
    <s v="MIKA"/>
    <s v="BANKI"/>
    <s v="female"/>
    <b v="0"/>
    <b v="0"/>
    <x v="0"/>
    <x v="0"/>
    <x v="1"/>
    <n v="1"/>
    <n v="1"/>
    <s v="יהודי"/>
    <n v="0"/>
  </r>
  <r>
    <s v="שופט"/>
    <s v="שופטת בית משפט השלום עכו"/>
    <s v="זהבה"/>
    <s v="בנר (קאודרס)"/>
    <s v="ZEHAVA"/>
    <s v="BANNER (KAUDERS)"/>
    <s v="female"/>
    <b v="0"/>
    <b v="0"/>
    <x v="0"/>
    <x v="0"/>
    <x v="1"/>
    <n v="1"/>
    <n v="1"/>
    <s v="יהודי"/>
    <n v="0"/>
  </r>
  <r>
    <s v="שופט"/>
    <s v="שופטת בית משפט השלום תל-אביב"/>
    <s v="לימור"/>
    <s v="בן-שמן"/>
    <s v="LIMOR"/>
    <s v="BEN - SHEMEN"/>
    <s v="female"/>
    <b v="0"/>
    <b v="0"/>
    <x v="0"/>
    <x v="0"/>
    <x v="1"/>
    <n v="1"/>
    <n v="1"/>
    <s v="יהודי"/>
    <n v="0"/>
  </r>
  <r>
    <s v="שופט"/>
    <s v="שופטת בית משפט השלום חיפה"/>
    <s v="ג'אדה"/>
    <s v="בסול"/>
    <s v="GHADA"/>
    <s v="BSUL"/>
    <s v="female"/>
    <b v="0"/>
    <b v="0"/>
    <x v="0"/>
    <x v="0"/>
    <x v="1"/>
    <n v="1"/>
    <n v="1"/>
    <s v="יהודי"/>
    <n v="0"/>
  </r>
  <r>
    <s v="שופט"/>
    <s v="שופט בית משפט השלום תל-אביב"/>
    <s v="שמאי"/>
    <s v="בקר"/>
    <s v="SHAMAI"/>
    <s v="BECKER"/>
    <s v="male"/>
    <b v="0"/>
    <b v="0"/>
    <x v="0"/>
    <x v="0"/>
    <x v="1"/>
    <n v="1"/>
    <n v="0"/>
    <s v="יהודי"/>
    <n v="0"/>
  </r>
  <r>
    <s v="רשם"/>
    <s v="רשמת בכירה בית משפט השלום רמלה"/>
    <s v="מיכל"/>
    <s v="בר"/>
    <s v="MICHAL"/>
    <s v="BAR"/>
    <s v="female"/>
    <b v="0"/>
    <b v="0"/>
    <x v="0"/>
    <x v="2"/>
    <x v="1"/>
    <n v="1"/>
    <n v="1"/>
    <s v="יהודי"/>
    <n v="0"/>
  </r>
  <r>
    <s v="רשם"/>
    <s v="רשמת בכירה בית משפט השלום ירושלים"/>
    <s v="עדי"/>
    <s v="בר טל"/>
    <s v="ADI"/>
    <s v="BARTAL"/>
    <s v="female"/>
    <b v="0"/>
    <b v="0"/>
    <x v="0"/>
    <x v="2"/>
    <x v="1"/>
    <n v="1"/>
    <n v="1"/>
    <s v="יהודי"/>
    <n v="0"/>
  </r>
  <r>
    <s v="שופט"/>
    <s v="שופט לעניני משפחה בית משפט השלום (משפחה) תל אביב"/>
    <s v="שמואל"/>
    <s v="בר יוסף"/>
    <s v="SAMUEL"/>
    <s v="BAR YOSEF"/>
    <s v="male"/>
    <b v="0"/>
    <b v="0"/>
    <x v="0"/>
    <x v="0"/>
    <x v="1"/>
    <n v="1"/>
    <n v="0"/>
    <s v="יהודי"/>
    <n v="0"/>
  </r>
  <r>
    <s v="שופט"/>
    <s v="שופטת בית הדין האזורי לעבודה ירושלים"/>
    <s v="רחל"/>
    <s v="בר&quot;ג-הירשברג"/>
    <s v="RACHEL"/>
    <s v="BARAG-HIRSHBERG"/>
    <s v="female"/>
    <b v="0"/>
    <b v="0"/>
    <x v="0"/>
    <x v="0"/>
    <x v="2"/>
    <n v="1"/>
    <n v="1"/>
    <s v="יהודי"/>
    <n v="0"/>
  </r>
  <r>
    <s v="שופט"/>
    <s v="שופטת של בית המשפט בית משפט מחוזי"/>
    <s v="תמר"/>
    <s v="בר-אשר-צבן"/>
    <s v="TAMAR"/>
    <s v="BAR-ASHER-ZABAN"/>
    <s v="female"/>
    <b v="0"/>
    <b v="0"/>
    <x v="0"/>
    <x v="0"/>
    <x v="0"/>
    <n v="1"/>
    <n v="1"/>
    <s v="יהודי"/>
    <n v="0"/>
  </r>
  <r>
    <s v="שופט"/>
    <s v="שופט לעניני משפחה בית משפט השלום חיפה"/>
    <s v="בן ציון"/>
    <s v="ברגר"/>
    <s v="BEN ZION"/>
    <s v="BERGER"/>
    <s v="male"/>
    <b v="0"/>
    <b v="0"/>
    <x v="0"/>
    <x v="0"/>
    <x v="1"/>
    <n v="1"/>
    <n v="0"/>
    <s v="יהודי"/>
    <n v="0"/>
  </r>
  <r>
    <s v="שופט"/>
    <s v="שופטת לעניני משפחה בית משפט משפחה בשלום חיפה"/>
    <s v="שושנה"/>
    <s v="ברגר"/>
    <s v="SHOSHANA"/>
    <s v="BERGER"/>
    <s v="female"/>
    <b v="0"/>
    <b v="0"/>
    <x v="0"/>
    <x v="0"/>
    <x v="1"/>
    <n v="1"/>
    <n v="1"/>
    <s v="יהודי"/>
    <n v="0"/>
  </r>
  <r>
    <s v="שופט"/>
    <s v="שופטת בית המשפט המחוזי מרכז"/>
    <s v="ליאורה"/>
    <s v="ברודי"/>
    <s v="LIORA"/>
    <s v="BRODY"/>
    <s v="female"/>
    <b v="0"/>
    <b v="0"/>
    <x v="0"/>
    <x v="0"/>
    <x v="0"/>
    <n v="1"/>
    <n v="1"/>
    <s v="יהודי"/>
    <n v="0"/>
  </r>
  <r>
    <s v="שופט"/>
    <s v="שופט בית משפט השלום נתניה"/>
    <s v="אריאל"/>
    <s v="ברגנר"/>
    <s v="ARIEL"/>
    <s v="BERGNER"/>
    <s v="male"/>
    <b v="0"/>
    <b v="0"/>
    <x v="0"/>
    <x v="0"/>
    <x v="1"/>
    <n v="1"/>
    <n v="0"/>
    <s v="יהודי"/>
    <n v="0"/>
  </r>
  <r>
    <s v="שופט"/>
    <s v="סגנית נשיא בית הדין האזורי לעבודה ירושלים"/>
    <s v="שרה"/>
    <s v="ברוינר ישרזדה"/>
    <s v="SARHA"/>
    <s v="BROINER YASHRZADA"/>
    <s v="female"/>
    <b v="0"/>
    <b v="0"/>
    <x v="0"/>
    <x v="1"/>
    <x v="2"/>
    <n v="1"/>
    <n v="1"/>
    <s v="יהודי"/>
    <n v="0"/>
  </r>
  <r>
    <s v="שופט"/>
    <s v="שופט בית משפט השלום ב&quot;ש"/>
    <s v="יורם"/>
    <s v="ברוזה"/>
    <s v="YORAM"/>
    <s v="BROZA"/>
    <s v="male"/>
    <b v="0"/>
    <b v="0"/>
    <x v="0"/>
    <x v="0"/>
    <x v="1"/>
    <n v="1"/>
    <n v="0"/>
    <s v="יהודי"/>
    <n v="0"/>
  </r>
  <r>
    <s v="שופט"/>
    <s v="שופטת בית המשפט העליון"/>
    <s v="ענת"/>
    <s v="ברון"/>
    <s v="ANAT"/>
    <s v="BARON"/>
    <s v="female"/>
    <b v="0"/>
    <b v="0"/>
    <x v="0"/>
    <x v="0"/>
    <x v="3"/>
    <n v="1"/>
    <n v="1"/>
    <s v="יהודי"/>
    <n v="0"/>
  </r>
  <r>
    <s v="שופט"/>
    <s v="שופטת בית משפט השלום תל-אביב"/>
    <s v="נאוה"/>
    <s v="ברורמן"/>
    <s v="NAVA"/>
    <s v="BRAVERMAN"/>
    <s v="female"/>
    <b v="0"/>
    <b v="0"/>
    <x v="0"/>
    <x v="0"/>
    <x v="1"/>
    <n v="1"/>
    <n v="1"/>
    <s v="יהודי"/>
    <n v="0"/>
  </r>
  <r>
    <s v="שופט"/>
    <s v="שופטת בית המשפט המחוזי חיפה"/>
    <s v="ברכה"/>
    <s v="בר-זיו"/>
    <s v="BRACHA"/>
    <s v="BAR-ZIV"/>
    <s v="female"/>
    <b v="0"/>
    <b v="0"/>
    <x v="0"/>
    <x v="0"/>
    <x v="0"/>
    <n v="1"/>
    <n v="1"/>
    <s v="יהודי"/>
    <n v="0"/>
  </r>
  <r>
    <s v="שופט"/>
    <s v="שופט לעניני משפחה בית משפט השלום (משפחה) תל אביב"/>
    <s v="ליאור"/>
    <s v="ברינגר"/>
    <s v="LIOR"/>
    <s v="BRINGER"/>
    <s v="male"/>
    <b v="0"/>
    <b v="0"/>
    <x v="0"/>
    <x v="0"/>
    <x v="1"/>
    <n v="1"/>
    <n v="0"/>
    <s v="יהודי"/>
    <n v="0"/>
  </r>
  <r>
    <s v="שופט"/>
    <s v="שופט בית משפט השלום הרצליה"/>
    <s v="יוסף"/>
    <s v="ברכיה"/>
    <s v="YOSSEF"/>
    <s v="BERECHYA"/>
    <s v="male"/>
    <b v="0"/>
    <b v="0"/>
    <x v="0"/>
    <x v="0"/>
    <x v="1"/>
    <n v="1"/>
    <n v="0"/>
    <s v="יהודי"/>
    <n v="0"/>
  </r>
  <r>
    <s v="שופט"/>
    <s v="שופטת השלום צפת"/>
    <s v="מיכל"/>
    <s v="ברלינר לוי"/>
    <s v="MICHAL"/>
    <s v="BERLINER"/>
    <s v="female"/>
    <b v="0"/>
    <b v="0"/>
    <x v="0"/>
    <x v="0"/>
    <x v="1"/>
    <n v="1"/>
    <n v="1"/>
    <s v="יהודי"/>
    <n v="0"/>
  </r>
  <r>
    <s v="שופט"/>
    <s v="שופט בית משפט השלום נתניה"/>
    <s v="אלי"/>
    <s v="ברנד"/>
    <s v="ELI"/>
    <s v="BRAND"/>
    <s v="male"/>
    <b v="0"/>
    <b v="0"/>
    <x v="0"/>
    <x v="0"/>
    <x v="1"/>
    <n v="1"/>
    <n v="0"/>
    <s v="יהודי"/>
    <n v="0"/>
  </r>
  <r>
    <s v="שופט"/>
    <s v="שופטת בית משפט המחוזי מרכז"/>
    <s v="מיכל"/>
    <s v="ברנט"/>
    <s v="MICHAL"/>
    <s v="BRANT"/>
    <s v="female"/>
    <b v="0"/>
    <b v="0"/>
    <x v="0"/>
    <x v="0"/>
    <x v="0"/>
    <n v="1"/>
    <n v="1"/>
    <s v="יהודי"/>
    <n v="0"/>
  </r>
  <r>
    <s v="שופט"/>
    <s v="סגן נשיא בית המשפט המחוזי תל-אביב"/>
    <s v="חגי"/>
    <s v="ברנר"/>
    <s v="HAGAI"/>
    <s v="BRENNER"/>
    <s v="male"/>
    <b v="0"/>
    <b v="0"/>
    <x v="0"/>
    <x v="1"/>
    <x v="0"/>
    <n v="1"/>
    <n v="0"/>
    <s v="יהודי"/>
    <n v="0"/>
  </r>
  <r>
    <s v="שופט"/>
    <s v="שופטת בית משפט השלום חיפה"/>
    <s v="שולמית"/>
    <s v="ברסלב"/>
    <s v="SHULAMIT"/>
    <s v="BRESLAW"/>
    <s v="female"/>
    <b v="0"/>
    <b v="0"/>
    <x v="0"/>
    <x v="0"/>
    <x v="1"/>
    <n v="1"/>
    <n v="1"/>
    <s v="יהודי"/>
    <n v="0"/>
  </r>
  <r>
    <s v="שופט"/>
    <s v="סגן נשיא בית משפט השלום ב&quot;ש"/>
    <s v="איתי"/>
    <s v="ברסלר-גונן"/>
    <s v="ITAY"/>
    <s v="BRESLER-GONEN"/>
    <s v="male"/>
    <b v="0"/>
    <b v="0"/>
    <x v="0"/>
    <x v="1"/>
    <x v="1"/>
    <n v="1"/>
    <n v="0"/>
    <s v="יהודי"/>
    <n v="0"/>
  </r>
  <r>
    <s v="שופט"/>
    <s v="שופט בית המשפט המחוזי ירושלים"/>
    <s v="משה"/>
    <s v="בר-עם"/>
    <s v="MOSHE"/>
    <s v="BAR-AM"/>
    <s v="male"/>
    <b v="0"/>
    <b v="0"/>
    <x v="0"/>
    <x v="0"/>
    <x v="0"/>
    <n v="1"/>
    <n v="0"/>
    <s v="יהודי"/>
    <n v="0"/>
  </r>
  <r>
    <s v="שופט"/>
    <s v="שופטת בית המשפט המחוזי מרכז"/>
    <s v="מיכל"/>
    <s v="ברק נבו"/>
    <s v="MICHAL"/>
    <s v="BARAK NEVO"/>
    <s v="female"/>
    <b v="0"/>
    <b v="0"/>
    <x v="0"/>
    <x v="0"/>
    <x v="0"/>
    <n v="1"/>
    <n v="1"/>
    <s v="יהודי"/>
    <n v="0"/>
  </r>
  <r>
    <s v="שופט"/>
    <s v="שופט בית משפט השלום תל-אביב"/>
    <s v="אביים"/>
    <s v="ברקאי"/>
    <s v="AVIYAM"/>
    <s v="BARKAI"/>
    <s v="male"/>
    <b v="0"/>
    <b v="0"/>
    <x v="0"/>
    <x v="0"/>
    <x v="1"/>
    <n v="1"/>
    <n v="0"/>
    <s v="יהודי"/>
    <n v="0"/>
  </r>
  <r>
    <s v="שופט"/>
    <s v="שופטת בית המשפט המחוזי תל-אביב"/>
    <s v="עידית"/>
    <s v="ברקוביץ"/>
    <s v="IDIT"/>
    <s v="BERKOWITZ"/>
    <s v="female"/>
    <b v="0"/>
    <b v="0"/>
    <x v="0"/>
    <x v="0"/>
    <x v="0"/>
    <n v="1"/>
    <n v="1"/>
    <s v="יהודי"/>
    <n v="0"/>
  </r>
  <r>
    <s v="שופט"/>
    <s v="שופטת בית המשפט המחוזי חיפה"/>
    <s v="רונית"/>
    <s v="בש"/>
    <s v="RONIT"/>
    <s v="BASH"/>
    <s v="female"/>
    <b v="0"/>
    <b v="0"/>
    <x v="0"/>
    <x v="0"/>
    <x v="0"/>
    <n v="1"/>
    <n v="1"/>
    <s v="יהודי"/>
    <n v="0"/>
  </r>
  <r>
    <s v="שופט"/>
    <s v="שופטת בית המשפט העליון"/>
    <s v="דפנה"/>
    <s v="ברק-ארז"/>
    <s v="DAPHNE"/>
    <s v="BARAK- EREZ"/>
    <s v="female"/>
    <b v="0"/>
    <b v="0"/>
    <x v="0"/>
    <x v="0"/>
    <x v="3"/>
    <n v="1"/>
    <n v="1"/>
    <s v="יהודי"/>
    <n v="0"/>
  </r>
  <r>
    <s v="שופט"/>
    <s v="סגן נשיא בית משפט השלום תל-אביב"/>
    <s v="ירון יצחק"/>
    <s v="בשן"/>
    <s v="YARON YZKAK"/>
    <s v="BASHAN"/>
    <s v="male"/>
    <b v="0"/>
    <b v="0"/>
    <x v="0"/>
    <x v="1"/>
    <x v="1"/>
    <n v="1"/>
    <n v="0"/>
    <s v="יהודי"/>
    <n v="0"/>
  </r>
  <r>
    <s v="רשם"/>
    <s v="רשם בית משפט השלום תל-אביב"/>
    <s v="יוחנן"/>
    <s v="גבאי"/>
    <s v="YOHANAN"/>
    <s v="GABBAI"/>
    <s v="male"/>
    <b v="0"/>
    <b v="0"/>
    <x v="0"/>
    <x v="2"/>
    <x v="1"/>
    <n v="1"/>
    <n v="0"/>
    <s v="יהודי"/>
    <n v="0"/>
  </r>
  <r>
    <s v="שופט"/>
    <s v="סגן נשיא לענייני משפחה בבתי משפט השלום במחוז דרום"/>
    <s v="אלון"/>
    <s v="גביזון"/>
    <s v="ALON"/>
    <s v="GABIZON"/>
    <s v="male"/>
    <b v="0"/>
    <b v="0"/>
    <x v="0"/>
    <x v="1"/>
    <x v="1"/>
    <n v="1"/>
    <n v="0"/>
    <s v="יהודי"/>
    <n v="0"/>
  </r>
  <r>
    <s v="שופט"/>
    <s v="שופטת בית הדין האזורי לעבודה תל-אביב"/>
    <s v="שרון"/>
    <s v="אלקיים"/>
    <s v="SHARON"/>
    <s v="ELKAYAM"/>
    <s v="female"/>
    <b v="0"/>
    <b v="0"/>
    <x v="0"/>
    <x v="0"/>
    <x v="2"/>
    <n v="1"/>
    <n v="1"/>
    <s v="יהודי"/>
    <n v="0"/>
  </r>
  <r>
    <s v="רשם"/>
    <s v="רשמת בכירה בית משפט השלום בית שאן"/>
    <s v="עביר"/>
    <s v="גבריס"/>
    <s v="ABEER"/>
    <s v="GABRIS"/>
    <s v="female"/>
    <b v="0"/>
    <b v="0"/>
    <x v="0"/>
    <x v="2"/>
    <x v="1"/>
    <n v="1"/>
    <n v="1"/>
    <s v="יהודי"/>
    <n v="0"/>
  </r>
  <r>
    <s v="שופט"/>
    <s v="שופטת לעניני משפחה בית משפט השלום פ&quot;ת"/>
    <s v="נאוה"/>
    <s v="גדיש"/>
    <s v="NAVA"/>
    <s v="GADISH"/>
    <s v="female"/>
    <b v="0"/>
    <b v="0"/>
    <x v="0"/>
    <x v="0"/>
    <x v="1"/>
    <n v="1"/>
    <n v="1"/>
    <s v="יהודי"/>
    <n v="0"/>
  </r>
  <r>
    <s v="שופט"/>
    <s v="שופטת בכירה בית משפט משפחה בשלום אשדוד"/>
    <s v="ענת"/>
    <s v="אלפסי"/>
    <s v="ANAT"/>
    <s v="ALFASSI"/>
    <s v="female"/>
    <b v="0"/>
    <b v="0"/>
    <x v="0"/>
    <x v="0"/>
    <x v="1"/>
    <n v="1"/>
    <n v="1"/>
    <s v="יהודי"/>
    <n v="0"/>
  </r>
  <r>
    <s v="שופט"/>
    <s v="שופט בית משפט השלום ירושלים"/>
    <s v="דוד שאול"/>
    <s v="גבאי ריכטר"/>
    <s v="DAVID SHAUL"/>
    <s v="GABAI RICHTER"/>
    <s v="male"/>
    <b v="0"/>
    <b v="0"/>
    <x v="0"/>
    <x v="0"/>
    <x v="1"/>
    <n v="1"/>
    <n v="0"/>
    <s v="יהודי"/>
    <n v="0"/>
  </r>
  <r>
    <s v="שופט"/>
    <s v="שופט בית משפט השלום תל-אביב"/>
    <s v="עזריה"/>
    <s v="אלקלעי"/>
    <s v="AZARIA"/>
    <s v="ALCALAY"/>
    <s v="male"/>
    <b v="0"/>
    <b v="0"/>
    <x v="0"/>
    <x v="0"/>
    <x v="1"/>
    <n v="1"/>
    <n v="0"/>
    <s v="יהודי"/>
    <n v="0"/>
  </r>
  <r>
    <s v="שופט"/>
    <s v="שופט בית המשפט העליון"/>
    <s v="יוסף"/>
    <s v="אלרון"/>
    <s v="YOSEF"/>
    <s v="ELRON"/>
    <s v="male"/>
    <b v="0"/>
    <b v="0"/>
    <x v="0"/>
    <x v="0"/>
    <x v="3"/>
    <n v="1"/>
    <n v="0"/>
    <s v="יהודי"/>
    <n v="0"/>
  </r>
  <r>
    <s v="רשם"/>
    <s v="רשם בכיר בית משפט השלום הרצליה"/>
    <s v="צחי"/>
    <s v="אלמוג"/>
    <s v="TZAHI"/>
    <s v="ALMOG"/>
    <s v="male"/>
    <b v="0"/>
    <b v="0"/>
    <x v="0"/>
    <x v="2"/>
    <x v="1"/>
    <n v="1"/>
    <n v="0"/>
    <s v="יהודי"/>
    <n v="0"/>
  </r>
  <r>
    <s v="שופט"/>
    <s v="שופט בית המשפט המחוזי באר שבע"/>
    <s v="גד"/>
    <s v="גדעון"/>
    <s v="GAD"/>
    <s v="GIDION"/>
    <s v="male"/>
    <b v="0"/>
    <b v="0"/>
    <x v="0"/>
    <x v="0"/>
    <x v="0"/>
    <n v="1"/>
    <n v="0"/>
    <s v="יהודי"/>
    <n v="0"/>
  </r>
  <r>
    <s v="שופט"/>
    <s v="שופטת בכירה בית משפט השלום חיפה"/>
    <s v="כאמלה"/>
    <s v="ג'דעון"/>
    <s v="KAMELA"/>
    <s v="JADON"/>
    <s v="female"/>
    <b v="0"/>
    <b v="0"/>
    <x v="0"/>
    <x v="0"/>
    <x v="1"/>
    <n v="1"/>
    <n v="1"/>
    <s v="יהודי"/>
    <n v="0"/>
  </r>
  <r>
    <s v="שופט"/>
    <s v="שופט בית משפט השלום רמלה"/>
    <s v="דב"/>
    <s v="גוטליב"/>
    <s v="DOV"/>
    <s v="GOTLIVE"/>
    <s v="male"/>
    <b v="0"/>
    <b v="0"/>
    <x v="0"/>
    <x v="0"/>
    <x v="1"/>
    <n v="1"/>
    <n v="0"/>
    <s v="יהודי"/>
    <n v="0"/>
  </r>
  <r>
    <s v="שופט"/>
    <s v="שופט בית הדין האזורי לעבודה ירושלים"/>
    <s v="דניאל"/>
    <s v="גולדברג"/>
    <s v="DANIEL"/>
    <s v="GOLDBERG"/>
    <s v="male"/>
    <b v="0"/>
    <b v="0"/>
    <x v="0"/>
    <x v="0"/>
    <x v="2"/>
    <n v="1"/>
    <n v="0"/>
    <s v="יהודי"/>
    <n v="0"/>
  </r>
  <r>
    <s v="שופט"/>
    <s v="שופט בית משפט השלום ירושלים"/>
    <s v="דוד"/>
    <s v="גדעוני"/>
    <s v="DAVID"/>
    <s v="GIDEONI"/>
    <s v="male"/>
    <b v="0"/>
    <b v="0"/>
    <x v="0"/>
    <x v="0"/>
    <x v="1"/>
    <n v="1"/>
    <n v="0"/>
    <s v="יהודי"/>
    <n v="0"/>
  </r>
  <r>
    <s v="שופט"/>
    <s v="שופט בית משפט השלום חדרה"/>
    <s v="יעקב"/>
    <s v="גולדברג"/>
    <s v="JACOB"/>
    <s v="GOLDBERG"/>
    <s v="male"/>
    <b v="0"/>
    <b v="0"/>
    <x v="0"/>
    <x v="0"/>
    <x v="1"/>
    <n v="1"/>
    <n v="0"/>
    <s v="יהודי"/>
    <n v="0"/>
  </r>
  <r>
    <s v="שופט"/>
    <s v="שופט בית הדין האזורי לעבודה חיפה"/>
    <s v="בועז"/>
    <s v="גולדברג"/>
    <s v="BOAZ"/>
    <s v="GOLDBERG"/>
    <s v="male"/>
    <b v="0"/>
    <b v="0"/>
    <x v="0"/>
    <x v="0"/>
    <x v="2"/>
    <n v="1"/>
    <n v="0"/>
    <s v="יהודי"/>
    <n v="0"/>
  </r>
  <r>
    <s v="שופט"/>
    <s v="שופט בית משפט השלום חיפה"/>
    <s v="אורי"/>
    <s v="גולדקורן"/>
    <s v="URI"/>
    <s v="GOLDKORN"/>
    <s v="male"/>
    <b v="0"/>
    <b v="0"/>
    <x v="0"/>
    <x v="0"/>
    <x v="1"/>
    <n v="1"/>
    <n v="0"/>
    <s v="יהודי"/>
    <n v="0"/>
  </r>
  <r>
    <s v="שופט"/>
    <s v="שופטת לעניני משפחה בית משפט השלום חדרה"/>
    <s v="הדס"/>
    <s v="גולדקורן"/>
    <s v="HADAS"/>
    <s v="GOLDKORN"/>
    <s v="female"/>
    <b v="0"/>
    <b v="0"/>
    <x v="0"/>
    <x v="0"/>
    <x v="1"/>
    <n v="1"/>
    <n v="1"/>
    <s v="יהודי"/>
    <n v="0"/>
  </r>
  <r>
    <s v="שופט"/>
    <s v="שופטת בית משפט השלום נצרת"/>
    <s v="עינב"/>
    <s v="גולומב"/>
    <s v="EYNAV"/>
    <s v="GOLOMB"/>
    <s v="female"/>
    <b v="0"/>
    <b v="0"/>
    <x v="0"/>
    <x v="0"/>
    <x v="1"/>
    <n v="1"/>
    <n v="1"/>
    <s v="יהודי"/>
    <n v="0"/>
  </r>
  <r>
    <s v="שופט"/>
    <s v="שופטת לעניני משפחה בית משפט השלום פ&quot;ת"/>
    <s v="אילת"/>
    <s v="גולן-תבורי"/>
    <s v="AYELET"/>
    <s v="GOLAN-TAVORI"/>
    <s v="female"/>
    <b v="0"/>
    <b v="0"/>
    <x v="0"/>
    <x v="0"/>
    <x v="1"/>
    <n v="1"/>
    <n v="1"/>
    <s v="יהודי"/>
    <n v="0"/>
  </r>
  <r>
    <s v="שופט"/>
    <s v="שופטת לעניני משפחה בית משפט משפחה בשלום נצרת"/>
    <s v="רונית"/>
    <s v="גורביץ"/>
    <s v="RONIT"/>
    <s v="GURWICZ"/>
    <s v="female"/>
    <b v="0"/>
    <b v="0"/>
    <x v="0"/>
    <x v="0"/>
    <x v="1"/>
    <n v="1"/>
    <n v="1"/>
    <s v="יהודי"/>
    <n v="0"/>
  </r>
  <r>
    <s v="שופט"/>
    <s v="שופטת לעניני משפחה בית משפט השלום חיפה"/>
    <s v="הילה"/>
    <s v="גורביץ-שינפלד"/>
    <s v="HILA"/>
    <s v="GUREVITZ-SHEINFELD"/>
    <s v="female"/>
    <b v="0"/>
    <b v="0"/>
    <x v="0"/>
    <x v="0"/>
    <x v="1"/>
    <n v="1"/>
    <n v="1"/>
    <s v="יהודי"/>
    <n v="0"/>
  </r>
  <r>
    <s v="שופט"/>
    <s v="שופט בית משפט השלום ירושלים"/>
    <s v="ד&quot;ר אהד"/>
    <s v="גורדון"/>
    <s v="OHAD"/>
    <s v="GORDON"/>
    <s v="male"/>
    <b v="0"/>
    <b v="0"/>
    <x v="0"/>
    <x v="0"/>
    <x v="1"/>
    <n v="1"/>
    <n v="0"/>
    <s v="יהודי"/>
    <n v="0"/>
  </r>
  <r>
    <s v="שופט"/>
    <s v="שופט מיסים בית המשפט המחוזי מרכז"/>
    <s v="אברהם (אבי)"/>
    <s v="גורמן"/>
    <s v="AVRAHAM ISSASCH"/>
    <s v="GURMAN"/>
    <s v="male"/>
    <b v="0"/>
    <b v="0"/>
    <x v="0"/>
    <x v="0"/>
    <x v="0"/>
    <n v="1"/>
    <n v="0"/>
    <s v="יהודי"/>
    <n v="0"/>
  </r>
  <r>
    <s v="שופט"/>
    <s v="שופטת לעניני משפחה בית משפט השלום אשדוד"/>
    <s v="עפרה"/>
    <s v="גיא"/>
    <s v="OFRA"/>
    <s v="GUY"/>
    <s v="female"/>
    <b v="0"/>
    <b v="0"/>
    <x v="0"/>
    <x v="0"/>
    <x v="1"/>
    <n v="1"/>
    <n v="1"/>
    <s v="יהודי"/>
    <n v="0"/>
  </r>
  <r>
    <s v="שופט"/>
    <s v="שופט בית הדין האזורי לעבודה חיפה"/>
    <s v="טל"/>
    <s v="גולן"/>
    <s v="TAL"/>
    <s v="GOLAN"/>
    <s v="male"/>
    <b v="0"/>
    <b v="0"/>
    <x v="0"/>
    <x v="0"/>
    <x v="2"/>
    <n v="1"/>
    <n v="0"/>
    <s v="יהודי"/>
    <n v="0"/>
  </r>
  <r>
    <s v="שופט"/>
    <s v="שופט בית המשפט המחוזי תל-אביב"/>
    <s v="ד&quot;ר גרשון"/>
    <s v="גונטובניק"/>
    <s v="GERSHON"/>
    <s v="GONTOVNIK"/>
    <s v="male"/>
    <b v="0"/>
    <b v="0"/>
    <x v="0"/>
    <x v="0"/>
    <x v="0"/>
    <n v="1"/>
    <n v="0"/>
    <s v="יהודי"/>
    <n v="0"/>
  </r>
  <r>
    <s v="שופט"/>
    <s v="שופט בית משפט משפחה בשלום ירושלים"/>
    <s v="פליקס"/>
    <s v="גורודצקי"/>
    <s v="FELIX"/>
    <s v="GORODESTSKY"/>
    <s v="male"/>
    <b v="0"/>
    <b v="0"/>
    <x v="0"/>
    <x v="0"/>
    <x v="1"/>
    <n v="1"/>
    <n v="0"/>
    <s v="יהודי"/>
    <n v="0"/>
  </r>
  <r>
    <s v="שופט"/>
    <s v="שופט בכיר אישי בית משפט השלום חדרה"/>
    <s v="אביהו"/>
    <s v="גופמן"/>
    <s v="AVIHU"/>
    <s v="GOFFMAN"/>
    <s v="male"/>
    <b v="0"/>
    <b v="0"/>
    <x v="0"/>
    <x v="0"/>
    <x v="1"/>
    <n v="1"/>
    <n v="0"/>
    <s v="יהודי"/>
    <n v="0"/>
  </r>
  <r>
    <s v="שופט"/>
    <s v="שופטת בית משפט השלום תל-אביב"/>
    <s v="אילה"/>
    <s v="גזית"/>
    <s v="AYALA"/>
    <s v="GAZIT"/>
    <s v="female"/>
    <b v="0"/>
    <b v="0"/>
    <x v="0"/>
    <x v="0"/>
    <x v="1"/>
    <n v="1"/>
    <n v="1"/>
    <s v="יהודי"/>
    <n v="0"/>
  </r>
  <r>
    <s v="שופט"/>
    <s v="שופט בית המשפט המחוזי חיפה"/>
    <s v="סארי"/>
    <s v="ג'יוסי"/>
    <s v="SARI"/>
    <s v="JAYYOUSSI"/>
    <s v="male"/>
    <b v="0"/>
    <b v="0"/>
    <x v="0"/>
    <x v="0"/>
    <x v="0"/>
    <n v="1"/>
    <n v="0"/>
    <s v="יהודי"/>
    <n v="0"/>
  </r>
  <r>
    <s v="שופט"/>
    <s v="שופט בית משפט השלום תל-אביב"/>
    <s v="יובל"/>
    <s v="גזית"/>
    <s v="YUVAL"/>
    <s v="GAZIT"/>
    <s v="male"/>
    <b v="0"/>
    <b v="0"/>
    <x v="0"/>
    <x v="0"/>
    <x v="1"/>
    <n v="1"/>
    <n v="0"/>
    <s v="יהודי"/>
    <n v="0"/>
  </r>
  <r>
    <s v="שופט"/>
    <s v="שופטת לעניני משפחה בית משפט השלום (משפחה) תל אביב"/>
    <s v="קרן"/>
    <s v="גיל"/>
    <s v="KEREN"/>
    <s v="GILL"/>
    <s v="female"/>
    <b v="0"/>
    <b v="0"/>
    <x v="0"/>
    <x v="0"/>
    <x v="1"/>
    <n v="1"/>
    <n v="1"/>
    <s v="יהודי"/>
    <n v="0"/>
  </r>
  <r>
    <s v="שופט"/>
    <s v="שופט בית המשפט המחוזי תל-אביב"/>
    <s v="יהושע"/>
    <s v="גייפמן"/>
    <s v="YEHOSHUA"/>
    <s v="GAIFMAN"/>
    <s v="male"/>
    <b v="0"/>
    <b v="0"/>
    <x v="0"/>
    <x v="0"/>
    <x v="0"/>
    <n v="1"/>
    <n v="0"/>
    <s v="יהודי"/>
    <n v="0"/>
  </r>
  <r>
    <s v="שופט"/>
    <s v="שופטת בית משפט השלום רמלה"/>
    <s v="רבקה"/>
    <s v="גלט"/>
    <s v="RIVKA"/>
    <s v="GLATT"/>
    <s v="female"/>
    <b v="0"/>
    <b v="0"/>
    <x v="0"/>
    <x v="0"/>
    <x v="1"/>
    <n v="1"/>
    <n v="1"/>
    <s v="יהודי"/>
    <n v="0"/>
  </r>
  <r>
    <s v="שופט"/>
    <s v="סגנית נשיא בית הדין האזורי לעבודה תל-אביב"/>
    <s v="אריאלה"/>
    <s v="גילצר כץ"/>
    <s v="ARIELLA"/>
    <s v="GILZER-KATS"/>
    <s v="female"/>
    <b v="0"/>
    <b v="0"/>
    <x v="0"/>
    <x v="1"/>
    <x v="2"/>
    <n v="1"/>
    <n v="1"/>
    <s v="יהודי"/>
    <n v="0"/>
  </r>
  <r>
    <s v="שופט"/>
    <s v="שופטת לעניני משפחה בית משפט השלום (משפחה) תל אביב"/>
    <s v="שפרה"/>
    <s v="גליק"/>
    <s v="SHIFRA"/>
    <s v="GLICK"/>
    <s v="female"/>
    <b v="0"/>
    <b v="0"/>
    <x v="0"/>
    <x v="0"/>
    <x v="1"/>
    <n v="1"/>
    <n v="1"/>
    <s v="יהודי"/>
    <n v="0"/>
  </r>
  <r>
    <s v="שופט"/>
    <s v="שופט בית משפט השלום חדרה"/>
    <s v="משה"/>
    <s v="גינות"/>
    <s v="MOSHE"/>
    <s v="GINOT"/>
    <s v="male"/>
    <b v="0"/>
    <b v="0"/>
    <x v="0"/>
    <x v="0"/>
    <x v="1"/>
    <n v="1"/>
    <n v="0"/>
    <s v="יהודי"/>
    <n v="0"/>
  </r>
  <r>
    <s v="שופט"/>
    <s v="סגן נשיא בית הדין האזורי לעבודה חיפה"/>
    <s v="יגאל"/>
    <s v="גלם"/>
    <s v="IGAL"/>
    <s v="GLAM"/>
    <s v="male"/>
    <b v="0"/>
    <b v="0"/>
    <x v="0"/>
    <x v="1"/>
    <x v="2"/>
    <n v="1"/>
    <n v="0"/>
    <s v="יהודי"/>
    <n v="0"/>
  </r>
  <r>
    <s v="שופט"/>
    <s v="שופטת ב בית הדין הארצי לעבודה"/>
    <s v="לאה"/>
    <s v="גליקסמן כוכבי"/>
    <s v="LEA"/>
    <s v="GLICKSMAN KOCAVI"/>
    <s v="female"/>
    <b v="0"/>
    <b v="0"/>
    <x v="0"/>
    <x v="0"/>
    <x v="5"/>
    <n v="1"/>
    <n v="1"/>
    <s v="יהודי"/>
    <n v="0"/>
  </r>
  <r>
    <s v="שופט"/>
    <s v="שופטת של בית המשפט בית משפט מחוזי"/>
    <s v="שרון"/>
    <s v="גלר"/>
    <s v="SHARON"/>
    <s v="GALLER"/>
    <s v="female"/>
    <b v="0"/>
    <b v="0"/>
    <x v="0"/>
    <x v="0"/>
    <x v="0"/>
    <n v="1"/>
    <n v="1"/>
    <s v="יהודי"/>
    <n v="0"/>
  </r>
  <r>
    <s v="שופט"/>
    <s v="שופטת בית המשפט המחוזי נצרת"/>
    <s v="רננה"/>
    <s v="גלפז-מוקדי"/>
    <s v="RENANA"/>
    <s v="GALPAZ-MOKADY"/>
    <s v="female"/>
    <b v="0"/>
    <b v="0"/>
    <x v="0"/>
    <x v="0"/>
    <x v="0"/>
    <n v="1"/>
    <n v="1"/>
    <s v="יהודי"/>
    <n v="0"/>
  </r>
  <r>
    <s v="שופט"/>
    <s v="שופטת בית משפט השלום ראשל&quot;צ"/>
    <s v="צבייה (טובה)"/>
    <s v="גרדשטיין פפקין"/>
    <s v="ZVIA (TOVA)"/>
    <s v="GRADSTEIN PAPKIN"/>
    <s v="female"/>
    <b v="0"/>
    <b v="0"/>
    <x v="0"/>
    <x v="0"/>
    <x v="1"/>
    <n v="1"/>
    <n v="1"/>
    <s v="יהודי"/>
    <n v="0"/>
  </r>
  <r>
    <s v="שופט"/>
    <s v="שופטת בית משפט השלום חיפה"/>
    <s v="סיגלית"/>
    <s v="גץ-אופיר"/>
    <s v="SIGALIT"/>
    <s v="GETS-OFIR"/>
    <s v="female"/>
    <b v="0"/>
    <b v="0"/>
    <x v="0"/>
    <x v="0"/>
    <x v="1"/>
    <n v="1"/>
    <n v="1"/>
    <s v="יהודי"/>
    <n v="0"/>
  </r>
  <r>
    <s v="שופט"/>
    <s v="שופטת בית משפט תעבורה בשלום באר שבע"/>
    <s v="כוכבה אילת"/>
    <s v="גרבי"/>
    <s v="COHAVA AYELET"/>
    <s v="GARBI"/>
    <s v="female"/>
    <b v="0"/>
    <b v="0"/>
    <x v="0"/>
    <x v="0"/>
    <x v="1"/>
    <n v="1"/>
    <n v="1"/>
    <s v="יהודי"/>
    <n v="0"/>
  </r>
  <r>
    <s v="שופט"/>
    <s v="שופטת בית הדין האזורי לעבודה ב&quot;ש"/>
    <s v="רחל"/>
    <s v="גרוס"/>
    <s v="RACHELLE"/>
    <s v="GROSS"/>
    <s v="female"/>
    <b v="0"/>
    <b v="0"/>
    <x v="0"/>
    <x v="0"/>
    <x v="2"/>
    <n v="1"/>
    <n v="1"/>
    <s v="יהודי"/>
    <n v="0"/>
  </r>
  <r>
    <s v="שופט"/>
    <s v="שופט בית המשפט העליון"/>
    <s v="עופר"/>
    <s v="גרוסקופף"/>
    <s v="OFER"/>
    <s v="GROSSKOPF"/>
    <s v="male"/>
    <b v="0"/>
    <b v="0"/>
    <x v="0"/>
    <x v="0"/>
    <x v="3"/>
    <n v="1"/>
    <n v="0"/>
    <s v="יהודי"/>
    <n v="0"/>
  </r>
  <r>
    <s v="שופט"/>
    <s v="שופט בכיר בית המשפט המחוזי חיפה"/>
    <s v="יגאל"/>
    <s v="גריל"/>
    <s v="IGAL"/>
    <s v="GRILL"/>
    <s v="male"/>
    <b v="0"/>
    <b v="0"/>
    <x v="0"/>
    <x v="0"/>
    <x v="0"/>
    <n v="1"/>
    <n v="0"/>
    <s v="יהודי"/>
    <n v="0"/>
  </r>
  <r>
    <s v="שופט"/>
    <s v="שופטת של בית המשפט בית משפט מחוזי"/>
    <s v="נועה"/>
    <s v="גרוסמן"/>
    <s v="NOA"/>
    <s v="GROSSMAN"/>
    <s v="female"/>
    <b v="0"/>
    <b v="0"/>
    <x v="0"/>
    <x v="0"/>
    <x v="0"/>
    <n v="1"/>
    <n v="1"/>
    <s v="יהודי"/>
    <n v="0"/>
  </r>
  <r>
    <s v="שופט"/>
    <s v="שופטת בית משפט השלום כפר סבא"/>
    <s v="מרב"/>
    <s v="גרינברג"/>
    <s v="MERAV"/>
    <s v="GRINBERG"/>
    <s v="female"/>
    <b v="0"/>
    <b v="0"/>
    <x v="0"/>
    <x v="0"/>
    <x v="1"/>
    <n v="1"/>
    <n v="1"/>
    <s v="יהודי"/>
    <n v="0"/>
  </r>
  <r>
    <s v="שופט"/>
    <s v="שופטת לעניני משפחה בית משפט השלום פ&quot;ת"/>
    <s v="יוכבד"/>
    <s v="גרינוולד-רנד"/>
    <s v="YOCHEVED"/>
    <s v="GREENWACD-RAND"/>
    <s v="female"/>
    <b v="0"/>
    <b v="0"/>
    <x v="0"/>
    <x v="0"/>
    <x v="1"/>
    <n v="1"/>
    <n v="1"/>
    <s v="יהודי"/>
    <n v="0"/>
  </r>
  <r>
    <s v="שופט"/>
    <s v="שופט בית המשפט המחוזי נצרת"/>
    <s v="סאאב"/>
    <s v="דבור"/>
    <s v="SAAIB"/>
    <s v="DABOUR"/>
    <s v="male"/>
    <b v="0"/>
    <b v="0"/>
    <x v="0"/>
    <x v="0"/>
    <x v="0"/>
    <n v="1"/>
    <n v="0"/>
    <s v="יהודי"/>
    <n v="0"/>
  </r>
  <r>
    <s v="שופט"/>
    <s v="שופט בית משפט השלום תל-אביב"/>
    <s v="ירון"/>
    <s v="גת"/>
    <s v="YARON"/>
    <s v="GAT"/>
    <s v="male"/>
    <b v="0"/>
    <b v="0"/>
    <x v="0"/>
    <x v="0"/>
    <x v="1"/>
    <n v="1"/>
    <n v="0"/>
    <s v="יהודי"/>
    <n v="0"/>
  </r>
  <r>
    <s v="שופט"/>
    <s v="שופטת בכירה אישי בית המשפט המחוזי באר שבע"/>
    <s v="שרה"/>
    <s v="דברת"/>
    <s v="SARAH"/>
    <s v="DOVRAT"/>
    <s v="female"/>
    <b v="0"/>
    <b v="0"/>
    <x v="0"/>
    <x v="0"/>
    <x v="0"/>
    <n v="1"/>
    <n v="1"/>
    <s v="יהודי"/>
    <n v="0"/>
  </r>
  <r>
    <s v="שופט"/>
    <s v="שופטת בית הדין האזורי לעבודה תל-אביב"/>
    <s v="אופירה"/>
    <s v="דגן-טוכמכר"/>
    <s v="OFIRA"/>
    <s v="DAGAN-TUCHMACHER"/>
    <s v="female"/>
    <b v="0"/>
    <b v="0"/>
    <x v="0"/>
    <x v="0"/>
    <x v="2"/>
    <n v="1"/>
    <n v="1"/>
    <s v="יהודי"/>
    <n v="0"/>
  </r>
  <r>
    <s v="שופט"/>
    <s v="שופט בית משפט השלום ירושלים"/>
    <s v="אמיר"/>
    <s v="דהאן"/>
    <s v="AMIR"/>
    <s v="DAHAN"/>
    <s v="male"/>
    <b v="0"/>
    <b v="0"/>
    <x v="0"/>
    <x v="0"/>
    <x v="1"/>
    <n v="1"/>
    <n v="0"/>
    <s v="יהודי"/>
    <n v="0"/>
  </r>
  <r>
    <s v="רשם"/>
    <s v="רשמת בכירה בית משפט השלום הרצליה"/>
    <s v="ענת"/>
    <s v="דבי"/>
    <s v="ANAT"/>
    <s v="DABBY"/>
    <s v="female"/>
    <b v="0"/>
    <b v="0"/>
    <x v="0"/>
    <x v="2"/>
    <x v="1"/>
    <n v="1"/>
    <n v="1"/>
    <s v="יהודי"/>
    <n v="0"/>
  </r>
  <r>
    <s v="שופט"/>
    <s v="סגנית נשיא בית משפט השלום חיפה"/>
    <s v="אילת"/>
    <s v="דגן"/>
    <s v="AYELET"/>
    <s v="DAGAN"/>
    <s v="female"/>
    <b v="0"/>
    <b v="0"/>
    <x v="0"/>
    <x v="1"/>
    <x v="1"/>
    <n v="1"/>
    <n v="1"/>
    <s v="יהודי"/>
    <n v="0"/>
  </r>
  <r>
    <s v="שופט"/>
    <s v="שופטת לעניני משפחה בית משפט השלום ירושלים"/>
    <s v="מיכל"/>
    <s v="דבירי-רוזנבלט"/>
    <s v="MICHAL"/>
    <s v="DVIRI ROZENBLAT"/>
    <s v="female"/>
    <b v="0"/>
    <b v="0"/>
    <x v="0"/>
    <x v="0"/>
    <x v="1"/>
    <n v="1"/>
    <n v="1"/>
    <s v="יהודי"/>
    <n v="0"/>
  </r>
  <r>
    <s v="שופט"/>
    <s v="שופטת לעניני משפחה בית משפט משפחה בשלום קריות"/>
    <s v="ליאת"/>
    <s v="דהן-חיון"/>
    <s v="LIAT"/>
    <s v="DAHAN-HAYOON"/>
    <s v="female"/>
    <b v="0"/>
    <b v="0"/>
    <x v="0"/>
    <x v="0"/>
    <x v="1"/>
    <n v="1"/>
    <n v="1"/>
    <s v="יהודי"/>
    <n v="0"/>
  </r>
  <r>
    <s v="רשם"/>
    <s v="רשם בכיר בית משפט השלום פ&quot;ת"/>
    <s v="אייל"/>
    <s v="דוד"/>
    <s v="EYAL"/>
    <s v="DAVID"/>
    <s v="male"/>
    <b v="0"/>
    <b v="0"/>
    <x v="0"/>
    <x v="2"/>
    <x v="1"/>
    <n v="1"/>
    <n v="0"/>
    <s v="יהודי"/>
    <n v="0"/>
  </r>
  <r>
    <s v="שופט"/>
    <s v="סגנית נשיא בית משפט השלום (משפחה) תל אביב"/>
    <s v="מירה"/>
    <s v="דהן"/>
    <s v="MIRA"/>
    <s v="DAHAN"/>
    <s v="female"/>
    <b v="0"/>
    <b v="0"/>
    <x v="0"/>
    <x v="1"/>
    <x v="1"/>
    <n v="1"/>
    <n v="1"/>
    <s v="יהודי"/>
    <n v="0"/>
  </r>
  <r>
    <s v="שופט"/>
    <s v="שופטת בבית הדין הארצי לעבודה"/>
    <s v="סיגל"/>
    <s v="דוידוב-מוטולה"/>
    <s v="SIGAL"/>
    <s v="DAVIDOW MOTOLA"/>
    <s v="female"/>
    <b v="0"/>
    <b v="0"/>
    <x v="0"/>
    <x v="0"/>
    <x v="5"/>
    <n v="1"/>
    <n v="1"/>
    <s v="יהודי"/>
    <n v="0"/>
  </r>
  <r>
    <s v="שופט"/>
    <s v="שופטת של בית משפט לתעבורה"/>
    <s v="מיכל"/>
    <s v="דוידי"/>
    <s v="MICHAL"/>
    <s v="DAVIDI"/>
    <s v="female"/>
    <b v="0"/>
    <b v="0"/>
    <x v="0"/>
    <x v="0"/>
    <x v="4"/>
    <n v="1"/>
    <n v="1"/>
    <s v="יהודי"/>
    <n v="0"/>
  </r>
  <r>
    <s v="שופט"/>
    <s v="שופטת בית משפט השלום תל-אביב"/>
    <s v="סיגל"/>
    <s v="דומניץ-סומך"/>
    <s v="SIGAL"/>
    <s v="DOMNIZ-SOMEKE"/>
    <s v="female"/>
    <b v="0"/>
    <b v="0"/>
    <x v="0"/>
    <x v="0"/>
    <x v="1"/>
    <n v="1"/>
    <n v="1"/>
    <s v="יהודי"/>
    <n v="0"/>
  </r>
  <r>
    <s v="שופט"/>
    <s v="שופטת בית משפט השלום ב&quot;ש"/>
    <s v="זהר"/>
    <s v="דולב להמן"/>
    <s v="ZOHAR"/>
    <s v="DOLEV LEHMANN"/>
    <s v="female"/>
    <b v="0"/>
    <b v="0"/>
    <x v="0"/>
    <x v="0"/>
    <x v="1"/>
    <n v="1"/>
    <n v="1"/>
    <s v="יהודי"/>
    <n v="0"/>
  </r>
  <r>
    <s v="שופט"/>
    <s v="שופט בית משפט השלום ב&quot;ש"/>
    <s v="אמיר"/>
    <s v="דורון"/>
    <s v="AMIR"/>
    <s v="DORON"/>
    <s v="male"/>
    <b v="0"/>
    <b v="0"/>
    <x v="0"/>
    <x v="0"/>
    <x v="1"/>
    <n v="1"/>
    <n v="0"/>
    <s v="יהודי"/>
    <n v="0"/>
  </r>
  <r>
    <s v="שופט"/>
    <s v="נשיא בתי משפט השלום במחוז תל-אביב"/>
    <s v="אביחי"/>
    <s v="דורון"/>
    <s v="AVICHAI"/>
    <s v="DORON"/>
    <s v="male"/>
    <b v="0"/>
    <b v="0"/>
    <x v="0"/>
    <x v="3"/>
    <x v="1"/>
    <n v="1"/>
    <n v="0"/>
    <s v="יהודי"/>
    <n v="0"/>
  </r>
  <r>
    <s v="שופט"/>
    <s v="שופט בית המשפט המחוזי ירושלים"/>
    <s v="אביגדור"/>
    <s v="דורות"/>
    <s v="AVIGDOR"/>
    <s v="DOROT"/>
    <s v="male"/>
    <b v="0"/>
    <b v="0"/>
    <x v="0"/>
    <x v="0"/>
    <x v="0"/>
    <n v="1"/>
    <n v="0"/>
    <s v="יהודי"/>
    <n v="0"/>
  </r>
  <r>
    <s v="רשם"/>
    <s v="רשם בכיר בית משפט השלום תל-אביב"/>
    <s v="אריה"/>
    <s v="דורון דורני"/>
    <s v="ARYE"/>
    <s v="DORON-DORANI"/>
    <s v="male"/>
    <b v="0"/>
    <b v="0"/>
    <x v="0"/>
    <x v="2"/>
    <x v="1"/>
    <n v="1"/>
    <n v="0"/>
    <s v="יהודי"/>
    <n v="0"/>
  </r>
  <r>
    <s v="שופט"/>
    <s v="שופט בית משפט השלום חיפה"/>
    <s v="אייל"/>
    <s v="דורון"/>
    <s v="EYAL"/>
    <s v="DORON"/>
    <s v="male"/>
    <b v="0"/>
    <b v="0"/>
    <x v="0"/>
    <x v="0"/>
    <x v="1"/>
    <n v="1"/>
    <n v="0"/>
    <s v="יהודי"/>
    <n v="0"/>
  </r>
  <r>
    <s v="שופט"/>
    <s v="שופט בית המשפט המחוזי מרכז"/>
    <s v="צבי אורי"/>
    <s v="דותן"/>
    <s v="TSVI"/>
    <s v="DOTAN"/>
    <s v="male"/>
    <b v="0"/>
    <b v="0"/>
    <x v="0"/>
    <x v="0"/>
    <x v="0"/>
    <n v="1"/>
    <n v="0"/>
    <s v="יהודי"/>
    <n v="0"/>
  </r>
  <r>
    <s v="שופט"/>
    <s v="שופטת בית משפט השלום ראשל&quot;צ"/>
    <s v="זהר"/>
    <s v="דיבון סגל"/>
    <s v="ZOHAR"/>
    <s v="DIVON SEGAL"/>
    <s v="female"/>
    <b v="0"/>
    <b v="0"/>
    <x v="0"/>
    <x v="0"/>
    <x v="1"/>
    <n v="1"/>
    <n v="1"/>
    <s v="יהודי"/>
    <n v="0"/>
  </r>
  <r>
    <s v="שופט"/>
    <s v="שופטת בית משפט השלום פ&quot;ת"/>
    <s v="אליאנא"/>
    <s v="דניאלי"/>
    <s v="ELIANA"/>
    <s v="DANIELLY"/>
    <s v="female"/>
    <b v="0"/>
    <b v="0"/>
    <x v="0"/>
    <x v="0"/>
    <x v="1"/>
    <n v="1"/>
    <n v="1"/>
    <s v="יהודי"/>
    <n v="0"/>
  </r>
  <r>
    <s v="שופט"/>
    <s v="שופט בית משפט השלום ירושלים"/>
    <s v="דניאל מרדכי"/>
    <s v="דמביץ"/>
    <s v="DANIEL"/>
    <s v="DEMBITZ"/>
    <s v="male"/>
    <b v="0"/>
    <b v="0"/>
    <x v="0"/>
    <x v="0"/>
    <x v="1"/>
    <n v="1"/>
    <n v="0"/>
    <s v="יהודי"/>
    <n v="0"/>
  </r>
  <r>
    <s v="שופט"/>
    <s v="סגן נשיא בית משפט השלום אשדוד"/>
    <s v="גיל"/>
    <s v="דניאל"/>
    <s v="GIL"/>
    <s v="DANIEL"/>
    <s v="male"/>
    <b v="0"/>
    <b v="0"/>
    <x v="0"/>
    <x v="1"/>
    <x v="1"/>
    <n v="1"/>
    <n v="0"/>
    <s v="יהודי"/>
    <n v="0"/>
  </r>
  <r>
    <s v="שופט"/>
    <s v="שופט בית משפט השלום ב&quot;ש"/>
    <s v="יעקב"/>
    <s v="דנינו"/>
    <s v="YAACOV"/>
    <s v="DANINO"/>
    <s v="male"/>
    <b v="0"/>
    <b v="0"/>
    <x v="0"/>
    <x v="0"/>
    <x v="1"/>
    <n v="1"/>
    <n v="0"/>
    <s v="יהודי"/>
    <n v="0"/>
  </r>
  <r>
    <s v="שופט"/>
    <s v="שופט בית משפט השלום תל-אביב"/>
    <s v="יאיר"/>
    <s v="דלוגין"/>
    <s v="YAIR"/>
    <s v="DLUGIN"/>
    <s v="male"/>
    <b v="0"/>
    <b v="0"/>
    <x v="0"/>
    <x v="0"/>
    <x v="1"/>
    <n v="1"/>
    <n v="0"/>
    <s v="יהודי"/>
    <n v="0"/>
  </r>
  <r>
    <s v="שופט"/>
    <s v="סגנית נשיא השלום נצרת"/>
    <s v="נבילה"/>
    <s v="דלה מוסא"/>
    <s v="NABEELA"/>
    <s v="DALLY MOUSSA"/>
    <s v="female"/>
    <b v="0"/>
    <b v="0"/>
    <x v="0"/>
    <x v="1"/>
    <x v="1"/>
    <n v="1"/>
    <n v="1"/>
    <s v="יהודי"/>
    <n v="0"/>
  </r>
  <r>
    <s v="שופט"/>
    <s v="סגן נשיא בית משפט השלום תל-אביב"/>
    <s v="אילן"/>
    <s v="דפדי"/>
    <s v="ILAN"/>
    <s v="DAFADI"/>
    <s v="male"/>
    <b v="0"/>
    <b v="0"/>
    <x v="0"/>
    <x v="1"/>
    <x v="1"/>
    <n v="1"/>
    <n v="0"/>
    <s v="יהודי"/>
    <n v="0"/>
  </r>
  <r>
    <s v="שופט"/>
    <s v="שופטת בכירה בית משפט השלום ראשל&quot;צ"/>
    <s v="שירלי"/>
    <s v="דקל-נוה"/>
    <s v="SHIRLY"/>
    <s v="DEKEL-NAVEH"/>
    <s v="female"/>
    <b v="0"/>
    <b v="0"/>
    <x v="0"/>
    <x v="0"/>
    <x v="1"/>
    <n v="1"/>
    <n v="1"/>
    <s v="יהודי"/>
    <n v="0"/>
  </r>
  <r>
    <s v="שופט"/>
    <s v="שופט בית המשפט המחוזי ירושלים"/>
    <s v="ארנון"/>
    <s v="דראל"/>
    <s v="ARNON"/>
    <s v="DAREL"/>
    <s v="male"/>
    <b v="0"/>
    <b v="0"/>
    <x v="0"/>
    <x v="0"/>
    <x v="0"/>
    <n v="1"/>
    <n v="0"/>
    <s v="יהודי"/>
    <n v="0"/>
  </r>
  <r>
    <s v="שופט"/>
    <s v="שופט בית משפט השלום תל-אביב"/>
    <s v="אהרן"/>
    <s v="האוזרמן"/>
    <s v="AHARON"/>
    <s v="HAUSERMAN"/>
    <s v="male"/>
    <b v="0"/>
    <b v="0"/>
    <x v="0"/>
    <x v="0"/>
    <x v="1"/>
    <n v="1"/>
    <n v="0"/>
    <s v="יהודי"/>
    <n v="0"/>
  </r>
  <r>
    <s v="שופט"/>
    <s v="שופטת בית הדין האזורי לעבודה תל-אביב"/>
    <s v="שגית"/>
    <s v="דרוקר"/>
    <s v="SAGIT"/>
    <s v="DRUCKER"/>
    <s v="female"/>
    <b v="0"/>
    <b v="0"/>
    <x v="0"/>
    <x v="0"/>
    <x v="2"/>
    <n v="1"/>
    <n v="1"/>
    <s v="יהודי"/>
    <n v="0"/>
  </r>
  <r>
    <s v="שופט"/>
    <s v="שופטת בית הדין האזורי לעבודה חיפה"/>
    <s v="דניה"/>
    <s v="דרורי"/>
    <s v="DANIA"/>
    <s v="DRORI"/>
    <s v="female"/>
    <b v="0"/>
    <b v="0"/>
    <x v="0"/>
    <x v="0"/>
    <x v="2"/>
    <n v="1"/>
    <n v="1"/>
    <s v="יהודי"/>
    <n v="0"/>
  </r>
  <r>
    <s v="שופט"/>
    <s v="שופט בית משפט השלום תל-אביב"/>
    <s v="עידו"/>
    <s v="דרויאן-גמליאל"/>
    <s v="IDO"/>
    <s v="DRUYAN-GAMLIELLE"/>
    <s v="male"/>
    <b v="0"/>
    <b v="0"/>
    <x v="0"/>
    <x v="0"/>
    <x v="1"/>
    <n v="1"/>
    <n v="0"/>
    <s v="יהודי"/>
    <n v="0"/>
  </r>
  <r>
    <s v="שופט"/>
    <s v="סגן נשיא בית המשפט המחוזי ירושלים"/>
    <s v="משה יאיר"/>
    <s v="דרורי"/>
    <s v="MOSHE YAIR"/>
    <s v="DRORI"/>
    <s v="male"/>
    <b v="0"/>
    <b v="0"/>
    <x v="0"/>
    <x v="1"/>
    <x v="0"/>
    <n v="1"/>
    <n v="0"/>
    <s v="יהודי"/>
    <n v="0"/>
  </r>
  <r>
    <s v="רשם"/>
    <s v="רשמת בכירה בית משפט השלום קריות"/>
    <s v="יונת"/>
    <s v="הברפלד"/>
    <s v="YONAT"/>
    <s v="HABERFELD"/>
    <s v="female"/>
    <b v="0"/>
    <b v="0"/>
    <x v="0"/>
    <x v="2"/>
    <x v="1"/>
    <n v="1"/>
    <n v="1"/>
    <s v="יהודי"/>
    <n v="0"/>
  </r>
  <r>
    <s v="שופט"/>
    <s v="שופטת בית משפט השלום תל-אביב"/>
    <s v="כרמלה"/>
    <s v="האפט"/>
    <s v="CARMELA"/>
    <s v="HAFT"/>
    <s v="female"/>
    <b v="0"/>
    <b v="0"/>
    <x v="0"/>
    <x v="0"/>
    <x v="1"/>
    <n v="1"/>
    <n v="1"/>
    <s v="יהודי"/>
    <n v="0"/>
  </r>
  <r>
    <s v="רשם"/>
    <s v="רשם בכיר בית משפט השלום ב&quot;ש"/>
    <s v="אורי"/>
    <s v="הדר"/>
    <s v="OURI"/>
    <s v="HADAR"/>
    <s v="male"/>
    <b v="0"/>
    <b v="0"/>
    <x v="0"/>
    <x v="2"/>
    <x v="1"/>
    <n v="1"/>
    <n v="0"/>
    <s v="יהודי"/>
    <n v="0"/>
  </r>
  <r>
    <s v="שופט"/>
    <s v="שופט בית משפט השלום תל-אביב"/>
    <s v="עדי"/>
    <s v="הדר"/>
    <s v="ADI"/>
    <s v="HADAR"/>
    <s v="male"/>
    <b v="0"/>
    <b v="0"/>
    <x v="0"/>
    <x v="0"/>
    <x v="1"/>
    <n v="1"/>
    <n v="0"/>
    <s v="יהודי"/>
    <n v="0"/>
  </r>
  <r>
    <s v="שופט"/>
    <s v="שופטת בית משפט השלום רחובות"/>
    <s v="אושרית"/>
    <s v="הובר-היימן"/>
    <s v="OSHRIT"/>
    <s v="HUBER-HAIMAN"/>
    <s v="female"/>
    <b v="0"/>
    <b v="0"/>
    <x v="0"/>
    <x v="0"/>
    <x v="1"/>
    <n v="1"/>
    <n v="1"/>
    <s v="יהודי"/>
    <n v="0"/>
  </r>
  <r>
    <s v="שופט"/>
    <s v="שופט בית משפט השלום ב&quot;ש"/>
    <s v="משה"/>
    <s v="הולצמן"/>
    <s v="MOSHE"/>
    <s v="HOLTSMAN"/>
    <s v="male"/>
    <b v="0"/>
    <b v="0"/>
    <x v="0"/>
    <x v="0"/>
    <x v="1"/>
    <n v="1"/>
    <n v="0"/>
    <s v="יהודי"/>
    <n v="0"/>
  </r>
  <r>
    <s v="שופט"/>
    <s v="שופטת בית משפט השלום חיפה"/>
    <s v="איילת"/>
    <s v="הוך-טל"/>
    <s v="AYELET"/>
    <s v="HOCH-TAL"/>
    <s v="female"/>
    <b v="0"/>
    <b v="0"/>
    <x v="0"/>
    <x v="0"/>
    <x v="1"/>
    <n v="1"/>
    <n v="1"/>
    <s v="יהודי"/>
    <n v="0"/>
  </r>
  <r>
    <s v="שופט"/>
    <s v="שופטת בית המשפט המחוזי נצרת"/>
    <s v="עירית טובה"/>
    <s v="הוד"/>
    <s v="IRIT TOVA"/>
    <s v="HOD"/>
    <s v="female"/>
    <b v="0"/>
    <b v="0"/>
    <x v="0"/>
    <x v="0"/>
    <x v="0"/>
    <n v="1"/>
    <n v="1"/>
    <s v="יהודי"/>
    <n v="0"/>
  </r>
  <r>
    <s v="שופט"/>
    <s v="שופט בית משפט השלום תל-אביב"/>
    <s v="דניאל"/>
    <s v="הורוביץ"/>
    <s v="DANIEL"/>
    <s v="HOROVITZ"/>
    <s v="male"/>
    <b v="0"/>
    <b v="0"/>
    <x v="0"/>
    <x v="0"/>
    <x v="1"/>
    <n v="1"/>
    <n v="0"/>
    <s v="יהודי"/>
    <n v="0"/>
  </r>
  <r>
    <s v="שופט"/>
    <s v="שופט בית משפט השלום תל-אביב"/>
    <s v="גיא"/>
    <s v="הימן"/>
    <s v="GUY"/>
    <s v="HYMAN"/>
    <s v="male"/>
    <b v="0"/>
    <b v="0"/>
    <x v="0"/>
    <x v="0"/>
    <x v="1"/>
    <n v="1"/>
    <n v="0"/>
    <s v="יהודי"/>
    <n v="0"/>
  </r>
  <r>
    <s v="שופט"/>
    <s v="שופטת בית משפט השלום תל-אביב"/>
    <s v="שרון"/>
    <s v="הינדה"/>
    <s v="SHARON"/>
    <s v="HINDA"/>
    <s v="female"/>
    <b v="0"/>
    <b v="0"/>
    <x v="0"/>
    <x v="0"/>
    <x v="1"/>
    <n v="1"/>
    <n v="1"/>
    <s v="יהודי"/>
    <n v="0"/>
  </r>
  <r>
    <s v="שופט"/>
    <s v="שופטת לעניני משפחה בית משפט השלום קריות"/>
    <s v="ד&quot;ר שירי"/>
    <s v="היימן"/>
    <s v="SHIRI"/>
    <s v="HYMAN"/>
    <s v="female"/>
    <b v="0"/>
    <b v="0"/>
    <x v="0"/>
    <x v="0"/>
    <x v="1"/>
    <n v="1"/>
    <n v="1"/>
    <s v="יהודי"/>
    <n v="0"/>
  </r>
  <r>
    <s v="שופט"/>
    <s v="שופטת בית משפט השלום רחובות"/>
    <s v="רנה"/>
    <s v="הירש"/>
    <s v="RINA"/>
    <s v="HIRSCH"/>
    <s v="female"/>
    <b v="0"/>
    <b v="0"/>
    <x v="0"/>
    <x v="0"/>
    <x v="1"/>
    <n v="1"/>
    <n v="1"/>
    <s v="יהודי"/>
    <n v="0"/>
  </r>
  <r>
    <s v="שופט"/>
    <s v="שופט בית המשפט המחוזי תל-אביב"/>
    <s v="אברהם"/>
    <s v="הימן"/>
    <s v="ABRAHAM"/>
    <s v="HEIMAN"/>
    <s v="male"/>
    <b v="0"/>
    <b v="0"/>
    <x v="0"/>
    <x v="0"/>
    <x v="0"/>
    <n v="1"/>
    <n v="0"/>
    <s v="יהודי"/>
    <n v="0"/>
  </r>
  <r>
    <s v="שופט"/>
    <s v="שופטת השלום ירושלים"/>
    <s v="מיכל"/>
    <s v="הירשפלד"/>
    <s v="MICHAL"/>
    <s v="HIRSCHFELD"/>
    <s v="female"/>
    <b v="0"/>
    <b v="0"/>
    <x v="0"/>
    <x v="0"/>
    <x v="1"/>
    <n v="1"/>
    <n v="1"/>
    <s v="יהודי"/>
    <n v="0"/>
  </r>
  <r>
    <s v="שופט"/>
    <s v="סגנית נשיא בית המשפט המחוזי נצרת"/>
    <s v="אסתר"/>
    <s v="הלמן נוסבוים"/>
    <s v="ESTER"/>
    <s v="HELLMAN-NUSSBOIM"/>
    <s v="female"/>
    <b v="0"/>
    <b v="0"/>
    <x v="0"/>
    <x v="1"/>
    <x v="0"/>
    <n v="1"/>
    <n v="1"/>
    <s v="יהודי"/>
    <n v="0"/>
  </r>
  <r>
    <s v="שופט"/>
    <s v="שופט בית משפט השלום חדרה"/>
    <s v="יניב"/>
    <s v="הלר"/>
    <s v="YANIV"/>
    <s v="HELLER"/>
    <s v="male"/>
    <b v="0"/>
    <b v="0"/>
    <x v="0"/>
    <x v="0"/>
    <x v="1"/>
    <n v="1"/>
    <n v="0"/>
    <s v="יהודי"/>
    <n v="0"/>
  </r>
  <r>
    <s v="שופט"/>
    <s v="שופטת בית משפט השלום טבריה"/>
    <s v="אפרת"/>
    <s v="הלר"/>
    <s v="EFRAT"/>
    <s v="HELLER"/>
    <s v="female"/>
    <b v="0"/>
    <b v="0"/>
    <x v="0"/>
    <x v="0"/>
    <x v="1"/>
    <n v="1"/>
    <n v="1"/>
    <s v="יהודי"/>
    <n v="0"/>
  </r>
  <r>
    <s v="רשם"/>
    <s v="רשמת לענייני משפחה בית משפט השלום (משפחה) תל אביב"/>
    <s v="ענת"/>
    <s v="הלר-כריש"/>
    <s v="ANAT"/>
    <s v="HELLER-KARASH"/>
    <s v="female"/>
    <b v="0"/>
    <b v="0"/>
    <x v="0"/>
    <x v="2"/>
    <x v="1"/>
    <n v="1"/>
    <n v="1"/>
    <s v="יהודי"/>
    <n v="0"/>
  </r>
  <r>
    <s v="שופט"/>
    <s v="שופטת בכירה תקן בית משפט השלום תל-אביב"/>
    <s v="יעל"/>
    <s v="הניג"/>
    <s v="YAEL"/>
    <s v="HOENIG"/>
    <s v="female"/>
    <b v="0"/>
    <b v="0"/>
    <x v="0"/>
    <x v="0"/>
    <x v="1"/>
    <n v="1"/>
    <n v="1"/>
    <s v="יהודי"/>
    <n v="0"/>
  </r>
  <r>
    <s v="שופט"/>
    <s v="שופט בית המשפט העליון"/>
    <s v="ניל"/>
    <s v="הנדל"/>
    <s v="NEAL"/>
    <s v="HENDEL"/>
    <s v="male"/>
    <b v="0"/>
    <b v="0"/>
    <x v="0"/>
    <x v="0"/>
    <x v="3"/>
    <n v="1"/>
    <n v="0"/>
    <s v="יהודי"/>
    <n v="0"/>
  </r>
  <r>
    <s v="שופט"/>
    <s v="שופט בית משפט השלום הרצליה"/>
    <s v="גלעד"/>
    <s v="הס"/>
    <s v="GILAD"/>
    <s v="HESS"/>
    <s v="male"/>
    <b v="0"/>
    <b v="0"/>
    <x v="0"/>
    <x v="0"/>
    <x v="1"/>
    <n v="1"/>
    <n v="0"/>
    <s v="יהודי"/>
    <n v="0"/>
  </r>
  <r>
    <s v="שופט"/>
    <s v="שופט בית הדין האזורי לעבודה חיפה"/>
    <s v="אסף"/>
    <s v="הראל"/>
    <s v="ASSAF"/>
    <s v="HAREL"/>
    <s v="male"/>
    <b v="0"/>
    <b v="0"/>
    <x v="0"/>
    <x v="0"/>
    <x v="2"/>
    <n v="1"/>
    <n v="0"/>
    <s v="יהודי"/>
    <n v="0"/>
  </r>
  <r>
    <s v="שופט"/>
    <s v="שופט בית משפט השלום תל-אביב"/>
    <s v="יהודה (אודי)"/>
    <s v="הקר"/>
    <s v="YEHUDA (UDI)"/>
    <s v="HACKER"/>
    <s v="male"/>
    <b v="0"/>
    <b v="0"/>
    <x v="0"/>
    <x v="0"/>
    <x v="1"/>
    <n v="1"/>
    <n v="0"/>
    <s v="יהודי"/>
    <n v="0"/>
  </r>
  <r>
    <s v="שופט"/>
    <s v="שופט בית משפט השלום תל-אביב"/>
    <s v="יחזקאל"/>
    <s v="הראל"/>
    <s v="YEHEZKEL"/>
    <s v="HAREL"/>
    <s v="male"/>
    <b v="0"/>
    <b v="0"/>
    <x v="0"/>
    <x v="0"/>
    <x v="1"/>
    <n v="1"/>
    <n v="0"/>
    <s v="יהודי"/>
    <n v="0"/>
  </r>
  <r>
    <s v="שופט"/>
    <s v="שופט בית משפט השלום ירושלים"/>
    <s v="שמואל"/>
    <s v="הרבסט"/>
    <s v="SHMUEL"/>
    <s v="HERBST"/>
    <s v="male"/>
    <b v="0"/>
    <b v="0"/>
    <x v="0"/>
    <x v="0"/>
    <x v="1"/>
    <n v="1"/>
    <n v="0"/>
    <s v="יהודי"/>
    <n v="0"/>
  </r>
  <r>
    <s v="שופט"/>
    <s v="שופטת בית הדין האזורי לעבודה תל-אביב"/>
    <s v="אירית"/>
    <s v="הרמל"/>
    <s v="IRIT"/>
    <s v="HARMEL"/>
    <s v="female"/>
    <b v="0"/>
    <b v="0"/>
    <x v="0"/>
    <x v="0"/>
    <x v="2"/>
    <n v="1"/>
    <n v="1"/>
    <s v="יהודי"/>
    <n v="0"/>
  </r>
  <r>
    <s v="שופט"/>
    <s v="שופט בית משפט השלום תל-אביב"/>
    <s v="איתי"/>
    <s v="הרמלין"/>
    <s v="ITAI"/>
    <s v="HERMELIN"/>
    <s v="male"/>
    <b v="0"/>
    <b v="0"/>
    <x v="0"/>
    <x v="0"/>
    <x v="1"/>
    <n v="1"/>
    <n v="0"/>
    <s v="יהודי"/>
    <n v="0"/>
  </r>
  <r>
    <s v="שופט"/>
    <s v="שופטת בית משפט השלום תל-אביב"/>
    <s v="איילת"/>
    <s v="הרץ טופז אחיעזר"/>
    <s v="AYELET"/>
    <s v="HERTZ"/>
    <s v="female"/>
    <b v="0"/>
    <b v="0"/>
    <x v="0"/>
    <x v="0"/>
    <x v="1"/>
    <n v="1"/>
    <n v="1"/>
    <s v="יהודי"/>
    <n v="0"/>
  </r>
  <r>
    <s v="שופט"/>
    <s v="שופטת בית משפט השלום פ&quot;ת"/>
    <s v="ליאת"/>
    <s v="הר-ציון"/>
    <s v="LIAT"/>
    <s v="HAR-ZION"/>
    <s v="female"/>
    <b v="0"/>
    <b v="0"/>
    <x v="0"/>
    <x v="0"/>
    <x v="1"/>
    <n v="1"/>
    <n v="1"/>
    <s v="יהודי"/>
    <n v="0"/>
  </r>
  <r>
    <s v="שופט"/>
    <s v="שופט בכיר תקן בית המשפט המחוזי באר שבע"/>
    <s v="אריאל"/>
    <s v="ואגו"/>
    <s v="ARIEL"/>
    <s v="VAGO"/>
    <s v="male"/>
    <b v="0"/>
    <b v="0"/>
    <x v="0"/>
    <x v="0"/>
    <x v="0"/>
    <n v="1"/>
    <n v="0"/>
    <s v="יהודי"/>
    <n v="0"/>
  </r>
  <r>
    <s v="שופט"/>
    <s v="נשיאת בתי משפט לנוער"/>
    <s v="גלית"/>
    <s v="ויגוצקי מור"/>
    <s v="GALIT"/>
    <s v="WYGODZKI MOR"/>
    <s v="female"/>
    <b v="0"/>
    <b v="0"/>
    <x v="0"/>
    <x v="3"/>
    <x v="1"/>
    <n v="1"/>
    <n v="1"/>
    <s v="יהודי"/>
    <n v="0"/>
  </r>
  <r>
    <s v="שופט"/>
    <s v="שופט של בית משפט לתעבורה"/>
    <s v="ישראל"/>
    <s v="ויטלסון"/>
    <s v="ISRAEL"/>
    <s v="WITELSON"/>
    <s v="male"/>
    <b v="0"/>
    <b v="0"/>
    <x v="0"/>
    <x v="0"/>
    <x v="4"/>
    <n v="1"/>
    <n v="0"/>
    <s v="יהודי"/>
    <n v="0"/>
  </r>
  <r>
    <s v="שופט"/>
    <s v="שופטת בית המשפט העליון"/>
    <s v="יעל"/>
    <s v="וילנר"/>
    <s v="YAEL"/>
    <s v="WILLNER"/>
    <s v="female"/>
    <b v="0"/>
    <b v="0"/>
    <x v="0"/>
    <x v="0"/>
    <x v="3"/>
    <n v="1"/>
    <n v="1"/>
    <s v="יהודי"/>
    <n v="0"/>
  </r>
  <r>
    <s v="שופט"/>
    <s v="שופטת בית המשפט המחוזי תל-אביב"/>
    <s v="חדוה"/>
    <s v="וינבאום וולצקי"/>
    <s v="HEDVA"/>
    <s v="WEINBAUM-WOLECKI"/>
    <s v="female"/>
    <b v="0"/>
    <b v="0"/>
    <x v="0"/>
    <x v="0"/>
    <x v="0"/>
    <n v="1"/>
    <n v="1"/>
    <s v="יהודי"/>
    <n v="0"/>
  </r>
  <r>
    <s v="שופט"/>
    <s v="שופטת בית המשפט המחוזי מרכז"/>
    <s v="עירית"/>
    <s v="וינברג-נוטוביץ"/>
    <s v="IRIT"/>
    <s v="WEINBERG-NUTOVITZ"/>
    <s v="female"/>
    <b v="0"/>
    <b v="0"/>
    <x v="0"/>
    <x v="0"/>
    <x v="0"/>
    <n v="1"/>
    <n v="1"/>
    <s v="יהודי"/>
    <n v="0"/>
  </r>
  <r>
    <s v="שופט"/>
    <s v="שופט בית המשפט המחוזי ירושלים"/>
    <s v="רם"/>
    <s v="וינוגרד"/>
    <s v="RAM"/>
    <s v="WINOGRAD"/>
    <s v="male"/>
    <b v="0"/>
    <b v="0"/>
    <x v="0"/>
    <x v="0"/>
    <x v="0"/>
    <n v="1"/>
    <n v="0"/>
    <s v="יהודי"/>
    <n v="0"/>
  </r>
  <r>
    <s v="שופט"/>
    <s v="שופטת בית המשפט המחוזי חיפה"/>
    <s v="אורית"/>
    <s v="וינשטיין"/>
    <s v="ORIT"/>
    <s v="WEINSTEIN"/>
    <s v="female"/>
    <b v="0"/>
    <b v="0"/>
    <x v="0"/>
    <x v="0"/>
    <x v="0"/>
    <n v="1"/>
    <n v="1"/>
    <s v="יהודי"/>
    <n v="0"/>
  </r>
  <r>
    <s v="שופט"/>
    <s v="שופט בית המשפט המחוזי מרכז"/>
    <s v="צבי"/>
    <s v="ויצמן"/>
    <s v="ZVI"/>
    <s v="WEIZMAN"/>
    <s v="male"/>
    <b v="0"/>
    <b v="0"/>
    <x v="0"/>
    <x v="0"/>
    <x v="0"/>
    <n v="1"/>
    <n v="0"/>
    <s v="יהודי"/>
    <n v="0"/>
  </r>
  <r>
    <s v="שופט"/>
    <s v="שופטת בית הדין האזורי לעבודה תל-אביב"/>
    <s v="דגית"/>
    <s v="ויסמן"/>
    <s v="DAGIT"/>
    <s v="WEISMAN"/>
    <s v="female"/>
    <b v="0"/>
    <b v="0"/>
    <x v="0"/>
    <x v="0"/>
    <x v="2"/>
    <n v="1"/>
    <n v="1"/>
    <s v="יהודי"/>
    <n v="0"/>
  </r>
  <r>
    <s v="שופט"/>
    <s v="שופט בית משפט השלום הרצליה"/>
    <s v="אמיר"/>
    <s v="ויצנבליט"/>
    <s v="AMIR"/>
    <s v="WEIZENBLUTH"/>
    <s v="male"/>
    <b v="0"/>
    <b v="0"/>
    <x v="0"/>
    <x v="0"/>
    <x v="1"/>
    <n v="1"/>
    <n v="0"/>
    <s v="יהודי"/>
    <n v="0"/>
  </r>
  <r>
    <s v="שופט"/>
    <s v="נשיאת בית הדין הארצי לעבודה"/>
    <s v="ורדה"/>
    <s v="וירט לבנה"/>
    <s v="VARDA"/>
    <s v="WIRTH LIVNE"/>
    <s v="female"/>
    <b v="0"/>
    <b v="0"/>
    <x v="0"/>
    <x v="3"/>
    <x v="5"/>
    <n v="1"/>
    <n v="1"/>
    <s v="יהודי"/>
    <n v="0"/>
  </r>
  <r>
    <s v="שופט"/>
    <s v="שופטת בכירה בית משפט תעבורה בשלום פתח תקוה"/>
    <s v="אטליא"/>
    <s v="וישקין פלורנטל"/>
    <s v="ATALIA"/>
    <s v="VISHKIN-FLORENTAL"/>
    <s v="female"/>
    <b v="0"/>
    <b v="0"/>
    <x v="0"/>
    <x v="0"/>
    <x v="1"/>
    <n v="1"/>
    <n v="1"/>
    <s v="יהודי"/>
    <n v="0"/>
  </r>
  <r>
    <s v="שופט"/>
    <s v="שופטת נוער בית משפט נוער בשלום נצרת"/>
    <s v="טל"/>
    <s v="ויסמן בן-שחר"/>
    <s v="TAL"/>
    <s v="WEISMAN BEN-SCHAHAR"/>
    <s v="female"/>
    <b v="0"/>
    <b v="0"/>
    <x v="0"/>
    <x v="0"/>
    <x v="1"/>
    <n v="1"/>
    <n v="1"/>
    <s v="יהודי"/>
    <n v="0"/>
  </r>
  <r>
    <s v="רשם"/>
    <s v="רשמת בכירה בית משפט השלום ירושלים"/>
    <s v="אביגיל"/>
    <s v="ון קרפלד"/>
    <s v="ABIGAIL"/>
    <s v="VAN CREVELD"/>
    <s v="female"/>
    <b v="0"/>
    <b v="0"/>
    <x v="0"/>
    <x v="2"/>
    <x v="1"/>
    <n v="1"/>
    <n v="1"/>
    <s v="יהודי"/>
    <n v="0"/>
  </r>
  <r>
    <s v="שופט"/>
    <s v="שופטת בית משפט השלום תל-אביב"/>
    <s v="דלית"/>
    <s v="ורד"/>
    <s v="DALIT"/>
    <s v="VERED"/>
    <s v="female"/>
    <b v="0"/>
    <b v="0"/>
    <x v="0"/>
    <x v="0"/>
    <x v="1"/>
    <n v="1"/>
    <n v="1"/>
    <s v="יהודי"/>
    <n v="0"/>
  </r>
  <r>
    <s v="שופט"/>
    <s v="שופטת של בית משפט לתעבורה"/>
    <s v="רות"/>
    <s v="וקסמן"/>
    <s v="RUTH"/>
    <s v="WACHSMAN"/>
    <s v="female"/>
    <b v="0"/>
    <b v="0"/>
    <x v="0"/>
    <x v="0"/>
    <x v="4"/>
    <n v="1"/>
    <n v="1"/>
    <s v="יהודי"/>
    <n v="0"/>
  </r>
  <r>
    <s v="שופט"/>
    <s v="שופטת בית המשפט המחוזי חיפה"/>
    <s v="עפרה"/>
    <s v="ורבנר"/>
    <s v="OFRA"/>
    <s v="VERBNER"/>
    <s v="female"/>
    <b v="0"/>
    <b v="0"/>
    <x v="0"/>
    <x v="0"/>
    <x v="0"/>
    <n v="1"/>
    <n v="1"/>
    <s v="יהודי"/>
    <n v="0"/>
  </r>
  <r>
    <s v="שופט"/>
    <s v="סגן נשיא בית המשפט המחוזי תל-אביב"/>
    <s v="ד&quot;ר קובי"/>
    <s v="ורדי"/>
    <s v="DR. KOBI"/>
    <s v="VARDI"/>
    <s v="male"/>
    <b v="0"/>
    <b v="0"/>
    <x v="0"/>
    <x v="1"/>
    <x v="0"/>
    <n v="1"/>
    <n v="0"/>
    <s v="יהודי"/>
    <n v="0"/>
  </r>
  <r>
    <s v="שופט"/>
    <s v="סגן נשיא לענייני משפחה בבתי משפט השלום במחוז צפון"/>
    <s v="אסף"/>
    <s v="זגורי"/>
    <s v="ASSAF"/>
    <s v="ZAGURY"/>
    <s v="male"/>
    <b v="0"/>
    <b v="0"/>
    <x v="0"/>
    <x v="1"/>
    <x v="1"/>
    <n v="1"/>
    <n v="0"/>
    <s v="יהודי"/>
    <n v="0"/>
  </r>
  <r>
    <s v="שופט"/>
    <s v="שופט בית משפט השלום קרית גת"/>
    <s v="אבישי"/>
    <s v="זבולון"/>
    <s v="AVISHAI"/>
    <s v="ZEVULUN"/>
    <s v="male"/>
    <b v="0"/>
    <b v="0"/>
    <x v="0"/>
    <x v="0"/>
    <x v="1"/>
    <n v="1"/>
    <n v="0"/>
    <s v="יהודי"/>
    <n v="0"/>
  </r>
  <r>
    <s v="שופט"/>
    <s v="שופטת השלום ירושלים"/>
    <s v="שרית"/>
    <s v="זוכוביצקי-אורי"/>
    <s v="SARIT"/>
    <s v="ZOCHOWITZKY-URI"/>
    <s v="female"/>
    <b v="0"/>
    <b v="0"/>
    <x v="0"/>
    <x v="0"/>
    <x v="1"/>
    <n v="1"/>
    <n v="1"/>
    <s v="יהודי"/>
    <n v="0"/>
  </r>
  <r>
    <s v="שופט"/>
    <s v="שופטת לעניני משפחה בית משפט השלום (משפחה) תל אביב"/>
    <s v="אסתר"/>
    <s v="ז'יטניצקי (רקובר)"/>
    <s v="ESTHER"/>
    <s v="ZITNITSKI (RAKOVER)"/>
    <s v="female"/>
    <b v="0"/>
    <b v="0"/>
    <x v="0"/>
    <x v="0"/>
    <x v="1"/>
    <n v="1"/>
    <n v="1"/>
    <s v="יהודי"/>
    <n v="0"/>
  </r>
  <r>
    <s v="שופט"/>
    <s v="שופטת בית המשפט המחוזי ירושלים"/>
    <s v="ענת"/>
    <s v="זינגר"/>
    <s v="ANAT"/>
    <s v="SINGER"/>
    <s v="female"/>
    <b v="0"/>
    <b v="0"/>
    <x v="0"/>
    <x v="0"/>
    <x v="0"/>
    <n v="1"/>
    <n v="1"/>
    <s v="יהודי"/>
    <n v="0"/>
  </r>
  <r>
    <s v="שופט"/>
    <s v="שופט בית משפט משפחה בשלום חיפה"/>
    <s v="ניר"/>
    <s v="זיתוני"/>
    <s v="NIR"/>
    <s v="ZEITUNI"/>
    <s v="male"/>
    <b v="0"/>
    <b v="0"/>
    <x v="0"/>
    <x v="0"/>
    <x v="1"/>
    <n v="1"/>
    <n v="0"/>
    <s v="יהודי"/>
    <n v="0"/>
  </r>
  <r>
    <s v="שופט"/>
    <s v="שופטת בית משפט השלום עכו"/>
    <s v="אביגיל"/>
    <s v="זכריה"/>
    <s v="ABIGAIL"/>
    <s v="ZECHARIA"/>
    <s v="female"/>
    <b v="0"/>
    <b v="0"/>
    <x v="0"/>
    <x v="0"/>
    <x v="1"/>
    <n v="1"/>
    <n v="1"/>
    <s v="יהודי"/>
    <n v="0"/>
  </r>
  <r>
    <s v="שופט"/>
    <s v="סגנית נשיא בית משפט השלום תל-אביב"/>
    <s v="סיגל"/>
    <s v="זכאי רסלר"/>
    <s v="SIGAL"/>
    <s v="ZAKAI RESSLER"/>
    <s v="female"/>
    <b v="0"/>
    <b v="0"/>
    <x v="0"/>
    <x v="1"/>
    <x v="1"/>
    <n v="1"/>
    <n v="1"/>
    <s v="יהודי"/>
    <n v="0"/>
  </r>
  <r>
    <s v="שופט"/>
    <s v="סגן נשיא בית המשפט המחוזי באר שבע"/>
    <s v="נתן"/>
    <s v="זלוצ'ובר"/>
    <s v="NATAN"/>
    <s v="ZLOTCHOVER"/>
    <s v="male"/>
    <b v="0"/>
    <b v="0"/>
    <x v="0"/>
    <x v="1"/>
    <x v="0"/>
    <n v="1"/>
    <n v="0"/>
    <s v="יהודי"/>
    <n v="0"/>
  </r>
  <r>
    <s v="שופט"/>
    <s v="שופטת בית הדין האזורי לעבודה תל-אביב"/>
    <s v="יפית"/>
    <s v="זלמנוביץ גיסין"/>
    <s v="YAFIT"/>
    <s v="ZALMANOVITCH GISSIN"/>
    <s v="female"/>
    <b v="0"/>
    <b v="0"/>
    <x v="0"/>
    <x v="0"/>
    <x v="2"/>
    <n v="1"/>
    <n v="1"/>
    <s v="יהודי"/>
    <n v="0"/>
  </r>
  <r>
    <s v="שופט"/>
    <s v="שופטת בית המשפט המחוזי תל-אביב"/>
    <s v="שרית"/>
    <s v="זמיר"/>
    <s v="SARA"/>
    <s v="ZAMIR"/>
    <s v="female"/>
    <b v="0"/>
    <b v="0"/>
    <x v="0"/>
    <x v="0"/>
    <x v="0"/>
    <n v="1"/>
    <n v="1"/>
    <s v="יהודי"/>
    <n v="0"/>
  </r>
  <r>
    <s v="שופט"/>
    <s v="שופט נוער בית משפט השלום בית שמש"/>
    <s v="ניר משה"/>
    <s v="זנו"/>
    <s v="NIR"/>
    <s v="ZANO"/>
    <s v="male"/>
    <b v="0"/>
    <b v="0"/>
    <x v="0"/>
    <x v="0"/>
    <x v="1"/>
    <n v="1"/>
    <n v="0"/>
    <s v="יהודי"/>
    <n v="0"/>
  </r>
  <r>
    <s v="שופט"/>
    <s v="שופטת בית המשפט המחוזי ירושלים"/>
    <s v="חיה"/>
    <s v="זנדברג"/>
    <s v="HAYA"/>
    <s v="ZANDBERG"/>
    <s v="female"/>
    <b v="0"/>
    <b v="0"/>
    <x v="0"/>
    <x v="0"/>
    <x v="0"/>
    <n v="1"/>
    <n v="1"/>
    <s v="יהודי"/>
    <n v="0"/>
  </r>
  <r>
    <s v="שופט"/>
    <s v="שופט של בית משפט לתעבורה"/>
    <s v="אריה"/>
    <s v="זרזבסקי"/>
    <s v="ARIA"/>
    <s v="ZARZEVESKI"/>
    <s v="male"/>
    <b v="0"/>
    <b v="0"/>
    <x v="0"/>
    <x v="0"/>
    <x v="4"/>
    <n v="1"/>
    <n v="0"/>
    <s v="יהודי"/>
    <n v="0"/>
  </r>
  <r>
    <s v="שופט"/>
    <s v="שופטת בית משפט השלום ב&quot;ש"/>
    <s v="שרה אורה"/>
    <s v="חביב"/>
    <s v="SARA ORA"/>
    <s v="HAVIV"/>
    <s v="female"/>
    <b v="0"/>
    <b v="0"/>
    <x v="0"/>
    <x v="0"/>
    <x v="1"/>
    <n v="1"/>
    <n v="1"/>
    <s v="יהודי"/>
    <n v="0"/>
  </r>
  <r>
    <s v="רשם"/>
    <s v="רשמת בית הדין האזורי לעבודה תל-אביב"/>
    <s v="מרב"/>
    <s v="חבקין"/>
    <s v="MERAV"/>
    <s v="HAVKIN"/>
    <s v="female"/>
    <b v="0"/>
    <b v="0"/>
    <x v="0"/>
    <x v="2"/>
    <x v="2"/>
    <n v="1"/>
    <n v="1"/>
    <s v="יהודי"/>
    <n v="0"/>
  </r>
  <r>
    <s v="שופט"/>
    <s v="שופט בית משפט השלום תל-אביב"/>
    <s v="טל"/>
    <s v="חבקין"/>
    <s v="TAL"/>
    <s v="HAVKIN"/>
    <s v="male"/>
    <b v="0"/>
    <b v="0"/>
    <x v="0"/>
    <x v="0"/>
    <x v="1"/>
    <n v="1"/>
    <n v="0"/>
    <s v="יהודי"/>
    <n v="0"/>
  </r>
  <r>
    <s v="שופט"/>
    <s v="רשמת בכירה בית משפט השלום אשדוד"/>
    <s v="כרמית"/>
    <s v="חדד"/>
    <s v="CARMIT"/>
    <s v="HADAD"/>
    <s v="female"/>
    <b v="0"/>
    <b v="0"/>
    <x v="0"/>
    <x v="2"/>
    <x v="1"/>
    <n v="1"/>
    <n v="1"/>
    <s v="יהודי"/>
    <n v="0"/>
  </r>
  <r>
    <s v="שופט"/>
    <s v="שופטת בית משפט השלום אשקלון"/>
    <s v="אורית  בת אל"/>
    <s v="חדד"/>
    <s v="ORIT BAT EL"/>
    <s v="HADAD"/>
    <s v="female"/>
    <b v="0"/>
    <b v="0"/>
    <x v="0"/>
    <x v="0"/>
    <x v="1"/>
    <n v="1"/>
    <n v="1"/>
    <s v="יהודי"/>
    <n v="0"/>
  </r>
  <r>
    <s v="שופט"/>
    <s v="שופטת בית משפט השלום אשקלון"/>
    <s v="ענת"/>
    <s v="חולתא"/>
    <s v="ANAT"/>
    <s v="HULATA"/>
    <s v="female"/>
    <b v="0"/>
    <b v="0"/>
    <x v="0"/>
    <x v="0"/>
    <x v="1"/>
    <n v="1"/>
    <n v="1"/>
    <s v="יהודי"/>
    <n v="0"/>
  </r>
  <r>
    <s v="שופט"/>
    <s v="שופט בית המשפט המחוזי באר שבע"/>
    <s v="אריאל"/>
    <s v="חזק"/>
    <s v="ARIEL"/>
    <s v="HAZAK"/>
    <s v="male"/>
    <b v="0"/>
    <b v="0"/>
    <x v="0"/>
    <x v="0"/>
    <x v="0"/>
    <n v="1"/>
    <n v="0"/>
    <s v="יהודי"/>
    <n v="0"/>
  </r>
  <r>
    <s v="שופט"/>
    <s v="נשיאת בית המשפט העליון"/>
    <s v="אסתר"/>
    <s v="חיות"/>
    <s v="ESTHER"/>
    <s v="HAYUT"/>
    <s v="female"/>
    <b v="0"/>
    <b v="0"/>
    <x v="0"/>
    <x v="3"/>
    <x v="3"/>
    <n v="1"/>
    <n v="1"/>
    <s v="יהודי"/>
    <n v="0"/>
  </r>
  <r>
    <s v="שופט"/>
    <s v="שופטת בית המשפט המחוזי תל-אביב"/>
    <s v="טלי"/>
    <s v="חיימוביץ לבנת"/>
    <s v="TALI"/>
    <s v="HAIMOVICH LIVNAT"/>
    <s v="female"/>
    <b v="0"/>
    <b v="0"/>
    <x v="0"/>
    <x v="0"/>
    <x v="0"/>
    <n v="1"/>
    <n v="1"/>
    <s v="יהודי"/>
    <n v="0"/>
  </r>
  <r>
    <s v="שופט"/>
    <s v="סגן נשיא בית משפט השלום תל-אביב"/>
    <s v="רמי"/>
    <s v="חיימוביץ'"/>
    <s v="RAMI"/>
    <s v="HAIMOVICH"/>
    <s v="male"/>
    <b v="0"/>
    <b v="0"/>
    <x v="0"/>
    <x v="1"/>
    <x v="1"/>
    <n v="1"/>
    <n v="0"/>
    <s v="יהודי"/>
    <n v="0"/>
  </r>
  <r>
    <s v="רשם"/>
    <s v="רשמת בכירה בית משפט השלום ב&quot;ש"/>
    <s v="מיטל"/>
    <s v="חלפון-נזריאן"/>
    <s v="MEITAL"/>
    <s v="HALFON-NAZARIAN"/>
    <s v="female"/>
    <b v="0"/>
    <b v="0"/>
    <x v="0"/>
    <x v="2"/>
    <x v="1"/>
    <n v="1"/>
    <n v="1"/>
    <s v="יהודי"/>
    <n v="0"/>
  </r>
  <r>
    <s v="שופט"/>
    <s v="נשיא בתי משפט השלום במחוז ירושלים"/>
    <s v="אביטל"/>
    <s v="חן"/>
    <s v="AVITAL"/>
    <s v="CHEN"/>
    <s v="male"/>
    <b v="0"/>
    <b v="0"/>
    <x v="0"/>
    <x v="3"/>
    <x v="1"/>
    <n v="1"/>
    <n v="0"/>
    <s v="יהודי"/>
    <n v="0"/>
  </r>
  <r>
    <s v="שופט"/>
    <s v="שופטת בית המשפט המחוזי חיפה"/>
    <s v="עדי"/>
    <s v="חן-ברק"/>
    <s v="ADI"/>
    <s v="CHEN-BARAK"/>
    <s v="female"/>
    <b v="0"/>
    <b v="0"/>
    <x v="0"/>
    <x v="0"/>
    <x v="0"/>
    <n v="1"/>
    <n v="1"/>
    <s v="יהודי"/>
    <n v="0"/>
  </r>
  <r>
    <s v="שופט"/>
    <s v="שופט בית משפט השלום תל-אביב"/>
    <s v="יאיר"/>
    <s v="חסדיאל"/>
    <s v="YAIR"/>
    <s v="HASDIEL"/>
    <s v="male"/>
    <b v="0"/>
    <b v="0"/>
    <x v="0"/>
    <x v="0"/>
    <x v="1"/>
    <n v="1"/>
    <n v="0"/>
    <s v="יהודי"/>
    <n v="0"/>
  </r>
  <r>
    <s v="שופט"/>
    <s v="שופטת בית הדין האזורי לעבודה תל-אביב"/>
    <s v="דפנה"/>
    <s v="חסון זכריה"/>
    <s v="DAFNA"/>
    <s v="HASSON- ZAHARIA"/>
    <s v="female"/>
    <b v="0"/>
    <b v="0"/>
    <x v="0"/>
    <x v="0"/>
    <x v="2"/>
    <n v="1"/>
    <n v="1"/>
    <s v="יהודי"/>
    <n v="0"/>
  </r>
  <r>
    <s v="רשם"/>
    <s v="רשם בית הדין האזורי לעבודה חיפה"/>
    <s v="טארק"/>
    <s v="חסניין"/>
    <s v="TAREK"/>
    <s v="HASANEN"/>
    <s v="male"/>
    <b v="0"/>
    <b v="0"/>
    <x v="0"/>
    <x v="2"/>
    <x v="2"/>
    <n v="1"/>
    <n v="0"/>
    <s v="יהודי"/>
    <n v="0"/>
  </r>
  <r>
    <s v="שופט"/>
    <s v="שופט בית הדין האזורי לעבודה חיפה"/>
    <s v="נוהאד"/>
    <s v="חסן"/>
    <s v="NOHAD"/>
    <s v="HASAN"/>
    <s v="male"/>
    <b v="0"/>
    <b v="0"/>
    <x v="0"/>
    <x v="0"/>
    <x v="2"/>
    <n v="1"/>
    <n v="0"/>
    <s v="יהודי"/>
    <n v="0"/>
  </r>
  <r>
    <s v="שופט"/>
    <s v="שופט בית המשפט המחוזי תל-אביב"/>
    <s v="דורון"/>
    <s v="חסדאי"/>
    <s v="DORON"/>
    <s v="HASDAI"/>
    <s v="male"/>
    <b v="0"/>
    <b v="0"/>
    <x v="0"/>
    <x v="0"/>
    <x v="0"/>
    <n v="1"/>
    <n v="0"/>
    <s v="יהודי"/>
    <n v="0"/>
  </r>
  <r>
    <s v="שופט"/>
    <s v="שופטת בית משפט השלום אשדוד"/>
    <s v="נועה"/>
    <s v="חקלאי"/>
    <s v="NOA"/>
    <s v="HAKLAI"/>
    <s v="female"/>
    <b v="0"/>
    <b v="0"/>
    <x v="0"/>
    <x v="0"/>
    <x v="1"/>
    <n v="1"/>
    <n v="1"/>
    <s v="יהודי"/>
    <n v="0"/>
  </r>
  <r>
    <s v="שופט"/>
    <s v="שופטת בית משפט השלום ב&quot;ש"/>
    <s v="נעם"/>
    <s v="חת מקוב"/>
    <s v="NOAM"/>
    <s v="HETH MAKOV"/>
    <s v="female"/>
    <b v="0"/>
    <b v="0"/>
    <x v="0"/>
    <x v="0"/>
    <x v="1"/>
    <n v="1"/>
    <n v="1"/>
    <s v="יהודי"/>
    <n v="0"/>
  </r>
  <r>
    <s v="שופט"/>
    <s v="שופטת בית המשפט המחוזי חיפה"/>
    <s v="בטינה"/>
    <s v="טאובר"/>
    <s v="BETTINA"/>
    <s v="TAUBER"/>
    <s v="female"/>
    <b v="0"/>
    <b v="0"/>
    <x v="0"/>
    <x v="0"/>
    <x v="0"/>
    <n v="1"/>
    <n v="1"/>
    <s v="יהודי"/>
    <n v="0"/>
  </r>
  <r>
    <s v="שופט"/>
    <s v="שופט בית המשפט המחוזי נצרת"/>
    <s v="ערפאת"/>
    <s v="טאהא"/>
    <s v="ARAFAT"/>
    <s v="TAHA"/>
    <s v="male"/>
    <b v="0"/>
    <b v="0"/>
    <x v="0"/>
    <x v="0"/>
    <x v="0"/>
    <n v="1"/>
    <n v="0"/>
    <s v="יהודי"/>
    <n v="0"/>
  </r>
  <r>
    <s v="שופט"/>
    <s v="שופט בית המשפט המחוזי חיפה"/>
    <s v="אמיר"/>
    <s v="טובי"/>
    <s v="AMIR"/>
    <s v="TOUBI"/>
    <s v="male"/>
    <b v="0"/>
    <b v="0"/>
    <x v="0"/>
    <x v="0"/>
    <x v="0"/>
    <n v="1"/>
    <n v="0"/>
    <s v="יהודי"/>
    <n v="0"/>
  </r>
  <r>
    <s v="שופט"/>
    <s v="שופטת בית הדין האזורי לעבודה תל-אביב"/>
    <s v="חופית"/>
    <s v="גרשון-יזרעאלי"/>
    <s v="HOFIT"/>
    <s v="GERSHON-ISRAELI"/>
    <s v="female"/>
    <b v="0"/>
    <b v="0"/>
    <x v="0"/>
    <x v="0"/>
    <x v="2"/>
    <n v="1"/>
    <n v="1"/>
    <s v="יהודי"/>
    <n v="0"/>
  </r>
  <r>
    <s v="שופט"/>
    <s v="שופט בית המשפט המחוזי תל-אביב"/>
    <s v="חיים"/>
    <s v="טובי"/>
    <s v="HAIM"/>
    <s v="TOBI"/>
    <s v="male"/>
    <b v="0"/>
    <b v="0"/>
    <x v="0"/>
    <x v="0"/>
    <x v="0"/>
    <n v="1"/>
    <n v="0"/>
    <s v="יהודי"/>
    <n v="0"/>
  </r>
  <r>
    <s v="שופט"/>
    <s v="שופט בית הדין האזורי לעבודה ב&quot;ש"/>
    <s v="משה שלום"/>
    <s v="טוינה"/>
    <s v="MOSHE S."/>
    <s v="TWEINAH"/>
    <s v="male"/>
    <b v="0"/>
    <b v="0"/>
    <x v="0"/>
    <x v="0"/>
    <x v="2"/>
    <n v="1"/>
    <n v="0"/>
    <s v="יהודי"/>
    <n v="0"/>
  </r>
  <r>
    <s v="שופט"/>
    <s v="שופטת בית משפט השלום ב&quot;ש"/>
    <s v="רחל"/>
    <s v="טיקטין-עדולם"/>
    <s v="RACHEL"/>
    <s v="TIKTIN-ADULAM"/>
    <s v="female"/>
    <b v="0"/>
    <b v="0"/>
    <x v="0"/>
    <x v="0"/>
    <x v="1"/>
    <n v="1"/>
    <n v="1"/>
    <s v="יהודי"/>
    <n v="0"/>
  </r>
  <r>
    <s v="שופט"/>
    <s v="שופט בית משפט השלום נצרת"/>
    <s v="אלעד"/>
    <s v="טל"/>
    <s v="ELAD"/>
    <s v="TAL"/>
    <s v="male"/>
    <b v="0"/>
    <b v="0"/>
    <x v="0"/>
    <x v="0"/>
    <x v="1"/>
    <n v="1"/>
    <n v="0"/>
    <s v="יהודי"/>
    <n v="0"/>
  </r>
  <r>
    <s v="שופט"/>
    <s v="נשיא בית המשפט המחוזי מרכז"/>
    <s v="אברהם"/>
    <s v="טל"/>
    <s v="AVRAHAM"/>
    <s v="TAL"/>
    <s v="male"/>
    <b v="0"/>
    <b v="0"/>
    <x v="0"/>
    <x v="3"/>
    <x v="0"/>
    <n v="1"/>
    <n v="0"/>
    <s v="יהודי"/>
    <n v="0"/>
  </r>
  <r>
    <s v="שופט"/>
    <s v="שופטת בית משפט השלום עכו"/>
    <s v="ג'ני"/>
    <s v="טנוס"/>
    <s v="JENNY"/>
    <s v="TANNOUS"/>
    <s v="female"/>
    <b v="0"/>
    <b v="0"/>
    <x v="0"/>
    <x v="0"/>
    <x v="1"/>
    <n v="1"/>
    <n v="1"/>
    <s v="יהודי"/>
    <n v="0"/>
  </r>
  <r>
    <s v="שופט"/>
    <s v="שופטת של בית משפט לתעבורה"/>
    <s v="אסתר"/>
    <s v="טפטה-גרדי"/>
    <s v="ESTHER"/>
    <s v="TAFTA-GARDI"/>
    <s v="female"/>
    <b v="0"/>
    <b v="0"/>
    <x v="0"/>
    <x v="0"/>
    <x v="4"/>
    <n v="1"/>
    <n v="1"/>
    <s v="יהודי"/>
    <n v="0"/>
  </r>
  <r>
    <s v="שופט"/>
    <s v="נשיא בית הדין האזורי לעבודה ב&quot;ש"/>
    <s v="שמואל י."/>
    <s v="טננבוים"/>
    <s v="SAMUEL J."/>
    <s v="TENENBOIM"/>
    <s v="male"/>
    <b v="0"/>
    <b v="0"/>
    <x v="0"/>
    <x v="3"/>
    <x v="2"/>
    <n v="1"/>
    <n v="0"/>
    <s v="יהודי"/>
    <n v="0"/>
  </r>
  <r>
    <s v="שופט"/>
    <s v="שופט בית המשפט המחוזי ירושלים"/>
    <s v="דניאל"/>
    <s v="טפרברג"/>
    <s v="DANIEL"/>
    <s v="TEFERBERG"/>
    <s v="male"/>
    <b v="0"/>
    <b v="0"/>
    <x v="0"/>
    <x v="0"/>
    <x v="0"/>
    <n v="1"/>
    <n v="0"/>
    <s v="יהודי"/>
    <n v="0"/>
  </r>
  <r>
    <s v="שופט"/>
    <s v="שופטת בכירה בית הדין האזורי לעבודה תל-אביב"/>
    <s v="חנה"/>
    <s v="טרכטינגוט"/>
    <s v="HANNA"/>
    <s v="TRACHTINGOT"/>
    <s v="female"/>
    <b v="0"/>
    <b v="0"/>
    <x v="0"/>
    <x v="0"/>
    <x v="2"/>
    <n v="1"/>
    <n v="1"/>
    <s v="יהודי"/>
    <n v="0"/>
  </r>
  <r>
    <s v="שופט"/>
    <s v="סגן נשיא בית משפט השלום פ&quot;ת"/>
    <s v="חגי"/>
    <s v="טרסי"/>
    <s v="HAGAI"/>
    <s v="TARSI"/>
    <s v="male"/>
    <b v="0"/>
    <b v="0"/>
    <x v="0"/>
    <x v="1"/>
    <x v="1"/>
    <n v="1"/>
    <n v="0"/>
    <s v="יהודי"/>
    <n v="0"/>
  </r>
  <r>
    <s v="שופט"/>
    <s v="שופטת בית הדין האזורי לעבודה נצרת"/>
    <s v="רויטל"/>
    <s v="טרנר"/>
    <s v="REVITAL"/>
    <s v="TURNER"/>
    <s v="female"/>
    <b v="0"/>
    <b v="0"/>
    <x v="0"/>
    <x v="0"/>
    <x v="2"/>
    <n v="1"/>
    <n v="1"/>
    <s v="יהודי"/>
    <n v="0"/>
  </r>
  <r>
    <s v="רשם"/>
    <s v="רשמת בכירה בית משפט השלום עכו"/>
    <s v="ודאד"/>
    <s v="יונס גנאים"/>
    <s v="WADAD"/>
    <s v="YOUNIS GHNAYIM"/>
    <s v="female"/>
    <b v="0"/>
    <b v="0"/>
    <x v="0"/>
    <x v="2"/>
    <x v="1"/>
    <n v="1"/>
    <n v="1"/>
    <s v="יהודי"/>
    <n v="0"/>
  </r>
  <r>
    <s v="שופט"/>
    <s v="רשמת בכירה בית משפט השלום ירושלים"/>
    <s v="בלהה"/>
    <s v="יהלום"/>
    <s v="BILHHA"/>
    <s v="YAHALOM"/>
    <s v="female"/>
    <b v="0"/>
    <b v="0"/>
    <x v="0"/>
    <x v="2"/>
    <x v="1"/>
    <n v="1"/>
    <n v="1"/>
    <s v="יהודי"/>
    <n v="0"/>
  </r>
  <r>
    <s v="שופט"/>
    <s v="סגנית נשיא בית הדין האזורי לעבודה תל-אביב"/>
    <s v="הדס"/>
    <s v="יהלום"/>
    <s v="HADASS"/>
    <s v="YAHALOM"/>
    <s v="female"/>
    <b v="0"/>
    <b v="0"/>
    <x v="0"/>
    <x v="1"/>
    <x v="2"/>
    <n v="1"/>
    <n v="1"/>
    <s v="יהודי"/>
    <n v="0"/>
  </r>
  <r>
    <s v="רשם"/>
    <s v="רשמת לענייני משפחה בית משפט השלום ירושלים"/>
    <s v="אורית אביגיל"/>
    <s v="יהלומי"/>
    <s v="ORIT AVIGAIL"/>
    <s v="YAHALOMI"/>
    <s v="female"/>
    <b v="0"/>
    <b v="0"/>
    <x v="0"/>
    <x v="2"/>
    <x v="1"/>
    <n v="1"/>
    <n v="1"/>
    <s v="יהודי"/>
    <n v="0"/>
  </r>
  <r>
    <s v="שופט"/>
    <s v="שופטת בכירה בית משפט השלום נצרת"/>
    <s v="לילי"/>
    <s v="יונג-גפר"/>
    <s v="LILI"/>
    <s v="JUNG - GOFFER"/>
    <s v="female"/>
    <b v="0"/>
    <b v="0"/>
    <x v="0"/>
    <x v="0"/>
    <x v="1"/>
    <n v="1"/>
    <n v="1"/>
    <s v="יהודי"/>
    <n v="0"/>
  </r>
  <r>
    <s v="שופט"/>
    <s v="שופטת של בית משפט לתעבורה"/>
    <s v="ענת"/>
    <s v="יהב"/>
    <s v="ANAT"/>
    <s v="YAHAV"/>
    <s v="female"/>
    <b v="0"/>
    <b v="0"/>
    <x v="0"/>
    <x v="0"/>
    <x v="4"/>
    <n v="1"/>
    <n v="1"/>
    <s v="יהודי"/>
    <n v="0"/>
  </r>
  <r>
    <s v="שופט"/>
    <s v="שופט בית הדין האזורי לעבודה ב&quot;ש"/>
    <s v="יוסף"/>
    <s v="יוספי"/>
    <s v="YOSEF"/>
    <s v="YOSEFI"/>
    <s v="male"/>
    <b v="0"/>
    <b v="0"/>
    <x v="0"/>
    <x v="0"/>
    <x v="2"/>
    <n v="1"/>
    <n v="0"/>
    <s v="יהודי"/>
    <n v="0"/>
  </r>
  <r>
    <s v="שופט"/>
    <s v="סגן נשיא בית משפט השלום נצרת"/>
    <s v="סוהיל"/>
    <s v="יוסף"/>
    <s v="SOHIL"/>
    <s v="YOUSIF"/>
    <s v="male"/>
    <b v="0"/>
    <b v="0"/>
    <x v="0"/>
    <x v="1"/>
    <x v="1"/>
    <n v="1"/>
    <n v="0"/>
    <s v="יהודי"/>
    <n v="0"/>
  </r>
  <r>
    <s v="שופט"/>
    <s v="שופט לעניני משפחה בית משפט השלום פ&quot;ת"/>
    <s v="בנימין"/>
    <s v="יזרעאלי"/>
    <s v="BINYAMIN"/>
    <s v="IZRAELI"/>
    <s v="male"/>
    <b v="0"/>
    <b v="0"/>
    <x v="0"/>
    <x v="0"/>
    <x v="1"/>
    <n v="1"/>
    <n v="0"/>
    <s v="יהודי"/>
    <n v="0"/>
  </r>
  <r>
    <s v="שופט"/>
    <s v="שופטת בית משפט השלום פ&quot;ת"/>
    <s v="עדנה"/>
    <s v="יוסף-קוזין"/>
    <s v="EDNA"/>
    <s v="YOSEPH-COUSIN"/>
    <s v="female"/>
    <b v="0"/>
    <b v="0"/>
    <x v="0"/>
    <x v="0"/>
    <x v="1"/>
    <n v="1"/>
    <n v="1"/>
    <s v="יהודי"/>
    <n v="0"/>
  </r>
  <r>
    <s v="רשם"/>
    <s v="רשם בכיר בית משפט השלום ירושלים"/>
    <s v="אופיר"/>
    <s v="יחזקאל"/>
    <s v="OFIR"/>
    <s v="YEHEZKEL"/>
    <s v="male"/>
    <b v="0"/>
    <b v="0"/>
    <x v="0"/>
    <x v="2"/>
    <x v="1"/>
    <n v="1"/>
    <n v="0"/>
    <s v="יהודי"/>
    <n v="0"/>
  </r>
  <r>
    <s v="שופט"/>
    <s v="שופטת בית משפט השלום חיפה"/>
    <s v="תמי"/>
    <s v="יטח"/>
    <s v="TAMI"/>
    <s v="ITAH"/>
    <s v="female"/>
    <b v="0"/>
    <b v="0"/>
    <x v="0"/>
    <x v="0"/>
    <x v="1"/>
    <n v="1"/>
    <n v="1"/>
    <s v="יהודי"/>
    <n v="0"/>
  </r>
  <r>
    <s v="שופט"/>
    <s v="שופטת בית המשפט המחוזי באר שבע"/>
    <s v="יעל"/>
    <s v="ייטב"/>
    <s v="YAEL"/>
    <s v="YITAV"/>
    <s v="female"/>
    <b v="0"/>
    <b v="0"/>
    <x v="0"/>
    <x v="0"/>
    <x v="0"/>
    <n v="1"/>
    <n v="1"/>
    <s v="יהודי"/>
    <n v="0"/>
  </r>
  <r>
    <s v="שופט"/>
    <s v="שופט בכיר בית משפט השלום רמלה"/>
    <s v="זכריה"/>
    <s v="ימיני"/>
    <s v="ZECHARIA"/>
    <s v="YEMINY"/>
    <s v="male"/>
    <b v="0"/>
    <b v="0"/>
    <x v="0"/>
    <x v="0"/>
    <x v="1"/>
    <n v="1"/>
    <n v="0"/>
    <s v="יהודי"/>
    <n v="0"/>
  </r>
  <r>
    <s v="שופט"/>
    <s v="שופט המחוזי תל-אביב"/>
    <s v="שי"/>
    <s v="יניב"/>
    <s v="SHAI"/>
    <s v="YANIV"/>
    <s v="male"/>
    <b v="0"/>
    <b v="0"/>
    <x v="0"/>
    <x v="0"/>
    <x v="0"/>
    <n v="1"/>
    <n v="0"/>
    <s v="יהודי"/>
    <n v="0"/>
  </r>
  <r>
    <s v="שופט"/>
    <s v="שופטת בית הדין האזורי לעבודה נצרת"/>
    <s v="אורית פזי"/>
    <s v="יעקבס"/>
    <s v="ORIT PAZI"/>
    <s v="JACOBS"/>
    <s v="female"/>
    <b v="0"/>
    <b v="0"/>
    <x v="0"/>
    <x v="0"/>
    <x v="2"/>
    <n v="1"/>
    <n v="1"/>
    <s v="יהודי"/>
    <n v="0"/>
  </r>
  <r>
    <s v="שופט"/>
    <s v="שופטת בית משפט השלום תל-אביב"/>
    <s v="עדי"/>
    <s v="יעקובוביץ"/>
    <s v="ADI"/>
    <s v="YAKUBOVITZ"/>
    <s v="female"/>
    <b v="0"/>
    <b v="0"/>
    <x v="0"/>
    <x v="0"/>
    <x v="1"/>
    <n v="1"/>
    <n v="1"/>
    <s v="יהודי"/>
    <n v="0"/>
  </r>
  <r>
    <s v="שופט"/>
    <s v="שופטת המחוזי תל-אביב"/>
    <s v="שלומית"/>
    <s v="יעקובוביץ"/>
    <s v="SHLOMIT"/>
    <s v="JAKUBOWICZ"/>
    <s v="female"/>
    <b v="0"/>
    <b v="0"/>
    <x v="0"/>
    <x v="0"/>
    <x v="0"/>
    <n v="1"/>
    <n v="1"/>
    <s v="יהודי"/>
    <n v="0"/>
  </r>
  <r>
    <s v="רשם"/>
    <s v="רשם בית משפט השלום תל-אביב"/>
    <s v="דורון"/>
    <s v="יעקובי"/>
    <s v="DORON"/>
    <s v="JACOBI"/>
    <s v="male"/>
    <b v="0"/>
    <b v="0"/>
    <x v="0"/>
    <x v="2"/>
    <x v="1"/>
    <n v="1"/>
    <n v="0"/>
    <s v="יהודי"/>
    <n v="0"/>
  </r>
  <r>
    <s v="שופט"/>
    <s v="שופט בית המשפט המחוזי ירושלים"/>
    <s v="רפאל"/>
    <s v="יעקובי"/>
    <s v="REFAEL"/>
    <s v="YACOBI"/>
    <s v="male"/>
    <b v="0"/>
    <b v="0"/>
    <x v="0"/>
    <x v="0"/>
    <x v="0"/>
    <n v="1"/>
    <n v="0"/>
    <s v="יהודי"/>
    <n v="0"/>
  </r>
  <r>
    <s v="שופט"/>
    <s v="נשיאת בית המשפט המחוזי באר שבע"/>
    <s v="רויטל"/>
    <s v="יפה כ&quot;ץ"/>
    <s v="REVITAL"/>
    <s v="YAFFE KATZ"/>
    <s v="female"/>
    <b v="0"/>
    <b v="0"/>
    <x v="0"/>
    <x v="3"/>
    <x v="0"/>
    <n v="1"/>
    <n v="1"/>
    <s v="יהודי"/>
    <n v="0"/>
  </r>
  <r>
    <s v="רשם"/>
    <s v="רשם בכיר בית משפט השלום תל-אביב"/>
    <s v="אבנר"/>
    <s v="יפרח"/>
    <s v="AVNER"/>
    <s v="IFRACH"/>
    <s v="male"/>
    <b v="0"/>
    <b v="0"/>
    <x v="0"/>
    <x v="2"/>
    <x v="1"/>
    <n v="1"/>
    <n v="0"/>
    <s v="יהודי"/>
    <n v="0"/>
  </r>
  <r>
    <s v="שופט"/>
    <s v="רשמת בכירה בית משפט השלום נתניה"/>
    <s v="מרים"/>
    <s v="יפעתי - חלאוי"/>
    <s v="HILAWI"/>
    <s v="YIFATHI"/>
    <s v="female"/>
    <b v="0"/>
    <b v="0"/>
    <x v="0"/>
    <x v="2"/>
    <x v="1"/>
    <n v="1"/>
    <n v="1"/>
    <s v="יהודי"/>
    <n v="0"/>
  </r>
  <r>
    <s v="שופט"/>
    <s v="שופט המחוזי מרכז"/>
    <s v="ארז"/>
    <s v="יקואל"/>
    <s v="EREZ"/>
    <s v="YAKUEL"/>
    <s v="male"/>
    <b v="0"/>
    <b v="0"/>
    <x v="0"/>
    <x v="0"/>
    <x v="0"/>
    <n v="1"/>
    <n v="0"/>
    <s v="יהודי"/>
    <n v="0"/>
  </r>
  <r>
    <s v="רשם"/>
    <s v="רשמת בכירה בית משפט השלום ראשל&quot;צ"/>
    <s v="ליאת"/>
    <s v="ירון"/>
    <s v="LIAT"/>
    <s v="YARON"/>
    <s v="female"/>
    <b v="0"/>
    <b v="0"/>
    <x v="0"/>
    <x v="2"/>
    <x v="1"/>
    <n v="1"/>
    <n v="1"/>
    <s v="יהודי"/>
    <n v="0"/>
  </r>
  <r>
    <s v="שופט"/>
    <s v="שופט בית משפט השלום תל-אביב"/>
    <s v="עמית"/>
    <s v="יריב"/>
    <s v="AMIT"/>
    <s v="YARIV"/>
    <s v="male"/>
    <b v="0"/>
    <b v="0"/>
    <x v="0"/>
    <x v="0"/>
    <x v="1"/>
    <n v="1"/>
    <n v="0"/>
    <s v="יהודי"/>
    <n v="0"/>
  </r>
  <r>
    <s v="שופט"/>
    <s v="סגן נשיא בית משפט השלום ירושלים"/>
    <s v="מרדכי"/>
    <s v="כדורי"/>
    <s v="MORDECHAY"/>
    <s v="KADORRY"/>
    <s v="male"/>
    <b v="0"/>
    <b v="0"/>
    <x v="0"/>
    <x v="1"/>
    <x v="1"/>
    <n v="1"/>
    <n v="0"/>
    <s v="יהודי"/>
    <n v="0"/>
  </r>
  <r>
    <s v="רשם"/>
    <s v="רשם בכיר בית משפט השלום ראשל&quot;צ"/>
    <s v="יניב אלעד"/>
    <s v="ירמיהו"/>
    <s v="YANIV ELAD"/>
    <s v="YIRMIYAHU"/>
    <s v="male"/>
    <b v="0"/>
    <b v="0"/>
    <x v="0"/>
    <x v="2"/>
    <x v="1"/>
    <n v="1"/>
    <n v="0"/>
    <s v="יהודי"/>
    <n v="0"/>
  </r>
  <r>
    <s v="שופט"/>
    <s v="שופט בית משפט השלום אשקלון"/>
    <s v="אבישי"/>
    <s v="כהן"/>
    <s v="AVISHAI"/>
    <s v="COHEN"/>
    <s v="male"/>
    <b v="0"/>
    <b v="0"/>
    <x v="0"/>
    <x v="0"/>
    <x v="1"/>
    <n v="1"/>
    <n v="0"/>
    <s v="יהודי"/>
    <n v="0"/>
  </r>
  <r>
    <s v="רשם"/>
    <s v="רשם בכיר בית משפט השלום תל-אביב"/>
    <s v="אברהם (אבי)"/>
    <s v="כהן"/>
    <s v="AVRAHAM"/>
    <s v="COHEN"/>
    <s v="male"/>
    <b v="0"/>
    <b v="0"/>
    <x v="0"/>
    <x v="2"/>
    <x v="1"/>
    <n v="1"/>
    <n v="0"/>
    <s v="יהודי"/>
    <n v="0"/>
  </r>
  <r>
    <s v="שופט"/>
    <s v="שופטת בית המשפט המחוזי תל-אביב"/>
    <s v="אביגיל"/>
    <s v="כהן"/>
    <s v="AVIGAIL"/>
    <s v="COHEN"/>
    <s v="female"/>
    <b v="0"/>
    <b v="0"/>
    <x v="0"/>
    <x v="0"/>
    <x v="0"/>
    <n v="1"/>
    <n v="1"/>
    <s v="יהודי"/>
    <n v="0"/>
  </r>
  <r>
    <s v="שופט"/>
    <s v="שופט השלום ראשל&quot;צ"/>
    <s v="אייל"/>
    <s v="כהן"/>
    <s v="EYAL"/>
    <s v="COHEN"/>
    <s v="male"/>
    <b v="0"/>
    <b v="0"/>
    <x v="0"/>
    <x v="0"/>
    <x v="1"/>
    <n v="1"/>
    <n v="0"/>
    <s v="יהודי"/>
    <n v="0"/>
  </r>
  <r>
    <s v="שופט"/>
    <s v="שופט בית משפט השלום ירושלים"/>
    <s v="איתן"/>
    <s v="כהן"/>
    <s v="EITAN"/>
    <s v="COHEN"/>
    <s v="male"/>
    <b v="0"/>
    <b v="0"/>
    <x v="0"/>
    <x v="0"/>
    <x v="1"/>
    <n v="1"/>
    <n v="0"/>
    <s v="יהודי"/>
    <n v="0"/>
  </r>
  <r>
    <s v="שופט"/>
    <s v="שופטת בית המשפט המחוזי באר שבע"/>
    <s v="דינה"/>
    <s v="כהן"/>
    <s v="DINA"/>
    <s v="COHEN"/>
    <s v="female"/>
    <b v="0"/>
    <b v="0"/>
    <x v="0"/>
    <x v="0"/>
    <x v="0"/>
    <n v="1"/>
    <n v="1"/>
    <s v="יהודי"/>
    <n v="0"/>
  </r>
  <r>
    <s v="שופט"/>
    <s v="שופט בית הדין האזורי לעבודה ב&quot;ש"/>
    <s v="יוחנן"/>
    <s v="כהן"/>
    <s v="YOHANAN"/>
    <s v="COHEN"/>
    <s v="male"/>
    <b v="0"/>
    <b v="0"/>
    <x v="0"/>
    <x v="0"/>
    <x v="2"/>
    <n v="1"/>
    <n v="0"/>
    <s v="יהודי"/>
    <n v="0"/>
  </r>
  <r>
    <s v="שופט"/>
    <s v="שופטת של בית משפט לתעבורה"/>
    <s v="מגי"/>
    <s v="כהן"/>
    <s v="MAGGIE"/>
    <s v="COHEN"/>
    <s v="female"/>
    <b v="0"/>
    <b v="0"/>
    <x v="0"/>
    <x v="0"/>
    <x v="4"/>
    <n v="1"/>
    <n v="1"/>
    <s v="יהודי"/>
    <n v="0"/>
  </r>
  <r>
    <s v="שופט"/>
    <s v="שופטת בכירה בית משפט השלום אשקלון"/>
    <s v="סבין"/>
    <s v="כהן"/>
    <s v="SABIN"/>
    <s v="COHEN"/>
    <s v="female"/>
    <b v="0"/>
    <b v="0"/>
    <x v="0"/>
    <x v="0"/>
    <x v="1"/>
    <n v="1"/>
    <n v="1"/>
    <s v="יהודי"/>
    <n v="0"/>
  </r>
  <r>
    <s v="שופט"/>
    <s v="סגן נשיא בית המשפט המחוזי חיפה"/>
    <s v="יצחק"/>
    <s v="כהן"/>
    <s v="YITZHAK"/>
    <s v="COHEN"/>
    <s v="male"/>
    <b v="0"/>
    <b v="0"/>
    <x v="0"/>
    <x v="1"/>
    <x v="0"/>
    <n v="1"/>
    <n v="0"/>
    <s v="יהודי"/>
    <n v="0"/>
  </r>
  <r>
    <s v="שופט"/>
    <s v="שופטת בית המשפט המחוזי מרכז"/>
    <s v="עירית"/>
    <s v="כהן"/>
    <s v="IRIT"/>
    <s v="COHEN"/>
    <s v="female"/>
    <b v="0"/>
    <b v="0"/>
    <x v="0"/>
    <x v="0"/>
    <x v="0"/>
    <n v="1"/>
    <n v="1"/>
    <s v="יהודי"/>
    <n v="0"/>
  </r>
  <r>
    <s v="שופט"/>
    <s v="שופט של בית המשפט בית משפט מחוזי"/>
    <s v="עמית"/>
    <s v="כהן"/>
    <s v="AMIT"/>
    <s v="COHEN"/>
    <s v="male"/>
    <b v="0"/>
    <b v="0"/>
    <x v="0"/>
    <x v="0"/>
    <x v="0"/>
    <n v="1"/>
    <n v="0"/>
    <s v="יהודי"/>
    <n v="0"/>
  </r>
  <r>
    <s v="שופט"/>
    <s v="שופטת לעניני משפחה בית משפט השלום קרית גת"/>
    <s v="פאני גילת"/>
    <s v="כהן"/>
    <s v="FANI GILAT"/>
    <s v="COHEN"/>
    <s v="female"/>
    <b v="0"/>
    <b v="0"/>
    <x v="0"/>
    <x v="0"/>
    <x v="1"/>
    <n v="1"/>
    <n v="1"/>
    <s v="יהודי"/>
    <n v="0"/>
  </r>
  <r>
    <s v="שופט"/>
    <s v="שופטת בית הדין האזורי לעבודה חיפה"/>
    <s v="קרן"/>
    <s v="כהן"/>
    <s v="KEREN"/>
    <s v="COHEN"/>
    <s v="female"/>
    <b v="0"/>
    <b v="0"/>
    <x v="0"/>
    <x v="0"/>
    <x v="2"/>
    <n v="1"/>
    <n v="1"/>
    <s v="יהודי"/>
    <n v="0"/>
  </r>
  <r>
    <s v="רשם"/>
    <s v="רשמת בכירה בית משפט השלום תל-אביב"/>
    <s v="טל"/>
    <s v="כהן אלימלך"/>
    <s v="TAL"/>
    <s v="COHEN ELIMELECH"/>
    <s v="female"/>
    <b v="0"/>
    <b v="0"/>
    <x v="0"/>
    <x v="2"/>
    <x v="1"/>
    <n v="1"/>
    <n v="1"/>
    <s v="יהודי"/>
    <n v="0"/>
  </r>
  <r>
    <s v="שופט"/>
    <s v="שופט בית המשפט המחוזי תל-אביב"/>
    <s v="רחמים"/>
    <s v="כהן"/>
    <s v="RAHAMIM"/>
    <s v="COHEN"/>
    <s v="male"/>
    <b v="0"/>
    <b v="0"/>
    <x v="0"/>
    <x v="0"/>
    <x v="0"/>
    <n v="1"/>
    <n v="0"/>
    <s v="יהודי"/>
    <n v="0"/>
  </r>
  <r>
    <s v="שופט"/>
    <s v="שופטת בית המשפט המחוזי ירושלים"/>
    <s v="דנה"/>
    <s v="כהן-לקח"/>
    <s v="DANA"/>
    <s v="COHEN-LEKACH"/>
    <s v="female"/>
    <b v="0"/>
    <b v="0"/>
    <x v="0"/>
    <x v="0"/>
    <x v="0"/>
    <n v="1"/>
    <n v="1"/>
    <s v="יהודי"/>
    <n v="0"/>
  </r>
  <r>
    <s v="רשם"/>
    <s v="רשמת בכירה בית משפט השלום אשקלון"/>
    <s v="עידית"/>
    <s v="כלפה"/>
    <s v="IDIT"/>
    <s v="KALFA"/>
    <s v="female"/>
    <b v="0"/>
    <b v="0"/>
    <x v="0"/>
    <x v="2"/>
    <x v="1"/>
    <n v="1"/>
    <n v="1"/>
    <s v="יהודי"/>
    <n v="0"/>
  </r>
  <r>
    <s v="שופט"/>
    <s v="שופט בית משפט השלום חיפה"/>
    <s v="אחסאן"/>
    <s v="כנעאן"/>
    <s v="IHSAN"/>
    <s v="KANAAN"/>
    <s v="male"/>
    <b v="0"/>
    <b v="0"/>
    <x v="0"/>
    <x v="0"/>
    <x v="1"/>
    <n v="1"/>
    <n v="0"/>
    <s v="יהודי"/>
    <n v="0"/>
  </r>
  <r>
    <s v="שופט"/>
    <s v="סגנית נשיא בית המשפט המחוזי ירושלים"/>
    <s v="גילה"/>
    <s v="כנפי-שטייניץ"/>
    <s v="GILA"/>
    <s v="CANFY STEINITZ"/>
    <s v="female"/>
    <b v="0"/>
    <b v="0"/>
    <x v="0"/>
    <x v="1"/>
    <x v="0"/>
    <n v="1"/>
    <n v="1"/>
    <s v="יהודי"/>
    <n v="0"/>
  </r>
  <r>
    <s v="שופט"/>
    <s v="שופט בית משפט השלום אשקלון"/>
    <s v="עדו"/>
    <s v="כפכפי"/>
    <s v="IDO"/>
    <s v="KAFKAFI"/>
    <s v="male"/>
    <b v="0"/>
    <b v="0"/>
    <x v="0"/>
    <x v="0"/>
    <x v="1"/>
    <n v="1"/>
    <n v="0"/>
    <s v="יהודי"/>
    <n v="0"/>
  </r>
  <r>
    <s v="שופט"/>
    <s v="שופטת בית משפט השלום פ&quot;ת"/>
    <s v="מירב"/>
    <s v="כפיר"/>
    <s v="MEIRAV"/>
    <s v="KFIR"/>
    <s v="female"/>
    <b v="0"/>
    <b v="0"/>
    <x v="0"/>
    <x v="0"/>
    <x v="1"/>
    <n v="1"/>
    <n v="1"/>
    <s v="יהודי"/>
    <n v="0"/>
  </r>
  <r>
    <s v="שופט"/>
    <s v="שופט בכיר בית משפט משפחה בשלום ירושלים"/>
    <s v="איתי"/>
    <s v="כץ"/>
    <s v="ITAI"/>
    <s v="KATZ"/>
    <s v="male"/>
    <b v="0"/>
    <b v="0"/>
    <x v="0"/>
    <x v="0"/>
    <x v="1"/>
    <n v="1"/>
    <n v="0"/>
    <s v="יהודי"/>
    <n v="0"/>
  </r>
  <r>
    <s v="רשם"/>
    <s v="רשמת בית משפט השלום תל-אביב"/>
    <s v="קרן"/>
    <s v="כץ"/>
    <s v="KEREN"/>
    <s v="KATZ"/>
    <s v="female"/>
    <b v="0"/>
    <b v="0"/>
    <x v="0"/>
    <x v="2"/>
    <x v="1"/>
    <n v="1"/>
    <n v="1"/>
    <s v="יהודי"/>
    <n v="0"/>
  </r>
  <r>
    <s v="שופט"/>
    <s v="שופטת בית משפט השלום נתניה"/>
    <s v="אתי"/>
    <s v="כרייף"/>
    <s v="ETI"/>
    <s v="CRAIF"/>
    <s v="female"/>
    <b v="0"/>
    <b v="0"/>
    <x v="0"/>
    <x v="0"/>
    <x v="1"/>
    <n v="1"/>
    <n v="1"/>
    <s v="יהודי"/>
    <n v="0"/>
  </r>
  <r>
    <s v="שופט"/>
    <s v="שופט בית המשפט המחוזי ירושלים"/>
    <s v="רפאל"/>
    <s v="כרמל"/>
    <s v="RAPHAEL"/>
    <s v="CARMEL"/>
    <s v="male"/>
    <b v="0"/>
    <b v="0"/>
    <x v="0"/>
    <x v="0"/>
    <x v="0"/>
    <n v="1"/>
    <n v="0"/>
    <s v="יהודי"/>
    <n v="0"/>
  </r>
  <r>
    <s v="רשם"/>
    <s v="רשם בכיר בית משפט השלום פ&quot;ת"/>
    <s v="אורן"/>
    <s v="כרמלי"/>
    <s v="OREN"/>
    <s v="CARMELI"/>
    <s v="male"/>
    <b v="0"/>
    <b v="0"/>
    <x v="0"/>
    <x v="2"/>
    <x v="1"/>
    <n v="1"/>
    <n v="0"/>
    <s v="יהודי"/>
    <n v="0"/>
  </r>
  <r>
    <s v="שופט"/>
    <s v="שופטת בית משפט השלום ראשל&quot;צ"/>
    <s v="אופיר"/>
    <s v="כתבי-ריבלין"/>
    <s v="OPHIR"/>
    <s v="KATAVII-RIVLIN"/>
    <s v="female"/>
    <b v="0"/>
    <b v="0"/>
    <x v="0"/>
    <x v="0"/>
    <x v="1"/>
    <n v="1"/>
    <n v="1"/>
    <s v="יהודי"/>
    <n v="0"/>
  </r>
  <r>
    <s v="שופט"/>
    <s v="שופטת של בית משפט לתעבורה"/>
    <s v="יסמין"/>
    <s v="כתילי-מני"/>
    <s v="JASMINE"/>
    <s v="KTEILY-MANNI"/>
    <s v="female"/>
    <b v="0"/>
    <b v="0"/>
    <x v="0"/>
    <x v="0"/>
    <x v="4"/>
    <n v="1"/>
    <n v="1"/>
    <s v="יהודי"/>
    <n v="0"/>
  </r>
  <r>
    <s v="שופט"/>
    <s v="שופטת בכירה  בית משפט השלום ירושלים"/>
    <s v="שרון"/>
    <s v="לארי-בבלי"/>
    <s v="SHARON"/>
    <s v="LARY-BAVLY"/>
    <s v="female"/>
    <b v="0"/>
    <b v="0"/>
    <x v="0"/>
    <x v="0"/>
    <x v="1"/>
    <n v="1"/>
    <n v="1"/>
    <s v="יהודי"/>
    <n v="0"/>
  </r>
  <r>
    <s v="שופט"/>
    <s v="שופטת בית המשפט המחוזי תל-אביב"/>
    <s v="רחל"/>
    <s v="לביא-ברקאי"/>
    <s v="RACHEL"/>
    <s v="LAVI-BARKAI"/>
    <s v="female"/>
    <b v="0"/>
    <b v="0"/>
    <x v="0"/>
    <x v="0"/>
    <x v="0"/>
    <n v="1"/>
    <n v="1"/>
    <s v="יהודי"/>
    <n v="0"/>
  </r>
  <r>
    <s v="שופט"/>
    <s v="רשם בית המשפט העליון"/>
    <s v="גלעד"/>
    <s v="לובינסקי זיו"/>
    <s v="GILEAD"/>
    <s v="LUBINSKY ZIV"/>
    <s v="male"/>
    <b v="0"/>
    <b v="0"/>
    <x v="0"/>
    <x v="2"/>
    <x v="3"/>
    <n v="1"/>
    <n v="0"/>
    <s v="יהודי"/>
    <n v="0"/>
  </r>
  <r>
    <s v="שופט"/>
    <s v="שופט  בכיר בית הדין האזורי לעבודה תל-אביב"/>
    <s v="יצחק"/>
    <s v="לובוצקי"/>
    <s v="YITZHAK"/>
    <s v="LUBOTZKY"/>
    <s v="male"/>
    <b v="0"/>
    <b v="0"/>
    <x v="0"/>
    <x v="0"/>
    <x v="2"/>
    <n v="1"/>
    <n v="0"/>
    <s v="יהודי"/>
    <n v="0"/>
  </r>
  <r>
    <s v="רשם"/>
    <s v="רשם בכיר בית משפט השלום חיפה"/>
    <s v="יניב"/>
    <s v="לוזון"/>
    <s v="YANIV"/>
    <s v="LUZON"/>
    <s v="male"/>
    <b v="0"/>
    <b v="0"/>
    <x v="0"/>
    <x v="2"/>
    <x v="1"/>
    <n v="1"/>
    <n v="0"/>
    <s v="יהודי"/>
    <n v="0"/>
  </r>
  <r>
    <s v="שופט"/>
    <s v="שופט בית המשפט המחוזי חיפה"/>
    <s v="אבי"/>
    <s v="לוי"/>
    <s v="AVI"/>
    <s v="LEVY"/>
    <s v="male"/>
    <b v="0"/>
    <b v="0"/>
    <x v="0"/>
    <x v="0"/>
    <x v="0"/>
    <n v="1"/>
    <n v="0"/>
    <s v="יהודי"/>
    <n v="0"/>
  </r>
  <r>
    <s v="שופט"/>
    <s v="שופטת בית המשפט המחוזי תל-אביב"/>
    <s v="ארנה"/>
    <s v="לוי"/>
    <s v="ORNA"/>
    <s v="LEVY"/>
    <s v="female"/>
    <b v="0"/>
    <b v="0"/>
    <x v="0"/>
    <x v="0"/>
    <x v="0"/>
    <n v="1"/>
    <n v="1"/>
    <s v="יהודי"/>
    <n v="0"/>
  </r>
  <r>
    <s v="שופט"/>
    <s v="שופט בית המשפט המחוזי תל-אביב"/>
    <s v="ירון"/>
    <s v="לוי"/>
    <s v="YARON"/>
    <s v="LEVY"/>
    <s v="male"/>
    <b v="0"/>
    <b v="0"/>
    <x v="0"/>
    <x v="0"/>
    <x v="0"/>
    <n v="1"/>
    <n v="0"/>
    <s v="יהודי"/>
    <n v="0"/>
  </r>
  <r>
    <s v="שופט"/>
    <s v="שופטת לעניני משפחה בית משפט השלום קריות"/>
    <s v="מאיה"/>
    <s v="לוי"/>
    <s v="MAYA"/>
    <s v="LEVY"/>
    <s v="female"/>
    <b v="0"/>
    <b v="0"/>
    <x v="0"/>
    <x v="0"/>
    <x v="1"/>
    <n v="1"/>
    <n v="1"/>
    <s v="יהודי"/>
    <n v="0"/>
  </r>
  <r>
    <s v="שופט"/>
    <s v="שופטת בית משפט השלום תל-אביב"/>
    <s v="כוכבה"/>
    <s v="לוי"/>
    <s v="KOHAVA"/>
    <s v="LEVY"/>
    <s v="female"/>
    <b v="0"/>
    <b v="0"/>
    <x v="0"/>
    <x v="0"/>
    <x v="1"/>
    <n v="1"/>
    <n v="1"/>
    <s v="יהודי"/>
    <n v="0"/>
  </r>
  <r>
    <s v="שופט"/>
    <s v="סגן נשיא בית משפט משפחה בשלום אילת"/>
    <s v="מרדכי (מוטי)"/>
    <s v="לוי"/>
    <s v="MORDECHAI"/>
    <s v="LEVI"/>
    <s v="male"/>
    <b v="0"/>
    <b v="0"/>
    <x v="0"/>
    <x v="1"/>
    <x v="1"/>
    <n v="1"/>
    <n v="0"/>
    <s v="יהודי"/>
    <n v="0"/>
  </r>
  <r>
    <s v="שופט"/>
    <s v="שופט בית המשפט המחוזי תל-אביב"/>
    <s v="מרדכי"/>
    <s v="לוי"/>
    <s v="MORDECHAY"/>
    <s v="LEVY"/>
    <s v="male"/>
    <b v="0"/>
    <b v="0"/>
    <x v="0"/>
    <x v="0"/>
    <x v="0"/>
    <n v="1"/>
    <n v="0"/>
    <s v="יהודי"/>
    <n v="0"/>
  </r>
  <r>
    <s v="שופט"/>
    <s v="סגנית נשיא בית משפט השלום תל-אביב"/>
    <s v="טל"/>
    <s v="לוי-מיכאלי"/>
    <s v="TAL"/>
    <s v="LEVY- MICHAELI"/>
    <s v="female"/>
    <b v="0"/>
    <b v="0"/>
    <x v="0"/>
    <x v="1"/>
    <x v="1"/>
    <n v="1"/>
    <n v="1"/>
    <s v="יהודי"/>
    <n v="0"/>
  </r>
  <r>
    <s v="שופט"/>
    <s v="שופטת בית המשפט המחוזי באר שבע"/>
    <s v="גאולה"/>
    <s v="לוין"/>
    <s v="GEULA"/>
    <s v="LEVIN"/>
    <s v="female"/>
    <b v="0"/>
    <b v="0"/>
    <x v="0"/>
    <x v="0"/>
    <x v="0"/>
    <n v="1"/>
    <n v="1"/>
    <s v="יהודי"/>
    <n v="0"/>
  </r>
  <r>
    <s v="שופט"/>
    <s v="שופטת בית המשפט המחוזי ירושלים"/>
    <s v="חנה מרים"/>
    <s v="לומפ"/>
    <s v="CHANA MIRIAM"/>
    <s v="LOMP"/>
    <s v="female"/>
    <b v="0"/>
    <b v="0"/>
    <x v="0"/>
    <x v="0"/>
    <x v="0"/>
    <n v="1"/>
    <n v="1"/>
    <s v="יהודי"/>
    <n v="0"/>
  </r>
  <r>
    <s v="שופט"/>
    <s v="סגנית נשיא בית המשפט המחוזי מרכז"/>
    <s v="רות"/>
    <s v="לורך"/>
    <s v="RUTH"/>
    <s v="LORCH"/>
    <s v="female"/>
    <b v="0"/>
    <b v="0"/>
    <x v="0"/>
    <x v="1"/>
    <x v="0"/>
    <n v="1"/>
    <n v="1"/>
    <s v="יהודי"/>
    <n v="0"/>
  </r>
  <r>
    <s v="שופט"/>
    <s v="שופט בית משפט השלום פ&quot;ת"/>
    <s v="אמיר"/>
    <s v="לוקשינסקי-גל"/>
    <s v="AMIR"/>
    <s v="LOKSHINSKY-GAL"/>
    <s v="male"/>
    <b v="0"/>
    <b v="0"/>
    <x v="0"/>
    <x v="0"/>
    <x v="1"/>
    <n v="1"/>
    <n v="0"/>
    <s v="יהודי"/>
    <n v="0"/>
  </r>
  <r>
    <s v="שופט"/>
    <s v="שופטת בית המשפט המחוזי תל-אביב"/>
    <s v="איריס"/>
    <s v="לושי-עבודי"/>
    <s v="IRIS"/>
    <s v="LUSHI-ABUDI"/>
    <s v="female"/>
    <b v="0"/>
    <b v="0"/>
    <x v="0"/>
    <x v="0"/>
    <x v="0"/>
    <n v="1"/>
    <n v="1"/>
    <s v="יהודי"/>
    <n v="0"/>
  </r>
  <r>
    <s v="שופט"/>
    <s v="שופטת בית המשפט המחוזי ירושלים"/>
    <s v="שושנה"/>
    <s v="ליבוביץ"/>
    <s v="SHOSHANA"/>
    <s v="LEIBOVICH"/>
    <s v="female"/>
    <b v="0"/>
    <b v="0"/>
    <x v="0"/>
    <x v="0"/>
    <x v="0"/>
    <n v="1"/>
    <n v="1"/>
    <s v="יהודי"/>
    <n v="0"/>
  </r>
  <r>
    <s v="שופט"/>
    <s v="שופטת בית משפט השלום קריות"/>
    <s v="פנינה"/>
    <s v="לוקיץ'"/>
    <s v="PNINA"/>
    <s v="LOCKITCH"/>
    <s v="female"/>
    <b v="0"/>
    <b v="0"/>
    <x v="0"/>
    <x v="0"/>
    <x v="1"/>
    <n v="1"/>
    <n v="1"/>
    <s v="יהודי"/>
    <n v="0"/>
  </r>
  <r>
    <s v="שופט"/>
    <s v="שופט בית משפט השלום אשדוד"/>
    <s v="יהודה"/>
    <s v="ליבליין"/>
    <s v="YEHUDA"/>
    <s v="LIEBLEIN"/>
    <s v="male"/>
    <b v="0"/>
    <b v="0"/>
    <x v="0"/>
    <x v="0"/>
    <x v="1"/>
    <n v="1"/>
    <n v="0"/>
    <s v="יהודי"/>
    <n v="0"/>
  </r>
  <r>
    <s v="שופט"/>
    <s v="שופטת בית משפט השלום אשקלון"/>
    <s v="טל"/>
    <s v="לחיאני שהם"/>
    <s v="TAL"/>
    <s v="LAHAYANI SHOHAM"/>
    <s v="female"/>
    <b v="0"/>
    <b v="0"/>
    <x v="0"/>
    <x v="0"/>
    <x v="1"/>
    <n v="1"/>
    <n v="1"/>
    <s v="יהודי"/>
    <n v="0"/>
  </r>
  <r>
    <s v="רשם"/>
    <s v="רשמת בית הדין האזורי לעבודה תל-אביב"/>
    <s v="קארין"/>
    <s v="ליבר-לוין"/>
    <s v="KARIN"/>
    <s v="LIEBER-LEVIN"/>
    <s v="female"/>
    <b v="0"/>
    <b v="0"/>
    <x v="0"/>
    <x v="2"/>
    <x v="2"/>
    <n v="1"/>
    <n v="1"/>
    <s v="יהודי"/>
    <n v="0"/>
  </r>
  <r>
    <s v="שופט"/>
    <s v="שופט בית משפט השלום ב&quot;ש"/>
    <s v="ד&quot;ר יובל"/>
    <s v="ליבדרו"/>
    <s v="DR. YUVAL"/>
    <s v="LIVADARO"/>
    <s v="male"/>
    <b v="0"/>
    <b v="0"/>
    <x v="0"/>
    <x v="0"/>
    <x v="1"/>
    <n v="1"/>
    <n v="0"/>
    <s v="יהודי"/>
    <n v="0"/>
  </r>
  <r>
    <s v="שופט"/>
    <s v="שופט נוער בית משפט השלום ירושלים"/>
    <s v="שמעון"/>
    <s v="לייבו"/>
    <s v="SHIMON"/>
    <s v="LEYBO"/>
    <s v="male"/>
    <b v="0"/>
    <b v="0"/>
    <x v="0"/>
    <x v="0"/>
    <x v="1"/>
    <n v="1"/>
    <n v="0"/>
    <s v="יהודי"/>
    <n v="0"/>
  </r>
  <r>
    <s v="שופט"/>
    <s v="שופטת בית המשפט המחוזי נצרת"/>
    <s v="אילונה"/>
    <s v="לינדנשטראוס-אריאלי"/>
    <s v="EILONA"/>
    <s v="LINDENSTRAUSS ARIELY"/>
    <s v="female"/>
    <b v="0"/>
    <b v="0"/>
    <x v="0"/>
    <x v="0"/>
    <x v="0"/>
    <n v="1"/>
    <n v="1"/>
    <s v="יהודי"/>
    <n v="0"/>
  </r>
  <r>
    <s v="שופט"/>
    <s v="שופטת בית משפט השלום ב&quot;ש"/>
    <s v="אורית קלרה"/>
    <s v="ליפשיץ"/>
    <s v="ORIT CLARA"/>
    <s v="LIPZYC"/>
    <s v="female"/>
    <b v="0"/>
    <b v="0"/>
    <x v="0"/>
    <x v="0"/>
    <x v="1"/>
    <n v="1"/>
    <n v="1"/>
    <s v="יהודי"/>
    <n v="0"/>
  </r>
  <r>
    <s v="שופט"/>
    <s v="שופטת בכירה בית משפט השלום ירושלים"/>
    <s v="מרים"/>
    <s v="ליפשיץ"/>
    <s v="MIRUAM"/>
    <s v="LIFSHITS"/>
    <s v="female"/>
    <b v="0"/>
    <b v="0"/>
    <x v="0"/>
    <x v="0"/>
    <x v="1"/>
    <n v="1"/>
    <n v="1"/>
    <s v="יהודי"/>
    <n v="0"/>
  </r>
  <r>
    <s v="שופט"/>
    <s v="שופט בית המשפט המחוזי חיפה"/>
    <s v="יחיאל"/>
    <s v="ליפשיץ"/>
    <s v="YECHIEL"/>
    <s v="LIFSHTZ"/>
    <s v="male"/>
    <b v="0"/>
    <b v="0"/>
    <x v="0"/>
    <x v="0"/>
    <x v="0"/>
    <n v="1"/>
    <n v="0"/>
    <s v="יהודי"/>
    <n v="0"/>
  </r>
  <r>
    <s v="שופט"/>
    <s v="שופטת בית משפט השלום טבריה"/>
    <s v="ברכה"/>
    <s v="לכמן"/>
    <s v="BRACHA"/>
    <s v="LACHMAN"/>
    <s v="female"/>
    <b v="0"/>
    <b v="0"/>
    <x v="0"/>
    <x v="0"/>
    <x v="1"/>
    <n v="1"/>
    <n v="1"/>
    <s v="יהודי"/>
    <n v="0"/>
  </r>
  <r>
    <s v="רשם"/>
    <s v="רשם בכיר בית משפט השלום הרצליה"/>
    <s v="אדוארדו"/>
    <s v="לכנר"/>
    <s v="EDUARD"/>
    <s v="LECHNER"/>
    <s v="male"/>
    <b v="0"/>
    <b v="0"/>
    <x v="0"/>
    <x v="2"/>
    <x v="1"/>
    <n v="1"/>
    <n v="0"/>
    <s v="יהודי"/>
    <n v="0"/>
  </r>
  <r>
    <s v="שופט"/>
    <s v="שופטת בית המשפט המחוזי חיפה"/>
    <s v="רבקה"/>
    <s v="למלשטריך לטר"/>
    <s v="RIVKA"/>
    <s v="LEMELSHTRICH LATTER"/>
    <s v="female"/>
    <b v="0"/>
    <b v="0"/>
    <x v="0"/>
    <x v="0"/>
    <x v="0"/>
    <n v="1"/>
    <n v="1"/>
    <s v="יהודי"/>
    <n v="0"/>
  </r>
  <r>
    <s v="שופט"/>
    <s v="נשיאת בית הדין האזורי לעבודה תל-אביב"/>
    <s v="אפרת"/>
    <s v="לקסר"/>
    <s v="EFRAT"/>
    <s v="LAXER"/>
    <s v="female"/>
    <b v="0"/>
    <b v="0"/>
    <x v="0"/>
    <x v="3"/>
    <x v="2"/>
    <n v="1"/>
    <n v="1"/>
    <s v="יהודי"/>
    <n v="0"/>
  </r>
  <r>
    <s v="שופט"/>
    <s v="שופט של בית משפט לתעבורה"/>
    <s v="דוד"/>
    <s v="לנדסמן"/>
    <s v="DAVID"/>
    <s v="LANDSMAN"/>
    <s v="male"/>
    <b v="0"/>
    <b v="0"/>
    <x v="0"/>
    <x v="0"/>
    <x v="4"/>
    <n v="1"/>
    <n v="0"/>
    <s v="יהודי"/>
    <n v="0"/>
  </r>
  <r>
    <s v="רשם"/>
    <s v="רשם בכיר בית משפט השלום כפר סבא"/>
    <s v="צוריאל"/>
    <s v="לרנר"/>
    <s v="TSURIEL"/>
    <s v="LERNER"/>
    <s v="male"/>
    <b v="0"/>
    <b v="0"/>
    <x v="0"/>
    <x v="2"/>
    <x v="1"/>
    <n v="1"/>
    <n v="0"/>
    <s v="יהודי"/>
    <n v="0"/>
  </r>
  <r>
    <s v="שופט"/>
    <s v="שופט של בית משפט לתעבורה"/>
    <s v="אור"/>
    <s v="לרנר"/>
    <s v="LERNER"/>
    <s v="OR"/>
    <s v="male"/>
    <b v="0"/>
    <b v="0"/>
    <x v="0"/>
    <x v="0"/>
    <x v="4"/>
    <n v="1"/>
    <n v="0"/>
    <s v="יהודי"/>
    <n v="0"/>
  </r>
  <r>
    <s v="שופט"/>
    <s v="שופט של בית המשפט בית משפט מחוזי"/>
    <s v="עודד"/>
    <s v="מאור"/>
    <s v="ODED"/>
    <s v="MAOR"/>
    <s v="male"/>
    <b v="0"/>
    <b v="0"/>
    <x v="0"/>
    <x v="0"/>
    <x v="0"/>
    <n v="1"/>
    <n v="0"/>
    <s v="יהודי"/>
    <n v="0"/>
  </r>
  <r>
    <s v="רשם"/>
    <s v="רשמת בכירה בית משפט השלום תל-אביב"/>
    <s v="חן"/>
    <s v="מאירוביץ'"/>
    <s v="CHEN"/>
    <s v="MEIROVITCH"/>
    <s v="female"/>
    <b v="0"/>
    <b v="0"/>
    <x v="0"/>
    <x v="2"/>
    <x v="1"/>
    <n v="1"/>
    <n v="1"/>
    <s v="יהודי"/>
    <n v="0"/>
  </r>
  <r>
    <s v="שופט"/>
    <s v="סגן נשיא השלום אשקלון"/>
    <s v="אבשלום"/>
    <s v="מאושר"/>
    <s v="AVSHALOM"/>
    <s v="MEUSHAR"/>
    <s v="male"/>
    <b v="0"/>
    <b v="0"/>
    <x v="0"/>
    <x v="1"/>
    <x v="1"/>
    <n v="1"/>
    <n v="0"/>
    <s v="יהודי"/>
    <n v="0"/>
  </r>
  <r>
    <s v="רשם"/>
    <s v="רשמת בכירה בית משפט השלום נתניה"/>
    <s v="אפרת רחלי"/>
    <s v="מאירי"/>
    <s v="EFRAT RACHELI"/>
    <s v="MEIRI"/>
    <s v="female"/>
    <b v="0"/>
    <b v="0"/>
    <x v="0"/>
    <x v="2"/>
    <x v="1"/>
    <n v="1"/>
    <n v="1"/>
    <s v="יהודי"/>
    <n v="0"/>
  </r>
  <r>
    <s v="שופט"/>
    <s v="שופטת בית הדין האזורי לעבודה תל-אביב"/>
    <s v="שרה"/>
    <s v="מאירי"/>
    <s v="SARA"/>
    <s v="MEIRI"/>
    <s v="female"/>
    <b v="0"/>
    <b v="0"/>
    <x v="0"/>
    <x v="0"/>
    <x v="2"/>
    <n v="1"/>
    <n v="1"/>
    <s v="יהודי"/>
    <n v="0"/>
  </r>
  <r>
    <s v="שופט"/>
    <s v="שופט בית המשפט העליון"/>
    <s v="מנחם (מני)"/>
    <s v="מאזוז"/>
    <s v="MENACHEM (MENI)"/>
    <s v="MAZUZ"/>
    <s v="male"/>
    <b v="0"/>
    <b v="0"/>
    <x v="0"/>
    <x v="0"/>
    <x v="3"/>
    <n v="1"/>
    <n v="0"/>
    <s v="יהודי"/>
    <n v="0"/>
  </r>
  <r>
    <s v="שופט"/>
    <s v="שופטת המחוזי ירושלים"/>
    <s v="חגית"/>
    <s v="מאק-קלמנוביץ"/>
    <s v="HAGIT"/>
    <s v="MAK-KALMANOVITH"/>
    <s v="female"/>
    <b v="0"/>
    <b v="0"/>
    <x v="0"/>
    <x v="0"/>
    <x v="0"/>
    <n v="1"/>
    <n v="1"/>
    <s v="יהודי"/>
    <n v="0"/>
  </r>
  <r>
    <s v="שופט"/>
    <s v="שופט בית משפט השלום ירושלים"/>
    <s v="נאיל"/>
    <s v="מהנא"/>
    <s v="NAEEL"/>
    <s v="MOHANA"/>
    <s v="male"/>
    <b v="0"/>
    <b v="0"/>
    <x v="0"/>
    <x v="0"/>
    <x v="1"/>
    <n v="1"/>
    <n v="0"/>
    <s v="יהודי"/>
    <n v="0"/>
  </r>
  <r>
    <s v="שופט"/>
    <s v="שופטת בית משפט השלום ירושלים"/>
    <s v="ד&quot;ר אביטל"/>
    <s v="מולד"/>
    <s v="DR. AVITAL"/>
    <s v="MOLAD"/>
    <s v="female"/>
    <b v="0"/>
    <b v="0"/>
    <x v="0"/>
    <x v="0"/>
    <x v="1"/>
    <n v="1"/>
    <n v="1"/>
    <s v="יהודי"/>
    <n v="0"/>
  </r>
  <r>
    <s v="שופט"/>
    <s v="סגנית נשיא בית משפט השלום ראשל&quot;צ"/>
    <s v="יעל"/>
    <s v="טויסטר ישראלי"/>
    <s v="YAEL"/>
    <s v="TOISTER ISRAELI"/>
    <s v="female"/>
    <b v="0"/>
    <b v="0"/>
    <x v="0"/>
    <x v="1"/>
    <x v="1"/>
    <n v="1"/>
    <n v="1"/>
    <s v="יהודי"/>
    <n v="0"/>
  </r>
  <r>
    <s v="שופט"/>
    <s v="שופט בית המשפט המחוזי ירושלים"/>
    <s v="כרמי"/>
    <s v="מוסק"/>
    <s v="CARMI"/>
    <s v="MOSSEK"/>
    <s v="male"/>
    <b v="0"/>
    <b v="0"/>
    <x v="0"/>
    <x v="0"/>
    <x v="0"/>
    <n v="1"/>
    <n v="0"/>
    <s v="יהודי"/>
    <n v="0"/>
  </r>
  <r>
    <s v="שופט"/>
    <s v="שופטת בית משפט השלום ירושלים"/>
    <s v="חוי"/>
    <s v="טוקר"/>
    <s v="CHAVI"/>
    <s v="TOKER"/>
    <s v="female"/>
    <b v="0"/>
    <b v="0"/>
    <x v="0"/>
    <x v="0"/>
    <x v="1"/>
    <n v="1"/>
    <n v="1"/>
    <s v="יהודי"/>
    <n v="0"/>
  </r>
  <r>
    <s v="שופט"/>
    <s v="שופט בית המשפט המחוזי תל-אביב"/>
    <s v="יוסי"/>
    <s v="טופף"/>
    <s v="YOSSI"/>
    <s v="TOPF"/>
    <s v="male"/>
    <b v="0"/>
    <b v="0"/>
    <x v="0"/>
    <x v="0"/>
    <x v="0"/>
    <n v="1"/>
    <n v="0"/>
    <s v="יהודי"/>
    <n v="0"/>
  </r>
  <r>
    <s v="שופט"/>
    <s v="שופטת בית המשפט המחוזי מרכז"/>
    <s v="בלהה"/>
    <s v="טולקובסקי"/>
    <s v="BILHA"/>
    <s v="TOLKOVSKY"/>
    <s v="female"/>
    <b v="0"/>
    <b v="0"/>
    <x v="0"/>
    <x v="0"/>
    <x v="0"/>
    <n v="1"/>
    <n v="1"/>
    <s v="יהודי"/>
    <n v="0"/>
  </r>
  <r>
    <s v="שופט"/>
    <s v="שופט נוער בית משפט נוער בשלום אשקלון"/>
    <s v="גל שלמה"/>
    <s v="טייב"/>
    <s v="GAL SHLOMO"/>
    <s v="TAIEB"/>
    <s v="male"/>
    <b v="0"/>
    <b v="0"/>
    <x v="0"/>
    <x v="0"/>
    <x v="1"/>
    <n v="1"/>
    <n v="0"/>
    <s v="יהודי"/>
    <n v="0"/>
  </r>
  <r>
    <s v="שופט"/>
    <s v="שופט בית משפט השלום קריות"/>
    <s v="יוסף"/>
    <s v="טורס"/>
    <s v="YOSSF"/>
    <s v="TORRES"/>
    <s v="male"/>
    <b v="0"/>
    <b v="0"/>
    <x v="0"/>
    <x v="0"/>
    <x v="1"/>
    <n v="1"/>
    <n v="0"/>
    <s v="יהודי"/>
    <n v="0"/>
  </r>
  <r>
    <s v="שופט"/>
    <s v="שופטת בית משפט השלום תל-אביב"/>
    <s v="אורלי"/>
    <s v="מור-אל"/>
    <s v="ORLY"/>
    <s v="MOR-EL"/>
    <s v="female"/>
    <b v="0"/>
    <b v="0"/>
    <x v="0"/>
    <x v="0"/>
    <x v="1"/>
    <n v="1"/>
    <n v="1"/>
    <s v="יהודי"/>
    <n v="0"/>
  </r>
  <r>
    <s v="רשם"/>
    <s v="רשם בכיר בית משפט השלום קריות"/>
    <s v="נדים"/>
    <s v="מוראני"/>
    <s v="NADIM"/>
    <s v="MORANI"/>
    <s v="male"/>
    <b v="0"/>
    <b v="0"/>
    <x v="0"/>
    <x v="2"/>
    <x v="1"/>
    <n v="1"/>
    <n v="0"/>
    <s v="יהודי"/>
    <n v="0"/>
  </r>
  <r>
    <s v="שופט"/>
    <s v="שופטת בית הדין האזורי לעבודה תל-אביב"/>
    <s v="יפית"/>
    <s v="מזרחי-לוי"/>
    <s v="YAFIT"/>
    <s v="MIZRAHI-LEVI"/>
    <s v="female"/>
    <b v="0"/>
    <b v="0"/>
    <x v="0"/>
    <x v="0"/>
    <x v="2"/>
    <n v="1"/>
    <n v="1"/>
    <s v="יהודי"/>
    <n v="0"/>
  </r>
  <r>
    <s v="שופט"/>
    <s v="סגן נשיא בית משפט השלום רמלה"/>
    <s v="מנחם"/>
    <s v="מזרחי"/>
    <s v="MENAHEM"/>
    <s v="MIZRAHI"/>
    <s v="male"/>
    <b v="0"/>
    <b v="0"/>
    <x v="0"/>
    <x v="1"/>
    <x v="1"/>
    <n v="1"/>
    <n v="0"/>
    <s v="יהודי"/>
    <n v="0"/>
  </r>
  <r>
    <s v="שופט"/>
    <s v="שופט בית משפט השלום תל-אביב"/>
    <s v="שי (משה)"/>
    <s v="מזרחי"/>
    <s v="SHAY (MOSHE)"/>
    <s v="MIZRAHI"/>
    <s v="male"/>
    <b v="0"/>
    <b v="0"/>
    <x v="0"/>
    <x v="0"/>
    <x v="1"/>
    <n v="1"/>
    <n v="0"/>
    <s v="יהודי"/>
    <n v="0"/>
  </r>
  <r>
    <s v="שופט"/>
    <s v="שופט בית משפט השלום ראשל&quot;צ"/>
    <s v="עמית"/>
    <s v="מיכלס"/>
    <s v="AMIT"/>
    <s v="MICHLES"/>
    <s v="male"/>
    <b v="0"/>
    <b v="0"/>
    <x v="0"/>
    <x v="0"/>
    <x v="1"/>
    <n v="1"/>
    <n v="0"/>
    <s v="יהודי"/>
    <n v="0"/>
  </r>
  <r>
    <s v="שופט"/>
    <s v="שופטת לעניני משפחה בית משפט השלום ראשל&quot;צ"/>
    <s v="חגית"/>
    <s v="מטלין"/>
    <s v="HAGIT"/>
    <s v="MATLIN"/>
    <s v="female"/>
    <b v="0"/>
    <b v="0"/>
    <x v="0"/>
    <x v="0"/>
    <x v="1"/>
    <n v="1"/>
    <n v="1"/>
    <s v="יהודי"/>
    <n v="0"/>
  </r>
  <r>
    <s v="שופט"/>
    <s v="שופטת בית משפט השלום ירושלים"/>
    <s v="קרן"/>
    <s v="מילר"/>
    <s v="KEREN"/>
    <s v="MILER"/>
    <s v="female"/>
    <b v="0"/>
    <b v="0"/>
    <x v="0"/>
    <x v="0"/>
    <x v="1"/>
    <n v="1"/>
    <n v="1"/>
    <s v="יהודי"/>
    <n v="0"/>
  </r>
  <r>
    <s v="שופט"/>
    <s v="שופט השלום פ&quot;ת"/>
    <s v="עודד"/>
    <s v="מורנו"/>
    <s v="ODED"/>
    <s v="MORENO"/>
    <s v="male"/>
    <b v="0"/>
    <b v="0"/>
    <x v="0"/>
    <x v="0"/>
    <x v="1"/>
    <n v="1"/>
    <n v="0"/>
    <s v="יהודי"/>
    <n v="0"/>
  </r>
  <r>
    <s v="שופט"/>
    <s v="שופט בית משפט השלום ירושלים"/>
    <s v="ירון"/>
    <s v="מינטקביץ"/>
    <s v="YARON"/>
    <s v="MIENTKAVICH"/>
    <s v="male"/>
    <b v="0"/>
    <b v="0"/>
    <x v="0"/>
    <x v="0"/>
    <x v="1"/>
    <n v="1"/>
    <n v="0"/>
    <s v="יהודי"/>
    <n v="0"/>
  </r>
  <r>
    <s v="שופט"/>
    <s v="שופטת בכירה בית משפט השלום פ&quot;ת"/>
    <s v="ניצה"/>
    <s v="מימון-שעשוע"/>
    <s v="NITZA"/>
    <s v="MAIMON-SHASHUA"/>
    <s v="female"/>
    <b v="0"/>
    <b v="0"/>
    <x v="0"/>
    <x v="0"/>
    <x v="1"/>
    <n v="1"/>
    <n v="1"/>
    <s v="יהודי"/>
    <n v="0"/>
  </r>
  <r>
    <s v="שופט"/>
    <s v="שופט בית המשפט העליון"/>
    <s v="דוד"/>
    <s v="מינץ"/>
    <s v="DAVID"/>
    <s v="MINTZ"/>
    <s v="male"/>
    <b v="0"/>
    <b v="0"/>
    <x v="0"/>
    <x v="0"/>
    <x v="3"/>
    <n v="1"/>
    <n v="0"/>
    <s v="יהודי"/>
    <n v="0"/>
  </r>
  <r>
    <s v="שופט"/>
    <s v="שופטת בית משפט השלום עפולה"/>
    <s v="יפעת"/>
    <s v="מישורי"/>
    <s v="YIFAT"/>
    <s v="MISHORY"/>
    <s v="female"/>
    <b v="0"/>
    <b v="0"/>
    <x v="0"/>
    <x v="0"/>
    <x v="1"/>
    <n v="1"/>
    <n v="1"/>
    <s v="יהודי"/>
    <n v="0"/>
  </r>
  <r>
    <s v="רשם"/>
    <s v="רשמת בכירה בית משפט השלום חדרה"/>
    <s v="טל"/>
    <s v="מירום"/>
    <s v="TAL"/>
    <s v="MEIROM"/>
    <s v="female"/>
    <b v="0"/>
    <b v="0"/>
    <x v="0"/>
    <x v="2"/>
    <x v="1"/>
    <n v="1"/>
    <n v="1"/>
    <s v="יהודי"/>
    <n v="0"/>
  </r>
  <r>
    <s v="שופט"/>
    <s v="סגן נשיא בית משפט השלום טבריה"/>
    <s v="ניר"/>
    <s v="מישורי לב-טוב"/>
    <s v="NIR"/>
    <s v="MISHORY LEV-TOV"/>
    <s v="male"/>
    <b v="0"/>
    <b v="0"/>
    <x v="0"/>
    <x v="1"/>
    <x v="1"/>
    <n v="1"/>
    <n v="0"/>
    <s v="יהודי"/>
    <n v="0"/>
  </r>
  <r>
    <s v="שופט"/>
    <s v="שופט בית משפט השלום פ&quot;ת"/>
    <s v="ארז"/>
    <s v="מלמד"/>
    <s v="EREZ"/>
    <s v="MELAMED"/>
    <s v="male"/>
    <b v="0"/>
    <b v="0"/>
    <x v="0"/>
    <x v="0"/>
    <x v="1"/>
    <n v="1"/>
    <n v="0"/>
    <s v="יהודי"/>
    <n v="0"/>
  </r>
  <r>
    <s v="שופט"/>
    <s v="שופטת לעניני משפחה בית משפט משפחה בשלום קריות"/>
    <s v="ד&quot;ר הילה"/>
    <s v="מלר שלו"/>
    <s v="HILA"/>
    <s v="MELLER SHALEV"/>
    <s v="female"/>
    <b v="0"/>
    <b v="0"/>
    <x v="0"/>
    <x v="0"/>
    <x v="1"/>
    <n v="1"/>
    <n v="1"/>
    <s v="יהודי"/>
    <n v="0"/>
  </r>
  <r>
    <s v="שופט"/>
    <s v="סגנית נשיא בית משפט השלום חיפה"/>
    <s v="אלה"/>
    <s v="מירז"/>
    <s v="ELA"/>
    <s v="MEIRAS"/>
    <s v="female"/>
    <b v="0"/>
    <b v="0"/>
    <x v="0"/>
    <x v="1"/>
    <x v="1"/>
    <n v="1"/>
    <n v="1"/>
    <s v="יהודי"/>
    <n v="0"/>
  </r>
  <r>
    <s v="שופט"/>
    <s v="משנה לנשיא בית המשפט העליון"/>
    <s v="חנן"/>
    <s v="מלצר"/>
    <s v="HANAN"/>
    <s v="MELCER"/>
    <s v="male"/>
    <b v="0"/>
    <b v="0"/>
    <x v="0"/>
    <x v="1"/>
    <x v="3"/>
    <n v="1"/>
    <n v="0"/>
    <s v="יהודי"/>
    <n v="0"/>
  </r>
  <r>
    <s v="שופט"/>
    <s v="שופט בית משפט השלום תל-אביב"/>
    <s v="שמואל"/>
    <s v="מלמד"/>
    <s v="SHMUEL"/>
    <s v="MELAMED"/>
    <s v="male"/>
    <b v="0"/>
    <b v="0"/>
    <x v="0"/>
    <x v="0"/>
    <x v="1"/>
    <n v="1"/>
    <n v="0"/>
    <s v="יהודי"/>
    <n v="0"/>
  </r>
  <r>
    <s v="שופט"/>
    <s v="שופט בית המשפט המחוזי חיפה"/>
    <s v="שמואל"/>
    <s v="מנדלבום"/>
    <s v="SHUEL"/>
    <s v="MANDELBAUM"/>
    <s v="male"/>
    <b v="0"/>
    <b v="0"/>
    <x v="0"/>
    <x v="0"/>
    <x v="0"/>
    <n v="1"/>
    <n v="0"/>
    <s v="יהודי"/>
    <n v="0"/>
  </r>
  <r>
    <s v="שופט"/>
    <s v="שופטת בכירה בית משפט השלום הרצליה"/>
    <s v="אירית"/>
    <s v="מני-גור"/>
    <s v="IRIT"/>
    <s v="MANI-GUR"/>
    <s v="female"/>
    <b v="0"/>
    <b v="0"/>
    <x v="0"/>
    <x v="0"/>
    <x v="1"/>
    <n v="1"/>
    <n v="1"/>
    <s v="יהודי"/>
    <n v="0"/>
  </r>
  <r>
    <s v="שופט"/>
    <s v="שופט בית משפט השלום תל-אביב"/>
    <s v="עלאא"/>
    <s v="מסארווה"/>
    <s v="ALA"/>
    <s v="MASARWA"/>
    <s v="male"/>
    <b v="0"/>
    <b v="0"/>
    <x v="0"/>
    <x v="0"/>
    <x v="1"/>
    <n v="1"/>
    <n v="0"/>
    <s v="ערבי"/>
    <n v="1"/>
  </r>
  <r>
    <s v="רשם"/>
    <s v="רשמת בית הדין האזורי לעבודה תל-אביב"/>
    <s v="ערמונית"/>
    <s v="מעודד"/>
    <s v="ARMONIT"/>
    <s v="MEODED"/>
    <s v="female"/>
    <b v="0"/>
    <b v="0"/>
    <x v="0"/>
    <x v="2"/>
    <x v="2"/>
    <n v="1"/>
    <n v="1"/>
    <s v="יהודי"/>
    <n v="0"/>
  </r>
  <r>
    <s v="רשם"/>
    <s v="רשמת בכירה בית משפט השלום תל-אביב"/>
    <s v="יעל"/>
    <s v="מרמור דומב"/>
    <s v="YAEL"/>
    <s v="MARMOR DOMB"/>
    <s v="female"/>
    <b v="0"/>
    <b v="0"/>
    <x v="0"/>
    <x v="2"/>
    <x v="1"/>
    <n v="1"/>
    <n v="1"/>
    <s v="יהודי"/>
    <n v="0"/>
  </r>
  <r>
    <s v="שופט"/>
    <s v="שופטת בית משפט השלום עכו"/>
    <s v="סיגלית"/>
    <s v="מצא"/>
    <s v="SIGALIT"/>
    <s v="MATZA"/>
    <s v="female"/>
    <b v="0"/>
    <b v="0"/>
    <x v="0"/>
    <x v="0"/>
    <x v="1"/>
    <n v="1"/>
    <n v="1"/>
    <s v="יהודי"/>
    <n v="0"/>
  </r>
  <r>
    <s v="שופט"/>
    <s v="שופטת בית משפט השלום תל-אביב"/>
    <s v="לימור"/>
    <s v="מרגולין-יחידי"/>
    <s v="LIMOR"/>
    <s v="MARGOLIN-YEHIDI"/>
    <s v="female"/>
    <b v="0"/>
    <b v="0"/>
    <x v="0"/>
    <x v="0"/>
    <x v="1"/>
    <n v="1"/>
    <n v="1"/>
    <s v="יהודי"/>
    <n v="0"/>
  </r>
  <r>
    <s v="שופט"/>
    <s v="סגנית נשיא לענייני משפחה בבתי משפט השלום במחוז מרכז"/>
    <s v="רבקה"/>
    <s v="מקייס"/>
    <s v="RIVKA"/>
    <s v="MAKAYES"/>
    <s v="female"/>
    <b v="0"/>
    <b v="0"/>
    <x v="0"/>
    <x v="1"/>
    <x v="1"/>
    <n v="1"/>
    <n v="1"/>
    <s v="יהודי"/>
    <n v="0"/>
  </r>
  <r>
    <s v="שופט"/>
    <s v="סגנית נשיא בית המשפט המחוזי מרכז"/>
    <s v="ורדה"/>
    <s v="מרוז"/>
    <s v="VARDA"/>
    <s v="MEROZ"/>
    <s v="female"/>
    <b v="0"/>
    <b v="0"/>
    <x v="0"/>
    <x v="1"/>
    <x v="0"/>
    <n v="1"/>
    <n v="1"/>
    <s v="יהודי"/>
    <n v="0"/>
  </r>
  <r>
    <s v="שופט"/>
    <s v="שופטת בית משפט השלום חיפה"/>
    <s v="קרן"/>
    <s v="מרגולין-פלדמן"/>
    <s v="KEREN"/>
    <s v="MARGOLIN-FELDMAN"/>
    <s v="female"/>
    <b v="0"/>
    <b v="0"/>
    <x v="0"/>
    <x v="0"/>
    <x v="1"/>
    <n v="1"/>
    <n v="1"/>
    <s v="יהודי"/>
    <n v="0"/>
  </r>
  <r>
    <s v="שופט"/>
    <s v="סגן נשיא בית משפט השלום קרית שמונה"/>
    <s v="מורן"/>
    <s v="מרגלית"/>
    <s v="MORAN"/>
    <s v="MARGALIT"/>
    <s v="male"/>
    <b v="0"/>
    <b v="0"/>
    <x v="0"/>
    <x v="1"/>
    <x v="1"/>
    <n v="1"/>
    <n v="0"/>
    <s v="יהודי"/>
    <n v="0"/>
  </r>
  <r>
    <s v="שופט"/>
    <s v="מנהל בתי המשפט"/>
    <s v="יגאל"/>
    <s v="מרזל"/>
    <s v="YIGAL"/>
    <s v="MERSEL"/>
    <s v="male"/>
    <b v="0"/>
    <b v="0"/>
    <x v="0"/>
    <x v="5"/>
    <x v="7"/>
    <n v="1"/>
    <n v="0"/>
    <s v="יהודי"/>
    <n v="0"/>
  </r>
  <r>
    <s v="שופט"/>
    <s v="שופטת בית המשפט המחוזי מרכז"/>
    <s v="דנה"/>
    <s v="מרשק מרום"/>
    <s v="DANA"/>
    <s v="MARSHAK MAROM"/>
    <s v="female"/>
    <b v="0"/>
    <b v="0"/>
    <x v="0"/>
    <x v="0"/>
    <x v="0"/>
    <n v="1"/>
    <n v="1"/>
    <s v="יהודי"/>
    <n v="0"/>
  </r>
  <r>
    <s v="שופט"/>
    <s v="שופטת של בית משפט לתעבורה"/>
    <s v="ציפורה"/>
    <s v="משה"/>
    <s v="TSIPORA"/>
    <s v="MOSHE"/>
    <s v="female"/>
    <b v="0"/>
    <b v="0"/>
    <x v="0"/>
    <x v="0"/>
    <x v="4"/>
    <n v="1"/>
    <n v="1"/>
    <s v="יהודי"/>
    <n v="0"/>
  </r>
  <r>
    <s v="שופט"/>
    <s v="שופט בית המשפט המחוזי באר שבע"/>
    <s v="אהרון"/>
    <s v="משניות"/>
    <s v="AHARON"/>
    <s v="MISHNAYOT"/>
    <s v="male"/>
    <b v="0"/>
    <b v="0"/>
    <x v="0"/>
    <x v="0"/>
    <x v="0"/>
    <n v="1"/>
    <n v="0"/>
    <s v="יהודי"/>
    <n v="0"/>
  </r>
  <r>
    <s v="שופט"/>
    <s v="שופטת בית המשפט המחוזי חיפה"/>
    <s v="תמר"/>
    <s v="נאות-פרי"/>
    <s v="TAMAR"/>
    <s v="NAOT-PERRY"/>
    <s v="female"/>
    <b v="0"/>
    <b v="0"/>
    <x v="0"/>
    <x v="0"/>
    <x v="0"/>
    <n v="1"/>
    <n v="1"/>
    <s v="יהודי"/>
    <n v="0"/>
  </r>
  <r>
    <s v="שופט"/>
    <s v="שופט בית משפט השלום כפר סבא"/>
    <s v="אלדד"/>
    <s v="נבו"/>
    <s v="ELDAD"/>
    <s v="NEVO"/>
    <s v="male"/>
    <b v="0"/>
    <b v="0"/>
    <x v="0"/>
    <x v="0"/>
    <x v="1"/>
    <n v="1"/>
    <n v="0"/>
    <s v="יהודי"/>
    <n v="0"/>
  </r>
  <r>
    <s v="שופט"/>
    <s v="שופט נוער בית משפט השלום רמלה"/>
    <s v="מיכאל"/>
    <s v="נבנצאל"/>
    <s v="MICHAEL"/>
    <s v="NEBENZHAL"/>
    <s v="male"/>
    <b v="0"/>
    <b v="0"/>
    <x v="0"/>
    <x v="0"/>
    <x v="1"/>
    <n v="1"/>
    <n v="0"/>
    <s v="יהודי"/>
    <n v="0"/>
  </r>
  <r>
    <s v="שופט"/>
    <s v="שופט של בית המשפט בית משפט מחוזי"/>
    <s v="אריה"/>
    <s v="נאמן"/>
    <s v="ARYE"/>
    <s v="NEEMAN"/>
    <s v="male"/>
    <b v="0"/>
    <b v="0"/>
    <x v="0"/>
    <x v="0"/>
    <x v="0"/>
    <n v="1"/>
    <n v="0"/>
    <s v="יהודי"/>
    <n v="0"/>
  </r>
  <r>
    <s v="שופט"/>
    <s v="שופטת בכירה בית המשפט המחוזי מרכז"/>
    <s v="מיכל"/>
    <s v="נד&quot;ב"/>
    <s v="MICHAL"/>
    <s v="NADAV"/>
    <s v="female"/>
    <b v="0"/>
    <b v="0"/>
    <x v="0"/>
    <x v="0"/>
    <x v="0"/>
    <n v="1"/>
    <n v="1"/>
    <s v="יהודי"/>
    <n v="0"/>
  </r>
  <r>
    <s v="שופט"/>
    <s v="שופט בית משפט השלום תל-אביב"/>
    <s v="רז"/>
    <s v="נבון"/>
    <s v="RAZ"/>
    <s v="NAVON"/>
    <s v="male"/>
    <b v="0"/>
    <b v="0"/>
    <x v="0"/>
    <x v="0"/>
    <x v="1"/>
    <n v="1"/>
    <n v="0"/>
    <s v="יהודי"/>
    <n v="0"/>
  </r>
  <r>
    <s v="שופט"/>
    <s v="שופט בית משפט השלום טבריה"/>
    <s v="יריב"/>
    <s v="נבון"/>
    <s v="YARIV"/>
    <s v="NAVON"/>
    <s v="male"/>
    <b v="0"/>
    <b v="0"/>
    <x v="0"/>
    <x v="0"/>
    <x v="1"/>
    <n v="1"/>
    <n v="0"/>
    <s v="יהודי"/>
    <n v="0"/>
  </r>
  <r>
    <s v="שופט"/>
    <s v="שופטת בית משפט השלום תל-אביב"/>
    <s v="ד&quot;ר פנינה"/>
    <s v="נויבירט"/>
    <s v="PNINA"/>
    <s v="NEUWBIRTH"/>
    <s v="female"/>
    <b v="0"/>
    <b v="0"/>
    <x v="0"/>
    <x v="0"/>
    <x v="1"/>
    <n v="1"/>
    <n v="1"/>
    <s v="יהודי"/>
    <n v="0"/>
  </r>
  <r>
    <s v="שופט"/>
    <s v="שופט בית משפט השלום תל-אביב"/>
    <s v="עופר"/>
    <s v="נהרי"/>
    <s v="OFER"/>
    <s v="NAHARI"/>
    <s v="male"/>
    <b v="0"/>
    <b v="0"/>
    <x v="0"/>
    <x v="0"/>
    <x v="1"/>
    <n v="1"/>
    <n v="0"/>
    <s v="יהודי"/>
    <n v="0"/>
  </r>
  <r>
    <s v="שופט"/>
    <s v="סגן נשיא בית המשפט המחוזי תל-אביב"/>
    <s v="גלעד"/>
    <s v="נויטל"/>
    <s v="GILAD"/>
    <s v="NEUTHAL"/>
    <s v="male"/>
    <b v="0"/>
    <b v="0"/>
    <x v="0"/>
    <x v="1"/>
    <x v="0"/>
    <n v="1"/>
    <n v="0"/>
    <s v="יהודי"/>
    <n v="0"/>
  </r>
  <r>
    <s v="שופט"/>
    <s v="שופטת לעניני משפחה בית משפט השלום פ&quot;ת"/>
    <s v="אליה"/>
    <s v="נוס"/>
    <s v="ELIYA"/>
    <s v="NUSS"/>
    <s v="female"/>
    <b v="0"/>
    <b v="0"/>
    <x v="0"/>
    <x v="0"/>
    <x v="1"/>
    <n v="1"/>
    <n v="1"/>
    <s v="יהודי"/>
    <n v="0"/>
  </r>
  <r>
    <s v="שופט"/>
    <s v="סגן נשיא בית משפט השלום קריות"/>
    <s v="ערן"/>
    <s v="נוה"/>
    <s v="ERAN"/>
    <s v="NAVE"/>
    <s v="male"/>
    <b v="0"/>
    <b v="0"/>
    <x v="0"/>
    <x v="1"/>
    <x v="1"/>
    <n v="1"/>
    <n v="0"/>
    <s v="יהודי"/>
    <n v="0"/>
  </r>
  <r>
    <s v="שופט"/>
    <s v="שופט בית משפט השלום ירושלים"/>
    <s v="אלעזר"/>
    <s v="נחלון"/>
    <s v="ELAZAR"/>
    <s v="NACHALON"/>
    <s v="male"/>
    <b v="0"/>
    <b v="0"/>
    <x v="0"/>
    <x v="0"/>
    <x v="1"/>
    <n v="1"/>
    <n v="0"/>
    <s v="יהודי"/>
    <n v="0"/>
  </r>
  <r>
    <s v="שופט"/>
    <s v="שופטת בית המשפט המחוזי תל-אביב"/>
    <s v="אסתר"/>
    <s v="נחליאלי חיאט"/>
    <s v="ESTHER"/>
    <s v="NACHLIELI-KHAYT"/>
    <s v="female"/>
    <b v="0"/>
    <b v="0"/>
    <x v="0"/>
    <x v="0"/>
    <x v="0"/>
    <n v="1"/>
    <n v="1"/>
    <s v="יהודי"/>
    <n v="0"/>
  </r>
  <r>
    <s v="שופט"/>
    <s v="שופט בית משפט השלום פ&quot;ת"/>
    <s v="ארז"/>
    <s v="נוריאלי"/>
    <s v="EREZ"/>
    <s v="NURIELI"/>
    <s v="male"/>
    <b v="0"/>
    <b v="0"/>
    <x v="0"/>
    <x v="0"/>
    <x v="1"/>
    <n v="1"/>
    <n v="0"/>
    <s v="יהודי"/>
    <n v="0"/>
  </r>
  <r>
    <s v="שופט"/>
    <s v="סגן נשיא בית המשפט המחוזי ירושלים"/>
    <s v="יורם"/>
    <s v="נועם"/>
    <s v="YORAM"/>
    <s v="NOAM"/>
    <s v="male"/>
    <b v="0"/>
    <b v="0"/>
    <x v="0"/>
    <x v="1"/>
    <x v="0"/>
    <n v="1"/>
    <n v="0"/>
    <s v="יהודי"/>
    <n v="0"/>
  </r>
  <r>
    <s v="שופט"/>
    <s v="שופטת לעניני משפחה בית משפט משפחה בשלום צפת"/>
    <s v="אביבית"/>
    <s v="נחמיאס"/>
    <s v="AVIVIT"/>
    <s v="NACHMIAS"/>
    <s v="female"/>
    <b v="0"/>
    <b v="0"/>
    <x v="0"/>
    <x v="0"/>
    <x v="1"/>
    <n v="1"/>
    <n v="1"/>
    <s v="יהודי"/>
    <n v="0"/>
  </r>
  <r>
    <s v="שופט"/>
    <s v="שופט בית המשפט המחוזי מרכז"/>
    <s v="עוז עזרא"/>
    <s v="ניר"/>
    <s v="OZ EZRA"/>
    <s v="NIR"/>
    <s v="male"/>
    <b v="0"/>
    <b v="0"/>
    <x v="0"/>
    <x v="0"/>
    <x v="0"/>
    <n v="1"/>
    <n v="0"/>
    <s v="יהודי"/>
    <n v="0"/>
  </r>
  <r>
    <s v="רשם"/>
    <s v="רשמת בית הדין האזורי לעבודה בנצרת"/>
    <s v="מירב"/>
    <s v="ניר שלו"/>
    <s v="MEIRAV"/>
    <s v="NIR SHALEV"/>
    <s v="female"/>
    <b v="0"/>
    <b v="0"/>
    <x v="0"/>
    <x v="2"/>
    <x v="2"/>
    <n v="1"/>
    <n v="1"/>
    <s v="יהודי"/>
    <n v="0"/>
  </r>
  <r>
    <s v="שופט"/>
    <s v="שופט בית משפט השלום תל-אביב"/>
    <s v="יגאל"/>
    <s v="נמרודי"/>
    <s v="YIGAL"/>
    <s v="NIMRODY"/>
    <s v="male"/>
    <b v="0"/>
    <b v="0"/>
    <x v="0"/>
    <x v="0"/>
    <x v="1"/>
    <n v="1"/>
    <n v="0"/>
    <s v="יהודי"/>
    <n v="0"/>
  </r>
  <r>
    <s v="שופט"/>
    <s v="רשם בכיר בית משפט השלום ירושלים"/>
    <s v="ניר"/>
    <s v="נחשון"/>
    <s v="NIR"/>
    <s v="NAHASHON"/>
    <s v="male"/>
    <b v="0"/>
    <b v="0"/>
    <x v="0"/>
    <x v="2"/>
    <x v="1"/>
    <n v="1"/>
    <n v="0"/>
    <s v="יהודי"/>
    <n v="0"/>
  </r>
  <r>
    <s v="שופט"/>
    <s v="רשמת בית המשפט המחוזי נצרת"/>
    <s v="תמר"/>
    <s v="נסים שי"/>
    <s v="TAMMAR"/>
    <s v="NISSIM SHAI"/>
    <s v="female"/>
    <b v="0"/>
    <b v="0"/>
    <x v="0"/>
    <x v="2"/>
    <x v="0"/>
    <n v="1"/>
    <n v="1"/>
    <s v="יהודי"/>
    <n v="0"/>
  </r>
  <r>
    <s v="שופט"/>
    <s v="שופטת בית הדין האזורי לעבודה תל-אביב"/>
    <s v="מיכל"/>
    <s v="נעים-דיבנר"/>
    <s v="MICHAL"/>
    <s v="NAIM-DIBNER"/>
    <s v="female"/>
    <b v="0"/>
    <b v="0"/>
    <x v="0"/>
    <x v="0"/>
    <x v="2"/>
    <n v="1"/>
    <n v="1"/>
    <s v="יהודי"/>
    <n v="0"/>
  </r>
  <r>
    <s v="שופט"/>
    <s v="שופט בית המשפט המחוזי נצרת"/>
    <s v="חנא"/>
    <s v="סבאג"/>
    <s v="HANNA"/>
    <s v="SABBAGH"/>
    <s v="male"/>
    <b v="0"/>
    <b v="0"/>
    <x v="0"/>
    <x v="0"/>
    <x v="0"/>
    <n v="1"/>
    <n v="0"/>
    <s v="יהודי"/>
    <n v="0"/>
  </r>
  <r>
    <s v="שופט"/>
    <s v="שופטת בית משפט השלום חדרה"/>
    <s v="רקפת"/>
    <s v="סגל מוהר"/>
    <s v="RAKEFFET"/>
    <s v="SEGAL MOHAR"/>
    <s v="female"/>
    <b v="0"/>
    <b v="0"/>
    <x v="0"/>
    <x v="0"/>
    <x v="1"/>
    <n v="1"/>
    <n v="1"/>
    <s v="יהודי"/>
    <n v="0"/>
  </r>
  <r>
    <s v="שופט"/>
    <s v="שופטת בית משפט השלום פ&quot;ת"/>
    <s v="אדנקו"/>
    <s v="סבחת- חיימוביץ"/>
    <s v="ADENEKO"/>
    <s v="SVHAT-HAIMOVITCH"/>
    <s v="female"/>
    <b v="0"/>
    <b v="0"/>
    <x v="0"/>
    <x v="0"/>
    <x v="1"/>
    <n v="1"/>
    <n v="1"/>
    <s v="יהודי"/>
    <n v="0"/>
  </r>
  <r>
    <s v="שופט"/>
    <s v="שופט בית המשפט המחוזי ירושלים"/>
    <s v="משה"/>
    <s v="סובל"/>
    <s v="MOSHE"/>
    <s v="SOBEL"/>
    <s v="male"/>
    <b v="0"/>
    <b v="0"/>
    <x v="0"/>
    <x v="0"/>
    <x v="0"/>
    <n v="1"/>
    <n v="0"/>
    <s v="יהודי"/>
    <n v="0"/>
  </r>
  <r>
    <s v="רשם"/>
    <s v="רשם בכיר בית משפט השלום נצרת"/>
    <s v="יעקב"/>
    <s v="סולומון"/>
    <s v="YAAKOV"/>
    <s v="SOLMON"/>
    <s v="male"/>
    <b v="0"/>
    <b v="0"/>
    <x v="0"/>
    <x v="2"/>
    <x v="1"/>
    <n v="1"/>
    <n v="0"/>
    <s v="יהודי"/>
    <n v="0"/>
  </r>
  <r>
    <s v="שופט"/>
    <s v="שופט בית משפט השלום ב&quot;ש"/>
    <s v="רון"/>
    <s v="סולקין"/>
    <s v="RON"/>
    <s v="SULKIN"/>
    <s v="male"/>
    <b v="0"/>
    <b v="0"/>
    <x v="0"/>
    <x v="0"/>
    <x v="1"/>
    <n v="1"/>
    <n v="0"/>
    <s v="יהודי"/>
    <n v="0"/>
  </r>
  <r>
    <s v="שופט"/>
    <s v="שופט בית המשפט העליון"/>
    <s v="נעם"/>
    <s v="סולברג"/>
    <s v="NOAM"/>
    <s v="SOHLBERG"/>
    <s v="male"/>
    <b v="0"/>
    <b v="0"/>
    <x v="0"/>
    <x v="0"/>
    <x v="3"/>
    <n v="1"/>
    <n v="0"/>
    <s v="יהודי"/>
    <n v="0"/>
  </r>
  <r>
    <s v="שופט"/>
    <s v="שופטת בית משפט השלום הרצליה"/>
    <s v="ליעד"/>
    <s v="סחייק שגב"/>
    <s v="LIAD"/>
    <s v="SHHAYIK SEGEV"/>
    <s v="female"/>
    <b v="0"/>
    <b v="0"/>
    <x v="0"/>
    <x v="0"/>
    <x v="1"/>
    <n v="1"/>
    <n v="1"/>
    <s v="יהודי"/>
    <n v="0"/>
  </r>
  <r>
    <s v="שופט"/>
    <s v="שופט בית משפט השלום תל-אביב"/>
    <s v="עדי"/>
    <s v="סומך"/>
    <s v="ADI"/>
    <s v="SOMECH"/>
    <s v="male"/>
    <b v="0"/>
    <b v="0"/>
    <x v="0"/>
    <x v="0"/>
    <x v="1"/>
    <n v="1"/>
    <n v="0"/>
    <s v="יהודי"/>
    <n v="0"/>
  </r>
  <r>
    <s v="שופט"/>
    <s v="שופט בית הדין הארצי לעבודה"/>
    <s v="אילן"/>
    <s v="סופר"/>
    <s v="ILAN"/>
    <s v="SOFFER"/>
    <s v="male"/>
    <b v="0"/>
    <b v="0"/>
    <x v="0"/>
    <x v="0"/>
    <x v="5"/>
    <n v="1"/>
    <n v="0"/>
    <s v="יהודי"/>
    <n v="0"/>
  </r>
  <r>
    <s v="שופט"/>
    <s v="שופט בכיר בית משפט מחוזי מרכז"/>
    <s v="ד&quot;ר אחיקם"/>
    <s v="סטולר"/>
    <s v="DR. ACHIKAM"/>
    <s v="STOLER"/>
    <s v="male"/>
    <b v="0"/>
    <b v="0"/>
    <x v="0"/>
    <x v="0"/>
    <x v="0"/>
    <n v="1"/>
    <n v="0"/>
    <s v="יהודי"/>
    <n v="0"/>
  </r>
  <r>
    <s v="שופט"/>
    <s v="סגן נשיא בית המשפט המחוזי חיפה"/>
    <s v="רון"/>
    <s v="סוקול"/>
    <s v="RON"/>
    <s v="SOKOL"/>
    <s v="male"/>
    <b v="0"/>
    <b v="0"/>
    <x v="0"/>
    <x v="1"/>
    <x v="0"/>
    <n v="1"/>
    <n v="0"/>
    <s v="יהודי"/>
    <n v="0"/>
  </r>
  <r>
    <s v="שופט"/>
    <s v="שופטת בית המשפט המחוזי מרכז"/>
    <s v="הלית"/>
    <s v="סילש"/>
    <s v="HALIT"/>
    <s v="SILASH"/>
    <s v="female"/>
    <b v="0"/>
    <b v="0"/>
    <x v="0"/>
    <x v="0"/>
    <x v="0"/>
    <n v="1"/>
    <n v="1"/>
    <s v="יהודי"/>
    <n v="0"/>
  </r>
  <r>
    <s v="שופט"/>
    <s v="שופט לעניני משפחה בית משפט השלום קריות"/>
    <s v="ניצן"/>
    <s v="סילמן"/>
    <s v="NITZAN"/>
    <s v="SILMAN"/>
    <s v="male"/>
    <b v="0"/>
    <b v="0"/>
    <x v="0"/>
    <x v="0"/>
    <x v="1"/>
    <n v="1"/>
    <n v="0"/>
    <s v="יהודי"/>
    <n v="0"/>
  </r>
  <r>
    <s v="שופט"/>
    <s v="שופט בית הדין האזורי לעבודה תל-אביב"/>
    <s v="תומר"/>
    <s v="סילורה"/>
    <s v="TOMER"/>
    <s v="SILVERA"/>
    <s v="male"/>
    <b v="0"/>
    <b v="0"/>
    <x v="0"/>
    <x v="0"/>
    <x v="2"/>
    <n v="1"/>
    <n v="0"/>
    <s v="יהודי"/>
    <n v="0"/>
  </r>
  <r>
    <s v="שופט"/>
    <s v="שופטת בכירה בית המשפט המחוזי באר שבע"/>
    <s v="חנה"/>
    <s v="סלוטקי"/>
    <s v="CHANA"/>
    <s v="SLOTKY"/>
    <s v="female"/>
    <b v="0"/>
    <b v="0"/>
    <x v="0"/>
    <x v="0"/>
    <x v="0"/>
    <n v="1"/>
    <n v="1"/>
    <s v="יהודי"/>
    <n v="0"/>
  </r>
  <r>
    <s v="שופט"/>
    <s v="שופט בית משפט השלום חיפה"/>
    <s v="אמיר"/>
    <s v="סלאמה"/>
    <s v="AMIR"/>
    <s v="SALAMEH"/>
    <s v="male"/>
    <b v="0"/>
    <b v="0"/>
    <x v="0"/>
    <x v="0"/>
    <x v="1"/>
    <n v="1"/>
    <n v="0"/>
    <s v="יהודי"/>
    <n v="0"/>
  </r>
  <r>
    <s v="שופט"/>
    <s v="שופט בית משפט השלום ירושלים"/>
    <s v="אילן"/>
    <s v="סלע"/>
    <s v="ILAN"/>
    <s v="SELA"/>
    <s v="male"/>
    <b v="0"/>
    <b v="0"/>
    <x v="0"/>
    <x v="0"/>
    <x v="1"/>
    <n v="1"/>
    <n v="0"/>
    <s v="יהודי"/>
    <n v="0"/>
  </r>
  <r>
    <s v="שופט"/>
    <s v="שופטת בית המשפט המחוזי חיפה"/>
    <s v="דיאנה"/>
    <s v="סלע"/>
    <s v="DIANA"/>
    <s v="SELA"/>
    <s v="female"/>
    <b v="0"/>
    <b v="0"/>
    <x v="0"/>
    <x v="0"/>
    <x v="0"/>
    <n v="1"/>
    <n v="1"/>
    <s v="יהודי"/>
    <n v="0"/>
  </r>
  <r>
    <s v="שופט"/>
    <s v="שופט בית משפט השלום תל-אביב"/>
    <s v="נצר"/>
    <s v="סמארה"/>
    <s v="NASER"/>
    <s v="SAMARA"/>
    <s v="male"/>
    <b v="0"/>
    <b v="0"/>
    <x v="0"/>
    <x v="0"/>
    <x v="1"/>
    <n v="1"/>
    <n v="0"/>
    <s v="יהודי"/>
    <n v="0"/>
  </r>
  <r>
    <s v="שופט"/>
    <s v="שופטת לעניני משפחה בית משפט השלום (משפחה) תל אביב"/>
    <s v="תמר"/>
    <s v="סנונית-פורר"/>
    <s v="TAMAR"/>
    <s v="SNUNIT-FORER"/>
    <s v="female"/>
    <b v="0"/>
    <b v="0"/>
    <x v="0"/>
    <x v="0"/>
    <x v="1"/>
    <n v="1"/>
    <n v="1"/>
    <s v="יהודי"/>
    <n v="0"/>
  </r>
  <r>
    <s v="שופט"/>
    <s v="שופטת בית משפט השלום ירושלים"/>
    <s v="אורנה"/>
    <s v="סנדלר-איתן"/>
    <s v="ORNA"/>
    <s v="SANDLER-EYTAN"/>
    <s v="female"/>
    <b v="0"/>
    <b v="0"/>
    <x v="0"/>
    <x v="0"/>
    <x v="1"/>
    <n v="1"/>
    <n v="1"/>
    <s v="יהודי"/>
    <n v="0"/>
  </r>
  <r>
    <s v="שופט"/>
    <s v="שופט בית המשפט המחוזי חיפה"/>
    <s v="כמאל"/>
    <s v="סעב"/>
    <s v="KAMAL"/>
    <s v="SAAB"/>
    <s v="male"/>
    <b v="0"/>
    <b v="0"/>
    <x v="0"/>
    <x v="0"/>
    <x v="0"/>
    <n v="1"/>
    <n v="0"/>
    <s v="יהודי"/>
    <n v="0"/>
  </r>
  <r>
    <s v="שופט"/>
    <s v="שופט בית משפט תעבורה בשלום תל-אביב"/>
    <s v="דן"/>
    <s v="סעדון"/>
    <s v="DAN"/>
    <s v="SAADON"/>
    <s v="male"/>
    <b v="0"/>
    <b v="0"/>
    <x v="0"/>
    <x v="0"/>
    <x v="1"/>
    <n v="1"/>
    <n v="0"/>
    <s v="יהודי"/>
    <n v="0"/>
  </r>
  <r>
    <s v="שופט"/>
    <s v="שופט בית הדין האזורי לעבודה תל-אביב"/>
    <s v="דורי"/>
    <s v="ספיבק"/>
    <s v="DORI"/>
    <s v="SPIVAK"/>
    <s v="male"/>
    <b v="0"/>
    <b v="0"/>
    <x v="0"/>
    <x v="0"/>
    <x v="2"/>
    <n v="1"/>
    <n v="0"/>
    <s v="יהודי"/>
    <n v="0"/>
  </r>
  <r>
    <s v="שופט"/>
    <s v="שופט בית משפט השלום בית שאן"/>
    <s v="אדהם"/>
    <s v="ספדי"/>
    <s v="ADHAM"/>
    <s v="SAFADI"/>
    <s v="male"/>
    <b v="0"/>
    <b v="0"/>
    <x v="0"/>
    <x v="0"/>
    <x v="1"/>
    <n v="1"/>
    <n v="0"/>
    <s v="יהודי"/>
    <n v="0"/>
  </r>
  <r>
    <s v="שופט"/>
    <s v="שופטת בית משפט השלום ירושלים"/>
    <s v="ג'ויה"/>
    <s v="סקפה-שפירא"/>
    <s v="JOYA"/>
    <s v="SKAPPA-SHAPIRO"/>
    <s v="female"/>
    <b v="0"/>
    <b v="0"/>
    <x v="0"/>
    <x v="0"/>
    <x v="1"/>
    <n v="1"/>
    <n v="1"/>
    <s v="יהודי"/>
    <n v="0"/>
  </r>
  <r>
    <s v="שופט"/>
    <s v="שופטת בית משפט השלום תל-אביב"/>
    <s v="מלכה"/>
    <s v="ספינזי-שניאור"/>
    <s v="MALKA"/>
    <s v="SPINZI- SHNEOR"/>
    <s v="female"/>
    <b v="0"/>
    <b v="0"/>
    <x v="0"/>
    <x v="0"/>
    <x v="1"/>
    <n v="1"/>
    <n v="1"/>
    <s v="יהודי"/>
    <n v="0"/>
  </r>
  <r>
    <s v="רשם"/>
    <s v="רשמת בכירה בית משפט השלום חיפה"/>
    <s v="גילה"/>
    <s v="ספרא-ברנע"/>
    <s v="GILA"/>
    <s v="SAFRA BARNEA"/>
    <s v="female"/>
    <b v="0"/>
    <b v="0"/>
    <x v="0"/>
    <x v="2"/>
    <x v="1"/>
    <n v="1"/>
    <n v="1"/>
    <s v="יהודי"/>
    <n v="0"/>
  </r>
  <r>
    <s v="שופט"/>
    <s v="שופטת בית המשפט המחוזי תל-אביב"/>
    <s v="ירדנה"/>
    <s v="סרוסי"/>
    <s v="YARDENA"/>
    <s v="SEROUSSI"/>
    <s v="female"/>
    <b v="0"/>
    <b v="0"/>
    <x v="0"/>
    <x v="0"/>
    <x v="0"/>
    <n v="1"/>
    <n v="1"/>
    <s v="יהודי"/>
    <n v="0"/>
  </r>
  <r>
    <s v="רשם"/>
    <s v="רשמת בית המשפט העליון"/>
    <s v="שרית"/>
    <s v="עבדיאן"/>
    <s v="SARIT"/>
    <s v="ABADIAN"/>
    <s v="female"/>
    <b v="0"/>
    <b v="0"/>
    <x v="0"/>
    <x v="2"/>
    <x v="3"/>
    <n v="1"/>
    <n v="1"/>
    <s v="יהודי"/>
    <n v="0"/>
  </r>
  <r>
    <s v="שופט"/>
    <s v="שופט בית משפט השלום ירושלים"/>
    <s v="עבאס"/>
    <s v="עאסי"/>
    <s v="ABBAS"/>
    <s v="ASSI"/>
    <s v="male"/>
    <b v="0"/>
    <b v="0"/>
    <x v="0"/>
    <x v="0"/>
    <x v="1"/>
    <n v="1"/>
    <n v="0"/>
    <s v="יהודי"/>
    <n v="0"/>
  </r>
  <r>
    <s v="שופט"/>
    <s v="שופט בית משפט השלום ראשל&quot;צ"/>
    <s v="אברהם"/>
    <s v="סתיו"/>
    <s v="AVRAHAM"/>
    <s v="STAV"/>
    <s v="male"/>
    <b v="0"/>
    <b v="0"/>
    <x v="0"/>
    <x v="0"/>
    <x v="1"/>
    <n v="1"/>
    <n v="0"/>
    <s v="יהודי"/>
    <n v="0"/>
  </r>
  <r>
    <s v="שופט"/>
    <s v="שופטת בית משפט השלום חיפה"/>
    <s v="נסרין"/>
    <s v="עדוי-ח'דר"/>
    <s v="NESREEN"/>
    <s v="ADAWI"/>
    <s v="female"/>
    <b v="0"/>
    <b v="0"/>
    <x v="0"/>
    <x v="0"/>
    <x v="1"/>
    <n v="1"/>
    <n v="1"/>
    <s v="יהודי"/>
    <n v="0"/>
  </r>
  <r>
    <s v="שופט"/>
    <s v="שופט בית המשפט המחוזי באר שבע"/>
    <s v="יואל"/>
    <s v="עדן"/>
    <s v="YOEL"/>
    <s v="EDEN"/>
    <s v="male"/>
    <b v="0"/>
    <b v="0"/>
    <x v="0"/>
    <x v="0"/>
    <x v="0"/>
    <n v="1"/>
    <n v="0"/>
    <s v="יהודי"/>
    <n v="0"/>
  </r>
  <r>
    <s v="שופט"/>
    <s v="שופטת בית המשפט המחוזי מרכז"/>
    <s v="דבורה"/>
    <s v="עטר"/>
    <s v="DVORA"/>
    <s v="ATAR"/>
    <s v="female"/>
    <b v="0"/>
    <b v="0"/>
    <x v="0"/>
    <x v="0"/>
    <x v="0"/>
    <n v="1"/>
    <n v="1"/>
    <s v="יהודי"/>
    <n v="0"/>
  </r>
  <r>
    <s v="שופט"/>
    <s v="שופטת בית המשפט המחוזי מרכז"/>
    <s v="הדס"/>
    <s v="עובדיה"/>
    <s v="HADAS"/>
    <s v="OVADIA"/>
    <s v="female"/>
    <b v="0"/>
    <b v="0"/>
    <x v="0"/>
    <x v="0"/>
    <x v="0"/>
    <n v="1"/>
    <n v="1"/>
    <s v="יהודי"/>
    <n v="0"/>
  </r>
  <r>
    <s v="שופט"/>
    <s v="שופט של בית משפט לתעבורה"/>
    <s v="ראיד"/>
    <s v="עומרי"/>
    <s v="RAED"/>
    <s v="OMARI"/>
    <s v="male"/>
    <b v="0"/>
    <b v="0"/>
    <x v="0"/>
    <x v="0"/>
    <x v="4"/>
    <n v="1"/>
    <n v="0"/>
    <s v="יהודי"/>
    <n v="0"/>
  </r>
  <r>
    <s v="שופט"/>
    <s v="סגן נשיא בית משפט השלום תל-אביב"/>
    <s v="צחי"/>
    <s v="עוזיאל"/>
    <s v="TZAHI"/>
    <s v="OUZIEL"/>
    <s v="male"/>
    <b v="0"/>
    <b v="0"/>
    <x v="0"/>
    <x v="1"/>
    <x v="1"/>
    <n v="1"/>
    <n v="0"/>
    <s v="יהודי"/>
    <n v="0"/>
  </r>
  <r>
    <s v="שופט"/>
    <s v="שופטת בית משפט השלום עכו"/>
    <s v="דנה"/>
    <s v="עופר"/>
    <s v="DANA"/>
    <s v="OFER"/>
    <s v="female"/>
    <b v="0"/>
    <b v="0"/>
    <x v="0"/>
    <x v="0"/>
    <x v="1"/>
    <n v="1"/>
    <n v="1"/>
    <s v="יהודי"/>
    <n v="0"/>
  </r>
  <r>
    <s v="שופט"/>
    <s v="שופט בית משפט השלום ב&quot;ש"/>
    <s v="יואב"/>
    <s v="עטר"/>
    <s v="YOAV"/>
    <s v="ATAR"/>
    <s v="male"/>
    <b v="0"/>
    <b v="0"/>
    <x v="0"/>
    <x v="0"/>
    <x v="1"/>
    <n v="1"/>
    <n v="0"/>
    <s v="יהודי"/>
    <n v="0"/>
  </r>
  <r>
    <s v="שופט"/>
    <s v="שופט בית המשפט העליון"/>
    <s v="יצחק"/>
    <s v="עמית"/>
    <s v="ISAAC"/>
    <s v="AMIT"/>
    <s v="male"/>
    <b v="0"/>
    <b v="0"/>
    <x v="0"/>
    <x v="0"/>
    <x v="3"/>
    <n v="1"/>
    <n v="0"/>
    <s v="יהודי"/>
    <n v="0"/>
  </r>
  <r>
    <s v="שופט"/>
    <s v="שופטת נוער השלום פ&quot;ת"/>
    <s v="שרון"/>
    <s v="עצמון-הלוי"/>
    <s v="SHARON"/>
    <s v="HALEVI"/>
    <s v="female"/>
    <b v="0"/>
    <b v="0"/>
    <x v="0"/>
    <x v="0"/>
    <x v="1"/>
    <n v="1"/>
    <n v="1"/>
    <s v="יהודי"/>
    <n v="0"/>
  </r>
  <r>
    <s v="שופט"/>
    <s v="שופטת בית המשפט המחוזי תל-אביב"/>
    <s v="מיכל"/>
    <s v="עמית-אניסמן"/>
    <s v="MICHAL"/>
    <s v="AMIT-ANISMAN"/>
    <s v="female"/>
    <b v="0"/>
    <b v="0"/>
    <x v="0"/>
    <x v="0"/>
    <x v="0"/>
    <n v="1"/>
    <n v="1"/>
    <s v="יהודי"/>
    <n v="0"/>
  </r>
  <r>
    <s v="שופט"/>
    <s v="שופטת בית משפט השלום חיפה"/>
    <s v="כרמית"/>
    <s v="פאר גינת"/>
    <s v="KARMIT"/>
    <s v="PEER GINAT"/>
    <s v="female"/>
    <b v="0"/>
    <b v="0"/>
    <x v="0"/>
    <x v="0"/>
    <x v="1"/>
    <n v="1"/>
    <n v="1"/>
    <s v="יהודי"/>
    <n v="0"/>
  </r>
  <r>
    <s v="שופט"/>
    <s v="שופטת בכירה בית משפט השלום תל-אביב"/>
    <s v="רחל-בת"/>
    <s v="ערקובי"/>
    <s v="RACHEL-BAT"/>
    <s v="ARKOOBY"/>
    <s v="female"/>
    <b v="0"/>
    <b v="0"/>
    <x v="0"/>
    <x v="0"/>
    <x v="1"/>
    <n v="1"/>
    <n v="1"/>
    <s v="יהודי"/>
    <n v="0"/>
  </r>
  <r>
    <s v="רשם"/>
    <s v="רשמת בית הדין האזורי לעבודה תל-אביב"/>
    <s v="תמר"/>
    <s v="עציון-פלץ"/>
    <s v="TAMAR"/>
    <s v="ETZION-PELZ"/>
    <s v="female"/>
    <b v="0"/>
    <b v="0"/>
    <x v="0"/>
    <x v="2"/>
    <x v="2"/>
    <n v="1"/>
    <n v="1"/>
    <s v="יהודי"/>
    <n v="0"/>
  </r>
  <r>
    <s v="שופט"/>
    <s v="שופט בית המשפט העליון"/>
    <s v="עוזי"/>
    <s v="פוגלמן"/>
    <s v="UZI"/>
    <s v="VOGELMAN"/>
    <s v="male"/>
    <b v="0"/>
    <b v="0"/>
    <x v="0"/>
    <x v="0"/>
    <x v="3"/>
    <n v="1"/>
    <n v="0"/>
    <s v="יהודי"/>
    <n v="0"/>
  </r>
  <r>
    <s v="שופט"/>
    <s v="שופטת לעניני משפחה בית משפט השלום ראשל&quot;צ"/>
    <s v="מירית"/>
    <s v="פולוס"/>
    <s v="MIRIT"/>
    <s v="POLUS"/>
    <s v="female"/>
    <b v="0"/>
    <b v="0"/>
    <x v="0"/>
    <x v="0"/>
    <x v="1"/>
    <n v="1"/>
    <n v="1"/>
    <s v="יהודי"/>
    <n v="0"/>
  </r>
  <r>
    <s v="שופט"/>
    <s v="שופט בית משפט השלום ירושלים"/>
    <s v="דב"/>
    <s v="פולוק"/>
    <s v="DOV"/>
    <s v="POLLOCK"/>
    <s v="male"/>
    <b v="0"/>
    <b v="0"/>
    <x v="0"/>
    <x v="0"/>
    <x v="1"/>
    <n v="1"/>
    <n v="0"/>
    <s v="יהודי"/>
    <n v="0"/>
  </r>
  <r>
    <s v="שופט"/>
    <s v="שופטת בית משפט השלום תל-אביב"/>
    <s v="רונית"/>
    <s v="פוזננסקי-כץ"/>
    <s v="RONIT"/>
    <s v="POZNANSKI- KATZ"/>
    <s v="female"/>
    <b v="0"/>
    <b v="0"/>
    <x v="0"/>
    <x v="0"/>
    <x v="1"/>
    <n v="1"/>
    <n v="1"/>
    <s v="יהודי"/>
    <n v="0"/>
  </r>
  <r>
    <s v="שופט"/>
    <s v="שופט בית הדין הארצי לעבודה"/>
    <s v="רועי"/>
    <s v="פוליאק"/>
    <s v="ROY"/>
    <s v="POLIAK"/>
    <s v="male"/>
    <b v="0"/>
    <b v="0"/>
    <x v="0"/>
    <x v="0"/>
    <x v="5"/>
    <n v="1"/>
    <n v="0"/>
    <s v="יהודי"/>
    <n v="0"/>
  </r>
  <r>
    <s v="שופט"/>
    <s v="שופט בית המשפט המחוזי מרכז"/>
    <s v="אבי"/>
    <s v="פורג"/>
    <s v="AVI"/>
    <s v="PORAG"/>
    <s v="male"/>
    <b v="0"/>
    <b v="0"/>
    <x v="0"/>
    <x v="0"/>
    <x v="0"/>
    <n v="1"/>
    <n v="0"/>
    <s v="יהודי"/>
    <n v="0"/>
  </r>
  <r>
    <s v="שופט"/>
    <s v="שופטת בית משפט השלום ירושלים"/>
    <s v="מירית"/>
    <s v="פורר"/>
    <s v="MIRIT"/>
    <s v="FOHRER"/>
    <s v="female"/>
    <b v="0"/>
    <b v="0"/>
    <x v="0"/>
    <x v="0"/>
    <x v="1"/>
    <n v="1"/>
    <n v="1"/>
    <s v="יהודי"/>
    <n v="0"/>
  </r>
  <r>
    <s v="שופט"/>
    <s v="שופטת בית המשפט המחוזי חיפה"/>
    <s v="רבקה"/>
    <s v="פוקס"/>
    <s v="RIVKA"/>
    <s v="FUCHS"/>
    <s v="female"/>
    <b v="0"/>
    <b v="0"/>
    <x v="0"/>
    <x v="0"/>
    <x v="0"/>
    <n v="1"/>
    <n v="1"/>
    <s v="יהודי"/>
    <n v="0"/>
  </r>
  <r>
    <s v="שופט"/>
    <s v="שופט בית משפט השלום ב&quot;ש"/>
    <s v="צבי"/>
    <s v="פורר"/>
    <s v="ZVI"/>
    <s v="FORER"/>
    <s v="male"/>
    <b v="0"/>
    <b v="0"/>
    <x v="0"/>
    <x v="0"/>
    <x v="1"/>
    <n v="1"/>
    <n v="0"/>
    <s v="יהודי"/>
    <n v="0"/>
  </r>
  <r>
    <s v="שופט"/>
    <s v="שופט בית המשפט המחוזי חיפה"/>
    <s v="ארז"/>
    <s v="פורת"/>
    <s v="EREZ"/>
    <s v="PORAT"/>
    <s v="male"/>
    <b v="0"/>
    <b v="0"/>
    <x v="0"/>
    <x v="0"/>
    <x v="0"/>
    <n v="1"/>
    <n v="0"/>
    <s v="יהודי"/>
    <n v="0"/>
  </r>
  <r>
    <s v="שופט"/>
    <s v="נשיא בתי משפט השלום במחוז צפון"/>
    <s v="דורון"/>
    <s v="פורת"/>
    <s v="DORON"/>
    <s v="PORAT"/>
    <s v="male"/>
    <b v="0"/>
    <b v="0"/>
    <x v="0"/>
    <x v="3"/>
    <x v="1"/>
    <n v="1"/>
    <n v="0"/>
    <s v="יהודי"/>
    <n v="0"/>
  </r>
  <r>
    <s v="שופט"/>
    <s v="שופטת בית משפט השלום עכו"/>
    <s v="שושנה"/>
    <s v="פיינסוד-כהן"/>
    <s v="SHOSHANA"/>
    <s v="FEINSOD-COHEN"/>
    <s v="female"/>
    <b v="0"/>
    <b v="0"/>
    <x v="0"/>
    <x v="0"/>
    <x v="1"/>
    <n v="1"/>
    <n v="1"/>
    <s v="יהודי"/>
    <n v="0"/>
  </r>
  <r>
    <s v="שופט"/>
    <s v="סגנית נשיא בית משפט השלום בית שמש"/>
    <s v="דורית"/>
    <s v="פיינשטיין"/>
    <s v="DORIT"/>
    <s v="FEINSTEIN"/>
    <s v="female"/>
    <b v="0"/>
    <b v="0"/>
    <x v="0"/>
    <x v="1"/>
    <x v="1"/>
    <n v="1"/>
    <n v="1"/>
    <s v="יהודי"/>
    <n v="0"/>
  </r>
  <r>
    <s v="שופט"/>
    <s v="שופט בית משפט השלום צפת"/>
    <s v="רונן"/>
    <s v="פיין"/>
    <s v="FINE"/>
    <s v="RONEN"/>
    <s v="male"/>
    <b v="0"/>
    <b v="0"/>
    <x v="0"/>
    <x v="0"/>
    <x v="1"/>
    <n v="1"/>
    <n v="0"/>
    <s v="יהודי"/>
    <n v="0"/>
  </r>
  <r>
    <s v="שופט"/>
    <s v="שופטת בכירה בית משפט השלום תל-אביב"/>
    <s v="רונית"/>
    <s v="פינצ'וק אלט"/>
    <s v="RONIT"/>
    <s v="PINCHUK-ALT"/>
    <s v="female"/>
    <b v="0"/>
    <b v="0"/>
    <x v="0"/>
    <x v="0"/>
    <x v="1"/>
    <n v="1"/>
    <n v="1"/>
    <s v="יהודי"/>
    <n v="0"/>
  </r>
  <r>
    <s v="שופט"/>
    <s v="סגנית נשיא בית משפט השלום רחובות"/>
    <s v="אפרת"/>
    <s v="פינק"/>
    <s v="EFRAT"/>
    <s v="FINK"/>
    <s v="female"/>
    <b v="0"/>
    <b v="0"/>
    <x v="0"/>
    <x v="1"/>
    <x v="1"/>
    <n v="1"/>
    <n v="1"/>
    <s v="יהודי"/>
    <n v="0"/>
  </r>
  <r>
    <s v="שופט"/>
    <s v="סגן נשיא בית המשפט המחוזי מרכז"/>
    <s v="מנחם"/>
    <s v="פינקלשטיין"/>
    <s v="MENACHEM"/>
    <s v="FINKELSTEIN"/>
    <s v="male"/>
    <b v="0"/>
    <b v="0"/>
    <x v="0"/>
    <x v="1"/>
    <x v="0"/>
    <n v="1"/>
    <n v="0"/>
    <s v="יהודי"/>
    <n v="0"/>
  </r>
  <r>
    <s v="שופט"/>
    <s v="שופטת בית משפט השלום חיפה"/>
    <s v="מריה"/>
    <s v="פיקוס בוגדאנוב"/>
    <s v="MARIA"/>
    <s v="PIKUS BOGDANOV"/>
    <s v="female"/>
    <b v="0"/>
    <b v="0"/>
    <x v="0"/>
    <x v="0"/>
    <x v="1"/>
    <n v="1"/>
    <n v="1"/>
    <s v="יהודי"/>
    <n v="0"/>
  </r>
  <r>
    <s v="שופט"/>
    <s v="שופט בית משפט השלום ראשל&quot;צ"/>
    <s v="מרדכי מוטי"/>
    <s v="פירר"/>
    <s v="MOTI"/>
    <s v="FEUHRER"/>
    <s v="male"/>
    <b v="0"/>
    <b v="0"/>
    <x v="0"/>
    <x v="0"/>
    <x v="1"/>
    <n v="1"/>
    <n v="0"/>
    <s v="יהודי"/>
    <n v="0"/>
  </r>
  <r>
    <s v="שופט"/>
    <s v="סגן נשיא בית משפט השלום ראשל&quot;צ"/>
    <s v="נחשון"/>
    <s v="פישר"/>
    <s v="NACHSHON"/>
    <s v="FISHER"/>
    <s v="male"/>
    <b v="0"/>
    <b v="0"/>
    <x v="0"/>
    <x v="1"/>
    <x v="1"/>
    <n v="1"/>
    <n v="0"/>
    <s v="יהודי"/>
    <n v="0"/>
  </r>
  <r>
    <s v="שופט"/>
    <s v="שופטת בית משפט השלום תל-אביב"/>
    <s v="טל"/>
    <s v="פישמן לוי"/>
    <s v="TAL"/>
    <s v="FISHMAN LEVY"/>
    <s v="female"/>
    <b v="0"/>
    <b v="0"/>
    <x v="0"/>
    <x v="0"/>
    <x v="1"/>
    <n v="1"/>
    <n v="1"/>
    <s v="יהודי"/>
    <n v="0"/>
  </r>
  <r>
    <s v="שופט"/>
    <s v="שופט בית המשפט המחוזי חיפה"/>
    <s v="דניאל צבי"/>
    <s v="פיש"/>
    <s v="DANIEL TZVI"/>
    <s v="FISCH"/>
    <s v="male"/>
    <b v="0"/>
    <b v="0"/>
    <x v="0"/>
    <x v="0"/>
    <x v="0"/>
    <n v="1"/>
    <n v="0"/>
    <s v="יהודי"/>
    <n v="0"/>
  </r>
  <r>
    <s v="שופט"/>
    <s v="שופטת בית המשפט המחוזי מרכז"/>
    <s v="ורדה"/>
    <s v="פלאוט"/>
    <s v="VARDA"/>
    <s v="PLAUT"/>
    <s v="female"/>
    <b v="0"/>
    <b v="0"/>
    <x v="0"/>
    <x v="0"/>
    <x v="0"/>
    <n v="1"/>
    <n v="1"/>
    <s v="יהודי"/>
    <n v="0"/>
  </r>
  <r>
    <s v="שופט"/>
    <s v="שופט בית משפט השלום כפר סבא"/>
    <s v="רונן"/>
    <s v="פלג"/>
    <s v="RONEN"/>
    <s v="PELEG"/>
    <s v="male"/>
    <b v="0"/>
    <b v="0"/>
    <x v="0"/>
    <x v="0"/>
    <x v="1"/>
    <n v="1"/>
    <n v="0"/>
    <s v="יהודי"/>
    <n v="0"/>
  </r>
  <r>
    <s v="שופט"/>
    <s v="שופטת של בית משפט לתעבורה"/>
    <s v="רוית"/>
    <s v="פלג בר-דיין"/>
    <s v="RAVIT"/>
    <s v="PELEG BAR DAYAN"/>
    <s v="female"/>
    <b v="0"/>
    <b v="0"/>
    <x v="0"/>
    <x v="0"/>
    <x v="4"/>
    <n v="1"/>
    <n v="1"/>
    <s v="יהודי"/>
    <n v="0"/>
  </r>
  <r>
    <s v="שופט"/>
    <s v="שופטת בית משפט השלום תל-אביב"/>
    <s v="הדס"/>
    <s v="פלד"/>
    <s v="HADAS"/>
    <s v="PELED"/>
    <s v="female"/>
    <b v="0"/>
    <b v="0"/>
    <x v="0"/>
    <x v="0"/>
    <x v="1"/>
    <n v="1"/>
    <n v="1"/>
    <s v="יהודי"/>
    <n v="0"/>
  </r>
  <r>
    <s v="שופט"/>
    <s v="שופטת בית משפט השלום קריות"/>
    <s v="סימי"/>
    <s v="פלג קימלוב"/>
    <s v="SIMI"/>
    <s v="PELEG KIMALOV"/>
    <s v="female"/>
    <b v="0"/>
    <b v="0"/>
    <x v="0"/>
    <x v="0"/>
    <x v="1"/>
    <n v="1"/>
    <n v="1"/>
    <s v="יהודי"/>
    <n v="0"/>
  </r>
  <r>
    <s v="שופט"/>
    <s v="שופטת בית הדין האזורי לעבודה תל-אביב"/>
    <s v="כרמית"/>
    <s v="פלד"/>
    <s v="CARMIT"/>
    <s v="PELED"/>
    <s v="female"/>
    <b v="0"/>
    <b v="0"/>
    <x v="0"/>
    <x v="0"/>
    <x v="2"/>
    <n v="1"/>
    <n v="1"/>
    <s v="יהודי"/>
    <n v="0"/>
  </r>
  <r>
    <s v="שופט"/>
    <s v="שופטת בית המשפט המחוזי תל-אביב"/>
    <s v="חנה"/>
    <s v="פלינר"/>
    <s v="HANNA"/>
    <s v="PLINNER"/>
    <s v="female"/>
    <b v="0"/>
    <b v="0"/>
    <x v="0"/>
    <x v="0"/>
    <x v="0"/>
    <n v="1"/>
    <n v="1"/>
    <s v="יהודי"/>
    <n v="0"/>
  </r>
  <r>
    <s v="שופט"/>
    <s v="סגן נשיא בית משפט משפחה בשלום ירושלים"/>
    <s v="נמרוד"/>
    <s v="פלקס"/>
    <s v="NIMROD"/>
    <s v="FLAX"/>
    <s v="male"/>
    <b v="0"/>
    <b v="0"/>
    <x v="0"/>
    <x v="1"/>
    <x v="1"/>
    <n v="1"/>
    <n v="0"/>
    <s v="יהודי"/>
    <n v="0"/>
  </r>
  <r>
    <s v="שופט"/>
    <s v="שופט בית משפט השלום ב&quot;ש"/>
    <s v="חיים"/>
    <s v="פס"/>
    <s v="HAIM"/>
    <s v="FASS"/>
    <s v="male"/>
    <b v="0"/>
    <b v="0"/>
    <x v="0"/>
    <x v="0"/>
    <x v="1"/>
    <n v="1"/>
    <n v="0"/>
    <s v="יהודי"/>
    <n v="0"/>
  </r>
  <r>
    <s v="שופט"/>
    <s v="שופטת בית משפט השלום תל-אביב"/>
    <s v="יעל"/>
    <s v="פרדלסקי"/>
    <s v="YAEL"/>
    <s v="PRADELSKY"/>
    <s v="female"/>
    <b v="0"/>
    <b v="0"/>
    <x v="0"/>
    <x v="0"/>
    <x v="1"/>
    <n v="1"/>
    <n v="1"/>
    <s v="יהודי"/>
    <n v="0"/>
  </r>
  <r>
    <s v="שופט"/>
    <s v="שופט לעניני משפחה בית משפט השלום חדרה"/>
    <s v="טל"/>
    <s v="פפרני"/>
    <s v="TAL"/>
    <s v="PAPERNY"/>
    <s v="male"/>
    <b v="0"/>
    <b v="0"/>
    <x v="0"/>
    <x v="0"/>
    <x v="1"/>
    <n v="1"/>
    <n v="0"/>
    <s v="יהודי"/>
    <n v="0"/>
  </r>
  <r>
    <s v="שופט"/>
    <s v="שופטת נוער בית משפט השלום נתניה"/>
    <s v="ליזי"/>
    <s v="פרוינד"/>
    <s v="LIZZY"/>
    <s v="FROIEND"/>
    <s v="female"/>
    <b v="0"/>
    <b v="0"/>
    <x v="0"/>
    <x v="0"/>
    <x v="1"/>
    <n v="1"/>
    <n v="1"/>
    <s v="יהודי"/>
    <n v="0"/>
  </r>
  <r>
    <s v="שופט"/>
    <s v="סגנית נשיא בית משפט לתעבורה"/>
    <s v="נועה"/>
    <s v="פראג-לבוא"/>
    <s v="NOA"/>
    <s v="PRAG-LAVO"/>
    <s v="female"/>
    <b v="0"/>
    <b v="0"/>
    <x v="0"/>
    <x v="1"/>
    <x v="4"/>
    <n v="1"/>
    <n v="1"/>
    <s v="יהודי"/>
    <n v="0"/>
  </r>
  <r>
    <s v="שופט"/>
    <s v="שופטת בכירה בית משפט השלום תל-אביב"/>
    <s v="אשרי"/>
    <s v="פרוסט"/>
    <s v="OSHRI"/>
    <s v="FROST"/>
    <s v="female"/>
    <b v="0"/>
    <b v="0"/>
    <x v="0"/>
    <x v="0"/>
    <x v="1"/>
    <n v="1"/>
    <n v="1"/>
    <s v="יהודי"/>
    <n v="0"/>
  </r>
  <r>
    <s v="שופט"/>
    <s v="שופט של בית משפט לתעבורה"/>
    <s v="טל"/>
    <s v="פרי"/>
    <s v="TAL"/>
    <s v="PERY"/>
    <s v="male"/>
    <b v="0"/>
    <b v="0"/>
    <x v="0"/>
    <x v="0"/>
    <x v="4"/>
    <n v="1"/>
    <n v="0"/>
    <s v="יהודי"/>
    <n v="0"/>
  </r>
  <r>
    <s v="שופט"/>
    <s v="שופטת נוער בית משפט השלום תל-אביב"/>
    <s v="טובה"/>
    <s v="פרי"/>
    <s v="TOVA"/>
    <s v="PERRY"/>
    <s v="female"/>
    <b v="0"/>
    <b v="0"/>
    <x v="0"/>
    <x v="0"/>
    <x v="1"/>
    <n v="1"/>
    <n v="1"/>
    <s v="יהודי"/>
    <n v="0"/>
  </r>
  <r>
    <s v="שופט"/>
    <s v="שופט בית המשפט המחוזי באר שבע"/>
    <s v="שלמה"/>
    <s v="פרידלנדר"/>
    <s v="SHLOMO"/>
    <s v="FRIEDLANDER"/>
    <s v="male"/>
    <b v="0"/>
    <b v="0"/>
    <x v="0"/>
    <x v="0"/>
    <x v="0"/>
    <n v="1"/>
    <n v="0"/>
    <s v="יהודי"/>
    <n v="0"/>
  </r>
  <r>
    <s v="שופט"/>
    <s v="שופט בית משפט השלום חיפה"/>
    <s v="יואב"/>
    <s v="פרידמן"/>
    <s v="YOAV"/>
    <s v="FRIEDMAN"/>
    <s v="male"/>
    <b v="0"/>
    <b v="0"/>
    <x v="0"/>
    <x v="0"/>
    <x v="1"/>
    <n v="1"/>
    <n v="0"/>
    <s v="יהודי"/>
    <n v="0"/>
  </r>
  <r>
    <s v="שופט"/>
    <s v="שופט בית משפט השלום תל-אביב"/>
    <s v="רועי"/>
    <s v="פרי"/>
    <s v="ROY"/>
    <s v="PERI"/>
    <s v="male"/>
    <b v="0"/>
    <b v="0"/>
    <x v="0"/>
    <x v="0"/>
    <x v="1"/>
    <n v="1"/>
    <n v="0"/>
    <s v="יהודי"/>
    <n v="0"/>
  </r>
  <r>
    <s v="שופט"/>
    <s v="שופטת בית המשפט המחוזי ירושלים"/>
    <s v="רבקה"/>
    <s v="פרידמן פלדמן"/>
    <s v="RIVKA"/>
    <s v="FRIEDMAN-FELDMAN"/>
    <s v="female"/>
    <b v="0"/>
    <b v="0"/>
    <x v="0"/>
    <x v="0"/>
    <x v="0"/>
    <n v="1"/>
    <n v="1"/>
    <s v="יהודי"/>
    <n v="0"/>
  </r>
  <r>
    <s v="רשם"/>
    <s v="רשמת בכירה בית משפט השלום רמלה"/>
    <s v="אביגיל"/>
    <s v="פריי"/>
    <s v="AVIGAIL"/>
    <s v="FREI"/>
    <s v="female"/>
    <b v="0"/>
    <b v="0"/>
    <x v="0"/>
    <x v="2"/>
    <x v="1"/>
    <n v="1"/>
    <n v="1"/>
    <s v="יהודי"/>
    <n v="0"/>
  </r>
  <r>
    <s v="שופט"/>
    <s v="שופט בית משפט השלום נתניה"/>
    <s v="עמית"/>
    <s v="פרייז"/>
    <s v="AMIT"/>
    <s v="PRIESS"/>
    <s v="male"/>
    <b v="0"/>
    <b v="0"/>
    <x v="0"/>
    <x v="0"/>
    <x v="1"/>
    <n v="1"/>
    <n v="0"/>
    <s v="יהודי"/>
    <n v="0"/>
  </r>
  <r>
    <s v="שופט"/>
    <s v="שופטת בית הדין האזורי לעבודה חיפה"/>
    <s v="מיכל"/>
    <s v="פריימן"/>
    <s v="MICHAL"/>
    <s v="FREIMAN"/>
    <s v="female"/>
    <b v="0"/>
    <b v="0"/>
    <x v="0"/>
    <x v="0"/>
    <x v="2"/>
    <n v="1"/>
    <n v="1"/>
    <s v="יהודי"/>
    <n v="0"/>
  </r>
  <r>
    <s v="רשם"/>
    <s v="רשמת בכירה בית משפט השלום תל-אביב"/>
    <s v="נעמה"/>
    <s v="פרס"/>
    <s v="NAAMA"/>
    <s v="PERES"/>
    <s v="female"/>
    <b v="0"/>
    <b v="0"/>
    <x v="0"/>
    <x v="2"/>
    <x v="1"/>
    <n v="1"/>
    <n v="1"/>
    <s v="יהודי"/>
    <n v="0"/>
  </r>
  <r>
    <s v="שופט"/>
    <s v="שופטת בית משפט השלום אשדוד"/>
    <s v="טלמור"/>
    <s v="פרס"/>
    <s v="TALMOR"/>
    <s v="PERES"/>
    <s v="female"/>
    <b v="0"/>
    <b v="0"/>
    <x v="0"/>
    <x v="0"/>
    <x v="1"/>
    <n v="1"/>
    <n v="1"/>
    <s v="יהודי"/>
    <n v="0"/>
  </r>
  <r>
    <s v="שופט"/>
    <s v="שופטת בית משפט תעבורה בשלום חיפה"/>
    <s v="רונה"/>
    <s v="פרסון"/>
    <s v="RONA"/>
    <s v="PARSON"/>
    <s v="female"/>
    <b v="0"/>
    <b v="0"/>
    <x v="0"/>
    <x v="0"/>
    <x v="1"/>
    <n v="1"/>
    <n v="1"/>
    <s v="יהודי"/>
    <n v="0"/>
  </r>
  <r>
    <s v="שופט"/>
    <s v="שופט בית משפט השלום ירושלים"/>
    <s v="אלעד"/>
    <s v="פרסקי"/>
    <s v="ELAD"/>
    <s v="PERSKY"/>
    <s v="male"/>
    <b v="0"/>
    <b v="0"/>
    <x v="0"/>
    <x v="0"/>
    <x v="1"/>
    <n v="1"/>
    <n v="0"/>
    <s v="יהודי"/>
    <n v="0"/>
  </r>
  <r>
    <s v="שופט"/>
    <s v="שופט בית המשפט המחוזי באר שבע"/>
    <s v="יעקב"/>
    <s v="פרסקי"/>
    <s v="YAAKOV"/>
    <s v="PERSKY"/>
    <s v="male"/>
    <b v="0"/>
    <b v="0"/>
    <x v="0"/>
    <x v="0"/>
    <x v="0"/>
    <n v="1"/>
    <n v="0"/>
    <s v="יהודי"/>
    <n v="0"/>
  </r>
  <r>
    <s v="שופט"/>
    <s v="סגן נשיא בית הדין האזורי לעבודה ב&quot;ש"/>
    <s v="צבי"/>
    <s v="פרנקל"/>
    <s v="TSVI"/>
    <s v="FRENKEL"/>
    <s v="male"/>
    <b v="0"/>
    <b v="0"/>
    <x v="0"/>
    <x v="1"/>
    <x v="2"/>
    <n v="1"/>
    <n v="0"/>
    <s v="יהודי"/>
    <n v="0"/>
  </r>
  <r>
    <s v="שופט"/>
    <s v="סגנית נשיא בית משפט השלום רמלה"/>
    <s v="ליאורה"/>
    <s v="פרנקל (שיפמן)"/>
    <s v="LIORA"/>
    <s v="FRENKEL (SHIFFMAN)"/>
    <s v="female"/>
    <b v="0"/>
    <b v="0"/>
    <x v="0"/>
    <x v="1"/>
    <x v="1"/>
    <n v="1"/>
    <n v="1"/>
    <s v="יהודי"/>
    <n v="0"/>
  </r>
  <r>
    <s v="שופט"/>
    <s v="שופט בית משפט השלום רחובות"/>
    <s v="ישראל"/>
    <s v="פת"/>
    <s v="ISRAEL"/>
    <s v="PATT"/>
    <s v="male"/>
    <b v="0"/>
    <b v="0"/>
    <x v="0"/>
    <x v="0"/>
    <x v="1"/>
    <n v="1"/>
    <n v="0"/>
    <s v="יהודי"/>
    <n v="0"/>
  </r>
  <r>
    <s v="שופט"/>
    <s v="נשיא בית המשפט המחוזי ירושלים"/>
    <s v="אהרן"/>
    <s v="פרקש"/>
    <s v="AHARON"/>
    <s v="FARKASH"/>
    <s v="male"/>
    <b v="0"/>
    <b v="0"/>
    <x v="0"/>
    <x v="3"/>
    <x v="0"/>
    <n v="1"/>
    <n v="0"/>
    <s v="יהודי"/>
    <n v="0"/>
  </r>
  <r>
    <s v="שופט"/>
    <s v="סגנית נשיא בית הדין האזורי לעבודה תל-אביב"/>
    <s v="רוית"/>
    <s v="צדיק"/>
    <s v="RAVIT"/>
    <s v="SADIK"/>
    <s v="female"/>
    <b v="0"/>
    <b v="0"/>
    <x v="0"/>
    <x v="1"/>
    <x v="2"/>
    <n v="1"/>
    <n v="1"/>
    <s v="יהודי"/>
    <n v="0"/>
  </r>
  <r>
    <s v="שופט"/>
    <s v="שופטת בית משפט השלום חיפה"/>
    <s v="מעין"/>
    <s v="צור"/>
    <s v="MAAYAN"/>
    <s v="ZUR"/>
    <s v="female"/>
    <b v="0"/>
    <b v="0"/>
    <x v="0"/>
    <x v="0"/>
    <x v="1"/>
    <n v="1"/>
    <n v="1"/>
    <s v="יהודי"/>
    <n v="0"/>
  </r>
  <r>
    <s v="שופט"/>
    <s v="שופט השלום תל-אביב"/>
    <s v="אילן"/>
    <s v="צור"/>
    <s v="ILAN"/>
    <s v="ZUR"/>
    <s v="male"/>
    <b v="0"/>
    <b v="0"/>
    <x v="0"/>
    <x v="0"/>
    <x v="1"/>
    <n v="1"/>
    <n v="0"/>
    <s v="יהודי"/>
    <n v="0"/>
  </r>
  <r>
    <s v="רשם"/>
    <s v="רשמת בכירה בית משפט השלום נצרת"/>
    <s v="שרונה"/>
    <s v="צור גינור"/>
    <s v="SHARONA"/>
    <s v="GINOR"/>
    <s v="female"/>
    <b v="0"/>
    <b v="0"/>
    <x v="0"/>
    <x v="2"/>
    <x v="1"/>
    <n v="1"/>
    <n v="1"/>
    <s v="יהודי"/>
    <n v="0"/>
  </r>
  <r>
    <s v="שופט"/>
    <s v="שופטת בית המשפט המחוזי חיפה"/>
    <s v="גלית"/>
    <s v="ציגלר"/>
    <s v="GALIT"/>
    <s v="CYGLER"/>
    <s v="female"/>
    <b v="0"/>
    <b v="0"/>
    <x v="0"/>
    <x v="0"/>
    <x v="0"/>
    <n v="1"/>
    <n v="1"/>
    <s v="יהודי"/>
    <n v="0"/>
  </r>
  <r>
    <s v="שופט"/>
    <s v="שופט בית משפט השלום חיפה"/>
    <s v="אפרים"/>
    <s v="צ'יזיק"/>
    <s v="EFRAIM"/>
    <s v="TSCHISIK"/>
    <s v="male"/>
    <b v="0"/>
    <b v="0"/>
    <x v="0"/>
    <x v="0"/>
    <x v="1"/>
    <n v="1"/>
    <n v="0"/>
    <s v="יהודי"/>
    <n v="0"/>
  </r>
  <r>
    <s v="שופט"/>
    <s v="שופט בית משפט השלום תל-אביב"/>
    <s v="אריאל"/>
    <s v="צימרמן"/>
    <s v="ZIMMERMAN"/>
    <s v="ARIEL"/>
    <s v="male"/>
    <b v="0"/>
    <b v="0"/>
    <x v="0"/>
    <x v="0"/>
    <x v="1"/>
    <n v="1"/>
    <n v="0"/>
    <s v="יהודי"/>
    <n v="0"/>
  </r>
  <r>
    <s v="שופט"/>
    <s v="שופט בית משפט השלום תל-אביב"/>
    <s v="אמיר"/>
    <s v="צ'כנוביץ"/>
    <s v="AMIR"/>
    <s v="CHEHANOWITZ"/>
    <s v="male"/>
    <b v="0"/>
    <b v="0"/>
    <x v="0"/>
    <x v="0"/>
    <x v="1"/>
    <n v="1"/>
    <n v="0"/>
    <s v="יהודי"/>
    <n v="0"/>
  </r>
  <r>
    <s v="שופט"/>
    <s v="סגן נשיא בית המשפט המחוזי באר שבע"/>
    <s v="יורם"/>
    <s v="צלקובניק"/>
    <s v="YORAM"/>
    <s v="CELKOVNIK"/>
    <s v="male"/>
    <b v="0"/>
    <b v="0"/>
    <x v="0"/>
    <x v="1"/>
    <x v="0"/>
    <n v="1"/>
    <n v="0"/>
    <s v="יהודי"/>
    <n v="0"/>
  </r>
  <r>
    <s v="שופט"/>
    <s v="סגן נשיא בית משפט לתעבורה"/>
    <s v="יהושע (שוקי)"/>
    <s v="צימרמן"/>
    <s v="YEHOSUA (SHUKI)"/>
    <s v="ZIMERMAN"/>
    <s v="male"/>
    <b v="0"/>
    <b v="0"/>
    <x v="0"/>
    <x v="1"/>
    <x v="4"/>
    <n v="1"/>
    <n v="0"/>
    <s v="יהודי"/>
    <n v="0"/>
  </r>
  <r>
    <s v="שופט"/>
    <s v="שופטת בית משפט השלום רחובות"/>
    <s v="שרון"/>
    <s v="צנציפר-הלפמן"/>
    <s v="SHARON"/>
    <s v="ZENZIPER-HELFMAN"/>
    <s v="female"/>
    <b v="0"/>
    <b v="0"/>
    <x v="0"/>
    <x v="0"/>
    <x v="1"/>
    <n v="1"/>
    <n v="1"/>
    <s v="יהודי"/>
    <n v="0"/>
  </r>
  <r>
    <s v="שופט"/>
    <s v="שופט בכיר בית משפט השלום אשקלון"/>
    <s v="חיים"/>
    <s v="נחמיאס"/>
    <s v="HAIM"/>
    <s v="NACHMIAS"/>
    <s v="male"/>
    <b v="0"/>
    <b v="0"/>
    <x v="0"/>
    <x v="0"/>
    <x v="1"/>
    <n v="1"/>
    <n v="0"/>
    <s v="יהודי"/>
    <n v="0"/>
  </r>
  <r>
    <s v="שופט"/>
    <s v="סגנית נשיא בית המשפט המחוזי תל-אביב"/>
    <s v="צילה"/>
    <s v="צפת"/>
    <s v="ZILA"/>
    <s v="ZFAT"/>
    <s v="female"/>
    <b v="0"/>
    <b v="0"/>
    <x v="0"/>
    <x v="1"/>
    <x v="0"/>
    <n v="1"/>
    <n v="1"/>
    <s v="יהודי"/>
    <n v="0"/>
  </r>
  <r>
    <s v="שופט"/>
    <s v="שופט בית המשפט המחוזי נצרת"/>
    <s v="גדי"/>
    <s v="צפריר"/>
    <s v="GADI"/>
    <s v="TSAFRIR"/>
    <s v="male"/>
    <b v="0"/>
    <b v="0"/>
    <x v="0"/>
    <x v="0"/>
    <x v="0"/>
    <n v="1"/>
    <n v="0"/>
    <s v="יהודי"/>
    <n v="0"/>
  </r>
  <r>
    <s v="שופט"/>
    <s v="שופטת בכירה בית משפט השלום תל-אביב"/>
    <s v="איטה"/>
    <s v="נחמן"/>
    <s v="ITA"/>
    <s v="NAHAMAN"/>
    <s v="female"/>
    <b v="0"/>
    <b v="0"/>
    <x v="0"/>
    <x v="0"/>
    <x v="1"/>
    <n v="1"/>
    <n v="1"/>
    <s v="יהודי"/>
    <n v="0"/>
  </r>
  <r>
    <s v="שופט"/>
    <s v="שופטת בית משפט השלום ירושלים"/>
    <s v="מוריה"/>
    <s v="צ'רקה"/>
    <s v="MORIA"/>
    <s v="CHARKA"/>
    <s v="female"/>
    <b v="0"/>
    <b v="0"/>
    <x v="0"/>
    <x v="0"/>
    <x v="1"/>
    <n v="1"/>
    <n v="1"/>
    <s v="יהודי"/>
    <n v="0"/>
  </r>
  <r>
    <s v="שופט"/>
    <s v="שופט בית המשפט המחוזי נצרת"/>
    <s v="דני"/>
    <s v="צרפתי"/>
    <s v="DANNY"/>
    <s v="SARFATI"/>
    <s v="male"/>
    <b v="0"/>
    <b v="0"/>
    <x v="0"/>
    <x v="0"/>
    <x v="0"/>
    <n v="1"/>
    <n v="0"/>
    <s v="יהודי"/>
    <n v="0"/>
  </r>
  <r>
    <s v="שופט"/>
    <s v="שופט בית המשפט המחוזי תל-אביב"/>
    <s v="ציון"/>
    <s v="קאפח"/>
    <s v="ZION"/>
    <s v="KAPAH"/>
    <s v="male"/>
    <b v="0"/>
    <b v="0"/>
    <x v="0"/>
    <x v="0"/>
    <x v="0"/>
    <n v="1"/>
    <n v="0"/>
    <s v="יהודי"/>
    <n v="0"/>
  </r>
  <r>
    <s v="שופט"/>
    <s v="שופט בית משפט תעבורה בשלום עכו"/>
    <s v="אבישי"/>
    <s v="קאופמן"/>
    <s v="AVISHAY"/>
    <s v="KAUFMAN"/>
    <s v="male"/>
    <b v="0"/>
    <b v="0"/>
    <x v="0"/>
    <x v="0"/>
    <x v="1"/>
    <n v="1"/>
    <n v="0"/>
    <s v="יהודי"/>
    <n v="0"/>
  </r>
  <r>
    <s v="שופט"/>
    <s v="שופטת לעניני משפחה בית משפט השלום אשדוד"/>
    <s v="רותם"/>
    <s v="קודלר עיאש"/>
    <s v="ROTEM"/>
    <s v="KUDLER AYASH"/>
    <s v="female"/>
    <b v="0"/>
    <b v="0"/>
    <x v="0"/>
    <x v="0"/>
    <x v="1"/>
    <n v="1"/>
    <n v="1"/>
    <s v="יהודי"/>
    <n v="0"/>
  </r>
  <r>
    <s v="שופט"/>
    <s v="שופט בית המשפט המחוזי מרכז"/>
    <s v="ד&quot;ר עמי"/>
    <s v="קובו"/>
    <s v="DR. AMI"/>
    <s v="KOBO"/>
    <s v="male"/>
    <b v="0"/>
    <b v="0"/>
    <x v="0"/>
    <x v="0"/>
    <x v="0"/>
    <n v="1"/>
    <n v="0"/>
    <s v="יהודי"/>
    <n v="0"/>
  </r>
  <r>
    <s v="שופט"/>
    <s v="נשיא בית הדין האזורי לעבודה חיפה"/>
    <s v="אלכסנדר"/>
    <s v="קוגן"/>
    <s v="ALEXANDER"/>
    <s v="KOGAN"/>
    <s v="male"/>
    <b v="0"/>
    <b v="0"/>
    <x v="0"/>
    <x v="3"/>
    <x v="2"/>
    <n v="1"/>
    <n v="0"/>
    <s v="יהודי"/>
    <n v="0"/>
  </r>
  <r>
    <s v="רשם"/>
    <s v="רשם בכיר בית משפט השלום נצרת"/>
    <s v="ריאד"/>
    <s v="קודסי"/>
    <s v="RIAD"/>
    <s v="QUDSI"/>
    <s v="male"/>
    <b v="0"/>
    <b v="0"/>
    <x v="0"/>
    <x v="2"/>
    <x v="1"/>
    <n v="1"/>
    <n v="0"/>
    <s v="יהודי"/>
    <n v="0"/>
  </r>
  <r>
    <s v="שופט"/>
    <s v="שופטת בכירה בית משפט השלום תל-אביב"/>
    <s v="דורית"/>
    <s v="קוברסקי"/>
    <s v="DORIT"/>
    <s v="KOVARSKY"/>
    <s v="female"/>
    <b v="0"/>
    <b v="0"/>
    <x v="0"/>
    <x v="0"/>
    <x v="1"/>
    <n v="1"/>
    <n v="1"/>
    <s v="יהודי"/>
    <n v="0"/>
  </r>
  <r>
    <s v="שופט"/>
    <s v="שופט בית המשפט המחוזי חיפה"/>
    <s v="ערן"/>
    <s v="קוטון"/>
    <s v="ERAN"/>
    <s v="KOTTON"/>
    <s v="male"/>
    <b v="0"/>
    <b v="0"/>
    <x v="0"/>
    <x v="0"/>
    <x v="0"/>
    <n v="1"/>
    <n v="0"/>
    <s v="יהודי"/>
    <n v="0"/>
  </r>
  <r>
    <s v="שופט"/>
    <s v="שופט בית המשפט המחוזי נצרת"/>
    <s v="אשר"/>
    <s v="קולה"/>
    <s v="ASHER"/>
    <s v="KULA"/>
    <s v="male"/>
    <b v="0"/>
    <b v="0"/>
    <x v="0"/>
    <x v="0"/>
    <x v="0"/>
    <n v="1"/>
    <n v="0"/>
    <s v="יהודי"/>
    <n v="0"/>
  </r>
  <r>
    <s v="שופט"/>
    <s v="שופטת בית משפט השלום ב&quot;ש"/>
    <s v="עירית"/>
    <s v="קויפמן"/>
    <s v="IRIT"/>
    <s v="KOIFMAN"/>
    <s v="female"/>
    <b v="0"/>
    <b v="0"/>
    <x v="0"/>
    <x v="0"/>
    <x v="1"/>
    <n v="1"/>
    <n v="1"/>
    <s v="יהודי"/>
    <n v="0"/>
  </r>
  <r>
    <s v="שופט"/>
    <s v="שופטת רשמת בית הדין הארצי לעבודה"/>
    <s v="אפרת"/>
    <s v="קוקה"/>
    <s v="EFRAT"/>
    <s v="KOKA"/>
    <s v="female"/>
    <b v="0"/>
    <b v="0"/>
    <x v="0"/>
    <x v="0"/>
    <x v="5"/>
    <n v="1"/>
    <n v="1"/>
    <s v="יהודי"/>
    <n v="0"/>
  </r>
  <r>
    <s v="שופט"/>
    <s v="שופט בית משפט השלום תל-אביב"/>
    <s v="ישי"/>
    <s v="קורן"/>
    <s v="ISHAI"/>
    <s v="KOREN"/>
    <s v="male"/>
    <b v="0"/>
    <b v="0"/>
    <x v="0"/>
    <x v="0"/>
    <x v="1"/>
    <n v="1"/>
    <n v="0"/>
    <s v="יהודי"/>
    <n v="0"/>
  </r>
  <r>
    <s v="שופט"/>
    <s v="שופט בית משפט השלום תל-אביב"/>
    <s v="איתן"/>
    <s v="קורנהאוזר"/>
    <s v="EITAN"/>
    <s v="KORNHAWSER"/>
    <s v="male"/>
    <b v="0"/>
    <b v="0"/>
    <x v="0"/>
    <x v="0"/>
    <x v="1"/>
    <n v="1"/>
    <n v="0"/>
    <s v="יהודי"/>
    <n v="0"/>
  </r>
  <r>
    <s v="שופט"/>
    <s v="שופט בית המשפט המחוזי מרכז"/>
    <s v="יחזקאל"/>
    <s v="קינר"/>
    <s v="YEHEZKEL"/>
    <s v="KIENAR"/>
    <s v="male"/>
    <b v="0"/>
    <b v="0"/>
    <x v="0"/>
    <x v="0"/>
    <x v="0"/>
    <n v="1"/>
    <n v="0"/>
    <s v="יהודי"/>
    <n v="0"/>
  </r>
  <r>
    <s v="שופט"/>
    <s v="שופטת המחוזי מרכז"/>
    <s v="חנה"/>
    <s v="קיציס"/>
    <s v="HANA"/>
    <s v="KITSIS"/>
    <s v="female"/>
    <b v="0"/>
    <b v="0"/>
    <x v="0"/>
    <x v="0"/>
    <x v="0"/>
    <n v="1"/>
    <n v="1"/>
    <s v="יהודי"/>
    <n v="0"/>
  </r>
  <r>
    <s v="שופט"/>
    <s v="שופט לעניני משפחה בית משפט השלום קרית שמונה"/>
    <s v="ארנון"/>
    <s v="קימלמן"/>
    <s v="ARNON"/>
    <s v="KEMELMAN"/>
    <s v="male"/>
    <b v="0"/>
    <b v="0"/>
    <x v="0"/>
    <x v="0"/>
    <x v="1"/>
    <n v="1"/>
    <n v="0"/>
    <s v="יהודי"/>
    <n v="0"/>
  </r>
  <r>
    <s v="שופט"/>
    <s v="שופט בית המשפט המחוזי תל-אביב"/>
    <s v="הרי"/>
    <s v="קירש"/>
    <s v="HARRY"/>
    <s v="KIRSH"/>
    <s v="male"/>
    <b v="0"/>
    <b v="0"/>
    <x v="0"/>
    <x v="0"/>
    <x v="0"/>
    <n v="1"/>
    <n v="0"/>
    <s v="יהודי"/>
    <n v="0"/>
  </r>
  <r>
    <s v="שופט"/>
    <s v="שופט בית משפט השלום נצרת"/>
    <s v="דניאל"/>
    <s v="קירס"/>
    <s v="DANIEL"/>
    <s v="KAYROS"/>
    <s v="male"/>
    <b v="0"/>
    <b v="0"/>
    <x v="0"/>
    <x v="0"/>
    <x v="1"/>
    <n v="1"/>
    <n v="0"/>
    <s v="יהודי"/>
    <n v="0"/>
  </r>
  <r>
    <s v="שופט"/>
    <s v="שופטת האזורי לעבודה תל-אביב"/>
    <s v="מירב"/>
    <s v="קליימן"/>
    <s v="MEIRAV"/>
    <s v="KLIEMAN"/>
    <s v="female"/>
    <b v="0"/>
    <b v="0"/>
    <x v="0"/>
    <x v="0"/>
    <x v="2"/>
    <n v="1"/>
    <n v="1"/>
    <s v="יהודי"/>
    <n v="0"/>
  </r>
  <r>
    <s v="שופט"/>
    <s v="שופט בכיר בית משפט השלום תל-אביב"/>
    <s v="ד&quot;ר מנחם(מריו)"/>
    <s v="קליין"/>
    <s v="MENAHEM (MARIO)"/>
    <s v="KLEIN"/>
    <s v="male"/>
    <b v="0"/>
    <b v="0"/>
    <x v="0"/>
    <x v="0"/>
    <x v="1"/>
    <n v="1"/>
    <n v="0"/>
    <s v="יהודי"/>
    <n v="0"/>
  </r>
  <r>
    <s v="שופט"/>
    <s v="שופטת בית משפט השלום תל-אביב"/>
    <s v="חנה"/>
    <s v="קלוגמן"/>
    <s v="HANNA"/>
    <s v="KLUGMAN"/>
    <s v="female"/>
    <b v="0"/>
    <b v="0"/>
    <x v="0"/>
    <x v="0"/>
    <x v="1"/>
    <n v="1"/>
    <n v="1"/>
    <s v="יהודי"/>
    <n v="0"/>
  </r>
  <r>
    <s v="שופט"/>
    <s v="שופט בית משפט השלום כפר סבא"/>
    <s v="דרור"/>
    <s v="קלייטמן"/>
    <s v="DROR"/>
    <s v="KLEITMAN"/>
    <s v="male"/>
    <b v="0"/>
    <b v="0"/>
    <x v="0"/>
    <x v="0"/>
    <x v="1"/>
    <n v="1"/>
    <n v="0"/>
    <s v="יהודי"/>
    <n v="0"/>
  </r>
  <r>
    <s v="שופט"/>
    <s v="שופטת בית המשפט המחוזי תל-אביב"/>
    <s v="אירית"/>
    <s v="קלמן ברום"/>
    <s v="IRIT"/>
    <s v="CALMAN BAROM"/>
    <s v="female"/>
    <b v="0"/>
    <b v="0"/>
    <x v="0"/>
    <x v="0"/>
    <x v="0"/>
    <n v="1"/>
    <n v="1"/>
    <s v="יהודי"/>
    <n v="0"/>
  </r>
  <r>
    <s v="שופט"/>
    <s v="שופטת בית משפט השלום חיפה"/>
    <s v="מירב"/>
    <s v="קלמפנר נבון"/>
    <s v="MEIRAV"/>
    <s v="KLEMPNER NAVON"/>
    <s v="female"/>
    <b v="0"/>
    <b v="0"/>
    <x v="0"/>
    <x v="0"/>
    <x v="1"/>
    <n v="1"/>
    <n v="1"/>
    <s v="יהודי"/>
    <n v="0"/>
  </r>
  <r>
    <s v="שופט"/>
    <s v="שופט של בית משפט לתעבורה"/>
    <s v="בסאם"/>
    <s v="קנדלפת"/>
    <s v="BASSAM"/>
    <s v="KANDALEFT"/>
    <s v="male"/>
    <b v="0"/>
    <b v="0"/>
    <x v="0"/>
    <x v="0"/>
    <x v="4"/>
    <n v="1"/>
    <n v="0"/>
    <s v="יהודי"/>
    <n v="0"/>
  </r>
  <r>
    <s v="שופט"/>
    <s v="שופטת בית משפט השלום פ&quot;ת"/>
    <s v="שלהבת"/>
    <s v="קמיר-וייס"/>
    <s v="SHALHEVET"/>
    <s v="KAMIR-WIESS"/>
    <s v="female"/>
    <b v="0"/>
    <b v="0"/>
    <x v="0"/>
    <x v="0"/>
    <x v="1"/>
    <n v="1"/>
    <n v="1"/>
    <s v="יהודי"/>
    <n v="0"/>
  </r>
  <r>
    <s v="שופט"/>
    <s v="שופטת בית משפט השלום חיפה"/>
    <s v="אורית"/>
    <s v="קנטור"/>
    <s v="ORIT"/>
    <s v="KANTOR"/>
    <s v="female"/>
    <b v="0"/>
    <b v="0"/>
    <x v="0"/>
    <x v="0"/>
    <x v="1"/>
    <n v="1"/>
    <n v="1"/>
    <s v="יהודי"/>
    <n v="0"/>
  </r>
  <r>
    <s v="שופט"/>
    <s v="שופטת בית משפט תעבורה בשלום ירושלים"/>
    <s v="מרים"/>
    <s v="קסלסי"/>
    <s v="MIRIAM"/>
    <s v="KASLASSY"/>
    <s v="female"/>
    <b v="0"/>
    <b v="0"/>
    <x v="0"/>
    <x v="0"/>
    <x v="1"/>
    <n v="1"/>
    <n v="1"/>
    <s v="יהודי"/>
    <n v="0"/>
  </r>
  <r>
    <s v="שופט"/>
    <s v="שופטת לעניני משפחה בית משפט השלום חיפה"/>
    <s v="ענבל"/>
    <s v="קצב-קרן"/>
    <s v="INBAL"/>
    <s v="KATZAV-KEREN"/>
    <s v="female"/>
    <b v="0"/>
    <b v="0"/>
    <x v="0"/>
    <x v="0"/>
    <x v="1"/>
    <n v="1"/>
    <n v="1"/>
    <s v="יהודי"/>
    <n v="0"/>
  </r>
  <r>
    <s v="שופט"/>
    <s v="שופט בית משפט השלום חדרה"/>
    <s v="אהוד"/>
    <s v="קפלן"/>
    <s v="EHUD"/>
    <s v="KAPLAN"/>
    <s v="male"/>
    <b v="0"/>
    <b v="0"/>
    <x v="0"/>
    <x v="0"/>
    <x v="1"/>
    <n v="1"/>
    <n v="0"/>
    <s v="יהודי"/>
    <n v="0"/>
  </r>
  <r>
    <s v="שופט"/>
    <s v="סגנית נשיא בתי משפט לנוער"/>
    <s v="מיכל"/>
    <s v="קפלן רוקמן"/>
    <s v="MICHAL"/>
    <s v="KAPLAN ROKMAN"/>
    <s v="female"/>
    <b v="0"/>
    <b v="0"/>
    <x v="0"/>
    <x v="1"/>
    <x v="1"/>
    <n v="1"/>
    <n v="1"/>
    <s v="יהודי"/>
    <n v="0"/>
  </r>
  <r>
    <s v="שופט"/>
    <s v="שופטת בית משפט השלום תל-אביב"/>
    <s v="עידית"/>
    <s v="קצבוי"/>
    <s v="IDIT"/>
    <s v="KATZAVOY"/>
    <s v="female"/>
    <b v="0"/>
    <b v="0"/>
    <x v="0"/>
    <x v="0"/>
    <x v="1"/>
    <n v="1"/>
    <n v="1"/>
    <s v="יהודי"/>
    <n v="0"/>
  </r>
  <r>
    <s v="שופט"/>
    <s v="שופטת בית משפט השלום פ&quot;ת"/>
    <s v="מרים"/>
    <s v="קראוס"/>
    <s v="MIRIAM"/>
    <s v="KRAUS"/>
    <s v="female"/>
    <b v="0"/>
    <b v="0"/>
    <x v="0"/>
    <x v="0"/>
    <x v="1"/>
    <n v="1"/>
    <n v="1"/>
    <s v="יהודי"/>
    <n v="0"/>
  </r>
  <r>
    <s v="שופט"/>
    <s v="שופטת בית המשפט המחוזי חיפה"/>
    <s v="ישראלה"/>
    <s v="קראי-גירון-גרינבוים"/>
    <s v="ISRAELA"/>
    <s v="KARY GERON GRINBAUM"/>
    <s v="female"/>
    <b v="0"/>
    <b v="0"/>
    <x v="0"/>
    <x v="0"/>
    <x v="0"/>
    <n v="1"/>
    <n v="1"/>
    <s v="יהודי"/>
    <n v="0"/>
  </r>
  <r>
    <s v="שופט"/>
    <s v="סגנית נשיא בית משפט השלום כפר סבא"/>
    <s v="רחל"/>
    <s v="קרלינסקי"/>
    <s v="RACHEL"/>
    <s v="KARLINSKY"/>
    <s v="female"/>
    <b v="0"/>
    <b v="0"/>
    <x v="0"/>
    <x v="1"/>
    <x v="1"/>
    <n v="1"/>
    <n v="1"/>
    <s v="יהודי"/>
    <n v="0"/>
  </r>
  <r>
    <s v="שופט"/>
    <s v="שופטת בכירה בית משפט נוער בשלום חיפה"/>
    <s v="היאם"/>
    <s v="קרוואני"/>
    <s v="HIAM"/>
    <s v="KARAWANI"/>
    <s v="female"/>
    <b v="0"/>
    <b v="0"/>
    <x v="0"/>
    <x v="0"/>
    <x v="1"/>
    <n v="1"/>
    <n v="1"/>
    <s v="יהודי"/>
    <n v="0"/>
  </r>
  <r>
    <s v="שופט"/>
    <s v="שופט בית משפט השלום חיפה"/>
    <s v="גיל"/>
    <s v="קרזבום"/>
    <s v="GIL"/>
    <s v="KARSEBOOM"/>
    <s v="male"/>
    <b v="0"/>
    <b v="0"/>
    <x v="0"/>
    <x v="0"/>
    <x v="1"/>
    <n v="1"/>
    <n v="0"/>
    <s v="יהודי"/>
    <n v="0"/>
  </r>
  <r>
    <s v="שופט"/>
    <s v="שופט בית משפט השלום כפר סבא"/>
    <s v="מיכאל"/>
    <s v="קרשן"/>
    <s v="MICHAEL"/>
    <s v="KARSHEN"/>
    <s v="male"/>
    <b v="0"/>
    <b v="0"/>
    <x v="0"/>
    <x v="0"/>
    <x v="1"/>
    <n v="1"/>
    <n v="0"/>
    <s v="יהודי"/>
    <n v="0"/>
  </r>
  <r>
    <s v="שופט"/>
    <s v="שופטת בית משפט השלום תל-אביב"/>
    <s v="שרית"/>
    <s v="קריספין"/>
    <s v="SARIT"/>
    <s v="KRISPIN"/>
    <s v="female"/>
    <b v="0"/>
    <b v="0"/>
    <x v="0"/>
    <x v="0"/>
    <x v="1"/>
    <n v="1"/>
    <n v="1"/>
    <s v="יהודי"/>
    <n v="0"/>
  </r>
  <r>
    <s v="שופט"/>
    <s v="שופטת בית משפט השלום בית שאן"/>
    <s v="אפרת"/>
    <s v="רבהון"/>
    <s v="EFRAT"/>
    <s v="REBHUN"/>
    <s v="female"/>
    <b v="0"/>
    <b v="0"/>
    <x v="0"/>
    <x v="0"/>
    <x v="1"/>
    <n v="1"/>
    <n v="1"/>
    <s v="יהודי"/>
    <n v="0"/>
  </r>
  <r>
    <s v="שופט"/>
    <s v="שופטת בית המשפט המחוזי תל-אביב"/>
    <s v="עינת"/>
    <s v="רביד"/>
    <s v="EINAT"/>
    <s v="RAVID"/>
    <s v="female"/>
    <b v="0"/>
    <b v="0"/>
    <x v="0"/>
    <x v="0"/>
    <x v="0"/>
    <n v="1"/>
    <n v="1"/>
    <s v="יהודי"/>
    <n v="0"/>
  </r>
  <r>
    <s v="שופט"/>
    <s v="שופטת בכירה בית המשפט המחוזי תל-אביב"/>
    <s v="דניה"/>
    <s v="קרת מאיר"/>
    <s v="DANYA"/>
    <s v="KARETH MEYER"/>
    <s v="female"/>
    <b v="0"/>
    <b v="0"/>
    <x v="0"/>
    <x v="0"/>
    <x v="0"/>
    <n v="1"/>
    <n v="1"/>
    <s v="יהודי"/>
    <n v="0"/>
  </r>
  <r>
    <s v="שופט"/>
    <s v="שופטת בית המשפט המחוזי תל-אביב"/>
    <s v="גיליה"/>
    <s v="רביד"/>
    <s v="GILYA"/>
    <s v="RAVID"/>
    <s v="female"/>
    <b v="0"/>
    <b v="0"/>
    <x v="0"/>
    <x v="0"/>
    <x v="0"/>
    <n v="1"/>
    <n v="1"/>
    <s v="יהודי"/>
    <n v="0"/>
  </r>
  <r>
    <s v="שופט"/>
    <s v="שופטת בית המשפט המחוזי מרכז"/>
    <s v="איריס"/>
    <s v="רבינוביץ ברון"/>
    <s v="IRIS"/>
    <s v="RABINOVITCH BRUN"/>
    <s v="female"/>
    <b v="0"/>
    <b v="0"/>
    <x v="0"/>
    <x v="0"/>
    <x v="0"/>
    <n v="1"/>
    <n v="1"/>
    <s v="יהודי"/>
    <n v="0"/>
  </r>
  <r>
    <s v="רשם"/>
    <s v="רשם בכיר בית משפט השלום כפר סבא"/>
    <s v="איתי"/>
    <s v="רגב"/>
    <s v="ITAI"/>
    <s v="REGGEV"/>
    <s v="male"/>
    <b v="0"/>
    <b v="0"/>
    <x v="0"/>
    <x v="2"/>
    <x v="1"/>
    <n v="1"/>
    <n v="0"/>
    <s v="יהודי"/>
    <n v="0"/>
  </r>
  <r>
    <s v="שופט"/>
    <s v="שופט בית משפט השלום חיפה"/>
    <s v="עמית"/>
    <s v="רוזינס"/>
    <s v="AMIT"/>
    <s v="ROSINES"/>
    <s v="male"/>
    <b v="0"/>
    <b v="0"/>
    <x v="0"/>
    <x v="0"/>
    <x v="1"/>
    <n v="1"/>
    <n v="0"/>
    <s v="יהודי"/>
    <n v="0"/>
  </r>
  <r>
    <s v="רשם"/>
    <s v="רשמת בית משפט השלום ראשל&quot;צ"/>
    <s v="שלי"/>
    <s v="רוזמן פרקש"/>
    <s v="SHELLY"/>
    <s v="ROSMAN FARKASH"/>
    <s v="female"/>
    <b v="0"/>
    <b v="0"/>
    <x v="0"/>
    <x v="2"/>
    <x v="1"/>
    <n v="1"/>
    <n v="1"/>
    <s v="יהודי"/>
    <n v="0"/>
  </r>
  <r>
    <s v="שופט"/>
    <s v="שופטת בית משפט השלום נתניה"/>
    <s v="הדס"/>
    <s v="רוזנברג-שיינרט"/>
    <s v="HADAS"/>
    <s v="ROZENBERG-SHAINERT"/>
    <s v="female"/>
    <b v="0"/>
    <b v="0"/>
    <x v="0"/>
    <x v="0"/>
    <x v="1"/>
    <n v="1"/>
    <n v="1"/>
    <s v="יהודי"/>
    <n v="0"/>
  </r>
  <r>
    <s v="שופט"/>
    <s v="סגן נשיא בית משפט השלום ב&quot;ש"/>
    <s v="עידו"/>
    <s v="רוזין"/>
    <s v="IDDO"/>
    <s v="RUSIN"/>
    <s v="male"/>
    <b v="0"/>
    <b v="0"/>
    <x v="0"/>
    <x v="1"/>
    <x v="1"/>
    <n v="1"/>
    <n v="0"/>
    <s v="יהודי"/>
    <n v="0"/>
  </r>
  <r>
    <s v="רשם"/>
    <s v="רשמת בכירה בית משפט השלום אשדוד"/>
    <s v="אירנה"/>
    <s v="רוזן"/>
    <s v="IRINA"/>
    <s v="ROZEN"/>
    <s v="female"/>
    <b v="0"/>
    <b v="0"/>
    <x v="0"/>
    <x v="2"/>
    <x v="1"/>
    <n v="1"/>
    <n v="1"/>
    <s v="יהודי"/>
    <n v="0"/>
  </r>
  <r>
    <s v="רשם"/>
    <s v="רשם בית הדין האזורי לעבודה בירושלים"/>
    <s v="עמי"/>
    <s v="רוטמן"/>
    <s v="AMI"/>
    <s v="ROTMAN"/>
    <s v="male"/>
    <b v="0"/>
    <b v="0"/>
    <x v="0"/>
    <x v="2"/>
    <x v="2"/>
    <n v="1"/>
    <n v="0"/>
    <s v="יהודי"/>
    <n v="0"/>
  </r>
  <r>
    <s v="שופט"/>
    <s v="שופטת בית משפט השלום פ&quot;ת"/>
    <s v="אשרית"/>
    <s v="רוטקופף"/>
    <s v="OSHRIT"/>
    <s v="ROTHOPF"/>
    <s v="female"/>
    <b v="0"/>
    <b v="0"/>
    <x v="0"/>
    <x v="0"/>
    <x v="1"/>
    <n v="1"/>
    <n v="1"/>
    <s v="יהודי"/>
    <n v="0"/>
  </r>
  <r>
    <s v="שופט"/>
    <s v="שופטת של בית המשפט בית משפט מחוזי"/>
    <s v="יסכה"/>
    <s v="רוטנברג"/>
    <s v="ISCA"/>
    <s v="ROTENBERG"/>
    <s v="female"/>
    <b v="0"/>
    <b v="0"/>
    <x v="0"/>
    <x v="0"/>
    <x v="0"/>
    <n v="1"/>
    <n v="1"/>
    <s v="יהודי"/>
    <n v="0"/>
  </r>
  <r>
    <s v="שופט"/>
    <s v="שופטת בית משפט השלום תל-אביב"/>
    <s v="ד&quot;ר מיה"/>
    <s v="רויזמן-אלדור"/>
    <s v="MAYA"/>
    <s v="ROIZMAN-ELDOR"/>
    <s v="female"/>
    <b v="0"/>
    <b v="0"/>
    <x v="0"/>
    <x v="0"/>
    <x v="1"/>
    <n v="1"/>
    <n v="1"/>
    <s v="יהודי"/>
    <n v="0"/>
  </r>
  <r>
    <s v="שופט"/>
    <s v="שופטת השלום ראשל&quot;צ"/>
    <s v="מירה"/>
    <s v="רום פלאי"/>
    <s v="MIRA"/>
    <s v="ROM"/>
    <s v="female"/>
    <b v="0"/>
    <b v="0"/>
    <x v="0"/>
    <x v="0"/>
    <x v="1"/>
    <n v="1"/>
    <n v="1"/>
    <s v="יהודי"/>
    <n v="0"/>
  </r>
  <r>
    <s v="רשם"/>
    <s v="רשם בית משפט השלום חדרה"/>
    <s v="שמעון"/>
    <s v="רומי"/>
    <s v="SHIMON"/>
    <s v="ROMI"/>
    <s v="male"/>
    <b v="0"/>
    <b v="0"/>
    <x v="0"/>
    <x v="2"/>
    <x v="1"/>
    <n v="1"/>
    <n v="0"/>
    <s v="יהודי"/>
    <n v="0"/>
  </r>
  <r>
    <s v="שופט"/>
    <s v="נשיאת בתי משפט השלום במחוז מרכז"/>
    <s v="עינת"/>
    <s v="רון"/>
    <s v="EINAT"/>
    <s v="RON"/>
    <s v="female"/>
    <b v="0"/>
    <b v="0"/>
    <x v="0"/>
    <x v="3"/>
    <x v="1"/>
    <n v="1"/>
    <n v="1"/>
    <s v="יהודי"/>
    <n v="0"/>
  </r>
  <r>
    <s v="שופט"/>
    <s v="שופט בית המשפט המחוזי ירושלים"/>
    <s v="אריה"/>
    <s v="רומנוב"/>
    <s v="ARYEH"/>
    <s v="ROMANOFF"/>
    <s v="male"/>
    <b v="0"/>
    <b v="0"/>
    <x v="0"/>
    <x v="0"/>
    <x v="0"/>
    <n v="1"/>
    <n v="0"/>
    <s v="יהודי"/>
    <n v="0"/>
  </r>
  <r>
    <s v="שופט"/>
    <s v="שופט בית משפט השלום תל-אביב"/>
    <s v="אילן"/>
    <s v="רונן"/>
    <s v="ILAN"/>
    <s v="RONEN"/>
    <s v="male"/>
    <b v="0"/>
    <b v="0"/>
    <x v="0"/>
    <x v="0"/>
    <x v="1"/>
    <n v="1"/>
    <n v="0"/>
    <s v="יהודי"/>
    <n v="0"/>
  </r>
  <r>
    <s v="שופט"/>
    <s v="שופטת בית המשפט המחוזי תל-אביב"/>
    <s v="רות"/>
    <s v="רונן"/>
    <s v="RUTH"/>
    <s v="RONNEN"/>
    <s v="female"/>
    <b v="0"/>
    <b v="0"/>
    <x v="0"/>
    <x v="0"/>
    <x v="0"/>
    <n v="1"/>
    <n v="1"/>
    <s v="יהודי"/>
    <n v="0"/>
  </r>
  <r>
    <s v="שופט"/>
    <s v="שופט בית המשפט המחוזי ירושלים"/>
    <s v="אלכסנדר"/>
    <s v="רון"/>
    <s v="ALEXANDER"/>
    <s v="RON"/>
    <s v="male"/>
    <b v="0"/>
    <b v="0"/>
    <x v="0"/>
    <x v="0"/>
    <x v="0"/>
    <n v="1"/>
    <n v="0"/>
    <s v="יהודי"/>
    <n v="0"/>
  </r>
  <r>
    <s v="שופט"/>
    <s v="שופטת לעניני משפחה בית משפט השלום (משפחה) תל אביב"/>
    <s v="נלי"/>
    <s v="רוסמן גליס"/>
    <s v="NELY NECHA"/>
    <s v="ROSMAN-GELLISS"/>
    <s v="female"/>
    <b v="0"/>
    <b v="0"/>
    <x v="0"/>
    <x v="0"/>
    <x v="1"/>
    <n v="1"/>
    <n v="1"/>
    <s v="יהודי"/>
    <n v="0"/>
  </r>
  <r>
    <s v="שופט"/>
    <s v="שופטת בית המשפט המחוזי באר שבע"/>
    <s v="יעל"/>
    <s v="רז-לוי"/>
    <s v="YAEL"/>
    <s v="RAZ-LEVI"/>
    <s v="female"/>
    <b v="0"/>
    <b v="0"/>
    <x v="0"/>
    <x v="0"/>
    <x v="0"/>
    <n v="1"/>
    <n v="1"/>
    <s v="יהודי"/>
    <n v="0"/>
  </r>
  <r>
    <s v="שופט"/>
    <s v="שופטת של בית משפט לתעבורה"/>
    <s v="רות"/>
    <s v="רז"/>
    <s v="RUTH"/>
    <s v="RAZ"/>
    <s v="female"/>
    <b v="0"/>
    <b v="0"/>
    <x v="0"/>
    <x v="0"/>
    <x v="4"/>
    <n v="1"/>
    <n v="1"/>
    <s v="יהודי"/>
    <n v="0"/>
  </r>
  <r>
    <s v="שופט"/>
    <s v="שופטת בית משפט השלום חיפה"/>
    <s v="עידית"/>
    <s v="רז וינברגר"/>
    <s v="IDIT"/>
    <s v="RAZ WEINBERGER"/>
    <s v="female"/>
    <b v="0"/>
    <b v="0"/>
    <x v="0"/>
    <x v="0"/>
    <x v="1"/>
    <n v="1"/>
    <n v="1"/>
    <s v="יהודי"/>
    <n v="0"/>
  </r>
  <r>
    <s v="שופט"/>
    <s v="שופט בית משפט השלום הרצליה"/>
    <s v="עמיעד"/>
    <s v="רט"/>
    <s v="AMIAD"/>
    <s v="RATH"/>
    <s v="male"/>
    <b v="0"/>
    <b v="0"/>
    <x v="0"/>
    <x v="0"/>
    <x v="1"/>
    <n v="1"/>
    <n v="0"/>
    <s v="יהודי"/>
    <n v="0"/>
  </r>
  <r>
    <s v="שופט"/>
    <s v="שופט בית משפט השלום חיפה"/>
    <s v="יהושע"/>
    <s v="רטנר"/>
    <s v="JOSHUA"/>
    <s v="RATNER"/>
    <s v="male"/>
    <b v="0"/>
    <b v="0"/>
    <x v="0"/>
    <x v="0"/>
    <x v="1"/>
    <n v="1"/>
    <n v="0"/>
    <s v="יהודי"/>
    <n v="0"/>
  </r>
  <r>
    <s v="שופט"/>
    <s v="סגנית נשיא בית משפט השלום הרצליה"/>
    <s v="לימור"/>
    <s v="רייך"/>
    <s v="LIMOR"/>
    <s v="REICH"/>
    <s v="female"/>
    <b v="0"/>
    <b v="0"/>
    <x v="0"/>
    <x v="1"/>
    <x v="1"/>
    <n v="1"/>
    <n v="1"/>
    <s v="יהודי"/>
    <n v="0"/>
  </r>
  <r>
    <s v="שופט"/>
    <s v="שופט בית המשפט המחוזי חיפה"/>
    <s v="ד&quot;ר מנחם"/>
    <s v="רניאל"/>
    <s v="DR. MENAHEM"/>
    <s v="RANIEL"/>
    <s v="male"/>
    <b v="0"/>
    <b v="0"/>
    <x v="0"/>
    <x v="0"/>
    <x v="0"/>
    <n v="1"/>
    <n v="0"/>
    <s v="יהודי"/>
    <n v="0"/>
  </r>
  <r>
    <s v="שופט"/>
    <s v="שופטת לעניני משפחה בית משפט השלום טבריה"/>
    <s v="ורד"/>
    <s v="ריקנטי-רוסהר"/>
    <s v="VERED"/>
    <s v="RICANATI-ROSHAR"/>
    <s v="female"/>
    <b v="0"/>
    <b v="0"/>
    <x v="0"/>
    <x v="0"/>
    <x v="1"/>
    <n v="1"/>
    <n v="1"/>
    <s v="יהודי"/>
    <n v="0"/>
  </r>
  <r>
    <s v="שופט"/>
    <s v="שופטת בית המשפט המחוזי ירושלים"/>
    <s v="שירלי"/>
    <s v="רנר"/>
    <s v="SHIRLEY"/>
    <s v="RENNER"/>
    <s v="female"/>
    <b v="0"/>
    <b v="0"/>
    <x v="0"/>
    <x v="0"/>
    <x v="0"/>
    <n v="1"/>
    <n v="1"/>
    <s v="יהודי"/>
    <n v="0"/>
  </r>
  <r>
    <s v="רשם"/>
    <s v="רשם בכיר בית משפט השלום רמלה"/>
    <s v="נעם"/>
    <s v="רף"/>
    <s v="NOAM"/>
    <s v="REF"/>
    <s v="male"/>
    <b v="0"/>
    <b v="0"/>
    <x v="0"/>
    <x v="2"/>
    <x v="1"/>
    <n v="1"/>
    <n v="0"/>
    <s v="יהודי"/>
    <n v="0"/>
  </r>
  <r>
    <s v="שופט"/>
    <s v="שופטת בית הדין האזורי לעבודה חיפה"/>
    <s v="איריס"/>
    <s v="רש"/>
    <s v="IRIS"/>
    <s v="RESH"/>
    <s v="female"/>
    <b v="0"/>
    <b v="0"/>
    <x v="0"/>
    <x v="0"/>
    <x v="2"/>
    <n v="1"/>
    <n v="1"/>
    <s v="יהודי"/>
    <n v="0"/>
  </r>
  <r>
    <s v="שופט"/>
    <s v="סגנית נשיא בית המשפט המחוזי תל-אביב"/>
    <s v="יהודית"/>
    <s v="שבח"/>
    <s v="JUDITH"/>
    <s v="SHEVACH"/>
    <s v="female"/>
    <b v="0"/>
    <b v="0"/>
    <x v="0"/>
    <x v="1"/>
    <x v="0"/>
    <n v="1"/>
    <n v="1"/>
    <s v="יהודי"/>
    <n v="0"/>
  </r>
  <r>
    <s v="שופט"/>
    <s v="שופט בית הדין האזורי לעבודה תל-אביב"/>
    <s v="אלעד"/>
    <s v="שביון"/>
    <s v="ELAD"/>
    <s v="SIVION"/>
    <s v="male"/>
    <b v="0"/>
    <b v="0"/>
    <x v="0"/>
    <x v="0"/>
    <x v="2"/>
    <n v="1"/>
    <n v="0"/>
    <s v="יהודי"/>
    <n v="0"/>
  </r>
  <r>
    <s v="שופט"/>
    <s v="שופטת לעניני משפחה בית משפט השלום (משפחה) תל אביב"/>
    <s v="ורד"/>
    <s v="שביט פינקלשטיין"/>
    <s v="VERED"/>
    <s v="SHAVIT FINKELSTEEIN"/>
    <s v="female"/>
    <b v="0"/>
    <b v="0"/>
    <x v="0"/>
    <x v="0"/>
    <x v="1"/>
    <n v="1"/>
    <n v="1"/>
    <s v="יהודי"/>
    <n v="0"/>
  </r>
  <r>
    <s v="שופט"/>
    <s v="שופט בית הדין האזורי לעבודה תל-אביב"/>
    <s v="אורן"/>
    <s v="שגב"/>
    <s v="OREN"/>
    <s v="SEGEV"/>
    <s v="male"/>
    <b v="0"/>
    <b v="0"/>
    <x v="0"/>
    <x v="0"/>
    <x v="2"/>
    <n v="1"/>
    <n v="0"/>
    <s v="יהודי"/>
    <n v="0"/>
  </r>
  <r>
    <s v="שופט"/>
    <s v="שופט בית המשפט המחוזי תל-אביב"/>
    <s v="בני"/>
    <s v="שגיא"/>
    <s v="BENNY"/>
    <s v="SAGI"/>
    <s v="male"/>
    <b v="0"/>
    <b v="0"/>
    <x v="0"/>
    <x v="0"/>
    <x v="0"/>
    <n v="1"/>
    <n v="0"/>
    <s v="יהודי"/>
    <n v="0"/>
  </r>
  <r>
    <s v="שופט"/>
    <s v="שופט בית משפט השלום חיפה"/>
    <s v="אהרן"/>
    <s v="שדה"/>
    <s v="AHARON"/>
    <s v="SADE"/>
    <s v="male"/>
    <b v="0"/>
    <b v="0"/>
    <x v="0"/>
    <x v="0"/>
    <x v="1"/>
    <n v="1"/>
    <n v="0"/>
    <s v="יהודי"/>
    <n v="0"/>
  </r>
  <r>
    <s v="שופט"/>
    <s v="שופטת בית הדין האזורי לעבודה ירושלים"/>
    <s v="שרה"/>
    <s v="שדיאור"/>
    <s v="SARAH"/>
    <s v="SHDEOUR"/>
    <s v="female"/>
    <b v="0"/>
    <b v="0"/>
    <x v="0"/>
    <x v="0"/>
    <x v="2"/>
    <n v="1"/>
    <n v="1"/>
    <s v="יהודי"/>
    <n v="0"/>
  </r>
  <r>
    <s v="שופט"/>
    <s v="שופט בכיר בית משפט השלום רמלה"/>
    <s v="דוד"/>
    <s v="שהם"/>
    <s v="DAVID"/>
    <s v="SHOHAM"/>
    <s v="male"/>
    <b v="0"/>
    <b v="0"/>
    <x v="0"/>
    <x v="0"/>
    <x v="1"/>
    <n v="1"/>
    <n v="0"/>
    <s v="יהודי"/>
    <n v="0"/>
  </r>
  <r>
    <s v="שופט"/>
    <s v="שופטת לעניני משפחה בית משפט משפחה בשלום באר שבע"/>
    <s v="אפרת"/>
    <s v="שהם דליות"/>
    <s v="EFRAT"/>
    <s v="SHOHAM DALIOT"/>
    <s v="female"/>
    <b v="0"/>
    <b v="0"/>
    <x v="0"/>
    <x v="0"/>
    <x v="1"/>
    <n v="1"/>
    <n v="1"/>
    <s v="יהודי"/>
    <n v="0"/>
  </r>
  <r>
    <s v="שופט"/>
    <s v="שופט בכיר בית משפט השלום תל-אביב"/>
    <s v="אהוד שמשון"/>
    <s v="שוורץ"/>
    <s v="EHUD SHIMSHON"/>
    <s v="SHWARTZ"/>
    <s v="male"/>
    <b v="0"/>
    <b v="0"/>
    <x v="0"/>
    <x v="0"/>
    <x v="1"/>
    <n v="1"/>
    <n v="0"/>
    <s v="יהודי"/>
    <n v="0"/>
  </r>
  <r>
    <s v="שופט"/>
    <s v="שופט בית המשפט המחוזי מרכז"/>
    <s v="אורן"/>
    <s v="שוורץ"/>
    <s v="OREN"/>
    <s v="SCHWARTZ"/>
    <s v="male"/>
    <b v="0"/>
    <b v="0"/>
    <x v="0"/>
    <x v="0"/>
    <x v="0"/>
    <n v="1"/>
    <n v="0"/>
    <s v="יהודי"/>
    <n v="0"/>
  </r>
  <r>
    <s v="רשם"/>
    <s v="רשם המרכז להכשרה והשתלמות שופטים"/>
    <s v="רונן"/>
    <s v="שוורץ"/>
    <s v="RONEN"/>
    <s v="SCHWARTZ"/>
    <s v="male"/>
    <b v="0"/>
    <b v="0"/>
    <x v="0"/>
    <x v="0"/>
    <x v="7"/>
    <n v="1"/>
    <n v="0"/>
    <s v="יהודי"/>
    <n v="0"/>
  </r>
  <r>
    <s v="רשם"/>
    <s v="רשמת בכירה בית משפט השלום תל-אביב"/>
    <s v="ורדה"/>
    <s v="שוורץ"/>
    <s v="VARDA"/>
    <s v="SHWORTZ"/>
    <s v="female"/>
    <b v="0"/>
    <b v="0"/>
    <x v="0"/>
    <x v="2"/>
    <x v="1"/>
    <n v="1"/>
    <n v="1"/>
    <s v="יהודי"/>
    <n v="0"/>
  </r>
  <r>
    <s v="שופט"/>
    <s v="שופטת בית הדין האזורי לעבודה חיפה"/>
    <s v="אילת"/>
    <s v="שומרוני-ברנשטיין"/>
    <s v="ELAT"/>
    <s v="SHOMRONY- BERNSTEIN"/>
    <s v="female"/>
    <b v="0"/>
    <b v="0"/>
    <x v="0"/>
    <x v="0"/>
    <x v="2"/>
    <n v="1"/>
    <n v="1"/>
    <s v="יהודי"/>
    <n v="0"/>
  </r>
  <r>
    <s v="שופט"/>
    <s v="סגן נשיא בית המשפט המחוזי תל-אביב"/>
    <s v="שאול"/>
    <s v="שוחט"/>
    <s v="SHAUL"/>
    <s v="SHOHAT"/>
    <s v="male"/>
    <b v="0"/>
    <b v="0"/>
    <x v="0"/>
    <x v="1"/>
    <x v="0"/>
    <n v="1"/>
    <n v="0"/>
    <s v="יהודי"/>
    <n v="0"/>
  </r>
  <r>
    <s v="שופט"/>
    <s v="נשיא בית הדין האזורי לעבודה נצרת"/>
    <s v="מירון"/>
    <s v="שורץ"/>
    <s v="MIRON"/>
    <s v="SCHWARTZ"/>
    <s v="male"/>
    <b v="0"/>
    <b v="0"/>
    <x v="0"/>
    <x v="3"/>
    <x v="2"/>
    <n v="1"/>
    <n v="0"/>
    <s v="יהודי"/>
    <n v="0"/>
  </r>
  <r>
    <s v="שופט"/>
    <s v="שופטת בכירה  תעבורה בשלום אשדוד"/>
    <s v="רבקה"/>
    <s v="שורץ"/>
    <s v="RIVKA"/>
    <s v="SCHWARTZ"/>
    <s v="female"/>
    <b v="0"/>
    <b v="0"/>
    <x v="0"/>
    <x v="0"/>
    <x v="1"/>
    <n v="1"/>
    <n v="1"/>
    <s v="יהודי"/>
    <n v="0"/>
  </r>
  <r>
    <s v="רשם"/>
    <s v="רשמת בית הדין האזורי לעבודה ירושלים"/>
    <s v="אסתר"/>
    <s v="שחור"/>
    <s v="ESTER"/>
    <s v="SHACHOR"/>
    <s v="female"/>
    <b v="0"/>
    <b v="0"/>
    <x v="0"/>
    <x v="2"/>
    <x v="2"/>
    <n v="1"/>
    <n v="1"/>
    <s v="יהודי"/>
    <n v="0"/>
  </r>
  <r>
    <s v="שופט"/>
    <s v="שופטת בית משפט השלום תל-אביב"/>
    <s v="תרצה"/>
    <s v="שחם-קינן"/>
    <s v="SHACHAM -KEINAN"/>
    <s v="TIRTSA"/>
    <s v="female"/>
    <b v="0"/>
    <b v="0"/>
    <x v="0"/>
    <x v="0"/>
    <x v="1"/>
    <n v="1"/>
    <n v="1"/>
    <s v="יהודי"/>
    <n v="0"/>
  </r>
  <r>
    <s v="שופט"/>
    <s v="שופט בית המשפט המחוזי ירושלים"/>
    <s v="עודד"/>
    <s v="שחם"/>
    <s v="ODED"/>
    <s v="SHAHAM"/>
    <s v="male"/>
    <b v="0"/>
    <b v="0"/>
    <x v="0"/>
    <x v="0"/>
    <x v="0"/>
    <n v="1"/>
    <n v="0"/>
    <s v="יהודי"/>
    <n v="0"/>
  </r>
  <r>
    <s v="שופט"/>
    <s v="שופטת בית הדין האזורי לעבודה ירושלים"/>
    <s v="יפה"/>
    <s v="שטיין"/>
    <s v="YAFFA"/>
    <s v="STIEN"/>
    <s v="female"/>
    <b v="0"/>
    <b v="0"/>
    <x v="0"/>
    <x v="0"/>
    <x v="2"/>
    <n v="1"/>
    <n v="1"/>
    <s v="יהודי"/>
    <n v="0"/>
  </r>
  <r>
    <s v="שופט"/>
    <s v="שופטת בכירה בית משפט משפחה בשלום ראשון לציון"/>
    <s v="אסתר"/>
    <s v="שטיין"/>
    <s v="ESTER"/>
    <s v="STEIN"/>
    <s v="female"/>
    <b v="0"/>
    <b v="0"/>
    <x v="0"/>
    <x v="0"/>
    <x v="1"/>
    <n v="1"/>
    <n v="1"/>
    <s v="יהודי"/>
    <n v="0"/>
  </r>
  <r>
    <s v="שופט"/>
    <s v="שופט בית המשפט העליון"/>
    <s v="אלכסנדר"/>
    <s v="שטיין"/>
    <s v="ALEXANDER"/>
    <s v="STEIN"/>
    <s v="male"/>
    <b v="0"/>
    <b v="0"/>
    <x v="0"/>
    <x v="0"/>
    <x v="3"/>
    <n v="1"/>
    <n v="0"/>
    <s v="יהודי"/>
    <n v="0"/>
  </r>
  <r>
    <s v="שופט"/>
    <s v="סגן נשיא בית משפט השלום ראשל&quot;צ"/>
    <s v="שמעון"/>
    <s v="שטיין"/>
    <s v="SHIMON"/>
    <s v="STEIN"/>
    <s v="male"/>
    <b v="0"/>
    <b v="0"/>
    <x v="0"/>
    <x v="1"/>
    <x v="1"/>
    <n v="1"/>
    <n v="0"/>
    <s v="יהודי"/>
    <n v="0"/>
  </r>
  <r>
    <s v="שופט"/>
    <s v="שופטת בית המשפט המחוזי מרכז"/>
    <s v="אסתר"/>
    <s v="שטמר"/>
    <s v="ESTHER"/>
    <s v="STEMMER"/>
    <s v="female"/>
    <b v="0"/>
    <b v="0"/>
    <x v="0"/>
    <x v="0"/>
    <x v="0"/>
    <n v="1"/>
    <n v="1"/>
    <s v="יהודי"/>
    <n v="0"/>
  </r>
  <r>
    <s v="שופט"/>
    <s v="שופט בית משפט השלום פ&quot;ת"/>
    <s v="נחום"/>
    <s v="שטרנליכט"/>
    <s v="NACHUM"/>
    <s v="STERNLICHT"/>
    <s v="male"/>
    <b v="0"/>
    <b v="0"/>
    <x v="0"/>
    <x v="0"/>
    <x v="1"/>
    <n v="1"/>
    <n v="0"/>
    <s v="יהודי"/>
    <n v="0"/>
  </r>
  <r>
    <s v="שופט"/>
    <s v="שופטת בית המשפט המחוזי נצרת"/>
    <s v="יפעת"/>
    <s v="שטרית-חדד"/>
    <s v="YIFAT"/>
    <s v="SHITRIT- HADAD"/>
    <s v="female"/>
    <b v="0"/>
    <b v="0"/>
    <x v="0"/>
    <x v="0"/>
    <x v="0"/>
    <n v="1"/>
    <n v="1"/>
    <s v="יהודי"/>
    <n v="0"/>
  </r>
  <r>
    <s v="שופט"/>
    <s v="שופט בית משפט השלום ירושלים"/>
    <s v="פאול"/>
    <s v="שטרק"/>
    <s v="PAUL"/>
    <s v="STARK"/>
    <s v="male"/>
    <b v="0"/>
    <b v="0"/>
    <x v="0"/>
    <x v="0"/>
    <x v="1"/>
    <n v="1"/>
    <n v="0"/>
    <s v="יהודי"/>
    <n v="0"/>
  </r>
  <r>
    <s v="רשם"/>
    <s v="רשמת בית הדין האזורי לעבודה חיפה"/>
    <s v="מירי"/>
    <s v="שי-גרינברג"/>
    <s v="MIRI"/>
    <s v="SHAY-GREENBERG"/>
    <s v="female"/>
    <b v="0"/>
    <b v="0"/>
    <x v="0"/>
    <x v="2"/>
    <x v="2"/>
    <n v="1"/>
    <n v="1"/>
    <s v="יהודי"/>
    <n v="0"/>
  </r>
  <r>
    <s v="שופט"/>
    <s v="שופטת בכירה בית משפט השלום ב&quot;ש"/>
    <s v="שושנה"/>
    <s v="שיטרית"/>
    <s v="SHOSHANA"/>
    <s v="SHITRIT"/>
    <s v="female"/>
    <b v="0"/>
    <b v="0"/>
    <x v="0"/>
    <x v="0"/>
    <x v="1"/>
    <n v="1"/>
    <n v="1"/>
    <s v="יהודי"/>
    <n v="0"/>
  </r>
  <r>
    <s v="שופט"/>
    <s v="שופט נוער בית משפט השלום תל-אביב"/>
    <s v="נעם"/>
    <s v="שילו"/>
    <s v="NOAM"/>
    <s v="SHILO"/>
    <s v="male"/>
    <b v="0"/>
    <b v="0"/>
    <x v="0"/>
    <x v="0"/>
    <x v="1"/>
    <n v="1"/>
    <n v="0"/>
    <s v="יהודי"/>
    <n v="0"/>
  </r>
  <r>
    <s v="שופט"/>
    <s v="רשם של בית המשפט בית משפט מחוזי"/>
    <s v="נפתלי"/>
    <s v="שילה"/>
    <s v="NAFTALI"/>
    <s v="SHILO"/>
    <s v="male"/>
    <b v="0"/>
    <b v="0"/>
    <x v="0"/>
    <x v="2"/>
    <x v="0"/>
    <n v="1"/>
    <n v="0"/>
    <s v="יהודי"/>
    <n v="0"/>
  </r>
  <r>
    <s v="שופט"/>
    <s v="סגן נשיא בית המשפט המחוזי מרכז"/>
    <s v="יעקב"/>
    <s v="שינמן"/>
    <s v="JACOB"/>
    <s v="SHIENMAN"/>
    <s v="male"/>
    <b v="0"/>
    <b v="0"/>
    <x v="0"/>
    <x v="1"/>
    <x v="0"/>
    <n v="1"/>
    <n v="0"/>
    <s v="יהודי"/>
    <n v="0"/>
  </r>
  <r>
    <s v="שופט"/>
    <s v="שופט לעניני משפחה בית משפט השלום ירושלים"/>
    <s v="ערן"/>
    <s v="שילה"/>
    <s v="ERAN"/>
    <s v="SHILO"/>
    <s v="male"/>
    <b v="0"/>
    <b v="0"/>
    <x v="0"/>
    <x v="0"/>
    <x v="1"/>
    <n v="1"/>
    <n v="0"/>
    <s v="יהודי"/>
    <n v="0"/>
  </r>
  <r>
    <s v="שופט"/>
    <s v="שופטת לעניני משפחה בית משפט השלום ראשל&quot;צ"/>
    <s v="חני"/>
    <s v="שירה"/>
    <s v="HANI"/>
    <s v="SHIRA"/>
    <s v="female"/>
    <b v="0"/>
    <b v="0"/>
    <x v="0"/>
    <x v="0"/>
    <x v="1"/>
    <n v="1"/>
    <n v="1"/>
    <s v="יהודי"/>
    <n v="0"/>
  </r>
  <r>
    <s v="שופט"/>
    <s v="שופטת בית משפט השלום קריות"/>
    <s v="לובנה"/>
    <s v="שלאעטה-חלאילה"/>
    <s v="LUBNA"/>
    <s v="KHALAILA"/>
    <s v="female"/>
    <b v="0"/>
    <b v="0"/>
    <x v="0"/>
    <x v="0"/>
    <x v="1"/>
    <n v="1"/>
    <n v="1"/>
    <s v="יהודי"/>
    <n v="0"/>
  </r>
  <r>
    <s v="שופט"/>
    <s v="שופט לעניני משפחה בית משפט השלום ב&quot;ש"/>
    <s v="בן"/>
    <s v="שלו"/>
    <s v="BEN"/>
    <s v="SHALEV"/>
    <s v="male"/>
    <b v="0"/>
    <b v="0"/>
    <x v="0"/>
    <x v="0"/>
    <x v="1"/>
    <n v="1"/>
    <n v="0"/>
    <s v="יהודי"/>
    <n v="0"/>
  </r>
  <r>
    <s v="רשם"/>
    <s v="רשמת בכירה בית משפט השלום חיפה"/>
    <s v="הדס"/>
    <s v="שכטר-ישראלי"/>
    <s v="HADAS"/>
    <s v="ISRAELI"/>
    <s v="female"/>
    <b v="0"/>
    <b v="0"/>
    <x v="0"/>
    <x v="2"/>
    <x v="1"/>
    <n v="1"/>
    <n v="1"/>
    <s v="יהודי"/>
    <n v="0"/>
  </r>
  <r>
    <s v="שופט"/>
    <s v="שופטת בית המשפט המחוזי באר שבע"/>
    <s v="גילת"/>
    <s v="שלו"/>
    <s v="GILAT"/>
    <s v="SHALEV"/>
    <s v="female"/>
    <b v="0"/>
    <b v="0"/>
    <x v="0"/>
    <x v="0"/>
    <x v="0"/>
    <n v="1"/>
    <n v="1"/>
    <s v="יהודי"/>
    <n v="0"/>
  </r>
  <r>
    <s v="שופט"/>
    <s v="שופטת של בית משפט לתעבורה"/>
    <s v="לאה"/>
    <s v="שלזינגר-שמאי"/>
    <s v="LEAH"/>
    <s v="SCHLEZINGER-SHAMAY"/>
    <s v="female"/>
    <b v="0"/>
    <b v="0"/>
    <x v="0"/>
    <x v="0"/>
    <x v="4"/>
    <n v="1"/>
    <n v="1"/>
    <s v="יהודי"/>
    <n v="0"/>
  </r>
  <r>
    <s v="שופט"/>
    <s v="שופט בית משפט השלום תל-אביב"/>
    <s v="אבי"/>
    <s v="שליו"/>
    <s v="AVI"/>
    <s v="SHALEV"/>
    <s v="male"/>
    <b v="0"/>
    <b v="0"/>
    <x v="0"/>
    <x v="0"/>
    <x v="1"/>
    <n v="1"/>
    <n v="0"/>
    <s v="יהודי"/>
    <n v="0"/>
  </r>
  <r>
    <s v="שופט"/>
    <s v="שופטת לעניני משפחה בית משפט השלום ירושלים"/>
    <s v="אורלי"/>
    <s v="שמאי-כתב"/>
    <s v="ORLY"/>
    <s v="SHAMAY-KATAV"/>
    <s v="female"/>
    <b v="0"/>
    <b v="0"/>
    <x v="0"/>
    <x v="0"/>
    <x v="1"/>
    <n v="1"/>
    <n v="1"/>
    <s v="יהודי"/>
    <n v="0"/>
  </r>
  <r>
    <s v="שופט"/>
    <s v="שופטת בית המשפט המחוזי מרכז"/>
    <s v="ריקי"/>
    <s v="שמולביץ"/>
    <s v="RIKI"/>
    <s v="SHMULEVITZ"/>
    <s v="female"/>
    <b v="0"/>
    <b v="0"/>
    <x v="0"/>
    <x v="0"/>
    <x v="0"/>
    <n v="1"/>
    <n v="1"/>
    <s v="יהודי"/>
    <n v="0"/>
  </r>
  <r>
    <s v="שופט"/>
    <s v="סגנית נשיא בית משפט השלום קרית גת"/>
    <s v="נגה"/>
    <s v="שמואלי-מאייר"/>
    <s v="NOGA"/>
    <s v="SHMUELI- MEYER"/>
    <s v="female"/>
    <b v="0"/>
    <b v="0"/>
    <x v="0"/>
    <x v="1"/>
    <x v="1"/>
    <n v="1"/>
    <n v="1"/>
    <s v="יהודי"/>
    <n v="0"/>
  </r>
  <r>
    <s v="שופט"/>
    <s v="שופטת בית משפט תעבורה בשלום אשדוד"/>
    <s v="ליאת"/>
    <s v="שמיר-הירש"/>
    <s v="LIAT"/>
    <s v="SHAMIR-HEERSH"/>
    <s v="female"/>
    <b v="0"/>
    <b v="0"/>
    <x v="0"/>
    <x v="0"/>
    <x v="1"/>
    <n v="1"/>
    <n v="1"/>
    <s v="יהודי"/>
    <n v="0"/>
  </r>
  <r>
    <s v="שופט"/>
    <s v="שופט לעניני משפחה בית משפט השלום (משפחה) תל אביב"/>
    <s v="ארז"/>
    <s v="שני"/>
    <s v="EREZ"/>
    <s v="SHANI"/>
    <s v="male"/>
    <b v="0"/>
    <b v="0"/>
    <x v="0"/>
    <x v="0"/>
    <x v="1"/>
    <n v="1"/>
    <n v="0"/>
    <s v="יהודי"/>
    <n v="0"/>
  </r>
  <r>
    <s v="שופט"/>
    <s v="שופט השלום ראשל&quot;צ"/>
    <s v="גיא"/>
    <s v="שני"/>
    <s v="GUY"/>
    <s v="SHANI"/>
    <s v="male"/>
    <b v="0"/>
    <b v="0"/>
    <x v="0"/>
    <x v="0"/>
    <x v="1"/>
    <n v="1"/>
    <n v="0"/>
    <s v="יהודי"/>
    <n v="0"/>
  </r>
  <r>
    <s v="שופט"/>
    <s v="סגנית נשיא בית המשפט"/>
    <s v="חנה"/>
    <s v="שניצר זאגא"/>
    <s v="HANA"/>
    <s v="SCHNITZER ZAGA"/>
    <s v="female"/>
    <b v="0"/>
    <b v="0"/>
    <x v="0"/>
    <x v="1"/>
    <x v="6"/>
    <n v="1"/>
    <n v="1"/>
    <s v="יהודי"/>
    <n v="0"/>
  </r>
  <r>
    <s v="שופט"/>
    <s v="סגן נשיא בית המשפט המחוזי תל-אביב"/>
    <s v="ישעיהו"/>
    <s v="שנלר"/>
    <s v="ISSAIYHO"/>
    <s v="SCHNELLER"/>
    <s v="male"/>
    <b v="0"/>
    <b v="0"/>
    <x v="0"/>
    <x v="1"/>
    <x v="0"/>
    <n v="1"/>
    <n v="0"/>
    <s v="יהודי"/>
    <n v="0"/>
  </r>
  <r>
    <s v="שופט"/>
    <s v="שופטת בית משפט השלום קרית שמונה"/>
    <s v="רות"/>
    <s v="שפילברג-כהן"/>
    <s v="RUTH"/>
    <s v="SPIELBERG-COHEN"/>
    <s v="female"/>
    <b v="0"/>
    <b v="0"/>
    <x v="0"/>
    <x v="0"/>
    <x v="1"/>
    <n v="1"/>
    <n v="1"/>
    <s v="יהודי"/>
    <n v="0"/>
  </r>
  <r>
    <s v="שופט"/>
    <s v="שופט בית הדין הארצי לעבודה"/>
    <s v="מיכאל מרדכי"/>
    <s v="שפיצר"/>
    <s v="MICHAEL"/>
    <s v="SPITZER"/>
    <s v="male"/>
    <b v="0"/>
    <b v="0"/>
    <x v="0"/>
    <x v="0"/>
    <x v="5"/>
    <n v="1"/>
    <n v="0"/>
    <s v="יהודי"/>
    <n v="0"/>
  </r>
  <r>
    <s v="שופט"/>
    <s v="נשיא בית המשפט המחוזי חיפה"/>
    <s v="ד&quot;ר רון"/>
    <s v="שפירא"/>
    <s v="DR.RON"/>
    <s v="SHAPIRO"/>
    <s v="male"/>
    <b v="0"/>
    <b v="0"/>
    <x v="0"/>
    <x v="3"/>
    <x v="0"/>
    <n v="1"/>
    <n v="0"/>
    <s v="יהודי"/>
    <n v="0"/>
  </r>
  <r>
    <s v="שופט"/>
    <s v="סגן נשיא בית המשפט המחוזי מרכז"/>
    <s v="יעקב"/>
    <s v="שפסר"/>
    <s v="JACOB"/>
    <s v="SPASSER"/>
    <s v="male"/>
    <b v="0"/>
    <b v="0"/>
    <x v="0"/>
    <x v="1"/>
    <x v="0"/>
    <n v="1"/>
    <n v="0"/>
    <s v="יהודי"/>
    <n v="0"/>
  </r>
  <r>
    <s v="שופט"/>
    <s v="שופט בית משפט השלום הרצליה"/>
    <s v="יעקב"/>
    <s v="שקד"/>
    <s v="JACOB"/>
    <s v="SHAKED"/>
    <s v="male"/>
    <b v="0"/>
    <b v="0"/>
    <x v="0"/>
    <x v="0"/>
    <x v="1"/>
    <n v="1"/>
    <n v="0"/>
    <s v="יהודי"/>
    <n v="0"/>
  </r>
  <r>
    <s v="שופט"/>
    <s v="שופט לעניני משפחה בית משפט השלום (משפחה) תל אביב"/>
    <s v="יהורם"/>
    <s v="שקד"/>
    <s v="YEHORAM"/>
    <s v="SHAKED"/>
    <s v="male"/>
    <b v="0"/>
    <b v="0"/>
    <x v="0"/>
    <x v="0"/>
    <x v="1"/>
    <n v="1"/>
    <n v="0"/>
    <s v="יהודי"/>
    <n v="0"/>
  </r>
  <r>
    <s v="שופט"/>
    <s v="שופטת בית הדין האזורי לעבודה נצרת"/>
    <s v="ורד"/>
    <s v="שפר"/>
    <s v="VERED"/>
    <s v="SHEFER"/>
    <s v="female"/>
    <b v="0"/>
    <b v="0"/>
    <x v="0"/>
    <x v="0"/>
    <x v="2"/>
    <n v="1"/>
    <n v="1"/>
    <s v="יהודי"/>
    <n v="0"/>
  </r>
  <r>
    <s v="רשם"/>
    <s v="רשמת בכירה בית משפט השלום קריות"/>
    <s v="יפעת"/>
    <s v="שקדי שץ"/>
    <s v="YIFAT"/>
    <s v="SHKEDI SHATZ"/>
    <s v="female"/>
    <b v="0"/>
    <b v="0"/>
    <x v="0"/>
    <x v="2"/>
    <x v="1"/>
    <n v="1"/>
    <n v="1"/>
    <s v="יהודי"/>
    <n v="0"/>
  </r>
  <r>
    <s v="שופט"/>
    <s v="שופטת בית משפט השלום ירושלים"/>
    <s v="מיכל"/>
    <s v="שרביט"/>
    <s v="MICHAL"/>
    <s v="SHARVIT"/>
    <s v="female"/>
    <b v="0"/>
    <b v="0"/>
    <x v="0"/>
    <x v="0"/>
    <x v="1"/>
    <n v="1"/>
    <n v="1"/>
    <s v="יהודי"/>
    <n v="0"/>
  </r>
  <r>
    <s v="שופט"/>
    <s v="שופט בית משפט השלום כפר סבא"/>
    <s v="אביב"/>
    <s v="שרון"/>
    <s v="AVIV"/>
    <s v="SHARON"/>
    <s v="male"/>
    <b v="0"/>
    <b v="0"/>
    <x v="0"/>
    <x v="0"/>
    <x v="1"/>
    <n v="1"/>
    <n v="0"/>
    <s v="יהודי"/>
    <n v="0"/>
  </r>
  <r>
    <s v="שופט"/>
    <s v="שופטת בית משפט השלום פ&quot;ת"/>
    <s v="ריבה"/>
    <s v="שרון"/>
    <s v="RIVA"/>
    <s v="SHARON"/>
    <s v="female"/>
    <b v="0"/>
    <b v="0"/>
    <x v="0"/>
    <x v="0"/>
    <x v="1"/>
    <n v="1"/>
    <n v="1"/>
    <s v="יהודי"/>
    <n v="0"/>
  </r>
  <r>
    <s v="שופט"/>
    <s v="שופטת בכירה תקן בית משפט השלום נצרת"/>
    <s v="דלית"/>
    <s v="שרון-גרין"/>
    <s v="DALIT"/>
    <s v="SHARON-GREEN"/>
    <s v="female"/>
    <b v="0"/>
    <b v="0"/>
    <x v="0"/>
    <x v="0"/>
    <x v="1"/>
    <n v="1"/>
    <n v="1"/>
    <s v="יהודי"/>
    <n v="0"/>
  </r>
  <r>
    <s v="שופט"/>
    <s v="שופטת בית המשפט המחוזי חיפה"/>
    <s v="תמר"/>
    <s v="שרון נתנאל"/>
    <s v="THAMAR"/>
    <s v="SHARON-NETHANE"/>
    <s v="female"/>
    <b v="0"/>
    <b v="0"/>
    <x v="0"/>
    <x v="0"/>
    <x v="0"/>
    <n v="1"/>
    <n v="1"/>
    <s v="יהודי"/>
    <n v="0"/>
  </r>
  <r>
    <s v="שופט"/>
    <s v="שופט בית המשפט המחוזי חיפה"/>
    <s v="חננאל"/>
    <s v="שרעבי"/>
    <s v="HANANEL"/>
    <s v="SHARABI"/>
    <s v="male"/>
    <b v="0"/>
    <b v="0"/>
    <x v="0"/>
    <x v="0"/>
    <x v="0"/>
    <n v="1"/>
    <n v="0"/>
    <s v="יהודי"/>
    <n v="0"/>
  </r>
  <r>
    <s v="שופט"/>
    <s v="שופט בית משפט השלום תל-אביב"/>
    <s v="משה"/>
    <s v="תדמור ברנשטיין"/>
    <s v="MOSHE"/>
    <s v="TADMOR BERNSTEIN"/>
    <s v="male"/>
    <b v="0"/>
    <b v="0"/>
    <x v="0"/>
    <x v="0"/>
    <x v="1"/>
    <n v="1"/>
    <n v="0"/>
    <s v="יהודי"/>
    <n v="0"/>
  </r>
  <r>
    <s v="שופט"/>
    <s v="סגנית נשיא בית משפט השלום חיפה"/>
    <s v="טל"/>
    <s v="תדמור-זמיר"/>
    <s v="TAL"/>
    <s v="TADMORE-ZAMIR"/>
    <s v="female"/>
    <b v="0"/>
    <b v="0"/>
    <x v="0"/>
    <x v="1"/>
    <x v="1"/>
    <n v="1"/>
    <n v="1"/>
    <s v="יהודי"/>
    <n v="0"/>
  </r>
  <r>
    <s v="שופט"/>
    <s v="שופטת בית משפט השלום תל-אביב"/>
    <s v="נעה"/>
    <s v="תבור"/>
    <s v="NOA"/>
    <s v="TAVOR"/>
    <s v="female"/>
    <b v="0"/>
    <b v="0"/>
    <x v="0"/>
    <x v="0"/>
    <x v="1"/>
    <n v="1"/>
    <n v="1"/>
    <s v="יהודי"/>
    <n v="0"/>
  </r>
  <r>
    <s v="שופט"/>
    <s v="שופט רשם בית המשפט המחוזי מרכז"/>
    <s v="מיכאל"/>
    <s v="תמיר"/>
    <s v="MICHAEL"/>
    <s v="TAMIR"/>
    <s v="male"/>
    <b v="0"/>
    <b v="0"/>
    <x v="0"/>
    <x v="0"/>
    <x v="0"/>
    <n v="1"/>
    <n v="0"/>
    <s v="יהודי"/>
    <n v="0"/>
  </r>
  <r>
    <s v="שופט"/>
    <s v="שופט בית המשפט המחוזי ירושלים"/>
    <s v="אברהם דן (רמי)"/>
    <s v="רובין"/>
    <s v="AVRAHAM DAN"/>
    <s v="RUBIN"/>
    <s v="male"/>
    <b v="0"/>
    <b v="0"/>
    <x v="0"/>
    <x v="0"/>
    <x v="0"/>
    <n v="1"/>
    <n v="0"/>
    <s v="יהודי"/>
    <n v="0"/>
  </r>
  <r>
    <s v="שופט"/>
    <s v="שופט בית משפט השלום חיפה"/>
    <s v="אבישי"/>
    <s v="רובס"/>
    <s v="AVISHAI"/>
    <s v="ROBES"/>
    <s v="male"/>
    <b v="0"/>
    <b v="0"/>
    <x v="0"/>
    <x v="0"/>
    <x v="1"/>
    <n v="1"/>
    <n v="0"/>
    <s v="יהודי"/>
    <n v="0"/>
  </r>
  <r>
    <s v="שופט"/>
    <s v="שופטת בית הדין האזורי לעבודה תל-אביב"/>
    <s v="אסנת"/>
    <s v="רובוביץ-ברכש"/>
    <s v="OSNAT"/>
    <s v="RUBOWITZ-BARCHASH"/>
    <s v="female"/>
    <b v="0"/>
    <b v="0"/>
    <x v="0"/>
    <x v="0"/>
    <x v="2"/>
    <n v="1"/>
    <n v="1"/>
    <s v="יהודי"/>
    <n v="0"/>
  </r>
  <r>
    <s v="שופט"/>
    <s v="שופטת בית משפט השלום תל-אביב בדימוס"/>
    <s v="דליה"/>
    <s v="אבי-גיא"/>
    <s v="DELIA"/>
    <s v="AVI-GUY"/>
    <s v="female"/>
    <b v="1"/>
    <b v="0"/>
    <x v="1"/>
    <x v="0"/>
    <x v="1"/>
    <n v="1"/>
    <n v="1"/>
    <m/>
    <n v="0"/>
  </r>
  <r>
    <s v="שופט"/>
    <s v="שופטת בית משפט השלום ירושלים בדימוס"/>
    <s v="מלכה"/>
    <s v="אביב"/>
    <s v="MALKA"/>
    <s v="AVIV"/>
    <s v="female"/>
    <b v="1"/>
    <b v="0"/>
    <x v="1"/>
    <x v="0"/>
    <x v="1"/>
    <n v="1"/>
    <n v="1"/>
    <m/>
    <n v="0"/>
  </r>
  <r>
    <s v="שופט"/>
    <s v="שופטת בכירה בית המשפט המחוזי באר שבע בדימוס"/>
    <s v="רות"/>
    <s v="אבידע"/>
    <s v="RUTH"/>
    <s v="AVIDA"/>
    <s v="female"/>
    <b v="1"/>
    <b v="0"/>
    <x v="1"/>
    <x v="0"/>
    <x v="0"/>
    <n v="1"/>
    <n v="1"/>
    <m/>
    <n v="0"/>
  </r>
  <r>
    <s v="שופט"/>
    <s v="שופט של בית משפט שלום"/>
    <s v="יצחק"/>
    <s v="אבינל"/>
    <s v=""/>
    <s v=""/>
    <s v="male"/>
    <b v="1"/>
    <b v="1"/>
    <x v="1"/>
    <x v="0"/>
    <x v="1"/>
    <n v="1"/>
    <n v="0"/>
    <m/>
    <n v="0"/>
  </r>
  <r>
    <s v="שופט"/>
    <s v="שופטת בכירה בית משפט השלום חיפה בדימוס"/>
    <s v="יעל"/>
    <s v="אבירם כתבן"/>
    <s v="YAEL"/>
    <s v="AVIRAM-KATVAN"/>
    <s v="female"/>
    <b v="1"/>
    <b v="0"/>
    <x v="1"/>
    <x v="0"/>
    <x v="1"/>
    <n v="1"/>
    <n v="1"/>
    <m/>
    <n v="0"/>
  </r>
  <r>
    <s v="שופט"/>
    <s v="סגן נשיא בית המשפט המחוזי תל-אביב"/>
    <s v="אריה"/>
    <s v="אבן-ארי"/>
    <s v="ARYE"/>
    <s v="EVEN-ARI"/>
    <s v="male"/>
    <b v="1"/>
    <b v="1"/>
    <x v="1"/>
    <x v="1"/>
    <x v="0"/>
    <n v="1"/>
    <n v="0"/>
    <m/>
    <n v="0"/>
  </r>
  <r>
    <s v="שופט"/>
    <s v=""/>
    <s v="יהושע גרהרד"/>
    <s v="אברבך"/>
    <s v=""/>
    <s v="AVERBUCH"/>
    <s v="male"/>
    <b v="1"/>
    <b v="1"/>
    <x v="1"/>
    <x v="4"/>
    <x v="6"/>
    <n v="1"/>
    <n v="0"/>
    <m/>
    <n v="0"/>
  </r>
  <r>
    <s v="שופט"/>
    <s v="נשיאת בית המשפט המחוזי תל-אביב"/>
    <s v="חנה"/>
    <s v="אבנור"/>
    <s v="HANNA"/>
    <s v="EVENOR"/>
    <s v="female"/>
    <b v="1"/>
    <b v="1"/>
    <x v="1"/>
    <x v="3"/>
    <x v="0"/>
    <n v="1"/>
    <n v="1"/>
    <m/>
    <n v="0"/>
  </r>
  <r>
    <s v="רשם"/>
    <s v="רשם הוצל&quot;פ בדימוס"/>
    <s v="אסף"/>
    <s v="אבני"/>
    <s v="ASAF"/>
    <s v="AVNI"/>
    <s v="male"/>
    <b v="1"/>
    <b v="0"/>
    <x v="1"/>
    <x v="2"/>
    <x v="6"/>
    <n v="1"/>
    <n v="0"/>
    <m/>
    <n v="0"/>
  </r>
  <r>
    <s v="רשם"/>
    <s v="רשם בית משפט השלום רחובות"/>
    <s v="יואב"/>
    <s v="אבני"/>
    <s v=""/>
    <s v=""/>
    <s v="male"/>
    <b v="1"/>
    <b v="0"/>
    <x v="1"/>
    <x v="2"/>
    <x v="1"/>
    <n v="1"/>
    <n v="0"/>
    <m/>
    <n v="0"/>
  </r>
  <r>
    <s v="שופט"/>
    <s v="שופטת בית המשפט המחוזי תל-אביב בדימוס"/>
    <s v="ד&quot;ר דפנה"/>
    <s v="אבניאלי"/>
    <s v="DR. DAPHNA"/>
    <s v="AVNIELI"/>
    <s v="female"/>
    <b v="1"/>
    <b v="0"/>
    <x v="1"/>
    <x v="0"/>
    <x v="0"/>
    <n v="1"/>
    <n v="1"/>
    <m/>
    <n v="0"/>
  </r>
  <r>
    <s v="שופט"/>
    <s v="שופט בית משפט השלום ירושלים"/>
    <s v="עמיר"/>
    <s v="אברהמי"/>
    <s v=""/>
    <s v=""/>
    <s v="male"/>
    <b v="1"/>
    <b v="0"/>
    <x v="1"/>
    <x v="0"/>
    <x v="1"/>
    <n v="1"/>
    <n v="0"/>
    <m/>
    <n v="0"/>
  </r>
  <r>
    <s v="שופט"/>
    <s v="שופטת בית משפט השלום תל-אביב בדימוס"/>
    <s v="זהבה"/>
    <s v="אגי"/>
    <s v="ZAHAVA"/>
    <s v="AGI"/>
    <s v="female"/>
    <b v="1"/>
    <b v="0"/>
    <x v="1"/>
    <x v="0"/>
    <x v="1"/>
    <n v="1"/>
    <n v="1"/>
    <m/>
    <n v="0"/>
  </r>
  <r>
    <s v="שופט"/>
    <s v="נשיא  בית המשפט המחוזי נצרת"/>
    <s v="יהודה"/>
    <s v="אברמוביץ"/>
    <s v="YEHUDA"/>
    <s v="ABRAMOVITCH"/>
    <s v="male"/>
    <b v="1"/>
    <b v="1"/>
    <x v="1"/>
    <x v="3"/>
    <x v="0"/>
    <n v="1"/>
    <n v="0"/>
    <m/>
    <n v="0"/>
  </r>
  <r>
    <s v="שופט"/>
    <s v="נשיא בית המשפט"/>
    <s v="שמעון"/>
    <s v="אגרנט"/>
    <s v=""/>
    <s v=""/>
    <s v="male"/>
    <b v="1"/>
    <b v="1"/>
    <x v="1"/>
    <x v="3"/>
    <x v="6"/>
    <n v="1"/>
    <n v="0"/>
    <m/>
    <n v="0"/>
  </r>
  <r>
    <s v="שופט"/>
    <s v="שופט של בימ&quot;ש מחזוי"/>
    <s v="חיים"/>
    <s v="אדר"/>
    <s v="CHAIM"/>
    <s v="ADAR"/>
    <s v="male"/>
    <b v="1"/>
    <b v="1"/>
    <x v="1"/>
    <x v="0"/>
    <x v="0"/>
    <n v="1"/>
    <n v="0"/>
    <m/>
    <n v="0"/>
  </r>
  <r>
    <s v="שופט"/>
    <s v="נשיא בית הדין הארצי לעבודה בדימוס"/>
    <s v="סטפן"/>
    <s v="אדלר"/>
    <s v="STEPHEN"/>
    <s v="ADLER"/>
    <s v="male"/>
    <b v="1"/>
    <b v="0"/>
    <x v="1"/>
    <x v="3"/>
    <x v="5"/>
    <n v="1"/>
    <n v="0"/>
    <m/>
    <n v="0"/>
  </r>
  <r>
    <s v="שופט"/>
    <s v="שופטת בית הדין האזורי לעבודה תל-אביב בדימוס"/>
    <s v="אורנית"/>
    <s v="אגסי"/>
    <s v="ORNIT"/>
    <s v="AGASSI"/>
    <s v="female"/>
    <b v="1"/>
    <b v="0"/>
    <x v="1"/>
    <x v="0"/>
    <x v="2"/>
    <n v="1"/>
    <n v="1"/>
    <m/>
    <n v="0"/>
  </r>
  <r>
    <s v="שופט"/>
    <s v=" בדימוס"/>
    <s v="נגה"/>
    <s v="אהד"/>
    <s v="NOGA"/>
    <s v="OHAD"/>
    <s v="female"/>
    <b v="1"/>
    <b v="0"/>
    <x v="1"/>
    <x v="4"/>
    <x v="6"/>
    <n v="1"/>
    <n v="1"/>
    <m/>
    <n v="0"/>
  </r>
  <r>
    <s v="שופט"/>
    <s v="שופט של בימ&quot;ש מחוזי תל אביב"/>
    <s v="אהרון"/>
    <s v="אולסקר"/>
    <s v=""/>
    <s v=""/>
    <s v="male"/>
    <b v="1"/>
    <b v="1"/>
    <x v="1"/>
    <x v="0"/>
    <x v="0"/>
    <n v="1"/>
    <n v="0"/>
    <m/>
    <n v="0"/>
  </r>
  <r>
    <s v="רשם"/>
    <s v="רשם הוצל&quot;פ בדימוס"/>
    <s v="אורי"/>
    <s v="אוחיון"/>
    <s v="ORI"/>
    <s v="OHAION"/>
    <s v="male"/>
    <b v="1"/>
    <b v="0"/>
    <x v="1"/>
    <x v="2"/>
    <x v="6"/>
    <n v="1"/>
    <n v="0"/>
    <m/>
    <n v="0"/>
  </r>
  <r>
    <s v="שופט"/>
    <s v="שופט של בימ&quot;ש מחוזי"/>
    <s v="ישראל"/>
    <s v="אוסטרר"/>
    <s v="ISRAEL"/>
    <s v="OSTRER"/>
    <s v="male"/>
    <b v="1"/>
    <b v="1"/>
    <x v="1"/>
    <x v="0"/>
    <x v="0"/>
    <n v="1"/>
    <n v="0"/>
    <m/>
    <n v="0"/>
  </r>
  <r>
    <s v="שופט"/>
    <s v="סגנית נשיא בימ&quot;ש מחזוי תל אביב"/>
    <s v="ויקטוריה"/>
    <s v="אוסטרובסקי כהן"/>
    <s v="VICTORIA"/>
    <s v="OSTROVSKI-COHEN"/>
    <s v="female"/>
    <b v="1"/>
    <b v="1"/>
    <x v="1"/>
    <x v="1"/>
    <x v="0"/>
    <n v="1"/>
    <n v="1"/>
    <m/>
    <n v="0"/>
  </r>
  <r>
    <s v="שופט"/>
    <s v="סגנית נשיא בית המשפט המחוזי תל-אביב בדימוס"/>
    <s v="ברכה"/>
    <s v="אופיר תום"/>
    <s v="BRACHA"/>
    <s v="OFIR-TOM"/>
    <s v="female"/>
    <b v="1"/>
    <b v="0"/>
    <x v="1"/>
    <x v="1"/>
    <x v="0"/>
    <n v="1"/>
    <n v="1"/>
    <m/>
    <n v="0"/>
  </r>
  <r>
    <s v="שופט"/>
    <s v="שופטת בית המשפט המחוזי ירושלים בדימוס"/>
    <s v="רות"/>
    <s v="אור"/>
    <s v="RUTH"/>
    <s v="OR"/>
    <s v="female"/>
    <b v="1"/>
    <b v="0"/>
    <x v="1"/>
    <x v="0"/>
    <x v="0"/>
    <n v="1"/>
    <n v="1"/>
    <m/>
    <n v="0"/>
  </r>
  <r>
    <s v="שופט"/>
    <s v="נשיא בית המשפט העליון"/>
    <s v="יצחק"/>
    <s v="אולשן"/>
    <s v=""/>
    <s v=""/>
    <s v="male"/>
    <b v="1"/>
    <b v="1"/>
    <x v="1"/>
    <x v="3"/>
    <x v="3"/>
    <n v="1"/>
    <n v="0"/>
    <m/>
    <n v="0"/>
  </r>
  <r>
    <s v="שופט"/>
    <s v="שופט של בימ&quot;ש שלום"/>
    <s v="יצחק"/>
    <s v="אורן"/>
    <s v=""/>
    <s v=""/>
    <s v="male"/>
    <b v="1"/>
    <b v="1"/>
    <x v="1"/>
    <x v="0"/>
    <x v="1"/>
    <n v="1"/>
    <n v="0"/>
    <m/>
    <n v="0"/>
  </r>
  <r>
    <s v="שופט"/>
    <s v="מנהל בתי המשפט בדימוס"/>
    <s v="בעז"/>
    <s v="אוקון"/>
    <s v="BOAZ"/>
    <s v="OKON"/>
    <s v="male"/>
    <b v="1"/>
    <b v="0"/>
    <x v="1"/>
    <x v="5"/>
    <x v="7"/>
    <n v="1"/>
    <n v="0"/>
    <m/>
    <n v="0"/>
  </r>
  <r>
    <s v="שופט"/>
    <s v="משנה לנשיא בית המשפט העליון בדימוס"/>
    <s v="תאודור"/>
    <s v="אור"/>
    <s v="THEODOR"/>
    <s v="OR"/>
    <s v="male"/>
    <b v="1"/>
    <b v="0"/>
    <x v="1"/>
    <x v="1"/>
    <x v="3"/>
    <n v="1"/>
    <n v="0"/>
    <m/>
    <n v="0"/>
  </r>
  <r>
    <s v="שופט"/>
    <s v="שופט בכיר בית המשפט המחוזי באר שבע בדימוס"/>
    <s v="ברוך"/>
    <s v="אזולאי"/>
    <s v="BARUCH"/>
    <s v="AZULAY"/>
    <s v="male"/>
    <b v="1"/>
    <b v="0"/>
    <x v="1"/>
    <x v="0"/>
    <x v="0"/>
    <n v="1"/>
    <n v="0"/>
    <m/>
    <n v="0"/>
  </r>
  <r>
    <s v="שופט"/>
    <s v="נשיא של בימ&quot;ש המחוזי בחיפה"/>
    <s v="יעקב"/>
    <s v="אזולאי"/>
    <s v=""/>
    <s v=""/>
    <s v="male"/>
    <b v="1"/>
    <b v="1"/>
    <x v="1"/>
    <x v="3"/>
    <x v="0"/>
    <n v="1"/>
    <n v="0"/>
    <m/>
    <n v="0"/>
  </r>
  <r>
    <s v="שופט"/>
    <s v="שופט בית המשפט המחוזי תל-אביב"/>
    <s v="ד&quot;ר עדי"/>
    <s v="אזר"/>
    <s v="DR. ADI"/>
    <s v="AZAR"/>
    <s v="male"/>
    <b v="1"/>
    <b v="1"/>
    <x v="1"/>
    <x v="0"/>
    <x v="0"/>
    <n v="1"/>
    <n v="0"/>
    <m/>
    <n v="0"/>
  </r>
  <r>
    <s v="שופט"/>
    <s v="שופטת בית המשפט המחוזי תל-אביב בדימוס"/>
    <s v="הדסה"/>
    <s v="אחיטוב הרטמן"/>
    <s v="HADASSA"/>
    <s v="ACHITUV-HARTMAN"/>
    <s v="female"/>
    <b v="1"/>
    <b v="0"/>
    <x v="1"/>
    <x v="0"/>
    <x v="0"/>
    <n v="1"/>
    <n v="1"/>
    <m/>
    <n v="0"/>
  </r>
  <r>
    <s v="שופט"/>
    <s v="שופטת בכירה בית המשפט המחוזי תל-אביב בדימוס"/>
    <s v="נורית"/>
    <s v="אחיטוב"/>
    <s v="NURIT"/>
    <s v="AHITUV"/>
    <s v="female"/>
    <b v="1"/>
    <b v="0"/>
    <x v="1"/>
    <x v="0"/>
    <x v="0"/>
    <n v="1"/>
    <n v="1"/>
    <m/>
    <n v="0"/>
  </r>
  <r>
    <s v="שופט"/>
    <s v="שופט בית משפט השלום תל-אביב בדימוס"/>
    <s v="אריה"/>
    <s v="אטיאס"/>
    <s v="ARIE"/>
    <s v="ATIAS"/>
    <s v="male"/>
    <b v="1"/>
    <b v="0"/>
    <x v="1"/>
    <x v="0"/>
    <x v="1"/>
    <n v="1"/>
    <n v="0"/>
    <m/>
    <n v="0"/>
  </r>
  <r>
    <s v="שופט"/>
    <s v="שופט בית משפט השלום תל-אביב בדימוס"/>
    <s v="שלמה"/>
    <s v="איזקסון"/>
    <s v="SHLOMO"/>
    <s v="IZACKSOHN"/>
    <s v="male"/>
    <b v="1"/>
    <b v="0"/>
    <x v="1"/>
    <x v="0"/>
    <x v="1"/>
    <n v="1"/>
    <n v="0"/>
    <m/>
    <n v="0"/>
  </r>
  <r>
    <s v="שופט"/>
    <s v="שופטת בכירה בית משפט השלום תל-אביב בדימוס"/>
    <s v="יעל"/>
    <s v="אחימן בר-לוי"/>
    <s v="YAEL"/>
    <s v="ACHIMAN BAR-LE"/>
    <s v="female"/>
    <b v="1"/>
    <b v="0"/>
    <x v="1"/>
    <x v="0"/>
    <x v="1"/>
    <n v="1"/>
    <n v="1"/>
    <m/>
    <n v="0"/>
  </r>
  <r>
    <s v="שופט"/>
    <s v="מנהל בתי המשפט"/>
    <s v="יהושוע"/>
    <s v="אייזנברג"/>
    <s v="YEHOSHUA"/>
    <s v="EISENBERG"/>
    <s v="male"/>
    <b v="1"/>
    <b v="1"/>
    <x v="1"/>
    <x v="5"/>
    <x v="7"/>
    <n v="1"/>
    <n v="0"/>
    <m/>
    <n v="0"/>
  </r>
  <r>
    <s v="שופט"/>
    <s v="נשיא בית המשפט המחוזי תל-אביב בדימוס"/>
    <s v="מנחם"/>
    <s v="אילן"/>
    <s v="MENACHEM"/>
    <s v="ILAN"/>
    <s v="male"/>
    <b v="1"/>
    <b v="0"/>
    <x v="1"/>
    <x v="3"/>
    <x v="0"/>
    <n v="1"/>
    <n v="0"/>
    <m/>
    <n v="0"/>
  </r>
  <r>
    <s v="שופט"/>
    <s v="סגן נשיא בית המשפט"/>
    <s v="חיים"/>
    <s v="אילת"/>
    <s v=""/>
    <s v=""/>
    <s v="male"/>
    <b v="1"/>
    <b v="1"/>
    <x v="1"/>
    <x v="1"/>
    <x v="6"/>
    <n v="1"/>
    <n v="0"/>
    <m/>
    <n v="0"/>
  </r>
  <r>
    <s v="שופט"/>
    <s v="שופט בית המשפט"/>
    <s v="יוחנן"/>
    <s v="איסמן"/>
    <s v=""/>
    <s v=""/>
    <s v="male"/>
    <b v="1"/>
    <b v="1"/>
    <x v="1"/>
    <x v="0"/>
    <x v="6"/>
    <n v="1"/>
    <n v="0"/>
    <m/>
    <n v="0"/>
  </r>
  <r>
    <s v="שופט"/>
    <s v="שופט של בימ&quot;ש המחוזי בירושלים"/>
    <s v="דב"/>
    <s v="איתן"/>
    <s v=""/>
    <s v=""/>
    <s v="male"/>
    <b v="1"/>
    <b v="1"/>
    <x v="1"/>
    <x v="0"/>
    <x v="0"/>
    <n v="1"/>
    <n v="0"/>
    <m/>
    <n v="0"/>
  </r>
  <r>
    <s v="רשם"/>
    <s v="רשמת בית הדין הארצי לעבודה בדימוס"/>
    <s v="רינה"/>
    <s v="איש-שלום"/>
    <s v="RINA"/>
    <s v="ISH-SHALOM"/>
    <s v="female"/>
    <b v="1"/>
    <b v="0"/>
    <x v="1"/>
    <x v="2"/>
    <x v="5"/>
    <n v="1"/>
    <n v="1"/>
    <m/>
    <n v="0"/>
  </r>
  <r>
    <s v="שופט"/>
    <s v="שופט בימ&quot;ש המחוזי נצרת"/>
    <s v="נימר"/>
    <s v="אלהווארי"/>
    <s v=""/>
    <s v=""/>
    <s v="male"/>
    <b v="1"/>
    <b v="1"/>
    <x v="1"/>
    <x v="0"/>
    <x v="0"/>
    <n v="1"/>
    <n v="0"/>
    <m/>
    <n v="0"/>
  </r>
  <r>
    <s v="שופט"/>
    <s v="שופט בכיר אישי בית המשפט בדימוס"/>
    <s v="יוסף"/>
    <s v="אלון"/>
    <s v="JOSEPH"/>
    <s v="ELON"/>
    <s v="male"/>
    <b v="1"/>
    <b v="0"/>
    <x v="1"/>
    <x v="0"/>
    <x v="6"/>
    <n v="1"/>
    <n v="0"/>
    <m/>
    <n v="0"/>
  </r>
  <r>
    <s v="שופט"/>
    <s v="שופטת בית משפט השלום ב&quot;ש"/>
    <s v="אסנת"/>
    <s v="אלון לאופר"/>
    <s v="OSNAT"/>
    <s v="ALON-LAUFER"/>
    <s v="female"/>
    <b v="1"/>
    <b v="1"/>
    <x v="1"/>
    <x v="0"/>
    <x v="1"/>
    <n v="1"/>
    <n v="1"/>
    <m/>
    <n v="0"/>
  </r>
  <r>
    <s v="שופט"/>
    <s v="שופט בית המשפט"/>
    <s v="שאול"/>
    <s v="אלוני"/>
    <s v=""/>
    <s v=""/>
    <s v="male"/>
    <b v="1"/>
    <b v="1"/>
    <x v="1"/>
    <x v="0"/>
    <x v="6"/>
    <n v="1"/>
    <n v="0"/>
    <m/>
    <n v="0"/>
  </r>
  <r>
    <s v="שופט"/>
    <s v="שופט של בימ&quot;ש השלום בתל אביב"/>
    <s v="ציון"/>
    <s v="אלוף"/>
    <s v=""/>
    <s v=""/>
    <s v="male"/>
    <b v="1"/>
    <b v="1"/>
    <x v="1"/>
    <x v="0"/>
    <x v="1"/>
    <n v="1"/>
    <n v="0"/>
    <m/>
    <n v="0"/>
  </r>
  <r>
    <s v="שופט"/>
    <s v="שופט בית המשפט העליון"/>
    <s v="מנחם"/>
    <s v="אלון"/>
    <s v="MENACHEM"/>
    <s v="ELON"/>
    <s v="male"/>
    <b v="1"/>
    <b v="1"/>
    <x v="1"/>
    <x v="0"/>
    <x v="3"/>
    <n v="1"/>
    <n v="0"/>
    <m/>
    <n v="0"/>
  </r>
  <r>
    <s v="שופט"/>
    <s v="שופט של בימ&quot;ש השלום צפת בדימוס"/>
    <s v="עדיאל"/>
    <s v="אלופי"/>
    <s v="ADIEL"/>
    <s v="ALOUFY"/>
    <s v="male"/>
    <b v="1"/>
    <b v="0"/>
    <x v="1"/>
    <x v="0"/>
    <x v="1"/>
    <n v="1"/>
    <n v="0"/>
    <m/>
    <n v="0"/>
  </r>
  <r>
    <s v="שופט"/>
    <s v="שופט של בימ&quot;ש שלום בתל אביב"/>
    <s v="חיים"/>
    <s v="אלוף"/>
    <s v=""/>
    <s v=""/>
    <s v="male"/>
    <b v="1"/>
    <b v="1"/>
    <x v="1"/>
    <x v="0"/>
    <x v="1"/>
    <n v="1"/>
    <n v="0"/>
    <m/>
    <n v="0"/>
  </r>
  <r>
    <s v="שופט"/>
    <s v="שופט בית הדין הארצי לעבודה בדימוס"/>
    <s v="יצחק"/>
    <s v="אליאסוף"/>
    <s v="ISAAC"/>
    <s v="ELIASOFF"/>
    <s v="male"/>
    <b v="1"/>
    <b v="0"/>
    <x v="1"/>
    <x v="0"/>
    <x v="5"/>
    <n v="1"/>
    <n v="0"/>
    <m/>
    <n v="0"/>
  </r>
  <r>
    <s v="שופט"/>
    <s v="שופט השלום עכו בדימוס"/>
    <s v="משה"/>
    <s v="אלטר"/>
    <s v="MOSHE"/>
    <s v="ALTER"/>
    <s v="male"/>
    <b v="1"/>
    <b v="0"/>
    <x v="1"/>
    <x v="0"/>
    <x v="1"/>
    <n v="1"/>
    <n v="0"/>
    <m/>
    <n v="0"/>
  </r>
  <r>
    <s v="שופט"/>
    <s v="שופט ביה&quot;ד הארצי לעבודה"/>
    <s v="מרטין"/>
    <s v="אלטס"/>
    <s v="MARTIN"/>
    <s v="ALTAS"/>
    <s v="male"/>
    <b v="1"/>
    <b v="1"/>
    <x v="1"/>
    <x v="0"/>
    <x v="5"/>
    <n v="1"/>
    <n v="0"/>
    <m/>
    <n v="0"/>
  </r>
  <r>
    <s v="שופט"/>
    <s v="שופט בית משפט השלום תל-אביב בדימוס"/>
    <s v="עודד"/>
    <s v="אליגון"/>
    <s v="ODED"/>
    <s v="ALYAGON"/>
    <s v="male"/>
    <b v="1"/>
    <b v="0"/>
    <x v="1"/>
    <x v="0"/>
    <x v="1"/>
    <n v="1"/>
    <n v="0"/>
    <m/>
    <n v="0"/>
  </r>
  <r>
    <s v="שופט"/>
    <s v="שופט של בימ&quot;ש המחוזי בנצרת"/>
    <s v="יזהר"/>
    <s v="אלמגור"/>
    <s v=""/>
    <s v=""/>
    <s v="male"/>
    <b v="1"/>
    <b v="1"/>
    <x v="1"/>
    <x v="0"/>
    <x v="0"/>
    <n v="1"/>
    <n v="0"/>
    <m/>
    <n v="0"/>
  </r>
  <r>
    <s v="שופט"/>
    <s v="שופט בית משפט השלום ב&quot;ש בדימוס"/>
    <s v="יוסף א."/>
    <s v="אליעז"/>
    <s v="YOSEPH A"/>
    <s v="ELIAZ"/>
    <s v="male"/>
    <b v="1"/>
    <b v="0"/>
    <x v="1"/>
    <x v="0"/>
    <x v="1"/>
    <n v="1"/>
    <n v="0"/>
    <m/>
    <n v="0"/>
  </r>
  <r>
    <s v="שופט"/>
    <s v="סגן נשיא בית המשפט המחוזי נצרת בדימוס"/>
    <s v="אהרן"/>
    <s v="אמינוף"/>
    <s v="AHARON"/>
    <s v="AMINOFF"/>
    <s v="male"/>
    <b v="1"/>
    <b v="0"/>
    <x v="1"/>
    <x v="1"/>
    <x v="0"/>
    <n v="1"/>
    <n v="0"/>
    <m/>
    <n v="0"/>
  </r>
  <r>
    <s v="שופט"/>
    <s v="שופטת בית המשפט המחוזי תל-אביב"/>
    <s v="יהודית"/>
    <s v="אמסטרדם"/>
    <s v="JUDITH"/>
    <s v="AMSTERDAM"/>
    <s v="female"/>
    <b v="1"/>
    <b v="1"/>
    <x v="1"/>
    <x v="0"/>
    <x v="0"/>
    <n v="1"/>
    <n v="1"/>
    <m/>
    <n v="0"/>
  </r>
  <r>
    <s v="שופט"/>
    <s v="שופט של בית משפט לתעבורה בדימוס"/>
    <s v="אלי"/>
    <s v="אנושי"/>
    <s v="ELI"/>
    <s v="ENOSHI"/>
    <s v="male"/>
    <b v="1"/>
    <b v="0"/>
    <x v="1"/>
    <x v="0"/>
    <x v="4"/>
    <n v="1"/>
    <n v="0"/>
    <m/>
    <n v="0"/>
  </r>
  <r>
    <s v="שופט"/>
    <s v="שופט תעבורה של בימ&quot;ש שלום תל אביב"/>
    <s v="חיים"/>
    <s v="אנטין"/>
    <s v=""/>
    <s v=""/>
    <s v="male"/>
    <b v="1"/>
    <b v="1"/>
    <x v="1"/>
    <x v="0"/>
    <x v="1"/>
    <n v="1"/>
    <n v="0"/>
    <m/>
    <n v="0"/>
  </r>
  <r>
    <s v="שופט"/>
    <s v="שופט בית משפט השלום חיפה"/>
    <s v="גד"/>
    <s v="אנגל"/>
    <s v="GAD"/>
    <s v="ENGEL"/>
    <s v="male"/>
    <b v="1"/>
    <b v="1"/>
    <x v="1"/>
    <x v="0"/>
    <x v="1"/>
    <n v="1"/>
    <n v="0"/>
    <m/>
    <n v="0"/>
  </r>
  <r>
    <s v="שופט"/>
    <s v="שופט בית המשפט העליון בדימוס"/>
    <s v="יצחק"/>
    <s v="אנגלרד"/>
    <s v="IZHAK"/>
    <s v="ENGLARD"/>
    <s v="male"/>
    <b v="1"/>
    <b v="0"/>
    <x v="1"/>
    <x v="0"/>
    <x v="3"/>
    <n v="1"/>
    <n v="0"/>
    <m/>
    <n v="0"/>
  </r>
  <r>
    <s v="שופט"/>
    <s v="סגן נשיא בימ&quot;ש מחוזי בנצרת"/>
    <s v="אברהם"/>
    <s v="אסא"/>
    <s v="ABRAHAM"/>
    <s v="ASSA"/>
    <s v="male"/>
    <b v="1"/>
    <b v="1"/>
    <x v="1"/>
    <x v="1"/>
    <x v="0"/>
    <n v="1"/>
    <n v="0"/>
    <m/>
    <n v="0"/>
  </r>
  <r>
    <s v="שופט"/>
    <s v="שופט לעניני משפחה בית משפט השלום ב&quot;ש בדימוס"/>
    <s v="פנחס"/>
    <s v="אסולין"/>
    <s v="PINHAS"/>
    <s v="ASOULIN"/>
    <s v="male"/>
    <b v="1"/>
    <b v="0"/>
    <x v="1"/>
    <x v="0"/>
    <x v="1"/>
    <n v="1"/>
    <n v="0"/>
    <m/>
    <n v="0"/>
  </r>
  <r>
    <s v="רשם"/>
    <s v="רשם בית משפט השלום צפת בדימוס"/>
    <s v="יוסף"/>
    <s v="אסמעיל"/>
    <s v="YOUSIF"/>
    <s v="ISMAHIL"/>
    <s v="male"/>
    <b v="1"/>
    <b v="0"/>
    <x v="1"/>
    <x v="2"/>
    <x v="1"/>
    <n v="1"/>
    <n v="0"/>
    <m/>
    <n v="0"/>
  </r>
  <r>
    <s v="שופט"/>
    <s v="שופט בית המשפט העליון"/>
    <s v="שמחה"/>
    <s v="אסף"/>
    <s v="SIMCHA"/>
    <s v="ASAF"/>
    <s v="male"/>
    <b v="1"/>
    <b v="1"/>
    <x v="1"/>
    <x v="0"/>
    <x v="3"/>
    <n v="1"/>
    <n v="0"/>
    <m/>
    <n v="0"/>
  </r>
  <r>
    <s v="שופט"/>
    <s v="נשיא  של בימ&quot;ש המחוזי בחיפה"/>
    <s v="ישראל"/>
    <s v="אפלבוים"/>
    <s v=""/>
    <s v=""/>
    <s v="male"/>
    <b v="1"/>
    <b v="1"/>
    <x v="1"/>
    <x v="3"/>
    <x v="0"/>
    <n v="1"/>
    <n v="0"/>
    <m/>
    <n v="0"/>
  </r>
  <r>
    <s v="שופט"/>
    <s v="שופטת בית הדין האזורי לעבודה תל-אביב"/>
    <s v="דינה"/>
    <s v="אפרתי"/>
    <s v="DINA"/>
    <s v="EFRATI"/>
    <s v="female"/>
    <b v="1"/>
    <b v="0"/>
    <x v="1"/>
    <x v="0"/>
    <x v="2"/>
    <n v="1"/>
    <n v="1"/>
    <m/>
    <n v="0"/>
  </r>
  <r>
    <s v="שופט"/>
    <s v="שופטת בית המשפט המחוזי נצרת בדימוס"/>
    <s v="נאוה"/>
    <s v="אפל-דנון"/>
    <s v="NAVA"/>
    <s v="APPEL-DANON"/>
    <s v="female"/>
    <b v="1"/>
    <b v="0"/>
    <x v="1"/>
    <x v="0"/>
    <x v="0"/>
    <n v="1"/>
    <n v="1"/>
    <m/>
    <n v="0"/>
  </r>
  <r>
    <s v="שופט"/>
    <s v="שופטת בית המשפט המחוזי ירושלים בדימוס"/>
    <s v="אורית"/>
    <s v="אפעל גבאי"/>
    <s v="ORIT"/>
    <s v="EFAAL-GABAY"/>
    <s v="female"/>
    <b v="1"/>
    <b v="0"/>
    <x v="1"/>
    <x v="0"/>
    <x v="0"/>
    <n v="1"/>
    <n v="1"/>
    <m/>
    <n v="0"/>
  </r>
  <r>
    <s v="שופט"/>
    <s v="שופט בית משפט השלום תל-אביב בדימוס"/>
    <s v="חנן"/>
    <s v="אפרתי"/>
    <s v="CHANAN"/>
    <s v="EFRATI"/>
    <s v="male"/>
    <b v="1"/>
    <b v="0"/>
    <x v="1"/>
    <x v="0"/>
    <x v="1"/>
    <n v="1"/>
    <n v="0"/>
    <m/>
    <n v="0"/>
  </r>
  <r>
    <s v="שופט"/>
    <s v="שופט של בית משפט לתעבורה בדימוס"/>
    <s v="אשר"/>
    <s v="ארבל"/>
    <s v=""/>
    <s v=""/>
    <s v="male"/>
    <b v="1"/>
    <b v="0"/>
    <x v="1"/>
    <x v="0"/>
    <x v="4"/>
    <n v="1"/>
    <n v="0"/>
    <m/>
    <n v="0"/>
  </r>
  <r>
    <s v="שופט"/>
    <s v="סגן נשיא בית המשפט המחוזי נצרת בדימוס"/>
    <s v="בנימין"/>
    <s v="ארבל"/>
    <s v="BENJAMIN"/>
    <s v="ARBEL"/>
    <s v="male"/>
    <b v="1"/>
    <b v="0"/>
    <x v="1"/>
    <x v="1"/>
    <x v="0"/>
    <n v="1"/>
    <n v="0"/>
    <m/>
    <n v="0"/>
  </r>
  <r>
    <s v="שופט"/>
    <s v="שופט בית משפט השלום קריות בדימוס"/>
    <s v="מרדכי"/>
    <s v="ארגמן"/>
    <s v="MORDECHA"/>
    <s v="ARGAMAN"/>
    <s v="male"/>
    <b v="1"/>
    <b v="0"/>
    <x v="1"/>
    <x v="0"/>
    <x v="1"/>
    <n v="1"/>
    <n v="0"/>
    <m/>
    <n v="0"/>
  </r>
  <r>
    <s v="שופט"/>
    <s v="מנהל בתי המשפט בדימוס"/>
    <s v="דן"/>
    <s v="ארבל"/>
    <s v="DAN"/>
    <s v="ARBEL"/>
    <s v="male"/>
    <b v="1"/>
    <b v="0"/>
    <x v="1"/>
    <x v="5"/>
    <x v="7"/>
    <n v="1"/>
    <n v="0"/>
    <m/>
    <n v="0"/>
  </r>
  <r>
    <s v="שופט"/>
    <s v="שופטת בית המשפט העליון בדימוס"/>
    <s v="עדנה"/>
    <s v="ארבל"/>
    <s v="EDNA"/>
    <s v="ARBEL"/>
    <s v="female"/>
    <b v="1"/>
    <b v="0"/>
    <x v="1"/>
    <x v="0"/>
    <x v="3"/>
    <n v="1"/>
    <n v="1"/>
    <m/>
    <n v="0"/>
  </r>
  <r>
    <s v="שופט"/>
    <s v="שופטת בית המשפט המחוזי ירושלים בדימוס"/>
    <s v="מוסיה"/>
    <s v="ארד"/>
    <s v="MOUSSIA"/>
    <s v="ARAD"/>
    <s v="female"/>
    <b v="1"/>
    <b v="0"/>
    <x v="1"/>
    <x v="0"/>
    <x v="0"/>
    <n v="1"/>
    <n v="1"/>
    <m/>
    <n v="0"/>
  </r>
  <r>
    <s v="שופט"/>
    <s v="נשיאת בית הדין הארצי לעבודה בדימוס"/>
    <s v="נילי"/>
    <s v="ארד"/>
    <s v="NILI"/>
    <s v="ARAD"/>
    <s v="female"/>
    <b v="1"/>
    <b v="0"/>
    <x v="1"/>
    <x v="3"/>
    <x v="5"/>
    <n v="1"/>
    <n v="1"/>
    <m/>
    <n v="0"/>
  </r>
  <r>
    <s v="שופט"/>
    <s v="סגן נשיא בית המשפט המחוזי חיפה בדימוס"/>
    <s v="חנוך"/>
    <s v="אריאל"/>
    <s v="HANOCH"/>
    <s v="ARIEL"/>
    <s v="male"/>
    <b v="1"/>
    <b v="0"/>
    <x v="1"/>
    <x v="1"/>
    <x v="0"/>
    <n v="1"/>
    <n v="0"/>
    <m/>
    <n v="0"/>
  </r>
  <r>
    <s v="שופט"/>
    <s v="שופט של בימ&quot;ש השלום באר שבע"/>
    <s v="דוד"/>
    <s v="אריאלי"/>
    <s v="DAVID"/>
    <s v="ARI'ELI"/>
    <s v="male"/>
    <b v="1"/>
    <b v="1"/>
    <x v="1"/>
    <x v="0"/>
    <x v="1"/>
    <n v="1"/>
    <n v="0"/>
    <m/>
    <n v="0"/>
  </r>
  <r>
    <s v="שופט"/>
    <s v="שופט בית הדין האזורי לעבודה נצרת בדימוס"/>
    <s v="חיים"/>
    <s v="ארמון"/>
    <s v="CHAIM"/>
    <s v="ARMON"/>
    <s v="male"/>
    <b v="1"/>
    <b v="0"/>
    <x v="1"/>
    <x v="0"/>
    <x v="2"/>
    <n v="1"/>
    <n v="0"/>
    <m/>
    <n v="0"/>
  </r>
  <r>
    <s v="שופט"/>
    <s v="שופט של בימ&quot;ש מחוזי"/>
    <s v="חיים"/>
    <s v="ארליך"/>
    <s v=""/>
    <s v=""/>
    <s v="male"/>
    <b v="1"/>
    <b v="1"/>
    <x v="1"/>
    <x v="0"/>
    <x v="0"/>
    <n v="1"/>
    <n v="0"/>
    <m/>
    <n v="0"/>
  </r>
  <r>
    <s v="שופט"/>
    <s v="שופטת בית הדין האזורי לעבודה חיפה בדימוס"/>
    <s v="מיכל"/>
    <s v="אריסון חילו"/>
    <s v="MICHAL"/>
    <s v="ARISON-HILU"/>
    <s v="female"/>
    <b v="1"/>
    <b v="0"/>
    <x v="1"/>
    <x v="0"/>
    <x v="2"/>
    <n v="1"/>
    <n v="1"/>
    <m/>
    <n v="0"/>
  </r>
  <r>
    <s v="שופט"/>
    <s v="שופט בית משפט השלום תל-אביב בדימוס"/>
    <s v="דניאל"/>
    <s v="ארנסט"/>
    <s v="DANIEL"/>
    <s v="ERNST"/>
    <s v="male"/>
    <b v="1"/>
    <b v="0"/>
    <x v="1"/>
    <x v="0"/>
    <x v="1"/>
    <n v="1"/>
    <n v="0"/>
    <m/>
    <n v="0"/>
  </r>
  <r>
    <s v="שופט"/>
    <s v="שופט של בימ&quot;ש מחוזי"/>
    <s v="הרצל"/>
    <s v="אשכנזי"/>
    <s v=""/>
    <s v=""/>
    <s v="male"/>
    <b v="1"/>
    <b v="1"/>
    <x v="1"/>
    <x v="0"/>
    <x v="0"/>
    <n v="1"/>
    <n v="0"/>
    <m/>
    <n v="0"/>
  </r>
  <r>
    <s v="שופט"/>
    <s v="שופט בית המשפט העליון"/>
    <s v="שלמה"/>
    <s v="אשר"/>
    <s v=""/>
    <s v=""/>
    <s v="male"/>
    <b v="1"/>
    <b v="1"/>
    <x v="1"/>
    <x v="0"/>
    <x v="3"/>
    <n v="1"/>
    <n v="0"/>
    <m/>
    <n v="0"/>
  </r>
  <r>
    <s v="שופט"/>
    <s v="שופט בכיר בית משפט השלום תל-אביב בדימוס"/>
    <s v="דניאל"/>
    <s v="בארי"/>
    <s v="DANIEL"/>
    <s v="BEERI"/>
    <s v="male"/>
    <b v="1"/>
    <b v="0"/>
    <x v="1"/>
    <x v="0"/>
    <x v="1"/>
    <n v="1"/>
    <n v="0"/>
    <m/>
    <n v="0"/>
  </r>
  <r>
    <s v="שופט"/>
    <s v="שופטת בית משפט השלום דימונה בדימוס"/>
    <s v="רות"/>
    <s v="בהט"/>
    <s v="RUTHI"/>
    <s v="BAHAT"/>
    <s v="female"/>
    <b v="1"/>
    <b v="0"/>
    <x v="1"/>
    <x v="0"/>
    <x v="1"/>
    <n v="1"/>
    <n v="1"/>
    <m/>
    <n v="0"/>
  </r>
  <r>
    <s v="שופט"/>
    <s v="שופטת בית משפט השלום ירושלים"/>
    <s v="אסתר"/>
    <s v="באום ניקוטרה"/>
    <s v="ESTHER"/>
    <s v="BAUM-NICOTRA"/>
    <s v="female"/>
    <b v="1"/>
    <b v="1"/>
    <x v="1"/>
    <x v="0"/>
    <x v="1"/>
    <n v="1"/>
    <n v="1"/>
    <m/>
    <n v="0"/>
  </r>
  <r>
    <s v="שופט"/>
    <s v="נשיא של בימ&quot;ש המחוזי בנצרת"/>
    <s v="יוסף"/>
    <s v="בהלול"/>
    <s v=""/>
    <s v=""/>
    <s v="male"/>
    <b v="1"/>
    <b v="1"/>
    <x v="1"/>
    <x v="3"/>
    <x v="0"/>
    <n v="1"/>
    <n v="0"/>
    <m/>
    <n v="0"/>
  </r>
  <r>
    <s v="שופט"/>
    <s v="משנה להנהלת בתי המשפט"/>
    <s v="רוני"/>
    <s v="בודסקי"/>
    <s v="RONI"/>
    <s v="BODESKY"/>
    <s v="male"/>
    <b v="1"/>
    <b v="1"/>
    <x v="1"/>
    <x v="1"/>
    <x v="7"/>
    <n v="1"/>
    <n v="0"/>
    <m/>
    <n v="0"/>
  </r>
  <r>
    <s v="שופט"/>
    <s v="שופט של בימ&quot;ש שלום פ&quot;ת וכפר סבא בדימוס"/>
    <s v="מנחם"/>
    <s v="בוכוויץ"/>
    <s v=""/>
    <s v=""/>
    <s v="male"/>
    <b v="1"/>
    <b v="0"/>
    <x v="1"/>
    <x v="0"/>
    <x v="1"/>
    <n v="1"/>
    <n v="0"/>
    <m/>
    <n v="0"/>
  </r>
  <r>
    <s v="שופט"/>
    <s v="שופטת לעניני משפחה בית משפט השלום טבריה בדימוס"/>
    <s v="אתי"/>
    <s v="בוהדנה ואקנין"/>
    <s v="ETHY"/>
    <s v="BOUHADANA-VAKN"/>
    <s v="female"/>
    <b v="1"/>
    <b v="0"/>
    <x v="1"/>
    <x v="0"/>
    <x v="1"/>
    <n v="1"/>
    <n v="1"/>
    <m/>
    <n v="0"/>
  </r>
  <r>
    <s v="שופט"/>
    <s v="שופט בכיר בית משפט השלום ראשל&quot;צ בדימוס"/>
    <s v="שמואל"/>
    <s v="בוקובסקי"/>
    <s v="SHMUEL"/>
    <s v="BUKOWSKY"/>
    <s v="male"/>
    <b v="1"/>
    <b v="0"/>
    <x v="1"/>
    <x v="0"/>
    <x v="1"/>
    <n v="1"/>
    <n v="0"/>
    <m/>
    <n v="0"/>
  </r>
  <r>
    <s v="שופט"/>
    <s v="שופטת בית המשפט המחוזי מרכז בדימוס"/>
    <s v="זהבה"/>
    <s v="בוסתן"/>
    <s v="ZAHAVA"/>
    <s v="BUSTAN"/>
    <s v="female"/>
    <b v="1"/>
    <b v="0"/>
    <x v="1"/>
    <x v="0"/>
    <x v="0"/>
    <n v="1"/>
    <n v="1"/>
    <m/>
    <n v="0"/>
  </r>
  <r>
    <s v="שופט"/>
    <s v="סגן נשיא של בימ&quot;ש המחוזי ירושלים בדימוס"/>
    <s v="יעקב"/>
    <s v="בזק"/>
    <s v="JACOB"/>
    <s v="BAZAK"/>
    <s v="male"/>
    <b v="1"/>
    <b v="0"/>
    <x v="1"/>
    <x v="1"/>
    <x v="0"/>
    <n v="1"/>
    <n v="0"/>
    <m/>
    <n v="0"/>
  </r>
  <r>
    <s v="שופט"/>
    <s v="שופט בית המשפט המחוזי תל-אביב"/>
    <s v="אברהם"/>
    <s v="בייזר"/>
    <s v="AVRAHAM"/>
    <s v="BAIZER"/>
    <s v="male"/>
    <b v="1"/>
    <b v="1"/>
    <x v="1"/>
    <x v="0"/>
    <x v="0"/>
    <n v="1"/>
    <n v="0"/>
    <m/>
    <n v="0"/>
  </r>
  <r>
    <s v="שופט"/>
    <s v="שופט בית המשפט העליון"/>
    <s v="משה"/>
    <s v="בייסקי"/>
    <s v=""/>
    <s v=""/>
    <s v="male"/>
    <b v="1"/>
    <b v="1"/>
    <x v="1"/>
    <x v="0"/>
    <x v="3"/>
    <n v="1"/>
    <n v="0"/>
    <m/>
    <n v="0"/>
  </r>
  <r>
    <s v="שופט"/>
    <s v="סגן נשיא בית המשפט המחוזי חיפה בדימוס"/>
    <s v="דן"/>
    <s v="ביין"/>
    <s v="DAN"/>
    <s v="BEIN"/>
    <s v="male"/>
    <b v="1"/>
    <b v="0"/>
    <x v="1"/>
    <x v="1"/>
    <x v="0"/>
    <n v="1"/>
    <n v="0"/>
    <m/>
    <n v="0"/>
  </r>
  <r>
    <s v="שופט"/>
    <s v="נשיאת בית המשפט העליון בדימוס"/>
    <s v="דורית"/>
    <s v="ביניש"/>
    <s v="DORIT"/>
    <s v="BEINISCH"/>
    <s v="female"/>
    <b v="1"/>
    <b v="0"/>
    <x v="1"/>
    <x v="3"/>
    <x v="3"/>
    <n v="1"/>
    <n v="1"/>
    <m/>
    <n v="0"/>
  </r>
  <r>
    <s v="שופט"/>
    <s v="שופט בית המשפט בדימוס"/>
    <s v="יואב"/>
    <s v="בירון"/>
    <s v=""/>
    <s v=""/>
    <s v="male"/>
    <b v="1"/>
    <b v="0"/>
    <x v="1"/>
    <x v="0"/>
    <x v="6"/>
    <n v="1"/>
    <n v="0"/>
    <m/>
    <n v="0"/>
  </r>
  <r>
    <s v="שופט"/>
    <s v="שופטת בית משפט השלום קריות בדימוס"/>
    <s v="אביטל"/>
    <s v="בית-נר"/>
    <s v="AVITAL"/>
    <s v="BEIT-NER"/>
    <s v="female"/>
    <b v="1"/>
    <b v="0"/>
    <x v="1"/>
    <x v="0"/>
    <x v="1"/>
    <n v="1"/>
    <n v="1"/>
    <m/>
    <n v="0"/>
  </r>
  <r>
    <s v="שופט"/>
    <s v="שופטת בית משפט השלום ב&quot;ש בדימוס"/>
    <s v="דרורה"/>
    <s v="בית-אור"/>
    <s v="DRORA"/>
    <s v="BEIT-OR"/>
    <s v="female"/>
    <b v="1"/>
    <b v="0"/>
    <x v="1"/>
    <x v="0"/>
    <x v="1"/>
    <n v="1"/>
    <n v="1"/>
    <m/>
    <n v="0"/>
  </r>
  <r>
    <s v="שופט"/>
    <s v="שופט של בימ&quot;ש שלום"/>
    <s v="אלפרד"/>
    <s v="בך"/>
    <s v=""/>
    <s v=""/>
    <s v="male"/>
    <b v="1"/>
    <b v="1"/>
    <x v="1"/>
    <x v="0"/>
    <x v="1"/>
    <n v="1"/>
    <n v="0"/>
    <m/>
    <n v="0"/>
  </r>
  <r>
    <s v="שופט"/>
    <s v="שופט בית המשפט העליון בדימוס"/>
    <s v="גבריאל"/>
    <s v="בך"/>
    <s v="GABRIEL"/>
    <s v="BACH"/>
    <s v="male"/>
    <b v="1"/>
    <b v="0"/>
    <x v="1"/>
    <x v="0"/>
    <x v="3"/>
    <n v="1"/>
    <n v="0"/>
    <m/>
    <n v="0"/>
  </r>
  <r>
    <s v="שופט"/>
    <s v="שופט בית המשפט העליון"/>
    <s v="דוד"/>
    <s v="בכור"/>
    <s v=""/>
    <s v=""/>
    <s v="male"/>
    <b v="1"/>
    <b v="1"/>
    <x v="1"/>
    <x v="0"/>
    <x v="3"/>
    <n v="1"/>
    <n v="0"/>
    <m/>
    <n v="0"/>
  </r>
  <r>
    <s v="שופט"/>
    <s v="שופט בית משפט השלום נתניה"/>
    <s v="מרדכי"/>
    <s v="בלזר"/>
    <s v="MORDECHA"/>
    <s v="BLAZER"/>
    <s v="male"/>
    <b v="1"/>
    <b v="1"/>
    <x v="1"/>
    <x v="0"/>
    <x v="1"/>
    <n v="1"/>
    <n v="0"/>
    <m/>
    <n v="0"/>
  </r>
  <r>
    <s v="שופט"/>
    <s v="שופט של בימ&quot;ש מחוזי בדימוס"/>
    <s v="ראובן"/>
    <s v="בן חורין"/>
    <s v=""/>
    <s v=""/>
    <s v="male"/>
    <b v="1"/>
    <b v="0"/>
    <x v="1"/>
    <x v="0"/>
    <x v="0"/>
    <n v="1"/>
    <n v="0"/>
    <m/>
    <n v="0"/>
  </r>
  <r>
    <s v="שופט"/>
    <s v="שופט של בית משפט מחוזי"/>
    <s v="יוסף"/>
    <s v="בן חנוך"/>
    <s v="JOSEF"/>
    <s v="BEN-CHANOCH"/>
    <s v="male"/>
    <b v="1"/>
    <b v="1"/>
    <x v="1"/>
    <x v="0"/>
    <x v="0"/>
    <n v="1"/>
    <n v="0"/>
    <m/>
    <n v="0"/>
  </r>
  <r>
    <s v="שופט"/>
    <s v="שופט בימ&quot;ש שלום לתעבורה"/>
    <s v="אלקנה"/>
    <s v="בן שלום"/>
    <s v=""/>
    <s v=""/>
    <s v="male"/>
    <b v="1"/>
    <b v="1"/>
    <x v="1"/>
    <x v="0"/>
    <x v="1"/>
    <n v="1"/>
    <n v="0"/>
    <m/>
    <n v="0"/>
  </r>
  <r>
    <s v="שופט"/>
    <s v="שופטת בית המשפט בדימוס"/>
    <s v="נאוה"/>
    <s v="בן-אור"/>
    <s v="NAVA"/>
    <s v="BEN-OR"/>
    <s v="female"/>
    <b v="1"/>
    <b v="0"/>
    <x v="1"/>
    <x v="0"/>
    <x v="6"/>
    <n v="1"/>
    <n v="1"/>
    <m/>
    <n v="0"/>
  </r>
  <r>
    <s v="שופט"/>
    <s v="סגן נשיא בית המשפט המחוזי באר שבע בדימוס"/>
    <s v="יצחק"/>
    <s v="בנאי"/>
    <s v="ISAAC"/>
    <s v="BANAI"/>
    <s v="male"/>
    <b v="1"/>
    <b v="0"/>
    <x v="1"/>
    <x v="1"/>
    <x v="0"/>
    <n v="1"/>
    <n v="0"/>
    <m/>
    <n v="0"/>
  </r>
  <r>
    <s v="שופט"/>
    <s v="שופט לעניני משפחה בית משפט השלום (משפחה) תל אביב בדימוס"/>
    <s v="אריאל שמעון"/>
    <s v="בן-ארי אטינגר"/>
    <s v="ARIEL"/>
    <s v="BEN-ARI"/>
    <s v="male"/>
    <b v="1"/>
    <b v="0"/>
    <x v="1"/>
    <x v="0"/>
    <x v="1"/>
    <n v="1"/>
    <n v="0"/>
    <m/>
    <n v="0"/>
  </r>
  <r>
    <s v="שופט"/>
    <s v="שופט בית המשפט המחוזי נצרת בדימוס"/>
    <s v="מנחם"/>
    <s v="בן-דוד"/>
    <s v="MENACHEM"/>
    <s v="BEN-DAVID"/>
    <s v="male"/>
    <b v="1"/>
    <b v="0"/>
    <x v="1"/>
    <x v="0"/>
    <x v="0"/>
    <n v="1"/>
    <n v="0"/>
    <m/>
    <n v="0"/>
  </r>
  <r>
    <s v="רשם"/>
    <s v=" בדימוס"/>
    <s v="ראובן"/>
    <s v="בן-דוד"/>
    <s v=""/>
    <s v=""/>
    <s v="male"/>
    <b v="1"/>
    <b v="0"/>
    <x v="1"/>
    <x v="4"/>
    <x v="6"/>
    <n v="1"/>
    <n v="0"/>
    <m/>
    <n v="0"/>
  </r>
  <r>
    <s v="שופט"/>
    <s v="סגן נשיא בית משפט השלום ירושלים בדימוס"/>
    <s v="אורי"/>
    <s v="בן-דור"/>
    <s v="URI"/>
    <s v="BEN DOR"/>
    <s v="male"/>
    <b v="1"/>
    <b v="0"/>
    <x v="1"/>
    <x v="1"/>
    <x v="1"/>
    <n v="1"/>
    <n v="0"/>
    <m/>
    <n v="0"/>
  </r>
  <r>
    <s v="שופט"/>
    <s v="סגן נשיא בית המשפט בדימוס"/>
    <s v="אברהם"/>
    <s v="בן-הדור"/>
    <s v=""/>
    <s v=""/>
    <s v="male"/>
    <b v="1"/>
    <b v="0"/>
    <x v="1"/>
    <x v="1"/>
    <x v="6"/>
    <n v="1"/>
    <n v="0"/>
    <m/>
    <n v="0"/>
  </r>
  <r>
    <s v="שופט"/>
    <s v="שופט  בית המשפט המחוזי חיפה"/>
    <s v="משה"/>
    <s v="בן-זאב"/>
    <s v="MOSHE"/>
    <s v="BEN-ZEEV"/>
    <s v="male"/>
    <b v="1"/>
    <b v="1"/>
    <x v="1"/>
    <x v="0"/>
    <x v="0"/>
    <n v="1"/>
    <n v="0"/>
    <m/>
    <n v="0"/>
  </r>
  <r>
    <s v="שופט"/>
    <s v="מנהל בתי המשפט"/>
    <s v="מרדכי"/>
    <s v="בן-דרור"/>
    <s v=""/>
    <s v=""/>
    <s v="male"/>
    <b v="1"/>
    <b v="1"/>
    <x v="1"/>
    <x v="5"/>
    <x v="7"/>
    <n v="1"/>
    <n v="0"/>
    <m/>
    <n v="0"/>
  </r>
  <r>
    <s v="שופט"/>
    <s v="שופט בית המשפט המחוזי ירושלים בדימוס"/>
    <s v="אליהו צ."/>
    <s v="בן-זמרה"/>
    <s v="ELIAHU"/>
    <s v="BEN ZIMRA"/>
    <s v="male"/>
    <b v="1"/>
    <b v="0"/>
    <x v="1"/>
    <x v="0"/>
    <x v="0"/>
    <n v="1"/>
    <n v="0"/>
    <m/>
    <n v="0"/>
  </r>
  <r>
    <s v="שופט"/>
    <s v="שופט בימ&quot;ש מחוזי בנצרת בדימוס"/>
    <s v="ראובן"/>
    <s v="בן-חורין"/>
    <s v="RUBEN"/>
    <s v="BEN-HORIN"/>
    <s v="male"/>
    <b v="1"/>
    <b v="0"/>
    <x v="1"/>
    <x v="0"/>
    <x v="0"/>
    <n v="1"/>
    <n v="0"/>
    <m/>
    <n v="0"/>
  </r>
  <r>
    <s v="שופט"/>
    <s v="שופט בית משפט השלום תל-אביב בדימוס"/>
    <s v="מרדכי"/>
    <s v="בן-חיים"/>
    <s v="MORDEHAI"/>
    <s v="BEN-HAIM"/>
    <s v="male"/>
    <b v="1"/>
    <b v="0"/>
    <x v="1"/>
    <x v="0"/>
    <x v="1"/>
    <n v="1"/>
    <n v="0"/>
    <m/>
    <n v="0"/>
  </r>
  <r>
    <s v="שופט"/>
    <s v="שופט בית המשפט"/>
    <s v="חיים"/>
    <s v="בנטל"/>
    <s v=""/>
    <s v=""/>
    <s v="male"/>
    <b v="1"/>
    <b v="1"/>
    <x v="1"/>
    <x v="0"/>
    <x v="6"/>
    <n v="1"/>
    <n v="0"/>
    <m/>
    <n v="0"/>
  </r>
  <r>
    <s v="שופט"/>
    <s v="שופטת נוער בית משפט השלום תל-אביב בדימוס"/>
    <s v="רות"/>
    <s v="בן-חנוך"/>
    <s v="RUTH"/>
    <s v="BEN CHANOCH"/>
    <s v="female"/>
    <b v="1"/>
    <b v="0"/>
    <x v="1"/>
    <x v="0"/>
    <x v="1"/>
    <n v="1"/>
    <n v="1"/>
    <m/>
    <n v="0"/>
  </r>
  <r>
    <s v="שופט"/>
    <s v="שופט בית המשפט המחוזי תל-אביב בדימוס"/>
    <s v="מיכאל"/>
    <s v="בן-יאיר"/>
    <s v="MICHAEL"/>
    <s v="BEN-YAIR"/>
    <s v="male"/>
    <b v="1"/>
    <b v="0"/>
    <x v="1"/>
    <x v="0"/>
    <x v="0"/>
    <n v="1"/>
    <n v="0"/>
    <m/>
    <n v="0"/>
  </r>
  <r>
    <s v="רשם"/>
    <s v=" בדימוס"/>
    <s v="אהרן"/>
    <s v="בן-יוסף"/>
    <s v="AHARON"/>
    <s v="BEN-YOSSEF"/>
    <s v="male"/>
    <b v="1"/>
    <b v="0"/>
    <x v="1"/>
    <x v="4"/>
    <x v="6"/>
    <n v="1"/>
    <n v="0"/>
    <m/>
    <n v="0"/>
  </r>
  <r>
    <s v="שופט"/>
    <s v="שופטת בית הדין האזורי לעבודה תל-אביב בדימוס"/>
    <s v="חנה"/>
    <s v="בן-יוסף"/>
    <s v="HANA"/>
    <s v="BEN-YOSEF"/>
    <s v="female"/>
    <b v="1"/>
    <b v="0"/>
    <x v="1"/>
    <x v="0"/>
    <x v="2"/>
    <n v="1"/>
    <n v="1"/>
    <m/>
    <n v="0"/>
  </r>
  <r>
    <s v="שופט"/>
    <s v="שופט בית המשפט המחוזי תל-אביב בדימוס"/>
    <s v="עמירם"/>
    <s v="בנימיני"/>
    <s v="AMIRAM"/>
    <s v="BENYAMINI"/>
    <s v="male"/>
    <b v="1"/>
    <b v="0"/>
    <x v="1"/>
    <x v="0"/>
    <x v="0"/>
    <n v="1"/>
    <n v="0"/>
    <m/>
    <n v="0"/>
  </r>
  <r>
    <s v="שופט"/>
    <s v="שופט בית משפט השלום ירושלים"/>
    <s v="מוריס"/>
    <s v="בן-עטר"/>
    <s v="MAURICE"/>
    <s v="BENATAR"/>
    <s v="male"/>
    <b v="1"/>
    <b v="1"/>
    <x v="1"/>
    <x v="0"/>
    <x v="1"/>
    <n v="1"/>
    <n v="0"/>
    <m/>
    <n v="0"/>
  </r>
  <r>
    <s v="שופט"/>
    <s v="שופטת בית המשפט המחוזי ירושלים בדימוס"/>
    <s v="חנה"/>
    <s v="בן-עמי"/>
    <s v="HANA"/>
    <s v="BEN-AMI"/>
    <s v="female"/>
    <b v="1"/>
    <b v="0"/>
    <x v="1"/>
    <x v="0"/>
    <x v="0"/>
    <n v="1"/>
    <n v="1"/>
    <m/>
    <n v="0"/>
  </r>
  <r>
    <s v="שופט"/>
    <s v="סגנית נשיא בית המשפט המחוזי תל-אביב"/>
    <s v="הדסה"/>
    <s v="בן-עתו"/>
    <s v=""/>
    <s v=""/>
    <s v="female"/>
    <b v="1"/>
    <b v="1"/>
    <x v="1"/>
    <x v="1"/>
    <x v="0"/>
    <n v="1"/>
    <n v="1"/>
    <m/>
    <n v="0"/>
  </r>
  <r>
    <s v="שופט"/>
    <s v="משנה לנשיא בית המשפט העליון"/>
    <s v="מרים"/>
    <s v="בן-פורת"/>
    <s v=""/>
    <s v=""/>
    <s v="female"/>
    <b v="1"/>
    <b v="1"/>
    <x v="1"/>
    <x v="1"/>
    <x v="3"/>
    <n v="1"/>
    <n v="1"/>
    <m/>
    <n v="0"/>
  </r>
  <r>
    <s v="שופט"/>
    <s v="שופטת לעניני משפחה בית משפט השלום ראשל&quot;צ בדימוס"/>
    <s v="ד&quot;ר ורדה"/>
    <s v="בן-שחר"/>
    <s v="DR. VARDA"/>
    <s v="BEN-SHAHAR"/>
    <s v="female"/>
    <b v="1"/>
    <b v="0"/>
    <x v="1"/>
    <x v="0"/>
    <x v="1"/>
    <n v="1"/>
    <n v="1"/>
    <m/>
    <n v="0"/>
  </r>
  <r>
    <s v="שופט"/>
    <s v="שופט בית המשפט המחוזי תל-אביב"/>
    <s v="יהושע"/>
    <s v="בן-שלמה"/>
    <s v="YEHOSHUA"/>
    <s v="BEN SHLOMO"/>
    <s v="male"/>
    <b v="1"/>
    <b v="1"/>
    <x v="1"/>
    <x v="0"/>
    <x v="0"/>
    <n v="1"/>
    <n v="0"/>
    <m/>
    <n v="0"/>
  </r>
  <r>
    <s v="שופט"/>
    <s v="שופטת בית משפט השלום נתניה בדימוס"/>
    <s v="שירה"/>
    <s v="בן-שלמה"/>
    <s v="SHIRA"/>
    <s v="BEN-SHLOMO"/>
    <s v="female"/>
    <b v="1"/>
    <b v="0"/>
    <x v="1"/>
    <x v="0"/>
    <x v="1"/>
    <n v="1"/>
    <n v="1"/>
    <m/>
    <n v="0"/>
  </r>
  <r>
    <s v="שופט"/>
    <s v="רשם בית המשפט המחוזי ירושלים בדימוס"/>
    <s v="יעקב"/>
    <s v="בצלאל"/>
    <s v="YA'AKOV"/>
    <s v="BEZALEL"/>
    <s v="male"/>
    <b v="1"/>
    <b v="0"/>
    <x v="1"/>
    <x v="2"/>
    <x v="0"/>
    <n v="1"/>
    <n v="0"/>
    <m/>
    <n v="0"/>
  </r>
  <r>
    <s v="שופט"/>
    <s v="שופט של בימ&quot;ש מחוזי ירושלים"/>
    <s v="צבי עלי"/>
    <s v="בקר"/>
    <s v=""/>
    <s v=""/>
    <s v="male"/>
    <b v="1"/>
    <b v="1"/>
    <x v="1"/>
    <x v="0"/>
    <x v="0"/>
    <n v="1"/>
    <n v="0"/>
    <m/>
    <n v="0"/>
  </r>
  <r>
    <s v="שופט"/>
    <s v="נשיאת בתי משפט השלום תל-אביב בדימוס"/>
    <s v="עדנה"/>
    <s v="בקנשטיין"/>
    <s v="EDNA"/>
    <s v="BEKENSTEIN"/>
    <s v="female"/>
    <b v="1"/>
    <b v="0"/>
    <x v="1"/>
    <x v="3"/>
    <x v="1"/>
    <n v="1"/>
    <n v="1"/>
    <m/>
    <n v="0"/>
  </r>
  <r>
    <s v="שופט"/>
    <s v="שופט בית המשפט המחוזי תל אביב"/>
    <s v="נחמיה"/>
    <s v="בר"/>
    <s v=""/>
    <s v=""/>
    <s v="male"/>
    <b v="1"/>
    <b v="1"/>
    <x v="1"/>
    <x v="0"/>
    <x v="0"/>
    <n v="1"/>
    <n v="0"/>
    <m/>
    <n v="0"/>
  </r>
  <r>
    <s v="שופט"/>
    <s v="שופט של בימ&quot;ש מחוזי בדימוס"/>
    <s v="אליעזר ד"/>
    <s v="בר"/>
    <s v="ELIEZER"/>
    <s v="BAR"/>
    <s v="male"/>
    <b v="1"/>
    <b v="0"/>
    <x v="1"/>
    <x v="0"/>
    <x v="0"/>
    <n v="1"/>
    <n v="0"/>
    <m/>
    <n v="0"/>
  </r>
  <r>
    <s v="שופט"/>
    <s v="נשיא של בימ&quot;ש המחוזי בתל אביב"/>
    <s v="נתן"/>
    <s v="בר זכאי"/>
    <s v=""/>
    <s v=""/>
    <s v="male"/>
    <b v="1"/>
    <b v="1"/>
    <x v="1"/>
    <x v="3"/>
    <x v="0"/>
    <n v="1"/>
    <n v="0"/>
    <m/>
    <n v="0"/>
  </r>
  <r>
    <s v="שופט"/>
    <s v="נשיא ביה&quot;ד הארצי לעבודה בדימוס"/>
    <s v="צבי"/>
    <s v="בר ניב"/>
    <s v=""/>
    <s v=""/>
    <s v="male"/>
    <b v="1"/>
    <b v="0"/>
    <x v="1"/>
    <x v="3"/>
    <x v="5"/>
    <n v="1"/>
    <n v="0"/>
    <m/>
    <n v="0"/>
  </r>
  <r>
    <s v="שופט"/>
    <s v="שופט של בימ&quot;ש השלום בתל אביב בדימוס"/>
    <s v="יצחק"/>
    <s v="ברא&quot;ז"/>
    <s v="ISAAC"/>
    <s v="BRAZ"/>
    <s v="male"/>
    <b v="1"/>
    <b v="0"/>
    <x v="1"/>
    <x v="0"/>
    <x v="1"/>
    <n v="1"/>
    <n v="0"/>
    <m/>
    <n v="0"/>
  </r>
  <r>
    <s v="שופט"/>
    <s v="סגן נשיא בית המשפט המחוזי תל-אביב בדימוס"/>
    <s v="דוד"/>
    <s v="בר-אופיר"/>
    <s v="DAVID"/>
    <s v="BAR-OPHIR"/>
    <s v="male"/>
    <b v="1"/>
    <b v="0"/>
    <x v="1"/>
    <x v="1"/>
    <x v="0"/>
    <n v="1"/>
    <n v="0"/>
    <m/>
    <n v="0"/>
  </r>
  <r>
    <s v="שופט"/>
    <s v="שופטת לעניני משפחה בית משפט השלום חיפה בדימוס"/>
    <s v="רחל"/>
    <s v="ברגמן"/>
    <s v="RACHEL"/>
    <s v="BERGMAN"/>
    <s v="female"/>
    <b v="1"/>
    <b v="0"/>
    <x v="1"/>
    <x v="0"/>
    <x v="1"/>
    <n v="1"/>
    <n v="1"/>
    <m/>
    <n v="0"/>
  </r>
  <r>
    <s v="שופט"/>
    <s v="שופט של בית משפט לתעבורה"/>
    <s v="יעקב"/>
    <s v="בר-דיין"/>
    <s v=""/>
    <s v=""/>
    <s v="male"/>
    <b v="1"/>
    <b v="1"/>
    <x v="1"/>
    <x v="0"/>
    <x v="4"/>
    <n v="1"/>
    <n v="0"/>
    <m/>
    <n v="0"/>
  </r>
  <r>
    <s v="שופט"/>
    <s v="שופט בית הדין האזורי לעבודה תל-אביב"/>
    <s v="אליהו"/>
    <s v="ברוך"/>
    <s v="ELIYAHU"/>
    <s v="BARUCH"/>
    <s v="male"/>
    <b v="1"/>
    <b v="0"/>
    <x v="1"/>
    <x v="0"/>
    <x v="2"/>
    <n v="1"/>
    <n v="0"/>
    <m/>
    <n v="0"/>
  </r>
  <r>
    <s v="שופט"/>
    <s v="שופט בית המשפט המחוזי תל-אביב"/>
    <s v="שמואל"/>
    <s v="ברוך"/>
    <s v="SAMUEL"/>
    <s v="BAROUCH"/>
    <s v="male"/>
    <b v="1"/>
    <b v="1"/>
    <x v="1"/>
    <x v="0"/>
    <x v="0"/>
    <n v="1"/>
    <n v="0"/>
    <m/>
    <n v="0"/>
  </r>
  <r>
    <s v="שופט"/>
    <s v="שופטת בית המשפט המחוזי תל-אביב בדימוס"/>
    <s v="צפורה"/>
    <s v="ברון"/>
    <s v="ZIPORA"/>
    <s v="BRUN"/>
    <s v="female"/>
    <b v="1"/>
    <b v="0"/>
    <x v="1"/>
    <x v="0"/>
    <x v="0"/>
    <n v="1"/>
    <n v="1"/>
    <m/>
    <n v="0"/>
  </r>
  <r>
    <s v="שופט"/>
    <s v="שופטת בית המשפט המחוזי תל-אביב בדימוס"/>
    <s v="שרה"/>
    <s v="ברוש"/>
    <s v="SARAH"/>
    <s v="BROSH"/>
    <s v="female"/>
    <b v="1"/>
    <b v="0"/>
    <x v="1"/>
    <x v="0"/>
    <x v="0"/>
    <n v="1"/>
    <n v="1"/>
    <m/>
    <n v="0"/>
  </r>
  <r>
    <s v="שופט"/>
    <s v="סגן נשיא בית המשפט"/>
    <s v="דוד"/>
    <s v="בר-טוב"/>
    <s v=""/>
    <s v=""/>
    <s v="male"/>
    <b v="1"/>
    <b v="1"/>
    <x v="1"/>
    <x v="1"/>
    <x v="6"/>
    <n v="1"/>
    <n v="0"/>
    <m/>
    <n v="0"/>
  </r>
  <r>
    <s v="שופט"/>
    <s v=""/>
    <s v="יעקב"/>
    <s v="בר-זאב"/>
    <s v=""/>
    <s v=""/>
    <s v="male"/>
    <b v="1"/>
    <b v="1"/>
    <x v="1"/>
    <x v="4"/>
    <x v="6"/>
    <n v="1"/>
    <n v="0"/>
    <m/>
    <n v="0"/>
  </r>
  <r>
    <s v="שופט"/>
    <s v="שופט תעבורה של בימ&quot;ש שלום"/>
    <s v="מרדכי"/>
    <s v="ברטור"/>
    <s v=""/>
    <s v=""/>
    <s v="male"/>
    <b v="1"/>
    <b v="1"/>
    <x v="1"/>
    <x v="0"/>
    <x v="1"/>
    <n v="1"/>
    <n v="0"/>
    <m/>
    <n v="0"/>
  </r>
  <r>
    <s v="שופט"/>
    <s v="שופטת בכירה בית המשפט המחוזי תל-אביב בדימוס"/>
    <s v="דבורה"/>
    <s v="ברלינר"/>
    <s v="DVORA"/>
    <s v="BERLINER"/>
    <s v="female"/>
    <b v="1"/>
    <b v="0"/>
    <x v="1"/>
    <x v="0"/>
    <x v="0"/>
    <n v="1"/>
    <n v="1"/>
    <m/>
    <n v="0"/>
  </r>
  <r>
    <s v="שופט"/>
    <s v="שופטת בית המשפט המחוזי תל-אביב בדימוס"/>
    <s v="שושנה"/>
    <s v="ברמן שמידט"/>
    <s v="SHOSHANA"/>
    <s v="BERMAN SCHMIDT"/>
    <s v="female"/>
    <b v="1"/>
    <b v="0"/>
    <x v="1"/>
    <x v="0"/>
    <x v="0"/>
    <n v="1"/>
    <n v="1"/>
    <m/>
    <n v="0"/>
  </r>
  <r>
    <s v="שופט"/>
    <s v="שופט בכיר בית המשפט המחוזי חיפה בדימוס"/>
    <s v="שמואל"/>
    <s v="ברלינר"/>
    <s v="SHMUEL"/>
    <s v="BERLINER"/>
    <s v="male"/>
    <b v="1"/>
    <b v="0"/>
    <x v="1"/>
    <x v="0"/>
    <x v="0"/>
    <n v="1"/>
    <n v="0"/>
    <m/>
    <n v="0"/>
  </r>
  <r>
    <s v="שופט"/>
    <s v="שופט בית המשפט העליון"/>
    <s v="צבי"/>
    <s v="ברנזון"/>
    <s v=""/>
    <s v=""/>
    <s v="male"/>
    <b v="1"/>
    <b v="1"/>
    <x v="1"/>
    <x v="0"/>
    <x v="3"/>
    <n v="1"/>
    <n v="0"/>
    <m/>
    <n v="0"/>
  </r>
  <r>
    <s v="שופט"/>
    <s v="שופט בית המשפט"/>
    <s v="צבי"/>
    <s v="בר-ניב"/>
    <s v=""/>
    <s v=""/>
    <s v="male"/>
    <b v="1"/>
    <b v="1"/>
    <x v="1"/>
    <x v="0"/>
    <x v="6"/>
    <n v="1"/>
    <n v="0"/>
    <m/>
    <n v="0"/>
  </r>
  <r>
    <s v="שופט"/>
    <s v="שופט בית המשפט"/>
    <s v="נתנאל"/>
    <s v="ברנר"/>
    <s v=""/>
    <s v=""/>
    <s v="male"/>
    <b v="1"/>
    <b v="1"/>
    <x v="1"/>
    <x v="0"/>
    <x v="6"/>
    <n v="1"/>
    <n v="0"/>
    <m/>
    <n v="0"/>
  </r>
  <r>
    <s v="שופט"/>
    <s v="שופטת בית משפט השלום ב&quot;ש בדימוס"/>
    <s v="ליאורה"/>
    <s v="ברנע"/>
    <s v="LIORA"/>
    <s v="BARNEA"/>
    <s v="female"/>
    <b v="1"/>
    <b v="0"/>
    <x v="1"/>
    <x v="0"/>
    <x v="1"/>
    <n v="1"/>
    <n v="1"/>
    <m/>
    <n v="0"/>
  </r>
  <r>
    <s v="שופט"/>
    <s v="שופט בדימוס"/>
    <s v="שמואל"/>
    <s v="ברנר"/>
    <s v=""/>
    <s v=""/>
    <s v="male"/>
    <b v="1"/>
    <b v="0"/>
    <x v="1"/>
    <x v="0"/>
    <x v="6"/>
    <n v="1"/>
    <n v="0"/>
    <m/>
    <n v="0"/>
  </r>
  <r>
    <s v="שופט"/>
    <s v="סגן נשיא של בימ&quot;ש מחוזי ירושלים בדימוס"/>
    <s v="שלום"/>
    <s v="ברנר"/>
    <s v="SHALOM"/>
    <s v="BRENNER"/>
    <s v="male"/>
    <b v="1"/>
    <b v="0"/>
    <x v="1"/>
    <x v="1"/>
    <x v="0"/>
    <n v="1"/>
    <n v="0"/>
    <m/>
    <n v="0"/>
  </r>
  <r>
    <s v="שופט"/>
    <s v="שופטת בית משפט השלום ירושלים בדימוס"/>
    <s v="מרים"/>
    <s v="ברנשטיין"/>
    <s v="MIRYAM"/>
    <s v="BERNSTEIN"/>
    <s v="female"/>
    <b v="1"/>
    <b v="0"/>
    <x v="1"/>
    <x v="0"/>
    <x v="1"/>
    <n v="1"/>
    <n v="1"/>
    <m/>
    <n v="0"/>
  </r>
  <r>
    <s v="שופט"/>
    <s v="שופט של בימ&quot;ש שלום ירושלים"/>
    <s v="יצחק"/>
    <s v="ברעלי"/>
    <s v=""/>
    <s v=""/>
    <s v="male"/>
    <b v="1"/>
    <b v="1"/>
    <x v="1"/>
    <x v="0"/>
    <x v="1"/>
    <n v="1"/>
    <n v="0"/>
    <m/>
    <n v="0"/>
  </r>
  <r>
    <s v="שופט"/>
    <s v="שופט בית משפט השלום ירושלים"/>
    <s v="שלמה"/>
    <s v="ברעלי"/>
    <s v="SHLOMO"/>
    <s v="BARELI"/>
    <s v="male"/>
    <b v="1"/>
    <b v="1"/>
    <x v="1"/>
    <x v="0"/>
    <x v="1"/>
    <n v="1"/>
    <n v="0"/>
    <m/>
    <n v="0"/>
  </r>
  <r>
    <s v="שופט"/>
    <s v="שופט בית משפט השלום רחובות בדימוס"/>
    <s v="גדעון"/>
    <s v="ברק"/>
    <s v="GIDEON"/>
    <s v="BARAK"/>
    <s v="male"/>
    <b v="1"/>
    <b v="0"/>
    <x v="1"/>
    <x v="0"/>
    <x v="1"/>
    <n v="1"/>
    <n v="0"/>
    <m/>
    <n v="0"/>
  </r>
  <r>
    <s v="שופט"/>
    <s v="נשיא בית המשפט העליון בדימוס"/>
    <s v="אהרן"/>
    <s v="ברק"/>
    <s v="AHARON"/>
    <s v="BARAK"/>
    <s v="male"/>
    <b v="1"/>
    <b v="0"/>
    <x v="1"/>
    <x v="3"/>
    <x v="3"/>
    <n v="1"/>
    <n v="0"/>
    <m/>
    <n v="0"/>
  </r>
  <r>
    <s v="שופט"/>
    <s v="שופט בית משפט השלום ירושלים בדימוס"/>
    <s v="יחזקאל - חזי"/>
    <s v="ברקלי"/>
    <s v="YECHSKIEL-CHEZI"/>
    <s v="BARKALI"/>
    <s v="male"/>
    <b v="1"/>
    <b v="0"/>
    <x v="1"/>
    <x v="0"/>
    <x v="1"/>
    <n v="1"/>
    <n v="0"/>
    <m/>
    <n v="0"/>
  </r>
  <r>
    <s v="שופט"/>
    <s v="סגנית נשיא בית הדין הארצי לעבודה בדימוס"/>
    <s v="אלישבע"/>
    <s v="ברק-אוסוסקין"/>
    <s v="ELISHEVA"/>
    <s v="BARAK-USSOSKIN"/>
    <s v="female"/>
    <b v="1"/>
    <b v="0"/>
    <x v="1"/>
    <x v="1"/>
    <x v="5"/>
    <n v="1"/>
    <n v="1"/>
    <m/>
    <n v="0"/>
  </r>
  <r>
    <s v="שופט"/>
    <s v="שופטת לעניני משפחה בית משפט השלום נצרת"/>
    <s v="נסרין"/>
    <s v="בשארה-כריני"/>
    <s v="NASRIN"/>
    <s v="KARYANNI"/>
    <s v="female"/>
    <b v="1"/>
    <b v="1"/>
    <x v="1"/>
    <x v="0"/>
    <x v="1"/>
    <n v="1"/>
    <n v="1"/>
    <m/>
    <n v="0"/>
  </r>
  <r>
    <s v="שופט"/>
    <s v="נשיא של בימ&quot;ש לתעבורה מחוז מרכז בדימוס"/>
    <s v="יעקב"/>
    <s v="בשן"/>
    <s v="YA'KOV"/>
    <s v="BASHAN"/>
    <s v="male"/>
    <b v="1"/>
    <b v="0"/>
    <x v="1"/>
    <x v="3"/>
    <x v="4"/>
    <n v="1"/>
    <n v="0"/>
    <m/>
    <n v="0"/>
  </r>
  <r>
    <s v="שופט"/>
    <s v="שופט בית משפט השלום תל-אביב"/>
    <s v="דן"/>
    <s v="גבאי"/>
    <s v="DAN"/>
    <s v="GABBAY"/>
    <s v="male"/>
    <b v="1"/>
    <b v="1"/>
    <x v="1"/>
    <x v="0"/>
    <x v="1"/>
    <n v="1"/>
    <n v="0"/>
    <m/>
    <n v="0"/>
  </r>
  <r>
    <s v="שופט"/>
    <s v="שופט של בימ&quot;ש מחוזי תל אביב"/>
    <s v="יעקב"/>
    <s v="גביזון"/>
    <s v="JACOB"/>
    <s v="GAVISON"/>
    <s v="male"/>
    <b v="1"/>
    <b v="1"/>
    <x v="1"/>
    <x v="0"/>
    <x v="0"/>
    <n v="1"/>
    <n v="0"/>
    <m/>
    <n v="0"/>
  </r>
  <r>
    <s v="שופט"/>
    <s v="שופטת בית משפט השלום תל-אביב בדימוס"/>
    <s v="דפנה"/>
    <s v="גבע"/>
    <s v="DAPHNE"/>
    <s v="GEVA"/>
    <s v="female"/>
    <b v="1"/>
    <b v="0"/>
    <x v="1"/>
    <x v="0"/>
    <x v="1"/>
    <n v="1"/>
    <n v="1"/>
    <m/>
    <n v="0"/>
  </r>
  <r>
    <s v="שופט"/>
    <s v="סגנית שופט ראשי בדימוס"/>
    <s v="עדנה"/>
    <s v="גבריאלי"/>
    <s v="EDNA"/>
    <s v="GABRIELI"/>
    <s v="female"/>
    <b v="1"/>
    <b v="0"/>
    <x v="1"/>
    <x v="1"/>
    <x v="6"/>
    <n v="1"/>
    <n v="1"/>
    <m/>
    <n v="0"/>
  </r>
  <r>
    <s v="שופט"/>
    <s v="שופטת בית משפט השלום תל-אביב"/>
    <s v="רות"/>
    <s v="אלקבץ פניאל"/>
    <s v="RUTH"/>
    <s v="ELCABAS-PNIEL"/>
    <s v="female"/>
    <b v="1"/>
    <b v="1"/>
    <x v="1"/>
    <x v="0"/>
    <x v="1"/>
    <n v="1"/>
    <n v="1"/>
    <m/>
    <n v="0"/>
  </r>
  <r>
    <s v="שופט"/>
    <s v="שופט בית משפט השלום כפר סבא בדימוס"/>
    <s v="דוד"/>
    <s v="גדול"/>
    <s v="DAVID"/>
    <s v="GADOL"/>
    <s v="male"/>
    <b v="1"/>
    <b v="0"/>
    <x v="1"/>
    <x v="0"/>
    <x v="1"/>
    <n v="1"/>
    <n v="0"/>
    <m/>
    <n v="0"/>
  </r>
  <r>
    <s v="שופט"/>
    <s v="סגנית נשיא בית המשפט המחוזי תל-אביב בדימוס"/>
    <s v="שרה"/>
    <s v="גדות"/>
    <s v="SARA"/>
    <s v="GADOT"/>
    <s v="female"/>
    <b v="1"/>
    <b v="0"/>
    <x v="1"/>
    <x v="1"/>
    <x v="0"/>
    <n v="1"/>
    <n v="1"/>
    <m/>
    <n v="0"/>
  </r>
  <r>
    <s v="שופט"/>
    <s v="נשיא של בימ&quot;ש המחוזי באר שבע"/>
    <s v="שלמה"/>
    <s v="אלקיים"/>
    <s v="ELKAYAM"/>
    <s v="SHLOMO"/>
    <s v="male"/>
    <b v="1"/>
    <b v="1"/>
    <x v="1"/>
    <x v="3"/>
    <x v="0"/>
    <n v="1"/>
    <n v="0"/>
    <m/>
    <n v="0"/>
  </r>
  <r>
    <s v="שופט"/>
    <s v="סגנית נשיא בית המשפט המחוזי תל-אביב בדימוס"/>
    <s v="ורדה"/>
    <s v="אלשיך"/>
    <s v="VARDA"/>
    <s v="ALSHECH"/>
    <s v="female"/>
    <b v="1"/>
    <b v="0"/>
    <x v="1"/>
    <x v="1"/>
    <x v="0"/>
    <n v="1"/>
    <n v="1"/>
    <m/>
    <n v="0"/>
  </r>
  <r>
    <s v="שופט"/>
    <s v="שופט לעניני משפחה בית משפט השלום (משפחה) רמת גן"/>
    <s v="גל"/>
    <s v="גוטזגן"/>
    <s v="GAL"/>
    <s v="GOTTSEGEN"/>
    <s v="male"/>
    <b v="1"/>
    <b v="0"/>
    <x v="1"/>
    <x v="0"/>
    <x v="1"/>
    <n v="1"/>
    <n v="0"/>
    <m/>
    <n v="0"/>
  </r>
  <r>
    <s v="שופט"/>
    <s v="שופט ראשי"/>
    <s v="נחמיה"/>
    <s v="גוטמן"/>
    <s v=""/>
    <s v=""/>
    <s v="male"/>
    <b v="1"/>
    <b v="1"/>
    <x v="1"/>
    <x v="0"/>
    <x v="6"/>
    <n v="1"/>
    <n v="0"/>
    <m/>
    <n v="0"/>
  </r>
  <r>
    <s v="שופט"/>
    <s v="נשיא בית המשפט"/>
    <s v="יהושע"/>
    <s v="גוברניק"/>
    <s v="YEHOSHOA"/>
    <s v="GOVERNIK"/>
    <s v="male"/>
    <b v="1"/>
    <b v="1"/>
    <x v="1"/>
    <x v="3"/>
    <x v="6"/>
    <n v="1"/>
    <n v="0"/>
    <m/>
    <n v="0"/>
  </r>
  <r>
    <s v="שופט"/>
    <s v="שופט ראשי בדימוס"/>
    <s v="שמואל"/>
    <s v="גוטמכר"/>
    <s v="SHMUEL"/>
    <s v="GUTMACHER"/>
    <s v="male"/>
    <b v="1"/>
    <b v="0"/>
    <x v="1"/>
    <x v="0"/>
    <x v="6"/>
    <n v="1"/>
    <n v="0"/>
    <m/>
    <n v="0"/>
  </r>
  <r>
    <s v="שופט"/>
    <s v="שופט בכיר בית משפט השלום כפר סבא בדימוס"/>
    <s v="אהרן ד."/>
    <s v="גולדס"/>
    <s v="AHARON D"/>
    <s v="GOLDES"/>
    <s v="male"/>
    <b v="1"/>
    <b v="0"/>
    <x v="1"/>
    <x v="0"/>
    <x v="1"/>
    <n v="1"/>
    <n v="0"/>
    <m/>
    <n v="0"/>
  </r>
  <r>
    <s v="שופט"/>
    <s v="שופט בית המשפט העליון"/>
    <s v="דוד"/>
    <s v="גויטיין"/>
    <s v=""/>
    <s v=""/>
    <s v="male"/>
    <b v="1"/>
    <b v="1"/>
    <x v="1"/>
    <x v="0"/>
    <x v="3"/>
    <n v="1"/>
    <n v="0"/>
    <m/>
    <n v="0"/>
  </r>
  <r>
    <s v="שופט"/>
    <s v="משנה לנשיאת בית המשפט העליון בדימוס"/>
    <s v="סלים"/>
    <s v="ג'ובראן"/>
    <s v="SALIM"/>
    <s v="JOUBRAN"/>
    <s v="male"/>
    <b v="1"/>
    <b v="0"/>
    <x v="1"/>
    <x v="1"/>
    <x v="3"/>
    <n v="1"/>
    <n v="0"/>
    <m/>
    <n v="0"/>
  </r>
  <r>
    <s v="שופט"/>
    <s v="שופט בית המשפט העליון בדימוס"/>
    <s v="אליעזר"/>
    <s v="גולדברג"/>
    <s v="ELIEZER"/>
    <s v="GOLDBRG"/>
    <s v="male"/>
    <b v="1"/>
    <b v="0"/>
    <x v="1"/>
    <x v="0"/>
    <x v="3"/>
    <n v="1"/>
    <n v="0"/>
    <m/>
    <n v="0"/>
  </r>
  <r>
    <s v="שופט"/>
    <s v="סגן נשיא  בית המשפט המחוזי תל-אביב בדימוס"/>
    <s v="יוסף"/>
    <s v="גולדברג"/>
    <s v="JOSEPH"/>
    <s v="GOLDBERG"/>
    <s v="male"/>
    <b v="1"/>
    <b v="0"/>
    <x v="1"/>
    <x v="1"/>
    <x v="0"/>
    <n v="1"/>
    <n v="0"/>
    <m/>
    <n v="0"/>
  </r>
  <r>
    <s v="שופט"/>
    <s v="נשיא בית הדין הארצי לעבודה"/>
    <s v="מנחם"/>
    <s v="גולדברג"/>
    <s v="MENACHEM"/>
    <s v="GOLDBERG"/>
    <s v="male"/>
    <b v="1"/>
    <b v="1"/>
    <x v="1"/>
    <x v="3"/>
    <x v="5"/>
    <n v="1"/>
    <n v="0"/>
    <m/>
    <n v="0"/>
  </r>
  <r>
    <s v="שופט"/>
    <s v="סגן נשיא בית משפט השלום תל-אביב בדימוס"/>
    <s v="אשר"/>
    <s v="גולדין"/>
    <s v="ASHER"/>
    <s v="GOLDIN"/>
    <s v="male"/>
    <b v="1"/>
    <b v="0"/>
    <x v="1"/>
    <x v="1"/>
    <x v="1"/>
    <n v="1"/>
    <n v="0"/>
    <m/>
    <n v="0"/>
  </r>
  <r>
    <s v="שופט"/>
    <s v="שופט של בימ&quot;ש מחוזי ירושלים"/>
    <s v="משה"/>
    <s v="גולן"/>
    <s v=""/>
    <s v=""/>
    <s v="male"/>
    <b v="1"/>
    <b v="1"/>
    <x v="1"/>
    <x v="0"/>
    <x v="0"/>
    <n v="1"/>
    <n v="0"/>
    <m/>
    <n v="0"/>
  </r>
  <r>
    <s v="שופט"/>
    <s v="שופט בית משפט השלום חדרה"/>
    <s v="משה"/>
    <s v="גולן"/>
    <s v="MOSHE"/>
    <s v="GOLAN"/>
    <s v="male"/>
    <b v="1"/>
    <b v="0"/>
    <x v="1"/>
    <x v="0"/>
    <x v="1"/>
    <n v="1"/>
    <n v="0"/>
    <m/>
    <n v="0"/>
  </r>
  <r>
    <s v="רשם"/>
    <s v="רשם הוצל&quot;פ בדימוס"/>
    <s v="שי"/>
    <s v="גור"/>
    <s v="SHAY"/>
    <s v="GUR"/>
    <s v="male"/>
    <b v="1"/>
    <b v="0"/>
    <x v="1"/>
    <x v="2"/>
    <x v="6"/>
    <n v="1"/>
    <n v="0"/>
    <m/>
    <n v="0"/>
  </r>
  <r>
    <s v="שופט"/>
    <s v="נשיא בית המשפט המחוזי תל-אביב בדימוס"/>
    <s v="אורי"/>
    <s v="גורן"/>
    <s v="URI"/>
    <s v="GOREN"/>
    <s v="male"/>
    <b v="1"/>
    <b v="0"/>
    <x v="1"/>
    <x v="3"/>
    <x v="0"/>
    <n v="1"/>
    <n v="0"/>
    <m/>
    <n v="0"/>
  </r>
  <r>
    <s v="שופט"/>
    <s v="שופטת לעניני משפחה בית משפט השלום אשדוד"/>
    <s v="שרית"/>
    <s v="גולן"/>
    <s v="SARIT"/>
    <s v="GOLAN"/>
    <s v="female"/>
    <b v="1"/>
    <b v="1"/>
    <x v="1"/>
    <x v="0"/>
    <x v="1"/>
    <n v="1"/>
    <n v="1"/>
    <m/>
    <n v="0"/>
  </r>
  <r>
    <s v="שופט"/>
    <s v="רשם בימ&quot;ש השלום בפתח תקווה"/>
    <s v="ראובן"/>
    <s v="ג'יג'י"/>
    <s v=""/>
    <s v=""/>
    <s v="male"/>
    <b v="1"/>
    <b v="1"/>
    <x v="1"/>
    <x v="2"/>
    <x v="1"/>
    <n v="1"/>
    <n v="0"/>
    <m/>
    <n v="0"/>
  </r>
  <r>
    <s v="שופט"/>
    <s v="שופט בכיר בית המשפט המחוזי תל-אביב בדימוס"/>
    <s v="צבי"/>
    <s v="גורפינקל"/>
    <s v="ZVI"/>
    <s v="GURFINKEL"/>
    <s v="male"/>
    <b v="1"/>
    <b v="0"/>
    <x v="1"/>
    <x v="0"/>
    <x v="0"/>
    <n v="1"/>
    <n v="0"/>
    <m/>
    <n v="0"/>
  </r>
  <r>
    <s v="שופט"/>
    <s v="שופט הנהלת בתי המשפט"/>
    <s v="אלון"/>
    <s v="גילון"/>
    <s v="ALON"/>
    <s v="GILLON"/>
    <s v="male"/>
    <b v="1"/>
    <b v="1"/>
    <x v="1"/>
    <x v="0"/>
    <x v="7"/>
    <n v="1"/>
    <n v="0"/>
    <m/>
    <n v="0"/>
  </r>
  <r>
    <s v="שופט"/>
    <s v="שופט בית משפט השלום ראשל&quot;צ בדימוס"/>
    <s v="דוד שמאי"/>
    <s v="גלדשטין גלדסטון"/>
    <s v="DAVID SHAMAI"/>
    <s v="GLADSTEIN GLADSTONE"/>
    <s v="male"/>
    <b v="1"/>
    <b v="0"/>
    <x v="1"/>
    <x v="0"/>
    <x v="1"/>
    <n v="1"/>
    <n v="0"/>
    <m/>
    <n v="0"/>
  </r>
  <r>
    <s v="שופט"/>
    <s v="שופטת בית הדין האזורי לעבודה חיפה בדימוס"/>
    <s v="דלית"/>
    <s v="גילה"/>
    <s v="DALIT"/>
    <s v="GUILAH"/>
    <s v="female"/>
    <b v="1"/>
    <b v="0"/>
    <x v="1"/>
    <x v="0"/>
    <x v="2"/>
    <n v="1"/>
    <n v="1"/>
    <m/>
    <n v="0"/>
  </r>
  <r>
    <s v="שופט"/>
    <s v="נשיאה  של בית המשפט המחוזי חיפה בדימוס"/>
    <s v="בלהה"/>
    <s v="גילאור"/>
    <s v="BILHA"/>
    <s v="GILLOR"/>
    <s v="female"/>
    <b v="1"/>
    <b v="0"/>
    <x v="1"/>
    <x v="3"/>
    <x v="0"/>
    <n v="1"/>
    <n v="1"/>
    <m/>
    <n v="0"/>
  </r>
  <r>
    <s v="רשם"/>
    <s v=" בדימוס"/>
    <s v="דלית"/>
    <s v="גינדיק"/>
    <s v="DALIT"/>
    <s v="GINDICK"/>
    <s v="female"/>
    <b v="1"/>
    <b v="0"/>
    <x v="1"/>
    <x v="4"/>
    <x v="6"/>
    <n v="1"/>
    <n v="1"/>
    <m/>
    <n v="0"/>
  </r>
  <r>
    <s v="שופט"/>
    <s v="שופט של בימ&quot;ש השלום בצפת"/>
    <s v="פריץ"/>
    <s v="גליק"/>
    <s v="FRITZ"/>
    <s v="GLIK"/>
    <s v="male"/>
    <b v="1"/>
    <b v="1"/>
    <x v="1"/>
    <x v="0"/>
    <x v="1"/>
    <n v="1"/>
    <n v="0"/>
    <m/>
    <n v="0"/>
  </r>
  <r>
    <s v="שופט"/>
    <s v="שופטת של בית משפט לתעבורה בדימוס"/>
    <s v="רלי"/>
    <s v="גליקליס"/>
    <s v="RELLY"/>
    <s v="GLIKLIS"/>
    <s v="female"/>
    <b v="1"/>
    <b v="0"/>
    <x v="1"/>
    <x v="0"/>
    <x v="4"/>
    <n v="1"/>
    <n v="1"/>
    <m/>
    <n v="0"/>
  </r>
  <r>
    <s v="שופט"/>
    <s v="שופט בית המשפט השלום חיפה בדימוס"/>
    <s v="אבידן"/>
    <s v="גלובינסקי"/>
    <s v="AVIDAN"/>
    <s v="GLOWINSKI"/>
    <s v="male"/>
    <b v="1"/>
    <b v="0"/>
    <x v="1"/>
    <x v="0"/>
    <x v="1"/>
    <n v="1"/>
    <n v="0"/>
    <m/>
    <n v="0"/>
  </r>
  <r>
    <s v="שופט"/>
    <s v="סגן נשיא בית משפט השלום נתניה בדימוס"/>
    <s v="יורם"/>
    <s v="גלין"/>
    <s v="YORAM"/>
    <s v="GALIN"/>
    <s v="male"/>
    <b v="1"/>
    <b v="0"/>
    <x v="1"/>
    <x v="1"/>
    <x v="1"/>
    <n v="1"/>
    <n v="0"/>
    <m/>
    <n v="0"/>
  </r>
  <r>
    <s v="שופט"/>
    <s v="שופט בכיר בית המשפט המחוזי תל-אביב בדימוס"/>
    <s v="גדעון"/>
    <s v="גינת"/>
    <s v="GIDEON"/>
    <s v="GINAT"/>
    <s v="male"/>
    <b v="1"/>
    <b v="0"/>
    <x v="1"/>
    <x v="0"/>
    <x v="0"/>
    <n v="1"/>
    <n v="0"/>
    <m/>
    <n v="0"/>
  </r>
  <r>
    <s v="שופט"/>
    <s v="מנהל בתי המשפט בדימוס"/>
    <s v="משה"/>
    <s v="גל"/>
    <s v="MOSHE"/>
    <s v="GAL"/>
    <s v="male"/>
    <b v="1"/>
    <b v="0"/>
    <x v="1"/>
    <x v="5"/>
    <x v="7"/>
    <n v="1"/>
    <n v="0"/>
    <m/>
    <n v="0"/>
  </r>
  <r>
    <s v="שופט"/>
    <s v="שופט של בימ&quot;ש המחוזי בבאר שבע"/>
    <s v="אליהו"/>
    <s v="גלסנר"/>
    <s v=""/>
    <s v=""/>
    <s v="male"/>
    <b v="1"/>
    <b v="1"/>
    <x v="1"/>
    <x v="0"/>
    <x v="0"/>
    <n v="1"/>
    <n v="0"/>
    <m/>
    <n v="0"/>
  </r>
  <r>
    <s v="שופט"/>
    <s v="שופט של בימ&quot;ש שלום"/>
    <s v="ברוך"/>
    <s v="גלעדי"/>
    <s v=""/>
    <s v=""/>
    <s v="male"/>
    <b v="1"/>
    <b v="1"/>
    <x v="1"/>
    <x v="0"/>
    <x v="1"/>
    <n v="1"/>
    <n v="0"/>
    <m/>
    <n v="0"/>
  </r>
  <r>
    <s v="שופט"/>
    <s v="סגן נשיא של בימ&quot;ש מחוזי תל אביב בדימוס"/>
    <s v="ישראל"/>
    <s v="גלעדי"/>
    <s v="YISRAEL"/>
    <s v="GIL`ADI"/>
    <s v="male"/>
    <b v="1"/>
    <b v="0"/>
    <x v="1"/>
    <x v="1"/>
    <x v="0"/>
    <n v="1"/>
    <n v="0"/>
    <m/>
    <n v="0"/>
  </r>
  <r>
    <s v="שופט"/>
    <s v="נשיא ביהמ&quot;ש המחוזי בבאר שבע בדימוס"/>
    <s v="גלעד"/>
    <s v="גלעדי"/>
    <s v="GILAD"/>
    <s v="GILADI"/>
    <s v="male"/>
    <b v="1"/>
    <b v="0"/>
    <x v="1"/>
    <x v="3"/>
    <x v="0"/>
    <n v="1"/>
    <n v="0"/>
    <m/>
    <n v="0"/>
  </r>
  <r>
    <s v="שופט"/>
    <s v="סגן נשיא בית המשפט המחוזי נצרת"/>
    <s v="חיים"/>
    <s v="גלפז"/>
    <s v="HAIM"/>
    <s v="GALPAZ"/>
    <s v="male"/>
    <b v="1"/>
    <b v="1"/>
    <x v="1"/>
    <x v="1"/>
    <x v="0"/>
    <n v="1"/>
    <n v="0"/>
    <m/>
    <n v="0"/>
  </r>
  <r>
    <s v="שופט"/>
    <s v="שופט בית המשפט המחוזי חיפה בדימוס"/>
    <s v="משה"/>
    <s v="גלעד"/>
    <s v="MOSHE"/>
    <s v="GILAD"/>
    <s v="male"/>
    <b v="1"/>
    <b v="0"/>
    <x v="1"/>
    <x v="0"/>
    <x v="0"/>
    <n v="1"/>
    <n v="0"/>
    <m/>
    <n v="0"/>
  </r>
  <r>
    <s v="שופט"/>
    <s v="שופטת בית המשפט בדימוס"/>
    <s v="דליה"/>
    <s v="גנות"/>
    <s v="DALIA"/>
    <s v="GANOT"/>
    <s v="female"/>
    <b v="1"/>
    <b v="0"/>
    <x v="1"/>
    <x v="0"/>
    <x v="6"/>
    <n v="1"/>
    <n v="1"/>
    <m/>
    <n v="0"/>
  </r>
  <r>
    <s v="שופט"/>
    <s v="סגן נשיא בית המשפט המחוזי נצרת"/>
    <s v="סהל"/>
    <s v="ג'ראח"/>
    <s v="SAHEL"/>
    <s v="JARRAH"/>
    <s v="male"/>
    <b v="1"/>
    <b v="1"/>
    <x v="1"/>
    <x v="1"/>
    <x v="0"/>
    <n v="1"/>
    <n v="0"/>
    <m/>
    <n v="0"/>
  </r>
  <r>
    <s v="שופט"/>
    <s v="שופט של בימ&quot;ש השלום ברחובות"/>
    <s v="חיים"/>
    <s v="גמזו"/>
    <s v="HAIM"/>
    <s v="GAMZU"/>
    <s v="male"/>
    <b v="1"/>
    <b v="1"/>
    <x v="1"/>
    <x v="0"/>
    <x v="1"/>
    <n v="1"/>
    <n v="0"/>
    <m/>
    <n v="0"/>
  </r>
  <r>
    <s v="שופט"/>
    <s v="שופט של בימ&quot;ש השלום נצרת"/>
    <s v="עזיז"/>
    <s v="ג'רג'ורה"/>
    <s v=""/>
    <s v=""/>
    <s v="male"/>
    <b v="1"/>
    <b v="1"/>
    <x v="1"/>
    <x v="0"/>
    <x v="1"/>
    <n v="1"/>
    <n v="0"/>
    <m/>
    <n v="0"/>
  </r>
  <r>
    <s v="שופט"/>
    <s v="שופט בית המשפט המחוזי חיפה בדימוס"/>
    <s v="ראיק"/>
    <s v="ג'רג'ורה"/>
    <s v="RAYEK"/>
    <s v="JARJOURA"/>
    <s v="male"/>
    <b v="1"/>
    <b v="0"/>
    <x v="1"/>
    <x v="0"/>
    <x v="0"/>
    <n v="1"/>
    <n v="0"/>
    <m/>
    <n v="0"/>
  </r>
  <r>
    <s v="שופט"/>
    <s v="שופט בית משפט השלום חיפה בדימוס"/>
    <s v="אילן"/>
    <s v="גנון"/>
    <s v="ILAN"/>
    <s v="GANON"/>
    <s v="male"/>
    <b v="1"/>
    <b v="0"/>
    <x v="1"/>
    <x v="0"/>
    <x v="1"/>
    <n v="1"/>
    <n v="0"/>
    <m/>
    <n v="0"/>
  </r>
  <r>
    <s v="שופט"/>
    <s v="נשיא בתי משפט השלום במחוז בדימוס"/>
    <s v="יעקב"/>
    <s v="גנן"/>
    <s v=""/>
    <s v=""/>
    <s v="male"/>
    <b v="1"/>
    <b v="0"/>
    <x v="1"/>
    <x v="3"/>
    <x v="1"/>
    <n v="1"/>
    <n v="0"/>
    <m/>
    <n v="0"/>
  </r>
  <r>
    <s v="שופט"/>
    <s v="שופט של בית הדין האזורי לעבודה בחיפה"/>
    <s v="אפרים"/>
    <s v="גרוס"/>
    <s v=""/>
    <s v=""/>
    <s v="male"/>
    <b v="1"/>
    <b v="1"/>
    <x v="1"/>
    <x v="0"/>
    <x v="2"/>
    <n v="1"/>
    <n v="0"/>
    <m/>
    <n v="0"/>
  </r>
  <r>
    <s v="שופט"/>
    <s v="סגן נשיא בית משפט השלום נתניה בדימוס"/>
    <s v="הרווי"/>
    <s v="גרובס"/>
    <s v="HARVEY"/>
    <s v="GROVES"/>
    <s v="male"/>
    <b v="1"/>
    <b v="0"/>
    <x v="1"/>
    <x v="1"/>
    <x v="1"/>
    <n v="1"/>
    <n v="0"/>
    <m/>
    <n v="0"/>
  </r>
  <r>
    <s v="שופט"/>
    <s v="נשיא בית המשפט העליון בדימוס"/>
    <s v="אשר"/>
    <s v="גרוניס"/>
    <s v="ASHER"/>
    <s v="GRUNIS"/>
    <s v="male"/>
    <b v="1"/>
    <b v="0"/>
    <x v="1"/>
    <x v="3"/>
    <x v="3"/>
    <n v="1"/>
    <n v="0"/>
    <m/>
    <n v="0"/>
  </r>
  <r>
    <s v="שופט"/>
    <s v="שופטת של בימ&quot;ש מחוזי"/>
    <s v="מיכל"/>
    <s v="גרי זילבר"/>
    <s v="MICHAL"/>
    <s v="GERI ZILBER"/>
    <s v="female"/>
    <b v="1"/>
    <b v="1"/>
    <x v="1"/>
    <x v="0"/>
    <x v="0"/>
    <n v="1"/>
    <n v="1"/>
    <m/>
    <n v="0"/>
  </r>
  <r>
    <s v="שופט"/>
    <s v="סגן נשיא בית המשפט המחוזי תל-אביב בדימוס"/>
    <s v="יהושע"/>
    <s v="גרוס"/>
    <s v="YEHOSHUA"/>
    <s v="GROSS"/>
    <s v="male"/>
    <b v="1"/>
    <b v="0"/>
    <x v="1"/>
    <x v="1"/>
    <x v="0"/>
    <n v="1"/>
    <n v="0"/>
    <m/>
    <n v="0"/>
  </r>
  <r>
    <s v="שופט"/>
    <s v="סגן נשיא בית משפט לתעבורה"/>
    <s v="יצחק"/>
    <s v="גרטי"/>
    <s v="ISSAC"/>
    <s v="GARTY"/>
    <s v="male"/>
    <b v="1"/>
    <b v="1"/>
    <x v="1"/>
    <x v="1"/>
    <x v="4"/>
    <n v="1"/>
    <n v="0"/>
    <m/>
    <n v="0"/>
  </r>
  <r>
    <s v="שופט"/>
    <s v="שופט של בימ&quot;ש מחוזי"/>
    <s v="דוד"/>
    <s v="גרשון"/>
    <s v=""/>
    <s v=""/>
    <s v="male"/>
    <b v="1"/>
    <b v="1"/>
    <x v="1"/>
    <x v="0"/>
    <x v="0"/>
    <n v="1"/>
    <n v="0"/>
    <m/>
    <n v="0"/>
  </r>
  <r>
    <s v="שופט"/>
    <s v="שופטת בית המשפט המחוזי מרכז בדימוס"/>
    <s v="הילה"/>
    <s v="גרסטל"/>
    <s v="HILA"/>
    <s v="GERSTL"/>
    <s v="female"/>
    <b v="1"/>
    <b v="0"/>
    <x v="1"/>
    <x v="0"/>
    <x v="0"/>
    <n v="1"/>
    <n v="1"/>
    <m/>
    <n v="0"/>
  </r>
  <r>
    <s v="שופט"/>
    <s v="שופט בית משפט השלום (משפחה) רמת גן בדימוס"/>
    <s v="יהודה"/>
    <s v="גרניט"/>
    <s v="YEHUDA"/>
    <s v="GRANIT"/>
    <s v="male"/>
    <b v="1"/>
    <b v="0"/>
    <x v="1"/>
    <x v="0"/>
    <x v="1"/>
    <n v="1"/>
    <n v="0"/>
    <m/>
    <n v="0"/>
  </r>
  <r>
    <s v="שופט"/>
    <s v="שופטת בית משפט השלום תל-אביב בדימוס"/>
    <s v="רחל"/>
    <s v="גרינברג"/>
    <s v="RACHEL"/>
    <s v="GREENBERG"/>
    <s v="female"/>
    <b v="1"/>
    <b v="0"/>
    <x v="1"/>
    <x v="0"/>
    <x v="1"/>
    <n v="1"/>
    <n v="1"/>
    <m/>
    <n v="0"/>
  </r>
  <r>
    <s v="שופט"/>
    <s v="שופט לעניני משפחה בית משפט השלום (משפחה) רמת גן בדימוס"/>
    <s v="גרשון"/>
    <s v="גרמן"/>
    <s v="GERSHON"/>
    <s v="GERMAN"/>
    <s v="male"/>
    <b v="1"/>
    <b v="0"/>
    <x v="1"/>
    <x v="0"/>
    <x v="1"/>
    <n v="1"/>
    <n v="0"/>
    <m/>
    <n v="0"/>
  </r>
  <r>
    <s v="שופט"/>
    <s v="שופט של בית משפט השלום בפתח תקווה"/>
    <s v="אריה"/>
    <s v="גרף"/>
    <s v=""/>
    <s v=""/>
    <s v="male"/>
    <b v="1"/>
    <b v="1"/>
    <x v="1"/>
    <x v="0"/>
    <x v="1"/>
    <n v="1"/>
    <n v="0"/>
    <m/>
    <n v="0"/>
  </r>
  <r>
    <s v="שופט"/>
    <s v="שופטת של בית משפט לתעבורה"/>
    <s v="אלה"/>
    <s v="גרימברג"/>
    <s v="ELLA"/>
    <s v="GRIMBERG"/>
    <s v="female"/>
    <b v="1"/>
    <b v="1"/>
    <x v="1"/>
    <x v="0"/>
    <x v="4"/>
    <n v="1"/>
    <n v="1"/>
    <m/>
    <n v="0"/>
  </r>
  <r>
    <s v="שופט"/>
    <s v="שופט בית המשפט המחוזי ירושלים בדימוס"/>
    <s v="בן-ציון"/>
    <s v="גרינברגר"/>
    <s v="BEN TZION"/>
    <s v="GREENBERGER"/>
    <s v="male"/>
    <b v="1"/>
    <b v="0"/>
    <x v="1"/>
    <x v="0"/>
    <x v="0"/>
    <n v="1"/>
    <n v="0"/>
    <m/>
    <n v="0"/>
  </r>
  <r>
    <s v="שופט"/>
    <s v="שופט של בימ&quot;ש מחוזי בתל אביב"/>
    <s v="חיים"/>
    <s v="דבורין"/>
    <s v=""/>
    <s v=""/>
    <s v="male"/>
    <b v="1"/>
    <b v="1"/>
    <x v="1"/>
    <x v="0"/>
    <x v="0"/>
    <n v="1"/>
    <n v="0"/>
    <m/>
    <n v="0"/>
  </r>
  <r>
    <s v="רשם"/>
    <s v="רשמת בית משפט השלום תל-אביב בדימוס"/>
    <s v="אביבה"/>
    <s v="דובסקי שלם"/>
    <s v="AVIVA"/>
    <s v="DUBSKY-SHALEM"/>
    <s v="female"/>
    <b v="1"/>
    <b v="0"/>
    <x v="1"/>
    <x v="2"/>
    <x v="1"/>
    <n v="1"/>
    <n v="1"/>
    <m/>
    <n v="0"/>
  </r>
  <r>
    <s v="שופט"/>
    <s v="שופט של בימ&quot;ש שלום בדימוס"/>
    <s v="מאיר"/>
    <s v="דואק"/>
    <s v=""/>
    <s v=""/>
    <s v="male"/>
    <b v="1"/>
    <b v="0"/>
    <x v="1"/>
    <x v="0"/>
    <x v="1"/>
    <n v="1"/>
    <n v="0"/>
    <m/>
    <n v="0"/>
  </r>
  <r>
    <s v="שופט"/>
    <s v="שופט של בימ&quot;ש מחוזי"/>
    <s v="משה"/>
    <s v="דואר"/>
    <s v=""/>
    <s v=""/>
    <s v="male"/>
    <b v="1"/>
    <b v="1"/>
    <x v="1"/>
    <x v="0"/>
    <x v="0"/>
    <n v="1"/>
    <n v="0"/>
    <m/>
    <n v="0"/>
  </r>
  <r>
    <s v="שופט"/>
    <s v="שופטת בית המשפט המחוזי מרכז בדימוס"/>
    <s v="אסתר"/>
    <s v="דודקביץ"/>
    <s v="ESTHER"/>
    <s v="DUDKIEWICZ"/>
    <s v="female"/>
    <b v="1"/>
    <b v="0"/>
    <x v="1"/>
    <x v="0"/>
    <x v="0"/>
    <n v="1"/>
    <n v="1"/>
    <m/>
    <n v="0"/>
  </r>
  <r>
    <s v="שופט"/>
    <s v="שופט בית המשפט המחוזי תל-אביב"/>
    <s v="עמיחי"/>
    <s v="דוויק"/>
    <s v="AMICHAI"/>
    <s v="DWECK"/>
    <s v="male"/>
    <b v="1"/>
    <b v="0"/>
    <x v="1"/>
    <x v="0"/>
    <x v="0"/>
    <n v="1"/>
    <n v="0"/>
    <m/>
    <n v="0"/>
  </r>
  <r>
    <s v="שופט"/>
    <s v="שופט בית המשפט העליון"/>
    <s v="מנחם"/>
    <s v="דונקלבלום"/>
    <s v=""/>
    <s v=""/>
    <s v="male"/>
    <b v="1"/>
    <b v="1"/>
    <x v="1"/>
    <x v="0"/>
    <x v="3"/>
    <n v="1"/>
    <n v="0"/>
    <m/>
    <n v="0"/>
  </r>
  <r>
    <s v="שופט"/>
    <s v="שופט של בימ&quot;ש מחוזי בדימוס"/>
    <s v="יצחק"/>
    <s v="דולב"/>
    <s v=""/>
    <s v=""/>
    <s v="male"/>
    <b v="1"/>
    <b v="0"/>
    <x v="1"/>
    <x v="0"/>
    <x v="0"/>
    <n v="1"/>
    <n v="0"/>
    <m/>
    <n v="0"/>
  </r>
  <r>
    <s v="שופט"/>
    <s v="שופט של בימ&quot;ש שלום בירושלים בדימוס"/>
    <s v="יצחק"/>
    <s v="דויטש"/>
    <s v="YITZHAK"/>
    <s v="DEUTSCH"/>
    <s v="male"/>
    <b v="1"/>
    <b v="0"/>
    <x v="1"/>
    <x v="0"/>
    <x v="1"/>
    <n v="1"/>
    <n v="0"/>
    <m/>
    <n v="0"/>
  </r>
  <r>
    <s v="שופט"/>
    <s v="שופט של בימ&quot;ש מחוזי"/>
    <s v="שלמה"/>
    <s v="דורי"/>
    <s v=""/>
    <s v=""/>
    <s v="male"/>
    <b v="1"/>
    <b v="1"/>
    <x v="1"/>
    <x v="0"/>
    <x v="0"/>
    <n v="1"/>
    <n v="0"/>
    <m/>
    <n v="0"/>
  </r>
  <r>
    <s v="שופט"/>
    <s v="שופטת בית המשפט העליון בדימוס"/>
    <s v="דליה"/>
    <s v="דורנר"/>
    <s v="DALIA"/>
    <s v="DORNER"/>
    <s v="female"/>
    <b v="1"/>
    <b v="0"/>
    <x v="1"/>
    <x v="0"/>
    <x v="3"/>
    <n v="1"/>
    <n v="1"/>
    <m/>
    <n v="0"/>
  </r>
  <r>
    <s v="שופט"/>
    <s v="שופט של בימ&quot;ש לעניינים מקומיים"/>
    <s v="אפרים"/>
    <s v="דורון"/>
    <s v="EFRAIM"/>
    <s v="DORON"/>
    <s v="male"/>
    <b v="1"/>
    <b v="1"/>
    <x v="1"/>
    <x v="0"/>
    <x v="6"/>
    <n v="1"/>
    <n v="0"/>
    <m/>
    <n v="0"/>
  </r>
  <r>
    <s v="שופט"/>
    <s v="שופטת בית משפט השלום ירושלים בדימוס"/>
    <s v="שולמית"/>
    <s v="דותן"/>
    <s v="SHULAMIT"/>
    <s v="DOTAN"/>
    <s v="female"/>
    <b v="1"/>
    <b v="0"/>
    <x v="1"/>
    <x v="0"/>
    <x v="1"/>
    <n v="1"/>
    <n v="1"/>
    <m/>
    <n v="0"/>
  </r>
  <r>
    <s v="שופט"/>
    <s v="שופטת בכירה בית המשפט המחוזי תל-אביב בדימוס"/>
    <s v="שרה"/>
    <s v="דותן"/>
    <s v="SARA"/>
    <s v="DOTAN"/>
    <s v="female"/>
    <b v="1"/>
    <b v="0"/>
    <x v="1"/>
    <x v="0"/>
    <x v="0"/>
    <n v="1"/>
    <n v="1"/>
    <m/>
    <n v="0"/>
  </r>
  <r>
    <s v="שופט"/>
    <s v="שופטת בית משפט השלום נצרת בדימוס"/>
    <s v="אינעאם"/>
    <s v="דחלה שרקאוי"/>
    <s v="ENAAM"/>
    <s v="DAHIEH SHARGAWE"/>
    <s v="female"/>
    <b v="1"/>
    <b v="0"/>
    <x v="1"/>
    <x v="0"/>
    <x v="1"/>
    <n v="1"/>
    <n v="1"/>
    <m/>
    <n v="0"/>
  </r>
  <r>
    <s v="שופט"/>
    <s v="שופט בית המשפט המחוזי תל-אביב"/>
    <s v="יהושע"/>
    <s v="דיאמנט"/>
    <s v="JOSHUA"/>
    <s v="DIAMANT"/>
    <s v="male"/>
    <b v="1"/>
    <b v="1"/>
    <x v="1"/>
    <x v="0"/>
    <x v="0"/>
    <n v="1"/>
    <n v="0"/>
    <m/>
    <n v="0"/>
  </r>
  <r>
    <s v="שופט"/>
    <s v=""/>
    <s v="מרים"/>
    <s v="דיבון"/>
    <s v="MIRIAM"/>
    <s v="DIVON"/>
    <s v="female"/>
    <b v="1"/>
    <b v="1"/>
    <x v="1"/>
    <x v="4"/>
    <x v="6"/>
    <n v="1"/>
    <n v="1"/>
    <m/>
    <n v="0"/>
  </r>
  <r>
    <s v="רשם"/>
    <s v="רשמת בית הדין האזורי לעבודה תל-אביב"/>
    <s v="רות"/>
    <s v="דייגי"/>
    <s v=""/>
    <s v=""/>
    <s v="female"/>
    <b v="1"/>
    <b v="0"/>
    <x v="1"/>
    <x v="2"/>
    <x v="2"/>
    <n v="1"/>
    <n v="1"/>
    <m/>
    <n v="0"/>
  </r>
  <r>
    <s v="שופט"/>
    <s v="שופט של בימ&quot;ש שלום בדימוס"/>
    <s v="ראובן"/>
    <s v="דן"/>
    <s v="REUVEN"/>
    <s v="DAN"/>
    <s v="male"/>
    <b v="1"/>
    <b v="0"/>
    <x v="1"/>
    <x v="0"/>
    <x v="1"/>
    <n v="1"/>
    <n v="0"/>
    <m/>
    <n v="0"/>
  </r>
  <r>
    <s v="שופט"/>
    <s v="שופט של בימ&quot;ש שלום"/>
    <s v="עמנואל"/>
    <s v="דינור"/>
    <s v=""/>
    <s v=""/>
    <s v="male"/>
    <b v="1"/>
    <b v="1"/>
    <x v="1"/>
    <x v="0"/>
    <x v="1"/>
    <n v="1"/>
    <n v="0"/>
    <m/>
    <n v="0"/>
  </r>
  <r>
    <s v="שופט"/>
    <s v="שופטת בית המשפט המחוזי תל-אביב בדימוס"/>
    <s v="מרים"/>
    <s v="דיסקין"/>
    <s v="MIRIAM"/>
    <s v="DISKIN"/>
    <s v="female"/>
    <b v="1"/>
    <b v="0"/>
    <x v="1"/>
    <x v="0"/>
    <x v="0"/>
    <n v="1"/>
    <n v="1"/>
    <m/>
    <n v="0"/>
  </r>
  <r>
    <s v="שופט"/>
    <s v="שופט העליון בדימוס"/>
    <s v="ד&quot;ר יורם"/>
    <s v="דנציגר"/>
    <s v="DR.YORAM"/>
    <s v="DANZIGER"/>
    <s v="male"/>
    <b v="1"/>
    <b v="0"/>
    <x v="1"/>
    <x v="0"/>
    <x v="3"/>
    <n v="1"/>
    <n v="0"/>
    <m/>
    <n v="0"/>
  </r>
  <r>
    <s v="שופט"/>
    <s v="רשם בית משפט השלום אשקלון בדימוס"/>
    <s v="עמירם"/>
    <s v="דננברג"/>
    <s v="AMIRAM"/>
    <s v="DANENBERG"/>
    <s v="male"/>
    <b v="1"/>
    <b v="0"/>
    <x v="1"/>
    <x v="2"/>
    <x v="1"/>
    <n v="1"/>
    <n v="0"/>
    <m/>
    <n v="0"/>
  </r>
  <r>
    <s v="שופט"/>
    <s v="שופטת בכירה בית משפט השלום רמלה בדימוס"/>
    <s v="נירה"/>
    <s v="דסקין"/>
    <s v="NIRA"/>
    <s v="DUSKIN"/>
    <s v="female"/>
    <b v="1"/>
    <b v="0"/>
    <x v="1"/>
    <x v="0"/>
    <x v="1"/>
    <n v="1"/>
    <n v="1"/>
    <m/>
    <n v="0"/>
  </r>
  <r>
    <s v="שופט"/>
    <s v="סגן נשיא בית המשפט המחוזי חיפה בדימוס"/>
    <s v="יצחק"/>
    <s v="דר"/>
    <s v="YITZHAK"/>
    <s v="DAR"/>
    <s v="male"/>
    <b v="1"/>
    <b v="0"/>
    <x v="1"/>
    <x v="1"/>
    <x v="0"/>
    <n v="1"/>
    <n v="0"/>
    <m/>
    <n v="0"/>
  </r>
  <r>
    <s v="שופט"/>
    <s v="סגן נשיא בית משפט השלום חיפה בדימוס"/>
    <s v="אבי"/>
    <s v="הבר"/>
    <s v="AVI"/>
    <s v="HABER"/>
    <s v="male"/>
    <b v="1"/>
    <b v="0"/>
    <x v="1"/>
    <x v="1"/>
    <x v="1"/>
    <n v="1"/>
    <n v="0"/>
    <m/>
    <n v="0"/>
  </r>
  <r>
    <s v="שופט"/>
    <s v="שופט בית הדין האזורי לעבודה"/>
    <s v="שמעון"/>
    <s v="הבר"/>
    <s v=""/>
    <s v=""/>
    <s v="male"/>
    <b v="1"/>
    <b v="1"/>
    <x v="1"/>
    <x v="0"/>
    <x v="2"/>
    <n v="1"/>
    <n v="0"/>
    <m/>
    <n v="0"/>
  </r>
  <r>
    <s v="שופט"/>
    <s v="שופט תעבורה"/>
    <s v="ארו"/>
    <s v="דרוקס"/>
    <s v=""/>
    <s v=""/>
    <s v="male"/>
    <b v="1"/>
    <b v="1"/>
    <x v="1"/>
    <x v="0"/>
    <x v="4"/>
    <n v="1"/>
    <n v="0"/>
    <m/>
    <n v="0"/>
  </r>
  <r>
    <s v="שופט"/>
    <s v="שופט של בית משפט לתעבורה בדימוס"/>
    <s v="מאיר"/>
    <s v="דרורי"/>
    <s v="MEIR"/>
    <s v="DRORI"/>
    <s v="male"/>
    <b v="1"/>
    <b v="0"/>
    <x v="1"/>
    <x v="0"/>
    <x v="4"/>
    <n v="1"/>
    <n v="0"/>
    <m/>
    <n v="0"/>
  </r>
  <r>
    <s v="שופט"/>
    <s v="שופט של בימ&quot;ש המחוזי בתל אביב"/>
    <s v="אריה"/>
    <s v="הגין"/>
    <s v=""/>
    <s v=""/>
    <s v="male"/>
    <b v="1"/>
    <b v="1"/>
    <x v="1"/>
    <x v="0"/>
    <x v="0"/>
    <n v="1"/>
    <n v="0"/>
    <m/>
    <n v="0"/>
  </r>
  <r>
    <s v="שופט"/>
    <s v="שופט בימ&quot;ש שלום בפ&quot;ת"/>
    <s v="ראובן"/>
    <s v="הגן"/>
    <s v=""/>
    <s v=""/>
    <s v="male"/>
    <b v="1"/>
    <b v="1"/>
    <x v="1"/>
    <x v="0"/>
    <x v="1"/>
    <n v="1"/>
    <n v="0"/>
    <m/>
    <n v="0"/>
  </r>
  <r>
    <s v="שופט"/>
    <s v="שופט של בימ&quot;ש מחוזי"/>
    <s v="אריה"/>
    <s v="הגר"/>
    <s v=""/>
    <s v=""/>
    <s v="male"/>
    <b v="1"/>
    <b v="1"/>
    <x v="1"/>
    <x v="0"/>
    <x v="0"/>
    <n v="1"/>
    <n v="0"/>
    <m/>
    <n v="0"/>
  </r>
  <r>
    <s v="שופט"/>
    <s v="שופט של בימ&quot;ש מחוזי"/>
    <s v="עזרא"/>
    <s v="הדיה"/>
    <s v=""/>
    <s v=""/>
    <s v="male"/>
    <b v="1"/>
    <b v="1"/>
    <x v="1"/>
    <x v="0"/>
    <x v="0"/>
    <n v="1"/>
    <n v="0"/>
    <m/>
    <n v="0"/>
  </r>
  <r>
    <s v="שופט"/>
    <s v="נשיאת בית משפט השלום תל-אביב בדימוס"/>
    <s v="זיוה"/>
    <s v="הדסי הרמן"/>
    <s v="ZIVA"/>
    <s v="HERMAN-HADASSI"/>
    <s v="female"/>
    <b v="1"/>
    <b v="0"/>
    <x v="1"/>
    <x v="3"/>
    <x v="1"/>
    <n v="1"/>
    <n v="1"/>
    <m/>
    <n v="0"/>
  </r>
  <r>
    <s v="שופט"/>
    <s v="שופט של בית משפט לתעבורה בדימוס"/>
    <s v="אבינועם"/>
    <s v="הדר"/>
    <s v="AVINOAM"/>
    <s v="HADAR"/>
    <s v="male"/>
    <b v="1"/>
    <b v="0"/>
    <x v="1"/>
    <x v="0"/>
    <x v="4"/>
    <n v="1"/>
    <n v="0"/>
    <m/>
    <n v="0"/>
  </r>
  <r>
    <s v="שופט"/>
    <s v="שופט תעבורה"/>
    <s v="יהודה"/>
    <s v="הופרט"/>
    <s v=""/>
    <s v=""/>
    <s v="male"/>
    <b v="1"/>
    <b v="1"/>
    <x v="1"/>
    <x v="0"/>
    <x v="4"/>
    <n v="1"/>
    <n v="0"/>
    <m/>
    <n v="0"/>
  </r>
  <r>
    <s v="שופט"/>
    <s v="סגנית נשיא בית הדין האזורי לעבודה ב&quot;ש בדימוס"/>
    <s v="יהודית"/>
    <s v="הופמן"/>
    <s v="JUDITH"/>
    <s v="HOFFMAN"/>
    <s v="female"/>
    <b v="1"/>
    <b v="0"/>
    <x v="1"/>
    <x v="1"/>
    <x v="2"/>
    <n v="1"/>
    <n v="1"/>
    <m/>
    <n v="0"/>
  </r>
  <r>
    <s v="שופט"/>
    <s v="שופט בית המשפט המחוזי תל-אביב"/>
    <s v="אמנון"/>
    <s v="הומינר"/>
    <s v="AMNON"/>
    <s v="HOUMINER"/>
    <s v="male"/>
    <b v="1"/>
    <b v="1"/>
    <x v="1"/>
    <x v="0"/>
    <x v="0"/>
    <n v="1"/>
    <n v="0"/>
    <m/>
    <n v="0"/>
  </r>
  <r>
    <s v="שופט"/>
    <s v="שופטת בית המשפט המחוזי חיפה בדימוס"/>
    <s v="חני"/>
    <s v="הורוביץ"/>
    <s v="HANNY"/>
    <s v="HOROWITZ"/>
    <s v="female"/>
    <b v="1"/>
    <b v="0"/>
    <x v="1"/>
    <x v="0"/>
    <x v="0"/>
    <n v="1"/>
    <n v="1"/>
    <m/>
    <n v="0"/>
  </r>
  <r>
    <s v="שופט"/>
    <s v="שופטת בכירה בית משפט השלום רחובות בדימוס"/>
    <s v="עיריה"/>
    <s v="היומן מרדכי"/>
    <s v="IRYAH"/>
    <s v="HEUMAN MORDECH"/>
    <s v="female"/>
    <b v="1"/>
    <b v="0"/>
    <x v="1"/>
    <x v="0"/>
    <x v="1"/>
    <n v="1"/>
    <n v="1"/>
    <m/>
    <n v="0"/>
  </r>
  <r>
    <s v="שופט"/>
    <s v="שופט שך בימ&quot;ש מחוזי באר שבע"/>
    <s v="יהודה"/>
    <s v="היימן"/>
    <s v=""/>
    <s v=""/>
    <s v="male"/>
    <b v="1"/>
    <b v="1"/>
    <x v="1"/>
    <x v="0"/>
    <x v="0"/>
    <n v="1"/>
    <n v="0"/>
    <m/>
    <n v="0"/>
  </r>
  <r>
    <s v="שופט"/>
    <s v="שופט בית המשפט המחוזי ירושלים בדימוס"/>
    <s v="משה יועד"/>
    <s v="הכהן"/>
    <s v="MOSHE YOED"/>
    <s v="HACOHEN"/>
    <s v="male"/>
    <b v="1"/>
    <b v="0"/>
    <x v="1"/>
    <x v="0"/>
    <x v="0"/>
    <n v="1"/>
    <n v="0"/>
    <m/>
    <n v="0"/>
  </r>
  <r>
    <s v="שופט"/>
    <s v="סגן נשיא לענייני משפחה בבתי משפט השלום במחוז ירושלים בדימוס"/>
    <s v="מנחם"/>
    <s v="הכהן"/>
    <s v="MENACHEM"/>
    <s v="HACOHEN"/>
    <s v="male"/>
    <b v="1"/>
    <b v="0"/>
    <x v="1"/>
    <x v="1"/>
    <x v="1"/>
    <n v="1"/>
    <n v="0"/>
    <m/>
    <n v="0"/>
  </r>
  <r>
    <s v="שופט"/>
    <s v="שופט בית המשפט המחוזי תל-אביב"/>
    <s v="צבי מאיר"/>
    <s v="הכהן"/>
    <s v="ZVI MEIR"/>
    <s v="HACOHEN"/>
    <s v="male"/>
    <b v="1"/>
    <b v="1"/>
    <x v="1"/>
    <x v="0"/>
    <x v="0"/>
    <n v="1"/>
    <n v="0"/>
    <m/>
    <n v="0"/>
  </r>
  <r>
    <s v="שופט"/>
    <s v="שופט של בימ&quot;ש מחוזי בפועל"/>
    <s v="אליעזר"/>
    <s v="הלוי"/>
    <s v=""/>
    <s v=""/>
    <s v="male"/>
    <b v="1"/>
    <b v="1"/>
    <x v="1"/>
    <x v="0"/>
    <x v="0"/>
    <n v="1"/>
    <n v="0"/>
    <m/>
    <n v="0"/>
  </r>
  <r>
    <s v="שופט"/>
    <s v="שופט בית המשפט העליון"/>
    <s v="בנימין"/>
    <s v="הלוי"/>
    <s v=""/>
    <s v=""/>
    <s v="male"/>
    <b v="1"/>
    <b v="1"/>
    <x v="1"/>
    <x v="0"/>
    <x v="3"/>
    <n v="1"/>
    <n v="0"/>
    <m/>
    <n v="0"/>
  </r>
  <r>
    <s v="שופט"/>
    <s v="סגנית נשיא בית המשפט המחוזי ירושלים בדימוס"/>
    <s v="יפה"/>
    <s v="הכט"/>
    <s v="YAFFA"/>
    <s v="HECHT"/>
    <s v="female"/>
    <b v="1"/>
    <b v="0"/>
    <x v="1"/>
    <x v="1"/>
    <x v="0"/>
    <n v="1"/>
    <n v="1"/>
    <m/>
    <n v="0"/>
  </r>
  <r>
    <s v="שופט"/>
    <s v="שופט של בית משפט לתעבורה בדימוס"/>
    <s v="יהושע"/>
    <s v="הלוי"/>
    <s v="YEHOSHUA"/>
    <s v="HALEVY"/>
    <s v="male"/>
    <b v="1"/>
    <b v="0"/>
    <x v="1"/>
    <x v="0"/>
    <x v="4"/>
    <n v="1"/>
    <n v="0"/>
    <m/>
    <n v="0"/>
  </r>
  <r>
    <s v="שופט"/>
    <s v="שופט של ביהמ&quot;ש שלום ירושלים"/>
    <s v="עודד"/>
    <s v="הלוי"/>
    <s v=""/>
    <s v=""/>
    <s v="male"/>
    <b v="1"/>
    <b v="1"/>
    <x v="1"/>
    <x v="0"/>
    <x v="1"/>
    <n v="1"/>
    <n v="0"/>
    <m/>
    <n v="0"/>
  </r>
  <r>
    <s v="שופט"/>
    <s v="סגן נשיא בית המשפט המחוזי תל-אביב בדימוס"/>
    <s v="זאב"/>
    <s v="המר"/>
    <s v="ZEEV"/>
    <s v="HAMMER"/>
    <s v="male"/>
    <b v="1"/>
    <b v="0"/>
    <x v="1"/>
    <x v="1"/>
    <x v="0"/>
    <n v="1"/>
    <n v="0"/>
    <m/>
    <n v="0"/>
  </r>
  <r>
    <s v="שופט"/>
    <s v="שופט של בימ&quot;ש שלום תל אביב"/>
    <s v="יצחק"/>
    <s v="הנטוש"/>
    <s v=""/>
    <s v=""/>
    <s v="male"/>
    <b v="1"/>
    <b v="1"/>
    <x v="1"/>
    <x v="0"/>
    <x v="1"/>
    <n v="1"/>
    <n v="0"/>
    <m/>
    <n v="0"/>
  </r>
  <r>
    <s v="שופט"/>
    <s v="שופט של בימ&quot;ש שלום"/>
    <s v="מרדכי"/>
    <s v="הנדלסמן"/>
    <s v=""/>
    <s v=""/>
    <s v="male"/>
    <b v="1"/>
    <b v="1"/>
    <x v="1"/>
    <x v="0"/>
    <x v="1"/>
    <n v="1"/>
    <n v="0"/>
    <m/>
    <n v="0"/>
  </r>
  <r>
    <s v="שופט"/>
    <s v="שופט בית המשפט המחוזי חיפה"/>
    <s v="מרדכי"/>
    <s v="הס"/>
    <s v="MORDECHAI"/>
    <s v="HASS"/>
    <s v="male"/>
    <b v="1"/>
    <b v="1"/>
    <x v="1"/>
    <x v="0"/>
    <x v="0"/>
    <n v="1"/>
    <n v="0"/>
    <m/>
    <n v="0"/>
  </r>
  <r>
    <s v="שופט"/>
    <s v=" בדימוס"/>
    <s v="ישעיהו"/>
    <s v="הראל"/>
    <s v="YESHAYAHU"/>
    <s v="HAREL"/>
    <s v="male"/>
    <b v="1"/>
    <b v="0"/>
    <x v="1"/>
    <x v="4"/>
    <x v="6"/>
    <n v="1"/>
    <n v="0"/>
    <m/>
    <n v="0"/>
  </r>
  <r>
    <s v="שופט"/>
    <s v="שופטת של בימ&quot;ש האזורי לעבודה תל אביב"/>
    <s v="חנה"/>
    <s v="הרדוף"/>
    <s v=""/>
    <s v=""/>
    <s v="male"/>
    <b v="1"/>
    <b v="1"/>
    <x v="1"/>
    <x v="0"/>
    <x v="2"/>
    <n v="1"/>
    <n v="0"/>
    <m/>
    <n v="0"/>
  </r>
  <r>
    <s v="שופט"/>
    <s v="שופט בית משפט השלום רחובות בדימוס"/>
    <s v="צבי"/>
    <s v="הרטל"/>
    <s v="ZVI"/>
    <s v="HARTAL"/>
    <s v="male"/>
    <b v="1"/>
    <b v="0"/>
    <x v="1"/>
    <x v="0"/>
    <x v="1"/>
    <n v="1"/>
    <n v="0"/>
    <m/>
    <n v="0"/>
  </r>
  <r>
    <s v="שופט"/>
    <s v="שופט בית משפט השלום אשדוד"/>
    <s v="גיא"/>
    <s v="הרמלך"/>
    <s v="GUY"/>
    <s v="HARMELECH"/>
    <s v="male"/>
    <b v="1"/>
    <b v="0"/>
    <x v="1"/>
    <x v="0"/>
    <x v="1"/>
    <n v="1"/>
    <n v="0"/>
    <m/>
    <n v="0"/>
  </r>
  <r>
    <s v="שופט"/>
    <s v="שופט של בימ&quot;ש מחוזי תל אביב"/>
    <s v="מיכאל"/>
    <s v="הרפזי"/>
    <s v="MICHAEL"/>
    <s v="HERPAZI"/>
    <s v="male"/>
    <b v="1"/>
    <b v="1"/>
    <x v="1"/>
    <x v="0"/>
    <x v="0"/>
    <n v="1"/>
    <n v="0"/>
    <m/>
    <n v="0"/>
  </r>
  <r>
    <s v="שופט"/>
    <s v="שופט של בית הדין האזורי לעבודה תל אביב"/>
    <s v="מנחם"/>
    <s v="הרניב"/>
    <s v=""/>
    <s v=""/>
    <s v="male"/>
    <b v="1"/>
    <b v="1"/>
    <x v="1"/>
    <x v="0"/>
    <x v="2"/>
    <n v="1"/>
    <n v="0"/>
    <m/>
    <n v="0"/>
  </r>
  <r>
    <s v="שופט"/>
    <s v="שופט בית המשפט"/>
    <s v="יהודה"/>
    <s v="וויס"/>
    <s v=""/>
    <s v=""/>
    <s v="male"/>
    <b v="1"/>
    <b v="1"/>
    <x v="1"/>
    <x v="0"/>
    <x v="6"/>
    <n v="1"/>
    <n v="0"/>
    <m/>
    <n v="0"/>
  </r>
  <r>
    <s v="שופט"/>
    <s v="שופט תעבורה"/>
    <s v="אליעזר"/>
    <s v="וולובסקי"/>
    <s v=""/>
    <s v=""/>
    <s v="male"/>
    <b v="1"/>
    <b v="1"/>
    <x v="1"/>
    <x v="0"/>
    <x v="4"/>
    <n v="1"/>
    <n v="0"/>
    <m/>
    <n v="0"/>
  </r>
  <r>
    <s v="שופט"/>
    <s v="שופטת של בימ&quot;ש שלום תל אביב"/>
    <s v="תמר"/>
    <s v="ואלסון ג'קובס"/>
    <s v=""/>
    <s v=""/>
    <s v="female"/>
    <b v="1"/>
    <b v="1"/>
    <x v="1"/>
    <x v="0"/>
    <x v="1"/>
    <n v="1"/>
    <n v="1"/>
    <m/>
    <n v="0"/>
  </r>
  <r>
    <s v="שופט"/>
    <s v="שופטת בית משפט השלום ב&quot;ש בדימוס"/>
    <s v="מיכל"/>
    <s v="וולפסון"/>
    <s v="MICHAL"/>
    <s v="WOOLFSON"/>
    <s v="female"/>
    <b v="1"/>
    <b v="0"/>
    <x v="1"/>
    <x v="0"/>
    <x v="1"/>
    <n v="1"/>
    <n v="1"/>
    <m/>
    <n v="0"/>
  </r>
  <r>
    <s v="שופט"/>
    <s v="שופט בכיר בית משפט השלום חיפה בדימוס"/>
    <s v="יעקב"/>
    <s v="וגנר"/>
    <s v="YAACOV"/>
    <s v="WAGNER"/>
    <s v="male"/>
    <b v="1"/>
    <b v="0"/>
    <x v="1"/>
    <x v="0"/>
    <x v="1"/>
    <n v="1"/>
    <n v="0"/>
    <m/>
    <n v="0"/>
  </r>
  <r>
    <s v="שופט"/>
    <s v=""/>
    <s v="מאיר"/>
    <s v="ווילנסקי"/>
    <s v=""/>
    <s v=""/>
    <s v="male"/>
    <b v="1"/>
    <b v="1"/>
    <x v="1"/>
    <x v="4"/>
    <x v="6"/>
    <n v="1"/>
    <n v="0"/>
    <m/>
    <n v="0"/>
  </r>
  <r>
    <s v="שופט"/>
    <s v="שופט של בימ&quot;ש מחוזי ירושלים"/>
    <s v="מאיר"/>
    <s v="וולינסקי"/>
    <s v=""/>
    <s v=""/>
    <s v="male"/>
    <b v="1"/>
    <b v="1"/>
    <x v="1"/>
    <x v="0"/>
    <x v="0"/>
    <n v="1"/>
    <n v="0"/>
    <m/>
    <n v="0"/>
  </r>
  <r>
    <s v="שופט"/>
    <s v="שופט של בימ&quot;ש מחוזי ירושלים"/>
    <s v="ישראל"/>
    <s v="ויינר"/>
    <s v=""/>
    <s v=""/>
    <s v="male"/>
    <b v="1"/>
    <b v="1"/>
    <x v="1"/>
    <x v="0"/>
    <x v="0"/>
    <n v="1"/>
    <n v="0"/>
    <m/>
    <n v="0"/>
  </r>
  <r>
    <s v="שופט"/>
    <s v="נשיא של בימ&quot;ש מחוזי בדימוס"/>
    <s v="אליהו"/>
    <s v="וינוגרד"/>
    <s v="ELIYAHO"/>
    <s v="WINOGRAD"/>
    <s v="male"/>
    <b v="1"/>
    <b v="0"/>
    <x v="1"/>
    <x v="3"/>
    <x v="0"/>
    <n v="1"/>
    <n v="0"/>
    <m/>
    <n v="0"/>
  </r>
  <r>
    <s v="שופט"/>
    <s v="שופטת בית הדין האזורי לעבודה חיפה בדימוס"/>
    <s v="נאוה"/>
    <s v="וימן"/>
    <s v="NAVA"/>
    <s v="WEIMANN"/>
    <s v="female"/>
    <b v="1"/>
    <b v="0"/>
    <x v="1"/>
    <x v="0"/>
    <x v="2"/>
    <n v="1"/>
    <n v="1"/>
    <m/>
    <n v="0"/>
  </r>
  <r>
    <s v="שופט"/>
    <s v="נשיאת בית המשפט המחוזי בחיפה"/>
    <s v="אוגניה"/>
    <s v="וינוגרדוב"/>
    <s v=""/>
    <s v=""/>
    <s v="female"/>
    <b v="1"/>
    <b v="1"/>
    <x v="1"/>
    <x v="3"/>
    <x v="0"/>
    <n v="1"/>
    <n v="1"/>
    <m/>
    <n v="0"/>
  </r>
  <r>
    <s v="שופט"/>
    <s v="שופט בית המשפט העליון"/>
    <s v="אלפרד"/>
    <s v="ויתקון"/>
    <s v=""/>
    <s v=""/>
    <s v="male"/>
    <b v="1"/>
    <b v="1"/>
    <x v="1"/>
    <x v="0"/>
    <x v="3"/>
    <n v="1"/>
    <n v="0"/>
    <m/>
    <n v="0"/>
  </r>
  <r>
    <s v="שופט"/>
    <s v="רשמת בית המשפט המחוזי ירושלים בדימוס"/>
    <s v="דניאלה"/>
    <s v="וכסלר"/>
    <s v="DANIELA"/>
    <s v="WEXLER"/>
    <s v="female"/>
    <b v="1"/>
    <b v="0"/>
    <x v="1"/>
    <x v="2"/>
    <x v="0"/>
    <n v="1"/>
    <n v="1"/>
    <m/>
    <n v="0"/>
  </r>
  <r>
    <s v="שופט"/>
    <s v="שופט של בימ&quot;ש מחוזי בתל אביב"/>
    <s v="דוד"/>
    <s v="ולך"/>
    <s v="DAVID"/>
    <s v="WALLACH"/>
    <s v="male"/>
    <b v="1"/>
    <b v="1"/>
    <x v="1"/>
    <x v="0"/>
    <x v="0"/>
    <n v="1"/>
    <n v="0"/>
    <m/>
    <n v="0"/>
  </r>
  <r>
    <s v="שופט"/>
    <s v="סג&quot;נ בית משפט מחוזי תל-אביב"/>
    <s v="שולמית"/>
    <s v="ולנשטיין"/>
    <s v=""/>
    <s v=""/>
    <s v="female"/>
    <b v="1"/>
    <b v="1"/>
    <x v="1"/>
    <x v="1"/>
    <x v="0"/>
    <n v="1"/>
    <n v="1"/>
    <m/>
    <n v="0"/>
  </r>
  <r>
    <s v="שופט"/>
    <s v="שופטת בכירה בית המשפט המחוזי חיפה בדימוס"/>
    <s v="שולמית"/>
    <s v="וסרקרוג"/>
    <s v="SHULAMIT"/>
    <s v="WASSERKRUG"/>
    <s v="female"/>
    <b v="1"/>
    <b v="0"/>
    <x v="1"/>
    <x v="0"/>
    <x v="0"/>
    <n v="1"/>
    <n v="1"/>
    <m/>
    <n v="0"/>
  </r>
  <r>
    <s v="רשם"/>
    <s v="רשמת בית הדין האזורי לעבודה תל-אביב בדימוס"/>
    <s v="שלי"/>
    <s v="ולך"/>
    <s v="SHELLY"/>
    <s v="WALLACH"/>
    <s v="female"/>
    <b v="1"/>
    <b v="0"/>
    <x v="1"/>
    <x v="2"/>
    <x v="2"/>
    <n v="1"/>
    <n v="1"/>
    <m/>
    <n v="0"/>
  </r>
  <r>
    <s v="שופט"/>
    <s v="שופט בית משפט השלום חיפה"/>
    <s v="אהרן ח."/>
    <s v="ורבנר"/>
    <s v="AHARON H"/>
    <s v="VERBNER"/>
    <s v="male"/>
    <b v="1"/>
    <b v="1"/>
    <x v="1"/>
    <x v="0"/>
    <x v="1"/>
    <n v="1"/>
    <n v="0"/>
    <m/>
    <n v="0"/>
  </r>
  <r>
    <s v="שופט"/>
    <s v="שופט של בימ&quot;ש מחוזי"/>
    <s v="יוסף"/>
    <s v="זהבי"/>
    <s v=""/>
    <s v=""/>
    <s v="male"/>
    <b v="1"/>
    <b v="1"/>
    <x v="1"/>
    <x v="0"/>
    <x v="0"/>
    <n v="1"/>
    <n v="0"/>
    <m/>
    <n v="0"/>
  </r>
  <r>
    <s v="שופט"/>
    <s v="שופט"/>
    <s v="פנחס"/>
    <s v="ורשאי"/>
    <s v=""/>
    <s v=""/>
    <s v="male"/>
    <b v="1"/>
    <b v="1"/>
    <x v="1"/>
    <x v="0"/>
    <x v="6"/>
    <n v="1"/>
    <n v="0"/>
    <m/>
    <n v="0"/>
  </r>
  <r>
    <s v="שופט"/>
    <s v="שופטת של בימ&quot;ש מחוזי"/>
    <s v="מרים"/>
    <s v="ורלינסקי"/>
    <s v=""/>
    <s v=""/>
    <s v="female"/>
    <b v="1"/>
    <b v="1"/>
    <x v="1"/>
    <x v="0"/>
    <x v="0"/>
    <n v="1"/>
    <n v="1"/>
    <m/>
    <n v="0"/>
  </r>
  <r>
    <s v="שופט"/>
    <s v=""/>
    <s v="עמיהוד"/>
    <s v="זאבי"/>
    <s v="AMIHUD"/>
    <s v="ZEEVI"/>
    <s v="male"/>
    <b v="1"/>
    <b v="1"/>
    <x v="1"/>
    <x v="4"/>
    <x v="6"/>
    <n v="1"/>
    <n v="0"/>
    <m/>
    <n v="0"/>
  </r>
  <r>
    <s v="שופט"/>
    <s v="שופט של בימ&quot;ש שלום"/>
    <s v="מנחם"/>
    <s v="ורשאי"/>
    <s v=""/>
    <s v=""/>
    <s v="male"/>
    <b v="1"/>
    <b v="1"/>
    <x v="1"/>
    <x v="0"/>
    <x v="1"/>
    <n v="1"/>
    <n v="0"/>
    <m/>
    <n v="0"/>
  </r>
  <r>
    <s v="שופט"/>
    <s v="נשיא תורן של בית המשפט המחוזי חיפה"/>
    <s v="בנימין"/>
    <s v="זהר"/>
    <s v=""/>
    <s v=""/>
    <s v="male"/>
    <b v="1"/>
    <b v="1"/>
    <x v="1"/>
    <x v="3"/>
    <x v="0"/>
    <n v="1"/>
    <n v="0"/>
    <m/>
    <n v="0"/>
  </r>
  <r>
    <s v="שופט"/>
    <s v="שופט של בימ&quot;ש שלום תל אביב"/>
    <s v="ישראל דב"/>
    <s v="זהר"/>
    <s v="ISRAEL DOV"/>
    <s v="ZOHAR"/>
    <s v="male"/>
    <b v="1"/>
    <b v="1"/>
    <x v="1"/>
    <x v="0"/>
    <x v="1"/>
    <n v="1"/>
    <n v="0"/>
    <m/>
    <n v="0"/>
  </r>
  <r>
    <s v="שופט"/>
    <s v="סגנית נשיא בית משפט השלום ירושלים בדימוס"/>
    <s v="רות"/>
    <s v="זוכוביצקי"/>
    <s v="RUTH"/>
    <s v="ZUCHOWITZKY"/>
    <s v="female"/>
    <b v="1"/>
    <b v="0"/>
    <x v="1"/>
    <x v="1"/>
    <x v="1"/>
    <n v="1"/>
    <n v="1"/>
    <m/>
    <n v="0"/>
  </r>
  <r>
    <s v="שופט"/>
    <s v="שופט"/>
    <s v="משה"/>
    <s v="זולברג"/>
    <s v=""/>
    <s v=""/>
    <s v="male"/>
    <b v="1"/>
    <b v="1"/>
    <x v="1"/>
    <x v="0"/>
    <x v="6"/>
    <n v="1"/>
    <n v="0"/>
    <m/>
    <n v="0"/>
  </r>
  <r>
    <s v="שופט"/>
    <s v="נשיא בית המשפט העליון"/>
    <s v="יואל (קאל)"/>
    <s v="זוסמן"/>
    <s v=""/>
    <s v=""/>
    <s v="male"/>
    <b v="1"/>
    <b v="1"/>
    <x v="1"/>
    <x v="3"/>
    <x v="3"/>
    <n v="1"/>
    <n v="0"/>
    <m/>
    <n v="0"/>
  </r>
  <r>
    <s v="שופט"/>
    <s v="סגן נשיא בית המשפט המחוזי נצרת"/>
    <s v="עבד אל רחמן"/>
    <s v="זועבי"/>
    <s v="RAHAMAN"/>
    <s v="ZU`BI ABDEL"/>
    <s v="male"/>
    <b v="1"/>
    <b v="1"/>
    <x v="1"/>
    <x v="1"/>
    <x v="0"/>
    <n v="1"/>
    <n v="0"/>
    <m/>
    <n v="0"/>
  </r>
  <r>
    <s v="רשם"/>
    <s v=""/>
    <s v="אמיר"/>
    <s v="זולטי"/>
    <s v=""/>
    <s v=""/>
    <s v="male"/>
    <b v="1"/>
    <b v="0"/>
    <x v="1"/>
    <x v="4"/>
    <x v="6"/>
    <n v="1"/>
    <n v="0"/>
    <m/>
    <n v="0"/>
  </r>
  <r>
    <s v="שופט"/>
    <s v="שופט של בימ&quot;ש מחוזי בנצרת"/>
    <s v="יעקב"/>
    <s v="זיגלמן"/>
    <s v=""/>
    <s v=""/>
    <s v="male"/>
    <b v="1"/>
    <b v="1"/>
    <x v="1"/>
    <x v="0"/>
    <x v="0"/>
    <n v="1"/>
    <n v="0"/>
    <m/>
    <n v="0"/>
  </r>
  <r>
    <s v="שופט"/>
    <s v="שופט בית משפט השלום תל-אביב בדימוס"/>
    <s v="ראובן"/>
    <s v="זיו"/>
    <s v="REUVEN"/>
    <s v="ZIV"/>
    <s v="male"/>
    <b v="1"/>
    <b v="0"/>
    <x v="1"/>
    <x v="0"/>
    <x v="1"/>
    <n v="1"/>
    <n v="0"/>
    <m/>
    <n v="0"/>
  </r>
  <r>
    <s v="שופט"/>
    <s v=""/>
    <s v="אהרון"/>
    <s v="זיו-אב"/>
    <s v="AHARON"/>
    <s v="ZIV-AV"/>
    <s v="male"/>
    <b v="1"/>
    <b v="1"/>
    <x v="1"/>
    <x v="4"/>
    <x v="6"/>
    <n v="1"/>
    <n v="0"/>
    <m/>
    <n v="0"/>
  </r>
  <r>
    <s v="שופט"/>
    <s v="משנה לנשיא בית המשפט העליון"/>
    <s v="משה"/>
    <s v="זילברג"/>
    <s v=""/>
    <s v=""/>
    <s v="male"/>
    <b v="1"/>
    <b v="1"/>
    <x v="1"/>
    <x v="1"/>
    <x v="3"/>
    <n v="1"/>
    <n v="0"/>
    <m/>
    <n v="0"/>
  </r>
  <r>
    <s v="שופט"/>
    <s v="שופט בית המשפט העליון בדימוס"/>
    <s v="צבי"/>
    <s v="זילברטל"/>
    <s v="ZVI"/>
    <s v="ZYLBERTAL"/>
    <s v="male"/>
    <b v="1"/>
    <b v="0"/>
    <x v="1"/>
    <x v="0"/>
    <x v="3"/>
    <n v="1"/>
    <n v="0"/>
    <m/>
    <n v="0"/>
  </r>
  <r>
    <s v="רשם"/>
    <s v="רשם בית הדין האזורי לעבודה ב&quot;ש בדימוס"/>
    <s v="ישראל"/>
    <s v="זיידרמן"/>
    <s v="ISRAEL"/>
    <s v="ZAIDERMAN"/>
    <s v="male"/>
    <b v="1"/>
    <b v="0"/>
    <x v="1"/>
    <x v="2"/>
    <x v="2"/>
    <n v="1"/>
    <n v="0"/>
    <m/>
    <n v="0"/>
  </r>
  <r>
    <s v="שופט"/>
    <s v="נשיא בית המשפט המחוזי ירושלים"/>
    <s v="ורדימוס"/>
    <s v="זילר"/>
    <s v="VARDIMOS"/>
    <s v="ZAILER"/>
    <s v="male"/>
    <b v="1"/>
    <b v="1"/>
    <x v="1"/>
    <x v="3"/>
    <x v="0"/>
    <n v="1"/>
    <n v="0"/>
    <m/>
    <n v="0"/>
  </r>
  <r>
    <s v="שופט"/>
    <s v="שופטת בית משפט השלום ירושלים בדימוס"/>
    <s v="אילתה"/>
    <s v="זיסקינד"/>
    <s v="EILATA"/>
    <s v="ZISKIND"/>
    <s v="female"/>
    <b v="1"/>
    <b v="0"/>
    <x v="1"/>
    <x v="0"/>
    <x v="1"/>
    <n v="1"/>
    <n v="1"/>
    <m/>
    <n v="0"/>
  </r>
  <r>
    <s v="שופט"/>
    <s v="שופט של בימ&quot;ש שלום"/>
    <s v="אליעזר"/>
    <s v="זליקסון"/>
    <s v=""/>
    <s v=""/>
    <s v="male"/>
    <b v="1"/>
    <b v="1"/>
    <x v="1"/>
    <x v="0"/>
    <x v="1"/>
    <n v="1"/>
    <n v="0"/>
    <m/>
    <n v="0"/>
  </r>
  <r>
    <s v="שופט"/>
    <s v="שופט של בית משפט שלום באר שבע"/>
    <s v="יצחק"/>
    <s v="זלצמן"/>
    <s v="YITZCHAK"/>
    <s v="SALZMAN"/>
    <s v="male"/>
    <b v="1"/>
    <b v="1"/>
    <x v="1"/>
    <x v="0"/>
    <x v="1"/>
    <n v="1"/>
    <n v="0"/>
    <m/>
    <n v="0"/>
  </r>
  <r>
    <s v="שופט"/>
    <s v="נשיא בית המשפט העליון"/>
    <s v="משה"/>
    <s v="זמורה"/>
    <s v=""/>
    <s v=""/>
    <s v="male"/>
    <b v="1"/>
    <b v="1"/>
    <x v="1"/>
    <x v="3"/>
    <x v="3"/>
    <n v="1"/>
    <n v="0"/>
    <m/>
    <n v="0"/>
  </r>
  <r>
    <s v="שופט"/>
    <s v="שופט בית המשפט המחוזי תל-אביב"/>
    <s v="עמוס"/>
    <s v="זמיר"/>
    <s v="AMOS"/>
    <s v="ZAMIR"/>
    <s v="male"/>
    <b v="1"/>
    <b v="1"/>
    <x v="1"/>
    <x v="0"/>
    <x v="0"/>
    <n v="1"/>
    <n v="0"/>
    <m/>
    <n v="0"/>
  </r>
  <r>
    <s v="שופט"/>
    <s v="שופט בית המשפט העליון בדימוס"/>
    <s v="יצחק"/>
    <s v="זמיר"/>
    <s v="ITZHAK"/>
    <s v="ZAMIR"/>
    <s v="male"/>
    <b v="1"/>
    <b v="0"/>
    <x v="1"/>
    <x v="0"/>
    <x v="3"/>
    <n v="1"/>
    <n v="0"/>
    <m/>
    <n v="0"/>
  </r>
  <r>
    <s v="שופט"/>
    <s v="שופט בית המשפט המחוזי תל-אביב בדימוס"/>
    <s v="אבי"/>
    <s v="זמיר"/>
    <s v="AVI"/>
    <s v="ZAMIR"/>
    <s v="male"/>
    <b v="1"/>
    <b v="0"/>
    <x v="1"/>
    <x v="0"/>
    <x v="0"/>
    <n v="1"/>
    <n v="0"/>
    <m/>
    <n v="0"/>
  </r>
  <r>
    <s v="שופט"/>
    <s v="שופט בית המשפט המחוזי חיפה בדימוס"/>
    <s v="עדי"/>
    <s v="זרנקין"/>
    <s v="ADI"/>
    <s v="ZARNAKIN"/>
    <s v="male"/>
    <b v="1"/>
    <b v="0"/>
    <x v="1"/>
    <x v="0"/>
    <x v="0"/>
    <n v="1"/>
    <n v="0"/>
    <m/>
    <n v="0"/>
  </r>
  <r>
    <s v="שופט"/>
    <s v="שופט בית המשפט המחוזי תל-אביב בדימוס"/>
    <s v="יהודה"/>
    <s v="זפט"/>
    <s v="YEHOODA"/>
    <s v="ZAFT"/>
    <s v="male"/>
    <b v="1"/>
    <b v="0"/>
    <x v="1"/>
    <x v="0"/>
    <x v="0"/>
    <n v="1"/>
    <n v="0"/>
    <m/>
    <n v="0"/>
  </r>
  <r>
    <s v="שופט"/>
    <s v="שופט בית משפט השלום תל-אביב"/>
    <s v="ע. ג'ואד"/>
    <s v="חג' יחיא"/>
    <s v="A. JAWAD"/>
    <s v="HAJ-YAHIA"/>
    <s v="male"/>
    <b v="1"/>
    <b v="1"/>
    <x v="1"/>
    <x v="0"/>
    <x v="1"/>
    <n v="1"/>
    <n v="0"/>
    <m/>
    <n v="0"/>
  </r>
  <r>
    <s v="שופט"/>
    <s v="שופט בית המשפט המחוזי ירושלים בדימוס"/>
    <s v="עוני"/>
    <s v="חבש"/>
    <s v="AWNI"/>
    <s v="HABASH"/>
    <s v="male"/>
    <b v="1"/>
    <b v="0"/>
    <x v="1"/>
    <x v="0"/>
    <x v="0"/>
    <n v="1"/>
    <n v="0"/>
    <m/>
    <n v="0"/>
  </r>
  <r>
    <s v="שופט"/>
    <s v="סגן נשיא בית המשפט המחוזי תל-אביב"/>
    <s v="יוסף"/>
    <s v="חג' יחיא"/>
    <s v="JOSEPH"/>
    <s v="HAJ YAHIA"/>
    <s v="male"/>
    <b v="1"/>
    <b v="1"/>
    <x v="1"/>
    <x v="1"/>
    <x v="0"/>
    <n v="1"/>
    <n v="0"/>
    <m/>
    <n v="0"/>
  </r>
  <r>
    <s v="שופט"/>
    <s v="שופטת בית משפט השלום חיפה בדימוס"/>
    <s v="רחל"/>
    <s v="חוזה"/>
    <s v="RACHEL"/>
    <s v="HOSE"/>
    <s v="female"/>
    <b v="1"/>
    <b v="0"/>
    <x v="1"/>
    <x v="0"/>
    <x v="1"/>
    <n v="1"/>
    <n v="1"/>
    <m/>
    <n v="0"/>
  </r>
  <r>
    <s v="שופט"/>
    <s v="שופט בכיר בית משפט השלום אשדוד בדימוס"/>
    <s v="חיים"/>
    <s v="חדש"/>
    <s v="CHAIM"/>
    <s v="CHADASH"/>
    <s v="male"/>
    <b v="1"/>
    <b v="0"/>
    <x v="1"/>
    <x v="0"/>
    <x v="1"/>
    <n v="1"/>
    <n v="0"/>
    <m/>
    <n v="0"/>
  </r>
  <r>
    <s v="שופט"/>
    <s v="שופט בית המשפט המחוזי נצרת בדימוס"/>
    <s v="האשם"/>
    <s v="ח'טיב"/>
    <s v="HASHIM"/>
    <s v="KHATIB"/>
    <s v="male"/>
    <b v="1"/>
    <b v="0"/>
    <x v="1"/>
    <x v="0"/>
    <x v="0"/>
    <n v="1"/>
    <n v="0"/>
    <m/>
    <n v="0"/>
  </r>
  <r>
    <s v="רשם"/>
    <s v="רשם הוצל&quot;פ בדימוס"/>
    <s v="רמזי"/>
    <s v="חוראני"/>
    <s v="RAMZI"/>
    <s v="HOURANI"/>
    <s v="male"/>
    <b v="1"/>
    <b v="0"/>
    <x v="1"/>
    <x v="2"/>
    <x v="6"/>
    <n v="1"/>
    <n v="0"/>
    <m/>
    <n v="0"/>
  </r>
  <r>
    <s v="שופט"/>
    <s v="שופט של בימ&quot;ש מחוזי"/>
    <s v="אהרן"/>
    <s v="חייבי"/>
    <s v=""/>
    <s v=""/>
    <s v="male"/>
    <b v="1"/>
    <b v="1"/>
    <x v="1"/>
    <x v="0"/>
    <x v="0"/>
    <n v="1"/>
    <n v="0"/>
    <m/>
    <n v="0"/>
  </r>
  <r>
    <s v="שופט"/>
    <s v="סגן נשיא בית משפט השלום חיפה בדימוס"/>
    <s v="כמאל"/>
    <s v="ח'יר"/>
    <s v="KAMAL"/>
    <s v="KHAYR"/>
    <s v="male"/>
    <b v="1"/>
    <b v="0"/>
    <x v="1"/>
    <x v="1"/>
    <x v="1"/>
    <n v="1"/>
    <n v="0"/>
    <m/>
    <n v="0"/>
  </r>
  <r>
    <s v="שופט"/>
    <s v="סגן נשיא בית משפט השלום אשדוד בדימוס"/>
    <s v="שמואל"/>
    <s v="חמדני"/>
    <s v="SHMUEL"/>
    <s v="HAMDANI"/>
    <s v="male"/>
    <b v="1"/>
    <b v="0"/>
    <x v="1"/>
    <x v="1"/>
    <x v="1"/>
    <n v="1"/>
    <n v="0"/>
    <m/>
    <n v="0"/>
  </r>
  <r>
    <s v="שופט"/>
    <s v="שופט בית המשפט העליון"/>
    <s v="אברהם"/>
    <s v="חלימה"/>
    <s v=""/>
    <s v=""/>
    <s v="male"/>
    <b v="1"/>
    <b v="1"/>
    <x v="1"/>
    <x v="0"/>
    <x v="3"/>
    <n v="1"/>
    <n v="0"/>
    <m/>
    <n v="0"/>
  </r>
  <r>
    <s v="רשם"/>
    <s v="רשמת בכירה בית המשפט בדימוס"/>
    <s v="אלישבע"/>
    <s v="חן"/>
    <s v="ELISHEVA"/>
    <s v="CHEN"/>
    <s v="female"/>
    <b v="1"/>
    <b v="0"/>
    <x v="1"/>
    <x v="2"/>
    <x v="6"/>
    <n v="1"/>
    <n v="1"/>
    <m/>
    <n v="0"/>
  </r>
  <r>
    <s v="שופט"/>
    <s v="שופט של בימ&quot;ש מחוזי בירושלים"/>
    <s v="משה"/>
    <s v="חסון"/>
    <s v=""/>
    <s v=""/>
    <s v="male"/>
    <b v="1"/>
    <b v="1"/>
    <x v="1"/>
    <x v="0"/>
    <x v="0"/>
    <n v="1"/>
    <n v="0"/>
    <m/>
    <n v="0"/>
  </r>
  <r>
    <s v="שופט"/>
    <s v="שופטת בית משפט השלום תל-אביב בדימוס"/>
    <s v="חיה"/>
    <s v="חפץ"/>
    <s v="CHAYA"/>
    <s v="CHEFEZ"/>
    <s v="female"/>
    <b v="1"/>
    <b v="0"/>
    <x v="1"/>
    <x v="0"/>
    <x v="1"/>
    <n v="1"/>
    <n v="1"/>
    <m/>
    <n v="0"/>
  </r>
  <r>
    <s v="שופט"/>
    <s v="שופטת בית המשפט המחוזי חיפה בדימוס"/>
    <s v="רעיה"/>
    <s v="חפרי וינוגרדוב"/>
    <s v="RAYA"/>
    <s v="HOFRI WINOGRADOW"/>
    <s v="female"/>
    <b v="1"/>
    <b v="0"/>
    <x v="1"/>
    <x v="0"/>
    <x v="0"/>
    <n v="1"/>
    <n v="1"/>
    <m/>
    <n v="0"/>
  </r>
  <r>
    <s v="שופט"/>
    <s v="שופט תעבורה"/>
    <s v="בן שחר"/>
    <s v="חריפאי"/>
    <s v=""/>
    <s v=""/>
    <s v="male"/>
    <b v="1"/>
    <b v="1"/>
    <x v="1"/>
    <x v="0"/>
    <x v="4"/>
    <n v="1"/>
    <n v="0"/>
    <m/>
    <n v="0"/>
  </r>
  <r>
    <s v="שופט"/>
    <s v="שופט בית משפט השלום חיפה בדימוס"/>
    <s v="רפאל י."/>
    <s v="חרסונסקי"/>
    <s v="RAFAEL I"/>
    <s v="HERSONSKY"/>
    <s v="male"/>
    <b v="1"/>
    <b v="0"/>
    <x v="1"/>
    <x v="0"/>
    <x v="1"/>
    <n v="1"/>
    <n v="0"/>
    <m/>
    <n v="0"/>
  </r>
  <r>
    <s v="שופט"/>
    <s v="שופט של בימ&quot;ש מחוזי בחיפה"/>
    <s v="אברהם"/>
    <s v="חרמון"/>
    <s v=""/>
    <s v=""/>
    <s v="male"/>
    <b v="1"/>
    <b v="1"/>
    <x v="1"/>
    <x v="0"/>
    <x v="0"/>
    <n v="1"/>
    <n v="0"/>
    <m/>
    <n v="0"/>
  </r>
  <r>
    <s v="שופט"/>
    <s v="נשיא בית משפט מחוזי תל-אביב"/>
    <s v="יוסף"/>
    <s v="חריש"/>
    <s v=""/>
    <s v=""/>
    <s v="male"/>
    <b v="1"/>
    <b v="1"/>
    <x v="1"/>
    <x v="3"/>
    <x v="0"/>
    <n v="1"/>
    <n v="0"/>
    <m/>
    <n v="0"/>
  </r>
  <r>
    <s v="שופט"/>
    <s v="משנה לנשיא בית המשפט העליון"/>
    <s v="שניאור זלמן"/>
    <s v="חשין"/>
    <s v=""/>
    <s v=""/>
    <s v="male"/>
    <b v="1"/>
    <b v="1"/>
    <x v="1"/>
    <x v="1"/>
    <x v="3"/>
    <n v="1"/>
    <n v="0"/>
    <m/>
    <n v="0"/>
  </r>
  <r>
    <s v="שופט"/>
    <s v="נשיא בית המשפט המחוזי ירושלים בדימוס"/>
    <s v="דוד"/>
    <s v="חשין"/>
    <s v="DAVID"/>
    <s v="CHESHIN"/>
    <s v="male"/>
    <b v="1"/>
    <b v="0"/>
    <x v="1"/>
    <x v="3"/>
    <x v="0"/>
    <n v="1"/>
    <n v="0"/>
    <m/>
    <n v="0"/>
  </r>
  <r>
    <s v="שופט"/>
    <s v="משנה לנשיא בית המשפט העליון"/>
    <s v="מישאל"/>
    <s v="חשין"/>
    <s v="MISHAEL"/>
    <s v="CHESHIN"/>
    <s v="male"/>
    <b v="1"/>
    <b v="1"/>
    <x v="1"/>
    <x v="1"/>
    <x v="3"/>
    <n v="1"/>
    <n v="0"/>
    <m/>
    <n v="0"/>
  </r>
  <r>
    <s v="שופט"/>
    <s v="שופט בית המשפט המחוזי חיפה בדימוס"/>
    <s v="עודד"/>
    <s v="גרשון"/>
    <s v="ODED"/>
    <s v="GERSHON"/>
    <s v="male"/>
    <b v="1"/>
    <b v="0"/>
    <x v="1"/>
    <x v="0"/>
    <x v="0"/>
    <n v="1"/>
    <n v="0"/>
    <m/>
    <n v="0"/>
  </r>
  <r>
    <s v="שופט"/>
    <s v="שופטת בית משפט השלום פ&quot;ת"/>
    <s v="רחל"/>
    <s v="טאובר מנדל"/>
    <s v="RACHEL"/>
    <s v="TAUBER-MANDEL"/>
    <s v="female"/>
    <b v="1"/>
    <b v="1"/>
    <x v="1"/>
    <x v="0"/>
    <x v="1"/>
    <n v="1"/>
    <n v="1"/>
    <m/>
    <n v="0"/>
  </r>
  <r>
    <s v="שופט"/>
    <s v="שופט תעבורה"/>
    <s v="דוד"/>
    <s v="טברון"/>
    <s v=""/>
    <s v=""/>
    <s v="male"/>
    <b v="1"/>
    <b v="1"/>
    <x v="1"/>
    <x v="0"/>
    <x v="4"/>
    <n v="1"/>
    <n v="0"/>
    <m/>
    <n v="0"/>
  </r>
  <r>
    <s v="שופט"/>
    <s v="נשיא של בימ&quot;ש שלום"/>
    <s v="עזריאל"/>
    <s v="גרשוני"/>
    <s v=""/>
    <s v=""/>
    <s v="male"/>
    <b v="1"/>
    <b v="1"/>
    <x v="1"/>
    <x v="3"/>
    <x v="1"/>
    <n v="1"/>
    <n v="0"/>
    <m/>
    <n v="0"/>
  </r>
  <r>
    <s v="שופט"/>
    <s v=""/>
    <s v="דב"/>
    <s v="טובבין"/>
    <s v="DOV"/>
    <s v="TOVBIN"/>
    <s v="male"/>
    <b v="1"/>
    <b v="1"/>
    <x v="1"/>
    <x v="4"/>
    <x v="6"/>
    <n v="1"/>
    <n v="0"/>
    <m/>
    <n v="0"/>
  </r>
  <r>
    <s v="שופט"/>
    <s v="שופט בית משפט השלום ב&quot;ש בדימוס"/>
    <s v="גדליה"/>
    <s v="טהר-לב"/>
    <s v="GARY"/>
    <s v="THAR-LEV"/>
    <s v="male"/>
    <b v="1"/>
    <b v="0"/>
    <x v="1"/>
    <x v="0"/>
    <x v="1"/>
    <n v="1"/>
    <n v="0"/>
    <m/>
    <n v="0"/>
  </r>
  <r>
    <s v="שופט"/>
    <s v="שופטת בית משפט השלום רחובות"/>
    <s v="אילנה"/>
    <s v="גת"/>
    <s v="ILANA"/>
    <s v="GAT"/>
    <s v="female"/>
    <b v="1"/>
    <b v="1"/>
    <x v="1"/>
    <x v="0"/>
    <x v="1"/>
    <n v="1"/>
    <n v="1"/>
    <m/>
    <n v="0"/>
  </r>
  <r>
    <s v="שופט"/>
    <s v="סגנית נשיא בתי המשפט לענייני משפחה השלום חיפה בדימוס"/>
    <s v="רות"/>
    <s v="טובי פרידמן"/>
    <s v="RUTH"/>
    <s v="TOBY-FRIEDMAN"/>
    <s v="female"/>
    <b v="1"/>
    <b v="0"/>
    <x v="1"/>
    <x v="1"/>
    <x v="1"/>
    <n v="1"/>
    <n v="1"/>
    <m/>
    <n v="0"/>
  </r>
  <r>
    <s v="שופט"/>
    <s v="שופט בית משפט השלום ב&quot;ש בדימוס"/>
    <s v="ישעיהו"/>
    <s v="טישלר"/>
    <s v="ISSAIYHO"/>
    <s v="TISCHLER"/>
    <s v="male"/>
    <b v="1"/>
    <b v="0"/>
    <x v="1"/>
    <x v="0"/>
    <x v="1"/>
    <n v="1"/>
    <n v="0"/>
    <m/>
    <n v="0"/>
  </r>
  <r>
    <s v="שופט"/>
    <s v="שופט בית המשפט העליון בדימוס"/>
    <s v="צבי א'"/>
    <s v="טל"/>
    <s v="TSEVI E."/>
    <s v="TAL"/>
    <s v="male"/>
    <b v="1"/>
    <b v="0"/>
    <x v="1"/>
    <x v="0"/>
    <x v="3"/>
    <n v="1"/>
    <n v="0"/>
    <m/>
    <n v="0"/>
  </r>
  <r>
    <s v="שופט"/>
    <s v="שופט בית המשפט העליון בדימוס"/>
    <s v="יעקב"/>
    <s v="טירקל"/>
    <s v="JACOB"/>
    <s v="TURKEL"/>
    <s v="male"/>
    <b v="1"/>
    <b v="0"/>
    <x v="1"/>
    <x v="0"/>
    <x v="3"/>
    <n v="1"/>
    <n v="0"/>
    <m/>
    <n v="0"/>
  </r>
  <r>
    <s v="שופט"/>
    <s v="סגן נשיא בית המשפט המחוזי תל-אביב"/>
    <s v="משה"/>
    <s v="טלגם"/>
    <s v="MOSHE"/>
    <s v="TALGAM"/>
    <s v="male"/>
    <b v="1"/>
    <b v="1"/>
    <x v="1"/>
    <x v="1"/>
    <x v="0"/>
    <n v="1"/>
    <n v="0"/>
    <m/>
    <n v="0"/>
  </r>
  <r>
    <s v="שופט"/>
    <s v="שופטת  בית משפט השלום בת ים בדימוס"/>
    <s v="רות"/>
    <s v="טלגם"/>
    <s v="RUTH"/>
    <s v="TALGAM"/>
    <s v="female"/>
    <b v="1"/>
    <b v="0"/>
    <x v="1"/>
    <x v="0"/>
    <x v="1"/>
    <n v="1"/>
    <n v="1"/>
    <m/>
    <n v="0"/>
  </r>
  <r>
    <s v="שופט"/>
    <s v="שופטת בכירה בית משפט השלום נתניה בדימוס"/>
    <s v="אביבה"/>
    <s v="טלמור"/>
    <s v="AVIVA"/>
    <s v="TALMOR"/>
    <s v="female"/>
    <b v="1"/>
    <b v="0"/>
    <x v="1"/>
    <x v="0"/>
    <x v="1"/>
    <n v="1"/>
    <n v="1"/>
    <m/>
    <n v="0"/>
  </r>
  <r>
    <s v="שופט"/>
    <s v="שופט של בית הדין הארצי לעבודה"/>
    <s v="צבי"/>
    <s v="טרלו"/>
    <s v=""/>
    <s v=""/>
    <s v="male"/>
    <b v="1"/>
    <b v="1"/>
    <x v="1"/>
    <x v="0"/>
    <x v="5"/>
    <n v="1"/>
    <n v="0"/>
    <m/>
    <n v="0"/>
  </r>
  <r>
    <s v="שופט"/>
    <s v="שופט של בית משפט השלום בבת ים בדימוס"/>
    <s v="משה"/>
    <s v="טרנטו"/>
    <s v="MOSHE"/>
    <s v="TARANTO"/>
    <s v="male"/>
    <b v="1"/>
    <b v="0"/>
    <x v="1"/>
    <x v="0"/>
    <x v="1"/>
    <n v="1"/>
    <n v="0"/>
    <m/>
    <n v="0"/>
  </r>
  <r>
    <s v="שופט"/>
    <s v="שופט בית משפט השלום ירושלים בדימוס"/>
    <s v="אברהם נ."/>
    <s v="טננבוים"/>
    <s v="ABRAHAM N."/>
    <s v="TENNENBAUM"/>
    <s v="male"/>
    <b v="1"/>
    <b v="0"/>
    <x v="1"/>
    <x v="0"/>
    <x v="1"/>
    <n v="1"/>
    <n v="0"/>
    <m/>
    <n v="0"/>
  </r>
  <r>
    <s v="שופט"/>
    <s v="שופט של בימ&quot;ש השלום בתל אביב"/>
    <s v="יהודה זאב"/>
    <s v="טרייביש"/>
    <s v="YEHUDA ZEEV"/>
    <s v="TREIVISH"/>
    <s v="male"/>
    <b v="1"/>
    <b v="1"/>
    <x v="1"/>
    <x v="0"/>
    <x v="1"/>
    <n v="1"/>
    <n v="0"/>
    <m/>
    <n v="0"/>
  </r>
  <r>
    <s v="שופט"/>
    <s v="שופט של בימ&quot;ש שלום"/>
    <s v="עמנואל"/>
    <s v="ידיד-הלוי"/>
    <s v=""/>
    <s v=""/>
    <s v="male"/>
    <b v="1"/>
    <b v="1"/>
    <x v="1"/>
    <x v="0"/>
    <x v="1"/>
    <n v="1"/>
    <n v="0"/>
    <m/>
    <n v="0"/>
  </r>
  <r>
    <s v="שופט"/>
    <s v="שופט של בימ&quot;ש המחוזי בחיפה"/>
    <s v="זלמן"/>
    <s v="יהודאי"/>
    <s v="ZALMAN"/>
    <s v="YEHUDAI"/>
    <s v="male"/>
    <b v="1"/>
    <b v="1"/>
    <x v="1"/>
    <x v="0"/>
    <x v="0"/>
    <n v="1"/>
    <n v="0"/>
    <m/>
    <n v="0"/>
  </r>
  <r>
    <s v="שופט"/>
    <s v=""/>
    <s v="יעקב אברהם"/>
    <s v="ינון"/>
    <s v="YAACOV"/>
    <s v="YINON"/>
    <s v="male"/>
    <b v="1"/>
    <b v="1"/>
    <x v="1"/>
    <x v="4"/>
    <x v="6"/>
    <n v="1"/>
    <n v="0"/>
    <m/>
    <n v="0"/>
  </r>
  <r>
    <s v="שופט"/>
    <s v="שופטת בכירה בית משפט השלום תל-אביב בדימוס"/>
    <s v="חנה"/>
    <s v="ינון"/>
    <s v="HANNAH"/>
    <s v="INON"/>
    <s v="female"/>
    <b v="1"/>
    <b v="0"/>
    <x v="1"/>
    <x v="0"/>
    <x v="1"/>
    <n v="1"/>
    <n v="1"/>
    <m/>
    <n v="0"/>
  </r>
  <r>
    <s v="שופט"/>
    <s v="שופטת תעבורה של בימ&quot;ש השלום בתל אביב"/>
    <s v="אילנה"/>
    <s v="יניב"/>
    <s v=""/>
    <s v=""/>
    <s v="male"/>
    <b v="1"/>
    <b v="1"/>
    <x v="1"/>
    <x v="0"/>
    <x v="1"/>
    <n v="1"/>
    <n v="0"/>
    <m/>
    <n v="0"/>
  </r>
  <r>
    <s v="שופט"/>
    <s v="סגן נשיא בית המשפט המחוזי מרכז בדימוס"/>
    <s v="אברהם"/>
    <s v="יעקב"/>
    <s v="AVRAHAM"/>
    <s v="YAAKOV"/>
    <s v="male"/>
    <b v="1"/>
    <b v="0"/>
    <x v="1"/>
    <x v="1"/>
    <x v="0"/>
    <n v="1"/>
    <n v="0"/>
    <m/>
    <n v="0"/>
  </r>
  <r>
    <s v="שופט"/>
    <s v=""/>
    <s v="ברונו נחמן"/>
    <s v="יעקבי"/>
    <s v="BRUNO NAHMAN"/>
    <s v="JACOBY"/>
    <s v="male"/>
    <b v="1"/>
    <b v="1"/>
    <x v="1"/>
    <x v="4"/>
    <x v="6"/>
    <n v="1"/>
    <n v="0"/>
    <m/>
    <n v="0"/>
  </r>
  <r>
    <s v="שופט"/>
    <s v=""/>
    <s v="ברונו-נחמן"/>
    <s v="יעקובי"/>
    <s v=""/>
    <s v=""/>
    <s v="male"/>
    <b v="1"/>
    <b v="1"/>
    <x v="1"/>
    <x v="4"/>
    <x v="6"/>
    <n v="1"/>
    <n v="0"/>
    <m/>
    <n v="0"/>
  </r>
  <r>
    <s v="שופט"/>
    <s v="סגן נשיא בית המשפט המחוזי חיפה בדימוס"/>
    <s v="יצחק"/>
    <s v="יעקבי-שווילי"/>
    <s v="IZAK"/>
    <s v="GACOBY SHVILLY"/>
    <s v="male"/>
    <b v="1"/>
    <b v="0"/>
    <x v="1"/>
    <x v="1"/>
    <x v="0"/>
    <n v="1"/>
    <n v="0"/>
    <m/>
    <n v="0"/>
  </r>
  <r>
    <s v="שופט"/>
    <s v="שופט בכיר בית משפט השלום תל-אביב בדימוס"/>
    <s v="יצחק"/>
    <s v="יצחק"/>
    <s v="ITZHAK"/>
    <s v="YITZHAK"/>
    <s v="male"/>
    <b v="1"/>
    <b v="0"/>
    <x v="1"/>
    <x v="0"/>
    <x v="1"/>
    <n v="1"/>
    <n v="0"/>
    <m/>
    <n v="0"/>
  </r>
  <r>
    <s v="רשם"/>
    <s v="רשם הוצל&quot;פ בדימוס"/>
    <s v="קורין"/>
    <s v="יצחקי"/>
    <s v="CORIN"/>
    <s v="ITZHAKI"/>
    <s v="female"/>
    <b v="1"/>
    <b v="0"/>
    <x v="1"/>
    <x v="2"/>
    <x v="6"/>
    <n v="1"/>
    <n v="1"/>
    <m/>
    <n v="0"/>
  </r>
  <r>
    <s v="שופט"/>
    <s v="שופט של בית משפט לתעבורה בדימוס"/>
    <s v="שמואל"/>
    <s v="יציב"/>
    <s v="SHMUEL"/>
    <s v="YATZIV"/>
    <s v="male"/>
    <b v="1"/>
    <b v="0"/>
    <x v="1"/>
    <x v="0"/>
    <x v="4"/>
    <n v="1"/>
    <n v="0"/>
    <m/>
    <n v="0"/>
  </r>
  <r>
    <s v="שופט"/>
    <s v="שופט בית המשפט המחוזי תל-אביב בדימוס"/>
    <s v="מאיר"/>
    <s v="יפרח"/>
    <s v="MEIR"/>
    <s v="YIFRACH"/>
    <s v="male"/>
    <b v="1"/>
    <b v="0"/>
    <x v="1"/>
    <x v="0"/>
    <x v="0"/>
    <n v="1"/>
    <n v="0"/>
    <m/>
    <n v="0"/>
  </r>
  <r>
    <s v="שופט"/>
    <s v="שופט בית המשפט"/>
    <s v="ישעיהו"/>
    <s v="ירושלמי"/>
    <s v=""/>
    <s v=""/>
    <s v="male"/>
    <b v="1"/>
    <b v="1"/>
    <x v="1"/>
    <x v="0"/>
    <x v="6"/>
    <n v="1"/>
    <n v="0"/>
    <m/>
    <n v="0"/>
  </r>
  <r>
    <s v="שופט"/>
    <s v="שופט בית המשפט המחוזי תל-אביב בדימוס"/>
    <s v="נסים"/>
    <s v="ישעיה"/>
    <s v="NISSIM"/>
    <s v="YESHAYA"/>
    <s v="male"/>
    <b v="1"/>
    <b v="0"/>
    <x v="1"/>
    <x v="0"/>
    <x v="0"/>
    <n v="1"/>
    <n v="0"/>
    <m/>
    <n v="0"/>
  </r>
  <r>
    <s v="שופט"/>
    <s v="שופט של בימ&quot;ש מחוזי בתל אביב בדימוס"/>
    <s v="אהרון"/>
    <s v="כהן"/>
    <s v=""/>
    <s v=""/>
    <s v="male"/>
    <b v="1"/>
    <b v="0"/>
    <x v="1"/>
    <x v="0"/>
    <x v="0"/>
    <n v="1"/>
    <n v="0"/>
    <m/>
    <n v="0"/>
  </r>
  <r>
    <s v="רשם"/>
    <s v="רשם הוצל&quot;פ בדימוס"/>
    <s v="איריס"/>
    <s v="כהן"/>
    <s v="IRIS"/>
    <s v="COHEN"/>
    <s v="female"/>
    <b v="1"/>
    <b v="0"/>
    <x v="1"/>
    <x v="2"/>
    <x v="6"/>
    <n v="1"/>
    <n v="1"/>
    <m/>
    <n v="0"/>
  </r>
  <r>
    <s v="שופט"/>
    <s v="שופט בית המשפט המחוזי חיפה בדימוס"/>
    <s v="אליהו"/>
    <s v="כהן"/>
    <s v="ELIAHU"/>
    <s v="COHEN"/>
    <s v="male"/>
    <b v="1"/>
    <b v="0"/>
    <x v="1"/>
    <x v="0"/>
    <x v="0"/>
    <n v="1"/>
    <n v="0"/>
    <m/>
    <n v="0"/>
  </r>
  <r>
    <s v="שופט"/>
    <s v="שופט של בימ&quot;ש מחוזי בתל אביב"/>
    <s v="בנימין"/>
    <s v="כהן"/>
    <s v=""/>
    <s v=""/>
    <s v="male"/>
    <b v="1"/>
    <b v="1"/>
    <x v="1"/>
    <x v="0"/>
    <x v="0"/>
    <n v="1"/>
    <n v="0"/>
    <m/>
    <n v="0"/>
  </r>
  <r>
    <s v="שופט"/>
    <s v="שופט בכיר בית המשפט המחוזי ירושלים בדימוס"/>
    <s v="אמנון"/>
    <s v="כהן"/>
    <s v="AMNON"/>
    <s v="COHEN"/>
    <s v="male"/>
    <b v="1"/>
    <b v="0"/>
    <x v="1"/>
    <x v="0"/>
    <x v="0"/>
    <n v="1"/>
    <n v="0"/>
    <m/>
    <n v="0"/>
  </r>
  <r>
    <s v="שופט"/>
    <s v="שופט של בימ&quot;ש מחוזי בתל אביב בדימוס"/>
    <s v="אליעזר"/>
    <s v="כהן"/>
    <s v="ELIEZER"/>
    <s v="COHEN"/>
    <s v="male"/>
    <b v="1"/>
    <b v="0"/>
    <x v="1"/>
    <x v="0"/>
    <x v="0"/>
    <n v="1"/>
    <n v="0"/>
    <m/>
    <n v="0"/>
  </r>
  <r>
    <s v="שופט"/>
    <s v="שופט בית המשפט בדימוס"/>
    <s v="דן"/>
    <s v="כהן"/>
    <s v="DAN"/>
    <s v="COHEN"/>
    <s v="male"/>
    <b v="1"/>
    <b v="0"/>
    <x v="1"/>
    <x v="0"/>
    <x v="6"/>
    <n v="1"/>
    <n v="0"/>
    <m/>
    <n v="0"/>
  </r>
  <r>
    <s v="שופט"/>
    <s v="שופט בית המשפט העליון"/>
    <s v="חיים הרמן"/>
    <s v="כהן"/>
    <s v=""/>
    <s v=""/>
    <s v="male"/>
    <b v="1"/>
    <b v="1"/>
    <x v="1"/>
    <x v="0"/>
    <x v="3"/>
    <n v="1"/>
    <n v="0"/>
    <m/>
    <n v="0"/>
  </r>
  <r>
    <s v="שופט"/>
    <s v="שופט בית המשפט העליון"/>
    <s v="יהודה"/>
    <s v="כהן"/>
    <s v=""/>
    <s v=""/>
    <s v="male"/>
    <b v="1"/>
    <b v="1"/>
    <x v="1"/>
    <x v="0"/>
    <x v="3"/>
    <n v="1"/>
    <n v="0"/>
    <m/>
    <n v="0"/>
  </r>
  <r>
    <s v="שופט"/>
    <s v="שופט"/>
    <s v="יוסף"/>
    <s v="כהן"/>
    <s v=""/>
    <s v=""/>
    <s v="male"/>
    <b v="1"/>
    <b v="1"/>
    <x v="1"/>
    <x v="0"/>
    <x v="6"/>
    <n v="1"/>
    <n v="0"/>
    <m/>
    <n v="0"/>
  </r>
  <r>
    <s v="שופט"/>
    <s v="שופט לעניני משפחה בית משפט השלום ראשל&quot;צ בדימוס"/>
    <s v="יעקב"/>
    <s v="כהן"/>
    <s v="JACOB"/>
    <s v="COHEN"/>
    <s v="male"/>
    <b v="1"/>
    <b v="0"/>
    <x v="1"/>
    <x v="0"/>
    <x v="1"/>
    <n v="1"/>
    <n v="0"/>
    <m/>
    <n v="0"/>
  </r>
  <r>
    <s v="שופט"/>
    <s v="נשיא בית המשפט העליון"/>
    <s v="יצחק"/>
    <s v="כהן"/>
    <s v=""/>
    <s v=""/>
    <s v="male"/>
    <b v="1"/>
    <b v="1"/>
    <x v="1"/>
    <x v="3"/>
    <x v="3"/>
    <n v="1"/>
    <n v="0"/>
    <m/>
    <n v="0"/>
  </r>
  <r>
    <s v="שופט"/>
    <s v="שופט בית המשפט העליון"/>
    <s v="משה"/>
    <s v="כהן"/>
    <s v=""/>
    <s v=""/>
    <s v="male"/>
    <b v="1"/>
    <b v="1"/>
    <x v="1"/>
    <x v="0"/>
    <x v="3"/>
    <n v="1"/>
    <n v="0"/>
    <m/>
    <n v="0"/>
  </r>
  <r>
    <s v="רשם"/>
    <s v="רשם בית משפט השלום תל-אביב בדימוס"/>
    <s v="משה"/>
    <s v="כהן"/>
    <s v="MOSHE"/>
    <s v="COHEN"/>
    <s v="male"/>
    <b v="1"/>
    <b v="0"/>
    <x v="1"/>
    <x v="2"/>
    <x v="1"/>
    <n v="1"/>
    <n v="0"/>
    <m/>
    <n v="0"/>
  </r>
  <r>
    <s v="שופט"/>
    <s v="נשיא בית המשפט המחוזי נצרת בדימוס"/>
    <s v="יצחק"/>
    <s v="כהן"/>
    <s v="YITZHAK"/>
    <s v="COHEN"/>
    <s v="male"/>
    <b v="1"/>
    <b v="0"/>
    <x v="1"/>
    <x v="3"/>
    <x v="0"/>
    <n v="1"/>
    <n v="0"/>
    <m/>
    <n v="0"/>
  </r>
  <r>
    <s v="שופט"/>
    <s v="סגן נשיא בית המשפט המחוזי ירושלים בדימוס"/>
    <s v="צבי"/>
    <s v="כהן"/>
    <s v="ZVI"/>
    <s v="COHEN"/>
    <s v="male"/>
    <b v="1"/>
    <b v="0"/>
    <x v="1"/>
    <x v="1"/>
    <x v="0"/>
    <n v="1"/>
    <n v="0"/>
    <m/>
    <n v="0"/>
  </r>
  <r>
    <s v="שופט"/>
    <s v="נשיא בית הדין האזורי לעבודה חיפה בדימוס"/>
    <s v="רמי רם"/>
    <s v="כהן"/>
    <s v="RAMI RAM"/>
    <s v="COHEN"/>
    <s v="male"/>
    <b v="1"/>
    <b v="0"/>
    <x v="1"/>
    <x v="3"/>
    <x v="2"/>
    <n v="1"/>
    <n v="0"/>
    <m/>
    <n v="0"/>
  </r>
  <r>
    <s v="שופט"/>
    <s v="שופט של בימ&quot;ש מחוזי"/>
    <s v="יוסף"/>
    <s v="כהן מגורי"/>
    <s v=""/>
    <s v=""/>
    <s v="male"/>
    <b v="1"/>
    <b v="1"/>
    <x v="1"/>
    <x v="0"/>
    <x v="0"/>
    <n v="1"/>
    <n v="0"/>
    <m/>
    <n v="0"/>
  </r>
  <r>
    <s v="שופט"/>
    <s v="שופטת בית משפט השלום ירושלים בדימוס"/>
    <s v="בלהה"/>
    <s v="כהנא"/>
    <s v="BILHAH"/>
    <s v="KAHANA"/>
    <s v="female"/>
    <b v="1"/>
    <b v="0"/>
    <x v="1"/>
    <x v="0"/>
    <x v="1"/>
    <n v="1"/>
    <n v="1"/>
    <m/>
    <n v="0"/>
  </r>
  <r>
    <s v="שופט"/>
    <s v="שופטת בית משפט השלום תל-אביב בדימוס"/>
    <s v="חיותה"/>
    <s v="כוחן-עומר"/>
    <s v="HAYUTA"/>
    <s v="KOCHAN"/>
    <s v="female"/>
    <b v="1"/>
    <b v="0"/>
    <x v="1"/>
    <x v="0"/>
    <x v="1"/>
    <n v="1"/>
    <n v="1"/>
    <m/>
    <n v="0"/>
  </r>
  <r>
    <s v="שופט"/>
    <s v=""/>
    <s v="אריה"/>
    <s v="כלימור"/>
    <s v=""/>
    <s v=""/>
    <s v="male"/>
    <b v="1"/>
    <b v="1"/>
    <x v="1"/>
    <x v="4"/>
    <x v="6"/>
    <n v="1"/>
    <n v="0"/>
    <m/>
    <n v="0"/>
  </r>
  <r>
    <s v="שופט"/>
    <s v="שופט ראשי בדימוס"/>
    <s v="מרדכי"/>
    <s v="כליף"/>
    <s v="MORDECHA"/>
    <s v="KALIF"/>
    <s v="male"/>
    <b v="1"/>
    <b v="0"/>
    <x v="1"/>
    <x v="0"/>
    <x v="6"/>
    <n v="1"/>
    <n v="0"/>
    <m/>
    <n v="0"/>
  </r>
  <r>
    <s v="שופט"/>
    <s v=""/>
    <s v="אליעזר"/>
    <s v="כנפי"/>
    <s v=""/>
    <s v=""/>
    <s v="male"/>
    <b v="1"/>
    <b v="1"/>
    <x v="1"/>
    <x v="4"/>
    <x v="6"/>
    <n v="1"/>
    <n v="0"/>
    <m/>
    <n v="0"/>
  </r>
  <r>
    <s v="שופט"/>
    <s v="שופט של בימ&quot;ש שלום חיפה"/>
    <s v="ברוך"/>
    <s v="כספי"/>
    <s v=""/>
    <s v=""/>
    <s v="male"/>
    <b v="1"/>
    <b v="1"/>
    <x v="1"/>
    <x v="0"/>
    <x v="1"/>
    <n v="1"/>
    <n v="0"/>
    <m/>
    <n v="0"/>
  </r>
  <r>
    <s v="שופט"/>
    <s v="סגן נשיא בית המשפט המחוזי מרכז בדימוס"/>
    <s v="זכריה"/>
    <s v="כספי"/>
    <s v="ZECHARIA"/>
    <s v="CASPI"/>
    <s v="male"/>
    <b v="1"/>
    <b v="0"/>
    <x v="1"/>
    <x v="1"/>
    <x v="0"/>
    <n v="1"/>
    <n v="0"/>
    <m/>
    <n v="0"/>
  </r>
  <r>
    <s v="שופט"/>
    <s v="שופט בית משפט השלום תל-אביב בדימוס"/>
    <s v="צבי"/>
    <s v="כספי"/>
    <s v="ZVI"/>
    <s v="CASPI"/>
    <s v="male"/>
    <b v="1"/>
    <b v="0"/>
    <x v="1"/>
    <x v="0"/>
    <x v="1"/>
    <n v="1"/>
    <n v="0"/>
    <m/>
    <n v="0"/>
  </r>
  <r>
    <s v="שופט"/>
    <s v="שופטת של בית משפט לתעבורה בדימוס"/>
    <s v="רות"/>
    <s v="כצמן"/>
    <s v="RUTH"/>
    <s v="KATZMAN"/>
    <s v="female"/>
    <b v="1"/>
    <b v="0"/>
    <x v="1"/>
    <x v="0"/>
    <x v="4"/>
    <n v="1"/>
    <n v="1"/>
    <m/>
    <n v="0"/>
  </r>
  <r>
    <s v="שופט"/>
    <s v="שופט של בימ&quot;ש מחוזי חיפה בדימוס"/>
    <s v="אמנון"/>
    <s v="כרמי"/>
    <s v="AMNON"/>
    <s v="CARMI"/>
    <s v="male"/>
    <b v="1"/>
    <b v="0"/>
    <x v="1"/>
    <x v="0"/>
    <x v="0"/>
    <n v="1"/>
    <n v="0"/>
    <m/>
    <n v="0"/>
  </r>
  <r>
    <s v="שופט"/>
    <s v="שופט של בימ&quot;ש שלום"/>
    <s v="ישראל"/>
    <s v="כרמל"/>
    <s v="ISRAEL"/>
    <s v="CARMEL"/>
    <s v="male"/>
    <b v="1"/>
    <b v="1"/>
    <x v="1"/>
    <x v="0"/>
    <x v="1"/>
    <n v="1"/>
    <n v="0"/>
    <m/>
    <n v="0"/>
  </r>
  <r>
    <s v="שופט"/>
    <s v="שופט של בימ&quot;ש מחוזי בנצרת"/>
    <s v="אליאס"/>
    <s v="כתילי"/>
    <s v="ELIAS"/>
    <s v="KTEILY"/>
    <s v="male"/>
    <b v="1"/>
    <b v="1"/>
    <x v="1"/>
    <x v="0"/>
    <x v="0"/>
    <n v="1"/>
    <n v="0"/>
    <m/>
    <n v="0"/>
  </r>
  <r>
    <s v="שופט"/>
    <s v="שופט המחוזי נצרת בדימוס"/>
    <s v="תאופיק"/>
    <s v="כתילי"/>
    <s v="TAWFIC"/>
    <s v="KTEILY"/>
    <s v="male"/>
    <b v="1"/>
    <b v="0"/>
    <x v="1"/>
    <x v="0"/>
    <x v="0"/>
    <n v="1"/>
    <n v="0"/>
    <m/>
    <n v="0"/>
  </r>
  <r>
    <s v="שופט"/>
    <s v="שופטת בית משפט השלום פ&quot;ת בדימוס"/>
    <s v="ליה"/>
    <s v="לב און"/>
    <s v="LIA"/>
    <s v="LEV ON"/>
    <s v="female"/>
    <b v="1"/>
    <b v="0"/>
    <x v="1"/>
    <x v="0"/>
    <x v="1"/>
    <n v="1"/>
    <n v="1"/>
    <m/>
    <n v="0"/>
  </r>
  <r>
    <s v="שופט"/>
    <s v="שופט תעבורה בדימוס"/>
    <s v="דוד"/>
    <s v="לב"/>
    <s v=""/>
    <s v=""/>
    <s v="male"/>
    <b v="1"/>
    <b v="0"/>
    <x v="1"/>
    <x v="0"/>
    <x v="4"/>
    <n v="1"/>
    <n v="0"/>
    <m/>
    <n v="0"/>
  </r>
  <r>
    <s v="שופט"/>
    <s v="שופטת בכירה בית משפט השלום קריות בדימוס"/>
    <s v="רמה"/>
    <s v="לאופר חסון"/>
    <s v="RAMA"/>
    <s v="LAUFER-HASSON"/>
    <s v="female"/>
    <b v="1"/>
    <b v="0"/>
    <x v="1"/>
    <x v="0"/>
    <x v="1"/>
    <n v="1"/>
    <n v="1"/>
    <m/>
    <n v="0"/>
  </r>
  <r>
    <s v="שופט"/>
    <s v="שופטת בית המשפט המחוזי תל-אביב בדימוס"/>
    <s v="רות"/>
    <s v="לבהר שרון"/>
    <s v="RUTH"/>
    <s v="LEBHAR-SHARON"/>
    <s v="female"/>
    <b v="1"/>
    <b v="0"/>
    <x v="1"/>
    <x v="0"/>
    <x v="0"/>
    <n v="1"/>
    <n v="1"/>
    <m/>
    <n v="0"/>
  </r>
  <r>
    <s v="שופט"/>
    <s v="שופטת בכירה בית משפט השלום קרית גת בדימוס"/>
    <s v="רובין"/>
    <s v="לביא"/>
    <s v="ROBIN"/>
    <s v="LAVI"/>
    <s v="female"/>
    <b v="1"/>
    <b v="0"/>
    <x v="1"/>
    <x v="0"/>
    <x v="1"/>
    <n v="1"/>
    <n v="1"/>
    <m/>
    <n v="0"/>
  </r>
  <r>
    <s v="שופט"/>
    <s v="שופט בית משפט השלום חיפה בדימוס"/>
    <s v="שלמה"/>
    <s v="לבנוני"/>
    <s v="SHLOMO"/>
    <s v="LEVANONI"/>
    <s v="male"/>
    <b v="1"/>
    <b v="0"/>
    <x v="1"/>
    <x v="0"/>
    <x v="1"/>
    <n v="1"/>
    <n v="0"/>
    <m/>
    <n v="0"/>
  </r>
  <r>
    <s v="שופט"/>
    <s v="שופט של בימ&quot;ש שלום בתל אביב"/>
    <s v="זאב"/>
    <s v="לוטן"/>
    <s v=""/>
    <s v=""/>
    <s v="male"/>
    <b v="1"/>
    <b v="1"/>
    <x v="1"/>
    <x v="0"/>
    <x v="1"/>
    <n v="1"/>
    <n v="0"/>
    <m/>
    <n v="0"/>
  </r>
  <r>
    <s v="שופט"/>
    <s v=""/>
    <s v="שלמה הלמוט"/>
    <s v="לובנברג"/>
    <s v=""/>
    <s v=""/>
    <s v="male"/>
    <b v="1"/>
    <b v="1"/>
    <x v="1"/>
    <x v="4"/>
    <x v="6"/>
    <n v="1"/>
    <n v="0"/>
    <m/>
    <n v="0"/>
  </r>
  <r>
    <s v="שופט"/>
    <s v="שופט בית משפט השלום תל-אביב"/>
    <s v="אהרון"/>
    <s v="לוי"/>
    <s v="AHARON"/>
    <s v="LEVY"/>
    <s v="male"/>
    <b v="1"/>
    <b v="0"/>
    <x v="1"/>
    <x v="0"/>
    <x v="1"/>
    <n v="1"/>
    <n v="0"/>
    <m/>
    <n v="0"/>
  </r>
  <r>
    <s v="שופט"/>
    <s v="שופט בית המשפט העליון"/>
    <s v="אדמונד"/>
    <s v="לוי"/>
    <s v="EDMOND"/>
    <s v="LEVY"/>
    <s v="male"/>
    <b v="1"/>
    <b v="1"/>
    <x v="1"/>
    <x v="0"/>
    <x v="3"/>
    <n v="1"/>
    <n v="0"/>
    <m/>
    <n v="0"/>
  </r>
  <r>
    <s v="שופט"/>
    <s v="שופט"/>
    <s v="מורנו"/>
    <s v="לוי"/>
    <s v="MORENO"/>
    <s v="LEVY"/>
    <s v="male"/>
    <b v="1"/>
    <b v="1"/>
    <x v="1"/>
    <x v="0"/>
    <x v="6"/>
    <n v="1"/>
    <n v="0"/>
    <m/>
    <n v="0"/>
  </r>
  <r>
    <s v="שופט"/>
    <s v="שופט בית המשפט המחוזי תל-אביב בדימוס"/>
    <s v="ישי"/>
    <s v="לויט"/>
    <s v="ISHAI"/>
    <s v="LEVIT"/>
    <s v="male"/>
    <b v="1"/>
    <b v="0"/>
    <x v="1"/>
    <x v="0"/>
    <x v="0"/>
    <n v="1"/>
    <n v="0"/>
    <m/>
    <n v="0"/>
  </r>
  <r>
    <s v="שופט"/>
    <s v="שופטת בכירה בית הדין האזורי לעבודה תל-אביב בדימוס"/>
    <s v="מיכל"/>
    <s v="לויט"/>
    <s v="MICHAL"/>
    <s v="LEVIT"/>
    <s v="female"/>
    <b v="1"/>
    <b v="0"/>
    <x v="1"/>
    <x v="0"/>
    <x v="2"/>
    <n v="1"/>
    <n v="1"/>
    <m/>
    <n v="0"/>
  </r>
  <r>
    <s v="שופט"/>
    <s v="שופטת בית המשפט המחוזי נצרת בדימוס"/>
    <s v="גבריאלה"/>
    <s v="לוי דה-ליאו"/>
    <s v="GABRIELL"/>
    <s v="(DE-LEEUW)LEVY"/>
    <s v="female"/>
    <b v="1"/>
    <b v="0"/>
    <x v="1"/>
    <x v="0"/>
    <x v="0"/>
    <n v="1"/>
    <n v="1"/>
    <m/>
    <n v="0"/>
  </r>
  <r>
    <s v="שופט"/>
    <s v="שופט בית המשפט העליון בדימוב"/>
    <s v="דב"/>
    <s v="לוין"/>
    <s v="DOV"/>
    <s v="LEVIN"/>
    <s v="male"/>
    <b v="1"/>
    <b v="1"/>
    <x v="1"/>
    <x v="0"/>
    <x v="3"/>
    <n v="1"/>
    <n v="0"/>
    <m/>
    <n v="0"/>
  </r>
  <r>
    <s v="שופט"/>
    <s v="שופט של בית הדין הארצי לעבודה"/>
    <s v="ישראל"/>
    <s v="לוין"/>
    <s v=""/>
    <s v=""/>
    <s v="male"/>
    <b v="1"/>
    <b v="1"/>
    <x v="1"/>
    <x v="0"/>
    <x v="5"/>
    <n v="1"/>
    <n v="0"/>
    <m/>
    <n v="0"/>
  </r>
  <r>
    <s v="שופט"/>
    <s v="שופט של בימ&quot;ש מחוזי בבאר שבע בדימוס"/>
    <s v="יוסף"/>
    <s v="לוין"/>
    <s v=""/>
    <s v=""/>
    <s v="male"/>
    <b v="1"/>
    <b v="0"/>
    <x v="1"/>
    <x v="0"/>
    <x v="0"/>
    <n v="1"/>
    <n v="0"/>
    <m/>
    <n v="0"/>
  </r>
  <r>
    <s v="שופט"/>
    <s v="שופט של בימ&quot;ש מחוזי באר שבע"/>
    <s v="חנן"/>
    <s v="לוינטל"/>
    <s v="(RICHARD) CHANA"/>
    <s v="LOEWENTHAL"/>
    <s v="male"/>
    <b v="1"/>
    <b v="1"/>
    <x v="1"/>
    <x v="0"/>
    <x v="0"/>
    <n v="1"/>
    <n v="0"/>
    <m/>
    <n v="0"/>
  </r>
  <r>
    <s v="שופט"/>
    <s v="משנה לנשיא בית המשפט העליון בדימוס"/>
    <s v="שלמה"/>
    <s v="לוין"/>
    <s v="SHLOMO"/>
    <s v="LEVIN"/>
    <s v="male"/>
    <b v="1"/>
    <b v="0"/>
    <x v="1"/>
    <x v="1"/>
    <x v="3"/>
    <n v="1"/>
    <n v="0"/>
    <m/>
    <n v="0"/>
  </r>
  <r>
    <s v="שופט"/>
    <s v="שופט בית משפט השלום בית שמש בדימוס"/>
    <s v="חיים"/>
    <s v="לחוביצקי"/>
    <s v="CHAIM"/>
    <s v="LACHOWITZKI"/>
    <s v="male"/>
    <b v="1"/>
    <b v="0"/>
    <x v="1"/>
    <x v="0"/>
    <x v="1"/>
    <n v="1"/>
    <n v="0"/>
    <m/>
    <n v="0"/>
  </r>
  <r>
    <s v="שופט"/>
    <s v="שופט של בימ&quot;ש שלום מחוז מרכז"/>
    <s v="אליעזר"/>
    <s v="ליבסון"/>
    <s v=""/>
    <s v=""/>
    <s v="male"/>
    <b v="1"/>
    <b v="1"/>
    <x v="1"/>
    <x v="0"/>
    <x v="1"/>
    <n v="1"/>
    <n v="0"/>
    <m/>
    <n v="0"/>
  </r>
  <r>
    <s v="שופט"/>
    <s v="שופט תעבורה"/>
    <s v="צבי"/>
    <s v="ליברמן"/>
    <s v=""/>
    <s v=""/>
    <s v="male"/>
    <b v="1"/>
    <b v="1"/>
    <x v="1"/>
    <x v="0"/>
    <x v="4"/>
    <n v="1"/>
    <n v="0"/>
    <m/>
    <n v="0"/>
  </r>
  <r>
    <s v="שופט"/>
    <s v="שופטת בית משפט השלום תל-אביב"/>
    <s v="נירה"/>
    <s v="לידסקי"/>
    <s v="NIRA"/>
    <s v="LIDSKY"/>
    <s v="female"/>
    <b v="1"/>
    <b v="1"/>
    <x v="1"/>
    <x v="0"/>
    <x v="1"/>
    <n v="1"/>
    <n v="1"/>
    <m/>
    <n v="0"/>
  </r>
  <r>
    <s v="שופט"/>
    <s v="שופט של בימ&quot;ש מחוזי תל אביב בדימוס"/>
    <s v="זלמן"/>
    <s v="ליכטנשטיין"/>
    <s v=""/>
    <s v=""/>
    <s v="male"/>
    <b v="1"/>
    <b v="0"/>
    <x v="1"/>
    <x v="0"/>
    <x v="0"/>
    <n v="1"/>
    <n v="0"/>
    <m/>
    <n v="0"/>
  </r>
  <r>
    <s v="שופט"/>
    <s v="שופטת בית דין אזורי לעבודה תל-אביב"/>
    <s v="ציונה"/>
    <s v="ליפס גדעוני"/>
    <s v=""/>
    <s v=""/>
    <s v="male"/>
    <b v="1"/>
    <b v="1"/>
    <x v="1"/>
    <x v="0"/>
    <x v="2"/>
    <n v="1"/>
    <n v="0"/>
    <m/>
    <n v="0"/>
  </r>
  <r>
    <s v="שופט"/>
    <s v="נשיא בית המשפט המחוזי חיפה בדימוס"/>
    <s v="מיכה"/>
    <s v="לינדנשטראוס"/>
    <s v="MICHA"/>
    <s v="LINDENSTRAUSS"/>
    <s v="male"/>
    <b v="1"/>
    <b v="0"/>
    <x v="1"/>
    <x v="3"/>
    <x v="0"/>
    <n v="1"/>
    <n v="0"/>
    <m/>
    <n v="0"/>
  </r>
  <r>
    <s v="שופט"/>
    <s v="שופט בכיר בית משפט השלום ירושלים בדימוס"/>
    <s v="חיים"/>
    <s v="לי-רן"/>
    <s v="HAIM"/>
    <s v="LI-RAN"/>
    <s v="male"/>
    <b v="1"/>
    <b v="0"/>
    <x v="1"/>
    <x v="0"/>
    <x v="1"/>
    <n v="1"/>
    <n v="0"/>
    <m/>
    <n v="0"/>
  </r>
  <r>
    <s v="שופט"/>
    <s v="שופט של בימ&quot;ש מחוזי בתל אביב"/>
    <s v="יוסף מיכאל"/>
    <s v="לם"/>
    <s v="YOSEF MICHAEL"/>
    <s v="LAMM"/>
    <s v="male"/>
    <b v="1"/>
    <b v="1"/>
    <x v="1"/>
    <x v="0"/>
    <x v="0"/>
    <n v="1"/>
    <n v="0"/>
    <m/>
    <n v="0"/>
  </r>
  <r>
    <s v="שופט"/>
    <s v="נשיא ביהמ&quot;ש המחוזי ירושלים"/>
    <s v="פליקס"/>
    <s v="לנדא א."/>
    <s v=""/>
    <s v=""/>
    <s v="male"/>
    <b v="1"/>
    <b v="1"/>
    <x v="1"/>
    <x v="3"/>
    <x v="0"/>
    <n v="1"/>
    <n v="0"/>
    <m/>
    <n v="0"/>
  </r>
  <r>
    <s v="שופט"/>
    <s v="שופט בית משפט השלום תל-אביב"/>
    <s v="שמואל"/>
    <s v="לנדמן"/>
    <s v="SHMUEL"/>
    <s v="LANDMAN"/>
    <s v="male"/>
    <b v="1"/>
    <b v="1"/>
    <x v="1"/>
    <x v="0"/>
    <x v="1"/>
    <n v="1"/>
    <n v="0"/>
    <m/>
    <n v="0"/>
  </r>
  <r>
    <s v="שופט"/>
    <s v="שופט בית המשפט העליון"/>
    <s v="משה"/>
    <s v="לנדוי"/>
    <s v=""/>
    <s v=""/>
    <s v="male"/>
    <b v="1"/>
    <b v="1"/>
    <x v="1"/>
    <x v="0"/>
    <x v="3"/>
    <n v="1"/>
    <n v="0"/>
    <m/>
    <n v="0"/>
  </r>
  <r>
    <s v="שופט"/>
    <s v="שופטת בית משפט השלום חיפה בדימוס"/>
    <s v="חנה"/>
    <s v="לפין הראל"/>
    <s v="HANNA"/>
    <s v="LAPIN-HAREL"/>
    <s v="female"/>
    <b v="1"/>
    <b v="0"/>
    <x v="1"/>
    <x v="0"/>
    <x v="1"/>
    <n v="1"/>
    <n v="1"/>
    <m/>
    <n v="0"/>
  </r>
  <r>
    <s v="שופט"/>
    <s v="נשיא בית המשפט המחוזי באר שבע"/>
    <s v="אפרים"/>
    <s v="לרון"/>
    <s v="EFRAIM"/>
    <s v="LARON"/>
    <s v="male"/>
    <b v="1"/>
    <b v="1"/>
    <x v="1"/>
    <x v="3"/>
    <x v="0"/>
    <n v="1"/>
    <n v="0"/>
    <m/>
    <n v="0"/>
  </r>
  <r>
    <s v="שופט"/>
    <s v="שופט של בימ&quot;ש השלום ירושלים בדימוס"/>
    <s v="עמנואל"/>
    <s v="מאק"/>
    <s v=""/>
    <s v=""/>
    <s v="male"/>
    <b v="1"/>
    <b v="0"/>
    <x v="1"/>
    <x v="0"/>
    <x v="1"/>
    <n v="1"/>
    <n v="0"/>
    <m/>
    <n v="0"/>
  </r>
  <r>
    <s v="שופט"/>
    <s v="שופטת בית משפט השלום תל-אביב בדימוס"/>
    <s v="דליה"/>
    <s v="מארק הורנצ'יק"/>
    <s v="DAHLIA"/>
    <s v="MARK-HORENCZYK"/>
    <s v="female"/>
    <b v="1"/>
    <b v="0"/>
    <x v="1"/>
    <x v="0"/>
    <x v="1"/>
    <n v="1"/>
    <n v="1"/>
    <m/>
    <n v="0"/>
  </r>
  <r>
    <s v="שופט"/>
    <s v="שופט בית המשפט המחוזי באר שבע בדימוס"/>
    <s v="דב"/>
    <s v="מגד"/>
    <s v="DOV"/>
    <s v="MEGED"/>
    <s v="male"/>
    <b v="1"/>
    <b v="0"/>
    <x v="1"/>
    <x v="0"/>
    <x v="0"/>
    <n v="1"/>
    <n v="0"/>
    <m/>
    <n v="0"/>
  </r>
  <r>
    <s v="שופט"/>
    <s v="שופט של בימ&quot;ש שלום"/>
    <s v="אברהם"/>
    <s v="מובשוביץ"/>
    <s v=""/>
    <s v=""/>
    <s v="male"/>
    <b v="1"/>
    <b v="1"/>
    <x v="1"/>
    <x v="0"/>
    <x v="1"/>
    <n v="1"/>
    <n v="0"/>
    <m/>
    <n v="0"/>
  </r>
  <r>
    <s v="שופט"/>
    <s v="שופט בית משפט השלום קריות"/>
    <s v="איתן"/>
    <s v="מגן"/>
    <s v="EITAN"/>
    <s v="MAGEN"/>
    <s v="male"/>
    <b v="1"/>
    <b v="1"/>
    <x v="1"/>
    <x v="0"/>
    <x v="1"/>
    <n v="1"/>
    <n v="0"/>
    <m/>
    <n v="0"/>
  </r>
  <r>
    <s v="שופט"/>
    <s v="שופט בית המשפט המחוזי תל-אביב בדימוס"/>
    <s v="ד&quot;ר עודד"/>
    <s v="מודריק"/>
    <s v="DR. ODED"/>
    <s v="MUDRIK"/>
    <s v="male"/>
    <b v="1"/>
    <b v="0"/>
    <x v="1"/>
    <x v="0"/>
    <x v="0"/>
    <n v="1"/>
    <n v="0"/>
    <m/>
    <n v="0"/>
  </r>
  <r>
    <s v="שופט"/>
    <s v="שופטת בית המשפט המחוזי נצרת"/>
    <s v="דינה"/>
    <s v="מויאל"/>
    <s v="DINA"/>
    <s v="MOYAL"/>
    <s v="female"/>
    <b v="1"/>
    <b v="1"/>
    <x v="1"/>
    <x v="0"/>
    <x v="0"/>
    <n v="1"/>
    <n v="1"/>
    <m/>
    <n v="0"/>
  </r>
  <r>
    <s v="שופט"/>
    <s v="שופט של בימ&quot;ש מחוזי בבאר שבע"/>
    <s v="אהרן"/>
    <s v="טומשוף"/>
    <s v="AHARON"/>
    <s v="TOMASHOFF"/>
    <s v="female"/>
    <b v="1"/>
    <b v="1"/>
    <x v="1"/>
    <x v="0"/>
    <x v="0"/>
    <n v="1"/>
    <n v="1"/>
    <m/>
    <n v="0"/>
  </r>
  <r>
    <s v="שופט"/>
    <s v="שופטת בית משפט השלום חיפה"/>
    <s v="ורדה"/>
    <s v="טויסטר"/>
    <s v="VARDA"/>
    <s v="TOISTER"/>
    <s v="female"/>
    <b v="1"/>
    <b v="1"/>
    <x v="1"/>
    <x v="0"/>
    <x v="1"/>
    <n v="1"/>
    <n v="1"/>
    <m/>
    <n v="0"/>
  </r>
  <r>
    <s v="שופט"/>
    <s v="סגן נשיא בית משפט השלום חדרה בדימוס"/>
    <s v="סברי"/>
    <s v="מוחסן"/>
    <s v="SABRI"/>
    <s v="MOHSSIN"/>
    <s v="male"/>
    <b v="1"/>
    <b v="0"/>
    <x v="1"/>
    <x v="1"/>
    <x v="1"/>
    <n v="1"/>
    <n v="0"/>
    <m/>
    <n v="0"/>
  </r>
  <r>
    <s v="שופט"/>
    <s v="שופט של בימ&quot;ש השלום ירושלים"/>
    <s v="משה"/>
    <s v="מוסק"/>
    <s v="MOSHE"/>
    <s v="MOSSEK"/>
    <s v="male"/>
    <b v="1"/>
    <b v="1"/>
    <x v="1"/>
    <x v="0"/>
    <x v="1"/>
    <n v="1"/>
    <n v="0"/>
    <m/>
    <n v="0"/>
  </r>
  <r>
    <s v="שופט"/>
    <s v="שופט בית המשפט המחוזי תל-אביב בדימוס"/>
    <s v="שלי שלמה"/>
    <s v="טימן"/>
    <s v="SHLOMO"/>
    <s v="TIMEN"/>
    <s v="male"/>
    <b v="1"/>
    <b v="0"/>
    <x v="1"/>
    <x v="0"/>
    <x v="0"/>
    <n v="1"/>
    <n v="0"/>
    <m/>
    <n v="0"/>
  </r>
  <r>
    <s v="שופט"/>
    <s v="שופט בית המשפט המחוזי באר שבע בדימוס"/>
    <s v="ידין"/>
    <s v="טימור"/>
    <s v="YADIN"/>
    <s v="TIMOR"/>
    <s v="male"/>
    <b v="1"/>
    <b v="0"/>
    <x v="1"/>
    <x v="0"/>
    <x v="0"/>
    <n v="1"/>
    <n v="0"/>
    <m/>
    <n v="0"/>
  </r>
  <r>
    <s v="שופט"/>
    <s v="שופט בית משפט השלום כפר סבא בדימוס"/>
    <s v="דוד"/>
    <s v="מועלם"/>
    <s v="DAVID"/>
    <s v="MUALLEM"/>
    <s v="male"/>
    <b v="1"/>
    <b v="0"/>
    <x v="1"/>
    <x v="0"/>
    <x v="1"/>
    <n v="1"/>
    <n v="0"/>
    <m/>
    <n v="0"/>
  </r>
  <r>
    <s v="שופט"/>
    <s v="שופט בכיר בית משפט השלום תל-אביב בדימוס"/>
    <s v="דן בצלאל"/>
    <s v="מור"/>
    <s v="DAN B."/>
    <s v="MOR"/>
    <s v="male"/>
    <b v="1"/>
    <b v="0"/>
    <x v="1"/>
    <x v="0"/>
    <x v="1"/>
    <n v="1"/>
    <n v="0"/>
    <m/>
    <n v="0"/>
  </r>
  <r>
    <s v="שופט"/>
    <s v="שופט של בימ&quot;ש שלום ברמת גן"/>
    <s v="יבנאל"/>
    <s v="מטלון"/>
    <s v=""/>
    <s v=""/>
    <s v="male"/>
    <b v="1"/>
    <b v="1"/>
    <x v="1"/>
    <x v="0"/>
    <x v="1"/>
    <n v="1"/>
    <n v="0"/>
    <m/>
    <n v="0"/>
  </r>
  <r>
    <s v="שופט"/>
    <s v="שופט של בימ&quot;ש מחוזי בירושלים"/>
    <s v="מאיר"/>
    <s v="מידין"/>
    <s v=""/>
    <s v=""/>
    <s v="male"/>
    <b v="1"/>
    <b v="1"/>
    <x v="1"/>
    <x v="0"/>
    <x v="0"/>
    <n v="1"/>
    <n v="0"/>
    <m/>
    <n v="0"/>
  </r>
  <r>
    <s v="שופט"/>
    <s v="שופט של בימ&quot;ש שלום"/>
    <s v="עמנואל"/>
    <s v="מטלון"/>
    <s v="EMANUEL"/>
    <s v="MATALON"/>
    <s v="male"/>
    <b v="1"/>
    <b v="1"/>
    <x v="1"/>
    <x v="0"/>
    <x v="1"/>
    <n v="1"/>
    <n v="0"/>
    <m/>
    <n v="0"/>
  </r>
  <r>
    <s v="שופט"/>
    <s v="שופט ראשי"/>
    <s v="דורון"/>
    <s v="מיבלום"/>
    <s v="DORON"/>
    <s v="MAYBLUM"/>
    <s v="male"/>
    <b v="1"/>
    <b v="1"/>
    <x v="1"/>
    <x v="0"/>
    <x v="6"/>
    <n v="1"/>
    <n v="0"/>
    <m/>
    <n v="0"/>
  </r>
  <r>
    <s v="שופט"/>
    <s v="שופטת בכירה בית משפט השלום (משפחה) תל אביב בדימוס"/>
    <s v="עליסה"/>
    <s v="מילר"/>
    <s v="ALISA"/>
    <s v="MILLER"/>
    <s v="female"/>
    <b v="1"/>
    <b v="0"/>
    <x v="1"/>
    <x v="0"/>
    <x v="1"/>
    <n v="1"/>
    <n v="1"/>
    <m/>
    <n v="0"/>
  </r>
  <r>
    <s v="שופט"/>
    <s v="שופט בית המשפט"/>
    <s v="דוד"/>
    <s v="מורל"/>
    <s v=""/>
    <s v=""/>
    <s v="male"/>
    <b v="1"/>
    <b v="1"/>
    <x v="1"/>
    <x v="0"/>
    <x v="6"/>
    <n v="1"/>
    <n v="0"/>
    <m/>
    <n v="0"/>
  </r>
  <r>
    <s v="שופט"/>
    <s v="שופט בית משפט השלום ירושלים בדימוס"/>
    <s v="יצחק"/>
    <s v="מילנוב"/>
    <s v="YITZHAK"/>
    <s v="MILANOV"/>
    <s v="male"/>
    <b v="1"/>
    <b v="0"/>
    <x v="1"/>
    <x v="0"/>
    <x v="1"/>
    <n v="1"/>
    <n v="0"/>
    <m/>
    <n v="0"/>
  </r>
  <r>
    <s v="שופט"/>
    <s v="שופטת בית המשפט המחוזי ירושלים בדימוס"/>
    <s v="מרים"/>
    <s v="מזרחי"/>
    <s v="MIRIAM"/>
    <s v="MIZRAHI"/>
    <s v="female"/>
    <b v="1"/>
    <b v="0"/>
    <x v="1"/>
    <x v="0"/>
    <x v="0"/>
    <n v="1"/>
    <n v="1"/>
    <m/>
    <n v="0"/>
  </r>
  <r>
    <s v="שופט"/>
    <s v="שופטת לעניני משפחה בית משפט השלום ירושלים בדימוס"/>
    <s v="נילי"/>
    <s v="מימון"/>
    <s v="NILI"/>
    <s v="MAYMON"/>
    <s v="female"/>
    <b v="1"/>
    <b v="0"/>
    <x v="1"/>
    <x v="0"/>
    <x v="1"/>
    <n v="1"/>
    <n v="1"/>
    <m/>
    <n v="0"/>
  </r>
  <r>
    <s v="שופט"/>
    <s v="שופט של בימ&quot;ש שלום בבאר שבע"/>
    <s v="שמואל"/>
    <s v="מינצר"/>
    <s v=""/>
    <s v=""/>
    <s v="male"/>
    <b v="1"/>
    <b v="1"/>
    <x v="1"/>
    <x v="0"/>
    <x v="1"/>
    <n v="1"/>
    <n v="0"/>
    <m/>
    <n v="0"/>
  </r>
  <r>
    <s v="שופט"/>
    <s v="שופט של בימ&quot;ש מחוזי תל אביב"/>
    <s v="אברהם"/>
    <s v="מלול"/>
    <s v=""/>
    <s v=""/>
    <s v="male"/>
    <b v="1"/>
    <b v="1"/>
    <x v="1"/>
    <x v="0"/>
    <x v="0"/>
    <n v="1"/>
    <n v="0"/>
    <m/>
    <n v="0"/>
  </r>
  <r>
    <s v="שופט"/>
    <s v="שופט ראשי בדימוס"/>
    <s v="מנחם"/>
    <s v="מירון"/>
    <s v="MENAHEM"/>
    <s v="MERON"/>
    <s v="male"/>
    <b v="1"/>
    <b v="0"/>
    <x v="1"/>
    <x v="0"/>
    <x v="6"/>
    <n v="1"/>
    <n v="0"/>
    <m/>
    <n v="0"/>
  </r>
  <r>
    <s v="שופט"/>
    <s v="שופט של בימ&quot;ש מחוזי תל אביב"/>
    <s v="אברהם"/>
    <s v="מישר"/>
    <s v="AVRAHAM"/>
    <s v="MEYSHAR"/>
    <s v="male"/>
    <b v="1"/>
    <b v="1"/>
    <x v="1"/>
    <x v="0"/>
    <x v="0"/>
    <n v="1"/>
    <n v="0"/>
    <m/>
    <n v="0"/>
  </r>
  <r>
    <s v="שופט"/>
    <s v="שופט בית המשפט העליון"/>
    <s v="יעקב"/>
    <s v="מלץ"/>
    <s v="YACOV"/>
    <s v="MALZ"/>
    <s v="male"/>
    <b v="1"/>
    <b v="1"/>
    <x v="1"/>
    <x v="0"/>
    <x v="3"/>
    <n v="1"/>
    <n v="0"/>
    <m/>
    <n v="0"/>
  </r>
  <r>
    <s v="שופט"/>
    <s v="שופט בית משפט השלום חיפה בדימוס"/>
    <s v="אהרן"/>
    <s v="מלמד"/>
    <s v="AARON"/>
    <s v="MELAMED"/>
    <s v="male"/>
    <b v="1"/>
    <b v="0"/>
    <x v="1"/>
    <x v="0"/>
    <x v="1"/>
    <n v="1"/>
    <n v="0"/>
    <m/>
    <n v="0"/>
  </r>
  <r>
    <s v="שופט"/>
    <s v="שופט בית המשפט המחוזי נצרת בדימוס"/>
    <s v="נסים י."/>
    <s v="ממן"/>
    <s v="NISSIM. Y"/>
    <s v="MAMAN"/>
    <s v="male"/>
    <b v="1"/>
    <b v="0"/>
    <x v="1"/>
    <x v="0"/>
    <x v="0"/>
    <n v="1"/>
    <n v="0"/>
    <m/>
    <n v="0"/>
  </r>
  <r>
    <s v="שופט"/>
    <s v="שופט בית משפט השלום ב&quot;ש בדימוס"/>
    <s v="משה"/>
    <s v="מכליס"/>
    <s v="MOSHE"/>
    <s v="MECHLIS"/>
    <s v="male"/>
    <b v="1"/>
    <b v="0"/>
    <x v="1"/>
    <x v="0"/>
    <x v="1"/>
    <n v="1"/>
    <n v="0"/>
    <m/>
    <n v="0"/>
  </r>
  <r>
    <s v="שופט"/>
    <s v=""/>
    <s v="דוד יוסף"/>
    <s v="ממן"/>
    <s v=""/>
    <s v=""/>
    <s v="male"/>
    <b v="1"/>
    <b v="1"/>
    <x v="1"/>
    <x v="4"/>
    <x v="6"/>
    <n v="1"/>
    <n v="0"/>
    <m/>
    <n v="0"/>
  </r>
  <r>
    <s v="שופט"/>
    <s v="רשם בית המשפט המחוזי מרכז בדימוס"/>
    <s v="שאול"/>
    <s v="מנהיים"/>
    <s v="SHAUL"/>
    <s v="MANHEIM"/>
    <s v="male"/>
    <b v="1"/>
    <b v="0"/>
    <x v="1"/>
    <x v="2"/>
    <x v="0"/>
    <n v="1"/>
    <n v="0"/>
    <m/>
    <n v="0"/>
  </r>
  <r>
    <s v="שופט"/>
    <s v="שופט בית המשפט העליון"/>
    <s v="אליהו"/>
    <s v="מני"/>
    <s v=""/>
    <s v=""/>
    <s v="male"/>
    <b v="1"/>
    <b v="1"/>
    <x v="1"/>
    <x v="0"/>
    <x v="3"/>
    <n v="1"/>
    <n v="0"/>
    <m/>
    <n v="0"/>
  </r>
  <r>
    <s v="שופט"/>
    <s v="שופט בית משפט השלום חדרה בדימוס"/>
    <s v="מוחמד"/>
    <s v="מסארווה"/>
    <s v="MOHAMAD"/>
    <s v="MASSARWI"/>
    <s v="male"/>
    <b v="1"/>
    <b v="0"/>
    <x v="1"/>
    <x v="0"/>
    <x v="1"/>
    <n v="1"/>
    <n v="0"/>
    <m/>
    <n v="0"/>
  </r>
  <r>
    <s v="שופט"/>
    <s v="משנה לנשיא בית המשפט העליון בדימוס"/>
    <s v="אליהו"/>
    <s v="מצא"/>
    <s v="ELIAHU"/>
    <s v="MAZZA"/>
    <s v="male"/>
    <b v="1"/>
    <b v="0"/>
    <x v="1"/>
    <x v="1"/>
    <x v="3"/>
    <n v="1"/>
    <n v="0"/>
    <m/>
    <n v="0"/>
  </r>
  <r>
    <s v="שופט"/>
    <s v="שופט תעבורה"/>
    <s v="משה"/>
    <s v="מץ"/>
    <s v=""/>
    <s v=""/>
    <s v="male"/>
    <b v="1"/>
    <b v="1"/>
    <x v="1"/>
    <x v="0"/>
    <x v="4"/>
    <n v="1"/>
    <n v="0"/>
    <m/>
    <n v="0"/>
  </r>
  <r>
    <s v="שופט"/>
    <s v="שופט בית המשפט המחוזי מרכז בדימוס"/>
    <s v="אהרן"/>
    <s v="מקובר"/>
    <s v="AHARON"/>
    <s v="MAKOVER"/>
    <s v="male"/>
    <b v="1"/>
    <b v="0"/>
    <x v="1"/>
    <x v="0"/>
    <x v="0"/>
    <n v="1"/>
    <n v="0"/>
    <m/>
    <n v="0"/>
  </r>
  <r>
    <s v="שופט"/>
    <s v="שופט  לעניני משפחה בית משפט השלום ירושלים בדימוס"/>
    <s v="פיליפ"/>
    <s v="מרכוס"/>
    <s v="PHILIP"/>
    <s v="MARCUS"/>
    <s v="male"/>
    <b v="1"/>
    <b v="0"/>
    <x v="1"/>
    <x v="0"/>
    <x v="1"/>
    <n v="1"/>
    <n v="0"/>
    <m/>
    <n v="0"/>
  </r>
  <r>
    <s v="שופט"/>
    <s v="נשיא של בימ&quot;ש מחוזי חיפה"/>
    <s v="יוסף"/>
    <s v="מרגלית"/>
    <s v="JOSEPH"/>
    <s v="MARGALIT"/>
    <s v="male"/>
    <b v="1"/>
    <b v="1"/>
    <x v="1"/>
    <x v="3"/>
    <x v="0"/>
    <n v="1"/>
    <n v="0"/>
    <m/>
    <n v="0"/>
  </r>
  <r>
    <s v="רשם"/>
    <s v="רשמת בית הדין האזורי לעבודה תל-אביב בדימוס"/>
    <s v="מוניקה"/>
    <s v="מרגלית"/>
    <s v="MONICA"/>
    <s v="MARGALIT"/>
    <s v="female"/>
    <b v="1"/>
    <b v="0"/>
    <x v="1"/>
    <x v="2"/>
    <x v="2"/>
    <n v="1"/>
    <n v="1"/>
    <m/>
    <n v="0"/>
  </r>
  <r>
    <s v="שופט"/>
    <s v="שופט  בית המשפט המחוזי תל-אביב"/>
    <s v="אביגדור"/>
    <s v="משאלי"/>
    <s v="AVIGDOR"/>
    <s v="MISHALY"/>
    <s v="male"/>
    <b v="1"/>
    <b v="1"/>
    <x v="1"/>
    <x v="0"/>
    <x v="0"/>
    <n v="1"/>
    <n v="0"/>
    <m/>
    <n v="0"/>
  </r>
  <r>
    <s v="שופט"/>
    <s v="שופטת בית המשפט המחוזי תל-אביב בדימוס"/>
    <s v="רנה"/>
    <s v="משל גרוניס"/>
    <s v="RINA"/>
    <s v="MESHEL GRUNIS"/>
    <s v="female"/>
    <b v="1"/>
    <b v="0"/>
    <x v="1"/>
    <x v="0"/>
    <x v="0"/>
    <n v="1"/>
    <n v="1"/>
    <m/>
    <n v="0"/>
  </r>
  <r>
    <s v="שופט"/>
    <s v="שופט של בימ&quot;ש מחוזי"/>
    <s v="אליהו"/>
    <s v="נאוי"/>
    <s v=""/>
    <s v=""/>
    <s v="male"/>
    <b v="1"/>
    <b v="1"/>
    <x v="1"/>
    <x v="0"/>
    <x v="0"/>
    <n v="1"/>
    <n v="0"/>
    <m/>
    <n v="0"/>
  </r>
  <r>
    <s v="שופט"/>
    <s v="נשיאת בית המשפט העליון בדימוס"/>
    <s v="מרים"/>
    <s v="נאור"/>
    <s v="MIRIAM"/>
    <s v="NAOR"/>
    <s v="female"/>
    <b v="1"/>
    <b v="0"/>
    <x v="1"/>
    <x v="3"/>
    <x v="3"/>
    <n v="1"/>
    <n v="1"/>
    <m/>
    <n v="0"/>
  </r>
  <r>
    <s v="שופט"/>
    <s v="שופטת בית משפט השלום תל-אביב בדימוס"/>
    <s v="הדסה"/>
    <s v="נאור"/>
    <s v="HADASSA"/>
    <s v="NAOR"/>
    <s v="female"/>
    <b v="1"/>
    <b v="0"/>
    <x v="1"/>
    <x v="0"/>
    <x v="1"/>
    <n v="1"/>
    <n v="1"/>
    <m/>
    <n v="0"/>
  </r>
  <r>
    <s v="שופט"/>
    <s v="שופט בית המשפט המחוזי חיפה בדימוס"/>
    <s v="מנחם"/>
    <s v="נאמן"/>
    <s v="MENACHEN"/>
    <s v="NEEMAN"/>
    <s v="male"/>
    <b v="1"/>
    <b v="0"/>
    <x v="1"/>
    <x v="0"/>
    <x v="0"/>
    <n v="1"/>
    <n v="0"/>
    <m/>
    <n v="0"/>
  </r>
  <r>
    <s v="שופט"/>
    <s v="שופט של בימ&quot;ש מחוזי"/>
    <s v="ראסם"/>
    <s v="נאשף"/>
    <s v="RESEM"/>
    <s v="NASHEF"/>
    <s v="male"/>
    <b v="1"/>
    <b v="1"/>
    <x v="1"/>
    <x v="0"/>
    <x v="0"/>
    <n v="1"/>
    <n v="0"/>
    <m/>
    <n v="0"/>
  </r>
  <r>
    <s v="שופט"/>
    <s v="שופט בית המשפט"/>
    <s v="זאב"/>
    <s v="נגבי"/>
    <s v="ZE'EV"/>
    <s v="NEGBI"/>
    <s v="male"/>
    <b v="1"/>
    <b v="1"/>
    <x v="1"/>
    <x v="0"/>
    <x v="6"/>
    <n v="1"/>
    <n v="0"/>
    <m/>
    <n v="0"/>
  </r>
  <r>
    <s v="שופט"/>
    <s v="סגן נשיא בית משפט השלום קרית שמונה"/>
    <s v="מרדכי"/>
    <s v="נדל"/>
    <s v="MORDECHAI"/>
    <s v="NADEL"/>
    <s v="male"/>
    <b v="1"/>
    <b v="1"/>
    <x v="1"/>
    <x v="1"/>
    <x v="1"/>
    <n v="1"/>
    <n v="0"/>
    <m/>
    <n v="0"/>
  </r>
  <r>
    <s v="שופט"/>
    <s v="סגן נשיא של בימ&quot;ש השלום אשקלון"/>
    <s v="צבי"/>
    <s v="נדיב"/>
    <s v="TZVI"/>
    <s v="NADIV"/>
    <s v="male"/>
    <b v="1"/>
    <b v="1"/>
    <x v="1"/>
    <x v="1"/>
    <x v="1"/>
    <n v="1"/>
    <n v="0"/>
    <m/>
    <n v="0"/>
  </r>
  <r>
    <s v="שופט"/>
    <s v="שופט של בימ&quot;ש מחוזי חיפה"/>
    <s v="אליעזר"/>
    <s v="נוימן"/>
    <s v="ELIEZER"/>
    <s v=""/>
    <s v="male"/>
    <b v="1"/>
    <b v="1"/>
    <x v="1"/>
    <x v="0"/>
    <x v="0"/>
    <n v="1"/>
    <n v="0"/>
    <m/>
    <n v="0"/>
  </r>
  <r>
    <s v="שופט"/>
    <s v="שופט ראשי בדימוס"/>
    <s v="יעקב"/>
    <s v="נויגבורן"/>
    <s v="YAAKOV"/>
    <s v="NEUGEBOREN"/>
    <s v="male"/>
    <b v="1"/>
    <b v="0"/>
    <x v="1"/>
    <x v="0"/>
    <x v="6"/>
    <n v="1"/>
    <n v="0"/>
    <m/>
    <n v="0"/>
  </r>
  <r>
    <s v="שופט"/>
    <s v="שופט של בימ&quot;ש שלום חיפה"/>
    <s v="יוסף"/>
    <s v="נוימן"/>
    <s v="JOSEF"/>
    <s v="NEUMENN"/>
    <s v="male"/>
    <b v="1"/>
    <b v="1"/>
    <x v="1"/>
    <x v="0"/>
    <x v="1"/>
    <n v="1"/>
    <n v="0"/>
    <m/>
    <n v="0"/>
  </r>
  <r>
    <s v="שופט"/>
    <s v="שופט תעבורה"/>
    <s v="צבי"/>
    <s v="נוסנבלט"/>
    <s v=""/>
    <s v=""/>
    <s v="male"/>
    <b v="1"/>
    <b v="1"/>
    <x v="1"/>
    <x v="0"/>
    <x v="4"/>
    <n v="1"/>
    <n v="0"/>
    <m/>
    <n v="0"/>
  </r>
  <r>
    <s v="שופט"/>
    <s v="שופט של בימ&quot;ש מחוזי בירושלים"/>
    <s v="אליהו"/>
    <s v="נועם"/>
    <s v=""/>
    <s v=""/>
    <s v="male"/>
    <b v="1"/>
    <b v="1"/>
    <x v="1"/>
    <x v="0"/>
    <x v="0"/>
    <n v="1"/>
    <n v="0"/>
    <m/>
    <n v="0"/>
  </r>
  <r>
    <s v="שופט"/>
    <s v="שופט של בימ&quot;ש מחוזי"/>
    <s v="משה"/>
    <s v="נכט"/>
    <s v=""/>
    <s v=""/>
    <s v="male"/>
    <b v="1"/>
    <b v="1"/>
    <x v="1"/>
    <x v="0"/>
    <x v="0"/>
    <n v="1"/>
    <n v="0"/>
    <m/>
    <n v="0"/>
  </r>
  <r>
    <s v="שופט"/>
    <s v="שופטת בכירה בית משפט השלום תל-אביב בדימוס"/>
    <s v="ריבה"/>
    <s v="ניב"/>
    <s v="RIVA"/>
    <s v="NIV"/>
    <s v="female"/>
    <b v="1"/>
    <b v="0"/>
    <x v="1"/>
    <x v="0"/>
    <x v="1"/>
    <n v="1"/>
    <n v="1"/>
    <m/>
    <n v="0"/>
  </r>
  <r>
    <s v="שופט"/>
    <s v="שופטת בית המשפט בדימוס"/>
    <s v="נחמה"/>
    <s v="נצר"/>
    <s v="NECHAMA"/>
    <s v="NEZER"/>
    <s v="female"/>
    <b v="1"/>
    <b v="0"/>
    <x v="1"/>
    <x v="0"/>
    <x v="6"/>
    <n v="1"/>
    <n v="1"/>
    <m/>
    <n v="0"/>
  </r>
  <r>
    <s v="שופט"/>
    <s v="שופט בית משפט השלום רמלה"/>
    <s v="ישגב"/>
    <s v="נקדימון"/>
    <s v="YISGAV"/>
    <s v="NAKDIMON"/>
    <s v="male"/>
    <b v="1"/>
    <b v="0"/>
    <x v="1"/>
    <x v="0"/>
    <x v="1"/>
    <n v="1"/>
    <n v="0"/>
    <m/>
    <n v="0"/>
  </r>
  <r>
    <s v="שופט"/>
    <s v="שופטת בית משפט השלום ירושלים בדימוס"/>
    <s v="תמר"/>
    <s v="נמרודי"/>
    <s v="TAMAR"/>
    <s v="NIMRODI"/>
    <s v="female"/>
    <b v="1"/>
    <b v="0"/>
    <x v="1"/>
    <x v="0"/>
    <x v="1"/>
    <n v="1"/>
    <n v="1"/>
    <m/>
    <n v="0"/>
  </r>
  <r>
    <s v="שופט"/>
    <s v="שופט בית משפט השלום קרית גת"/>
    <s v="זאב"/>
    <s v="נש"/>
    <s v="ZEEV"/>
    <s v="NASH"/>
    <s v="male"/>
    <b v="1"/>
    <b v="1"/>
    <x v="1"/>
    <x v="0"/>
    <x v="1"/>
    <n v="1"/>
    <n v="0"/>
    <m/>
    <n v="0"/>
  </r>
  <r>
    <s v="שופט"/>
    <s v="שופט של בימ&quot;ש מחוזי בירושלים"/>
    <s v="עלי"/>
    <s v="נתן"/>
    <s v=""/>
    <s v=""/>
    <s v="male"/>
    <b v="1"/>
    <b v="1"/>
    <x v="1"/>
    <x v="0"/>
    <x v="0"/>
    <n v="1"/>
    <n v="0"/>
    <m/>
    <n v="0"/>
  </r>
  <r>
    <s v="שופט"/>
    <s v="שופטת בית המשפט העליון בדימוס"/>
    <s v="שושנה"/>
    <s v="נתניהו"/>
    <s v="SHOSANA"/>
    <s v="NETANYAHU"/>
    <s v="female"/>
    <b v="1"/>
    <b v="0"/>
    <x v="1"/>
    <x v="0"/>
    <x v="3"/>
    <n v="1"/>
    <n v="1"/>
    <m/>
    <n v="0"/>
  </r>
  <r>
    <s v="שופט"/>
    <s v="שופטת בית הדין האזורי לעבודה תל-אביב בדימוס"/>
    <s v="ורדה"/>
    <s v="סאמט"/>
    <s v="VARDA"/>
    <s v="SAMET"/>
    <s v="female"/>
    <b v="1"/>
    <b v="0"/>
    <x v="1"/>
    <x v="0"/>
    <x v="2"/>
    <n v="1"/>
    <n v="1"/>
    <m/>
    <n v="0"/>
  </r>
  <r>
    <s v="שופט"/>
    <s v="נשיא ביהמ&quot;ש השלום חיפה"/>
    <s v="רם"/>
    <s v="סביר"/>
    <s v="RAM"/>
    <s v="SAVIR"/>
    <s v="male"/>
    <b v="1"/>
    <b v="1"/>
    <x v="1"/>
    <x v="3"/>
    <x v="1"/>
    <n v="1"/>
    <n v="0"/>
    <m/>
    <n v="0"/>
  </r>
  <r>
    <s v="שופט"/>
    <s v="שופט בימ&quot;ש שלום תל אביב"/>
    <s v="יעקב"/>
    <s v="סגל"/>
    <s v=""/>
    <s v=""/>
    <s v="male"/>
    <b v="1"/>
    <b v="1"/>
    <x v="1"/>
    <x v="0"/>
    <x v="1"/>
    <n v="1"/>
    <n v="0"/>
    <m/>
    <n v="0"/>
  </r>
  <r>
    <s v="שופט"/>
    <s v="שופט של בימ&quot;ש מחוזי תל אביב"/>
    <s v="אריה"/>
    <s v="סגלסון"/>
    <s v="ARYEH"/>
    <s v="SEGALSON"/>
    <s v="male"/>
    <b v="1"/>
    <b v="1"/>
    <x v="1"/>
    <x v="0"/>
    <x v="0"/>
    <n v="1"/>
    <n v="0"/>
    <m/>
    <n v="0"/>
  </r>
  <r>
    <s v="שופט"/>
    <s v="שופט בכיר בית המשפט המחוזי ירושלים בדימוס"/>
    <s v="צבי"/>
    <s v="סגל"/>
    <s v="ZVI"/>
    <s v="SEGAL"/>
    <s v="male"/>
    <b v="1"/>
    <b v="0"/>
    <x v="1"/>
    <x v="0"/>
    <x v="0"/>
    <n v="1"/>
    <n v="0"/>
    <m/>
    <n v="0"/>
  </r>
  <r>
    <s v="שופט"/>
    <s v="שופט ראשי בדימוס"/>
    <s v="חיים"/>
    <s v="סומך"/>
    <s v="HAIM"/>
    <s v="SOMECH"/>
    <s v="male"/>
    <b v="1"/>
    <b v="0"/>
    <x v="1"/>
    <x v="0"/>
    <x v="6"/>
    <n v="1"/>
    <n v="0"/>
    <m/>
    <n v="0"/>
  </r>
  <r>
    <s v="שופט"/>
    <s v="שופט בית משפט השלום תל-אביב בדימוס"/>
    <s v="משה"/>
    <s v="סובל"/>
    <s v="MOSHE"/>
    <s v="SOBEL"/>
    <s v="male"/>
    <b v="1"/>
    <b v="0"/>
    <x v="1"/>
    <x v="0"/>
    <x v="1"/>
    <n v="1"/>
    <n v="0"/>
    <m/>
    <n v="0"/>
  </r>
  <r>
    <s v="שופט"/>
    <s v="שופטת בית המשפט המחוזי תל-אביב בדימוס"/>
    <s v="מרים"/>
    <s v="סוקולוב"/>
    <s v="MIRIAM"/>
    <s v="SOKOLOV"/>
    <s v="female"/>
    <b v="1"/>
    <b v="0"/>
    <x v="1"/>
    <x v="0"/>
    <x v="0"/>
    <n v="1"/>
    <n v="1"/>
    <m/>
    <n v="0"/>
  </r>
  <r>
    <s v="שופט"/>
    <s v="שופטת בית משפט השלום ראשל&quot;צ בדימוס"/>
    <s v="ד&quot;ר איריס"/>
    <s v="סורוקר"/>
    <s v="IRIS"/>
    <s v="SOROKER"/>
    <s v="female"/>
    <b v="1"/>
    <b v="0"/>
    <x v="1"/>
    <x v="0"/>
    <x v="1"/>
    <n v="1"/>
    <n v="1"/>
    <m/>
    <n v="0"/>
  </r>
  <r>
    <s v="שופט"/>
    <s v="שופט בית המשפט המחוזי תל-אביב בדימוס"/>
    <s v="אמנון"/>
    <s v="סטרשנוב"/>
    <s v="AMNON"/>
    <s v="STRASCHNOV"/>
    <s v="male"/>
    <b v="1"/>
    <b v="0"/>
    <x v="1"/>
    <x v="0"/>
    <x v="0"/>
    <n v="1"/>
    <n v="0"/>
    <m/>
    <n v="0"/>
  </r>
  <r>
    <s v="שופט"/>
    <s v="שופטת לעניני משפחה בית משפט השלום (משפחה) תל-אביב"/>
    <s v="טובה"/>
    <s v="סיון"/>
    <s v="TOVA"/>
    <s v="SIVAN"/>
    <s v="female"/>
    <b v="1"/>
    <b v="1"/>
    <x v="1"/>
    <x v="0"/>
    <x v="1"/>
    <n v="1"/>
    <n v="1"/>
    <m/>
    <n v="0"/>
  </r>
  <r>
    <s v="שופט"/>
    <s v="שופט בית המשפט"/>
    <s v="אברהם"/>
    <s v="סיקסיק"/>
    <s v="ABRAHAM"/>
    <s v="SIKSIK"/>
    <s v="male"/>
    <b v="1"/>
    <b v="1"/>
    <x v="1"/>
    <x v="0"/>
    <x v="6"/>
    <n v="1"/>
    <n v="0"/>
    <m/>
    <n v="0"/>
  </r>
  <r>
    <s v="שופט"/>
    <s v=""/>
    <s v="עוזי"/>
    <s v="סיון"/>
    <s v="UZI"/>
    <s v="SIVAN"/>
    <s v="male"/>
    <b v="1"/>
    <b v="1"/>
    <x v="1"/>
    <x v="4"/>
    <x v="6"/>
    <n v="1"/>
    <n v="0"/>
    <m/>
    <n v="0"/>
  </r>
  <r>
    <s v="שופט"/>
    <s v="שופטת בית משפט השלום תל-אביב בדימוס"/>
    <s v="ורדינה"/>
    <s v="סימון"/>
    <s v="VARDINA"/>
    <s v="SIMON"/>
    <s v="female"/>
    <b v="1"/>
    <b v="0"/>
    <x v="1"/>
    <x v="0"/>
    <x v="1"/>
    <n v="1"/>
    <n v="1"/>
    <m/>
    <n v="0"/>
  </r>
  <r>
    <s v="שופט"/>
    <s v="סגנית נשיא  בית המשפט המחוזי תל-אביב"/>
    <s v="שרה"/>
    <s v="סירוטה"/>
    <s v="SARAH"/>
    <s v="SIROTA"/>
    <s v="female"/>
    <b v="1"/>
    <b v="1"/>
    <x v="1"/>
    <x v="1"/>
    <x v="0"/>
    <n v="1"/>
    <n v="1"/>
    <m/>
    <n v="0"/>
  </r>
  <r>
    <s v="שופט"/>
    <s v=""/>
    <s v="עמנואל"/>
    <s v="סלונים"/>
    <s v=""/>
    <s v=""/>
    <s v="male"/>
    <b v="1"/>
    <b v="1"/>
    <x v="1"/>
    <x v="4"/>
    <x v="6"/>
    <n v="1"/>
    <n v="0"/>
    <m/>
    <n v="0"/>
  </r>
  <r>
    <s v="שופט"/>
    <s v="שופט של בימ&quot;ש מחוזי חיפה"/>
    <s v="אריה"/>
    <s v="סלוצקי"/>
    <s v=""/>
    <s v=""/>
    <s v="male"/>
    <b v="1"/>
    <b v="1"/>
    <x v="1"/>
    <x v="0"/>
    <x v="0"/>
    <n v="1"/>
    <n v="0"/>
    <m/>
    <n v="0"/>
  </r>
  <r>
    <s v="שופט"/>
    <s v="שופטת בית המשפט המחוזי תל-אביב בדימוס"/>
    <s v="עפרה"/>
    <s v="סלומון צ'רניאק"/>
    <s v="OFRA"/>
    <s v="SALOMOM CZERNIAK"/>
    <s v="female"/>
    <b v="1"/>
    <b v="0"/>
    <x v="1"/>
    <x v="0"/>
    <x v="0"/>
    <n v="1"/>
    <n v="1"/>
    <m/>
    <n v="0"/>
  </r>
  <r>
    <s v="שופט"/>
    <s v="נשיא  בית המשפט המחוזי חיפה"/>
    <s v="מלכיאל"/>
    <s v="סלוצקי"/>
    <s v="MALKEAL"/>
    <s v="SLUTZKY"/>
    <s v="male"/>
    <b v="1"/>
    <b v="1"/>
    <x v="1"/>
    <x v="3"/>
    <x v="0"/>
    <n v="1"/>
    <n v="0"/>
    <m/>
    <n v="0"/>
  </r>
  <r>
    <s v="שופט"/>
    <s v="סגן נשיא בית משפט השלום רמלה בדימוס"/>
    <s v="אביגדור"/>
    <s v="סלטון"/>
    <s v="AVIGDOR"/>
    <s v="SALTOUN"/>
    <s v="male"/>
    <b v="1"/>
    <b v="0"/>
    <x v="1"/>
    <x v="1"/>
    <x v="1"/>
    <n v="1"/>
    <n v="0"/>
    <m/>
    <n v="0"/>
  </r>
  <r>
    <s v="שופט"/>
    <s v="נשיאת בית הדין האזורי לעבודה ב&quot;ש בדימוס"/>
    <s v="אורלי"/>
    <s v="סלע"/>
    <s v="ORLY"/>
    <s v="SELLA"/>
    <s v="female"/>
    <b v="1"/>
    <b v="0"/>
    <x v="1"/>
    <x v="3"/>
    <x v="2"/>
    <n v="1"/>
    <n v="1"/>
    <m/>
    <n v="0"/>
  </r>
  <r>
    <s v="שופט"/>
    <s v="שופט תעבורה של בימ&quot;ש שלום מחוז צפון"/>
    <s v="גד"/>
    <s v="סמואל"/>
    <s v=""/>
    <s v=""/>
    <s v="male"/>
    <b v="1"/>
    <b v="1"/>
    <x v="1"/>
    <x v="0"/>
    <x v="1"/>
    <n v="1"/>
    <n v="0"/>
    <m/>
    <n v="0"/>
  </r>
  <r>
    <s v="שופט"/>
    <s v="שופטת בית הדין האזורי לעבודה חיפה בדימוס"/>
    <s v="מהא"/>
    <s v="סמיר עמאר"/>
    <s v="MAHA"/>
    <s v="SMAIR-AMMAR"/>
    <s v="female"/>
    <b v="1"/>
    <b v="0"/>
    <x v="1"/>
    <x v="0"/>
    <x v="2"/>
    <n v="1"/>
    <n v="1"/>
    <m/>
    <n v="0"/>
  </r>
  <r>
    <s v="שופט"/>
    <s v="שופטת בית משפט השלום קרית שמונה בדימוס"/>
    <s v="ברכה"/>
    <s v="סמסון"/>
    <s v="BRACHA"/>
    <s v="SAMSON"/>
    <s v="female"/>
    <b v="1"/>
    <b v="0"/>
    <x v="1"/>
    <x v="0"/>
    <x v="1"/>
    <n v="1"/>
    <n v="1"/>
    <m/>
    <n v="0"/>
  </r>
  <r>
    <s v="שופט"/>
    <s v="שופטת בית משפט השלום נצרת בדימוס"/>
    <s v="עאדה"/>
    <s v="סעד"/>
    <s v="GADA"/>
    <s v="SAD"/>
    <s v="female"/>
    <b v="1"/>
    <b v="0"/>
    <x v="1"/>
    <x v="0"/>
    <x v="1"/>
    <n v="1"/>
    <n v="1"/>
    <m/>
    <n v="0"/>
  </r>
  <r>
    <s v="שופט"/>
    <s v="שופט בכיר בית משפט השלום תל-אביב בדימוס"/>
    <s v="אלי"/>
    <s v="ספיר"/>
    <s v="ELI"/>
    <s v="SAFIER"/>
    <s v="male"/>
    <b v="1"/>
    <b v="0"/>
    <x v="1"/>
    <x v="0"/>
    <x v="1"/>
    <n v="1"/>
    <n v="0"/>
    <m/>
    <n v="0"/>
  </r>
  <r>
    <s v="שופט"/>
    <s v="נשיא בימ&quot;ש השלום מחוז צפון, שופט בפועל של בימ&quot;ש מחוזי צפון"/>
    <s v="כליל"/>
    <s v="עבוד"/>
    <s v="KHALIL"/>
    <s v="ABOUD"/>
    <s v="male"/>
    <b v="1"/>
    <b v="1"/>
    <x v="1"/>
    <x v="3"/>
    <x v="0"/>
    <n v="1"/>
    <n v="0"/>
    <m/>
    <n v="0"/>
  </r>
  <r>
    <s v="שופט"/>
    <s v="שופט בית המשפט המחוזי ירושלים בדימוס"/>
    <s v="יהונתן"/>
    <s v="עדיאל"/>
    <s v="JONATHAN"/>
    <s v="ADIEL"/>
    <s v="male"/>
    <b v="1"/>
    <b v="0"/>
    <x v="1"/>
    <x v="0"/>
    <x v="0"/>
    <n v="1"/>
    <n v="0"/>
    <m/>
    <n v="0"/>
  </r>
  <r>
    <s v="שופט"/>
    <s v="שופט של בימ&quot;ש מחוזי"/>
    <s v="אבינועם"/>
    <s v="עדן"/>
    <s v="AVINOAM"/>
    <s v="EDEN"/>
    <s v="male"/>
    <b v="1"/>
    <b v="1"/>
    <x v="1"/>
    <x v="0"/>
    <x v="0"/>
    <n v="1"/>
    <n v="0"/>
    <m/>
    <n v="0"/>
  </r>
  <r>
    <s v="שופט"/>
    <s v="שופטת של בימ&quot;ש מחוזי תל אביב"/>
    <s v="לאה"/>
    <s v="עיגן"/>
    <s v="LEA"/>
    <s v="OGEN"/>
    <s v="female"/>
    <b v="1"/>
    <b v="1"/>
    <x v="1"/>
    <x v="0"/>
    <x v="0"/>
    <n v="1"/>
    <n v="1"/>
    <m/>
    <n v="0"/>
  </r>
  <r>
    <s v="שופט"/>
    <s v="שופטת בדימוס"/>
    <s v="מיכל"/>
    <s v="עזרא"/>
    <s v=""/>
    <s v=""/>
    <s v="male"/>
    <b v="1"/>
    <b v="0"/>
    <x v="1"/>
    <x v="0"/>
    <x v="6"/>
    <n v="1"/>
    <n v="0"/>
    <m/>
    <n v="0"/>
  </r>
  <r>
    <s v="רשם"/>
    <s v=" בדימוס"/>
    <s v="סעיד"/>
    <s v="עיסא"/>
    <s v="SAID"/>
    <s v="ISSA"/>
    <s v="male"/>
    <b v="1"/>
    <b v="0"/>
    <x v="1"/>
    <x v="4"/>
    <x v="6"/>
    <n v="1"/>
    <n v="0"/>
    <m/>
    <n v="0"/>
  </r>
  <r>
    <s v="שופט"/>
    <s v="שופט בית המשפט המחוזי תל-אביב בדימוס"/>
    <s v="נתן"/>
    <s v="עמית"/>
    <s v="NATHAN"/>
    <s v="AMIT"/>
    <s v="male"/>
    <b v="1"/>
    <b v="0"/>
    <x v="1"/>
    <x v="0"/>
    <x v="0"/>
    <n v="1"/>
    <n v="0"/>
    <m/>
    <n v="0"/>
  </r>
  <r>
    <s v="שופט"/>
    <s v="סגן נשיא בית המשפט המחוזי תל-אביב בדימוס"/>
    <s v="יצחק"/>
    <s v="ענבר"/>
    <s v="ITZHAK"/>
    <s v="INBAR"/>
    <s v="male"/>
    <b v="1"/>
    <b v="0"/>
    <x v="1"/>
    <x v="1"/>
    <x v="0"/>
    <n v="1"/>
    <n v="0"/>
    <m/>
    <n v="0"/>
  </r>
  <r>
    <s v="רשם"/>
    <s v="רשם הוצל&quot;פ בדימוס"/>
    <s v="אראלה"/>
    <s v="עפרון"/>
    <s v="ERELLA"/>
    <s v="EFRON"/>
    <s v="female"/>
    <b v="1"/>
    <b v="0"/>
    <x v="1"/>
    <x v="2"/>
    <x v="6"/>
    <n v="1"/>
    <n v="1"/>
    <m/>
    <n v="0"/>
  </r>
  <r>
    <s v="שופט"/>
    <s v="שופט בית המשפט העליון"/>
    <s v="משה"/>
    <s v="עציוני"/>
    <s v=""/>
    <s v=""/>
    <s v="male"/>
    <b v="1"/>
    <b v="1"/>
    <x v="1"/>
    <x v="0"/>
    <x v="3"/>
    <n v="1"/>
    <n v="0"/>
    <m/>
    <n v="0"/>
  </r>
  <r>
    <s v="שופט"/>
    <s v="שופטת בית הדין האזורי לעבודה תל-אביב בדימוס"/>
    <s v="אהובה"/>
    <s v="עציון"/>
    <s v="AHUVA"/>
    <s v="ETZION"/>
    <s v="female"/>
    <b v="1"/>
    <b v="0"/>
    <x v="1"/>
    <x v="0"/>
    <x v="2"/>
    <n v="1"/>
    <n v="1"/>
    <m/>
    <n v="0"/>
  </r>
  <r>
    <s v="שופט"/>
    <s v="שופט בכיר בית משפט השלום כפר סבא בדימוס"/>
    <s v="חנוך"/>
    <s v="פדר"/>
    <s v="CHANOCH"/>
    <s v="FEDER"/>
    <s v="male"/>
    <b v="1"/>
    <b v="0"/>
    <x v="1"/>
    <x v="0"/>
    <x v="1"/>
    <n v="1"/>
    <n v="0"/>
    <m/>
    <n v="0"/>
  </r>
  <r>
    <s v="שופט"/>
    <s v="שופט בית המשפט המחוזי באר שבע"/>
    <s v="חביב"/>
    <s v="עמר"/>
    <s v="HAVIV"/>
    <s v="AMAR"/>
    <s v="male"/>
    <b v="1"/>
    <b v="1"/>
    <x v="1"/>
    <x v="0"/>
    <x v="0"/>
    <n v="1"/>
    <n v="0"/>
    <m/>
    <n v="0"/>
  </r>
  <r>
    <s v="שופט"/>
    <s v="נשיאת בית הדין האזורי לעבודה תל-אביב בדימוס"/>
    <s v="עליה"/>
    <s v="פוגל"/>
    <s v="ALIA"/>
    <s v="FOGEL"/>
    <s v="female"/>
    <b v="1"/>
    <b v="0"/>
    <x v="1"/>
    <x v="3"/>
    <x v="2"/>
    <n v="1"/>
    <n v="1"/>
    <m/>
    <n v="0"/>
  </r>
  <r>
    <s v="רשם"/>
    <s v="רשם בית משפט השלום ירושלים בדימוס"/>
    <s v="אורי"/>
    <s v="פוני"/>
    <s v="URI"/>
    <s v="PONI"/>
    <s v="male"/>
    <b v="1"/>
    <b v="0"/>
    <x v="1"/>
    <x v="2"/>
    <x v="1"/>
    <n v="1"/>
    <n v="0"/>
    <m/>
    <n v="0"/>
  </r>
  <r>
    <s v="רשם"/>
    <s v="רשמת בית משפט השלום חיפה בדימוס"/>
    <s v="שלומית"/>
    <s v="פומרנץ"/>
    <s v="SHLOMIT"/>
    <s v="POMERANTZ"/>
    <s v="female"/>
    <b v="1"/>
    <b v="0"/>
    <x v="1"/>
    <x v="2"/>
    <x v="1"/>
    <n v="1"/>
    <n v="1"/>
    <m/>
    <n v="0"/>
  </r>
  <r>
    <s v="שופט"/>
    <s v=""/>
    <s v="לובה"/>
    <s v="פורטונה"/>
    <s v="LUBA"/>
    <s v="PORTUNA"/>
    <s v="female"/>
    <b v="1"/>
    <b v="1"/>
    <x v="1"/>
    <x v="4"/>
    <x v="6"/>
    <n v="1"/>
    <n v="1"/>
    <m/>
    <n v="0"/>
  </r>
  <r>
    <s v="שופט"/>
    <s v="סגן נשיא של בית משפט לתעבורה בדימוס"/>
    <s v="יגיב"/>
    <s v="פוקס"/>
    <s v="JAGIV"/>
    <s v="FUCHS"/>
    <s v="male"/>
    <b v="1"/>
    <b v="0"/>
    <x v="1"/>
    <x v="1"/>
    <x v="4"/>
    <n v="1"/>
    <n v="0"/>
    <m/>
    <n v="0"/>
  </r>
  <r>
    <s v="שופט"/>
    <s v="שופט בית המשפט המחוזי תל-אביב בדימוס"/>
    <s v="חיים"/>
    <s v="פורת"/>
    <s v="HAIM"/>
    <s v="PORAT"/>
    <s v="male"/>
    <b v="1"/>
    <b v="0"/>
    <x v="1"/>
    <x v="0"/>
    <x v="0"/>
    <n v="1"/>
    <n v="0"/>
    <m/>
    <n v="0"/>
  </r>
  <r>
    <s v="שופט"/>
    <s v="שופט של ביהמ&quot;ש שלום תל אביב"/>
    <s v="עמיקם"/>
    <s v="פיאלקוב"/>
    <s v=""/>
    <s v=""/>
    <s v="male"/>
    <b v="1"/>
    <b v="1"/>
    <x v="1"/>
    <x v="0"/>
    <x v="1"/>
    <n v="1"/>
    <n v="0"/>
    <m/>
    <n v="0"/>
  </r>
  <r>
    <s v="שופט"/>
    <s v="שופט בכיר בית משפט השלום ירושלים בדימוס"/>
    <s v="שמעון"/>
    <s v="פיינברג"/>
    <s v="SHIMON"/>
    <s v="FINEBERG"/>
    <s v="male"/>
    <b v="1"/>
    <b v="0"/>
    <x v="1"/>
    <x v="0"/>
    <x v="1"/>
    <n v="1"/>
    <n v="0"/>
    <m/>
    <n v="0"/>
  </r>
  <r>
    <s v="שופט"/>
    <s v="שופטת של בית הדין הארצי  לעבודה בדימוס"/>
    <s v="עדינה"/>
    <s v="פורת"/>
    <s v="ADINA"/>
    <s v="PORAT"/>
    <s v="female"/>
    <b v="1"/>
    <b v="0"/>
    <x v="1"/>
    <x v="0"/>
    <x v="5"/>
    <n v="1"/>
    <n v="1"/>
    <m/>
    <n v="0"/>
  </r>
  <r>
    <s v="שופט"/>
    <s v="שופטת של ביהמ&quot;ש המחוזי תל אביב"/>
    <s v="מרים"/>
    <s v="פורת"/>
    <s v="MIRIAM"/>
    <s v="PORAT"/>
    <s v="female"/>
    <b v="1"/>
    <b v="1"/>
    <x v="1"/>
    <x v="0"/>
    <x v="0"/>
    <n v="1"/>
    <n v="1"/>
    <m/>
    <n v="0"/>
  </r>
  <r>
    <s v="שופט"/>
    <s v="סגן נשיא בית המשפט המחוזי חיפה"/>
    <s v="חיים"/>
    <s v="פיזם"/>
    <s v="HAIM"/>
    <s v="PIZAM"/>
    <s v="male"/>
    <b v="1"/>
    <b v="1"/>
    <x v="1"/>
    <x v="1"/>
    <x v="0"/>
    <n v="1"/>
    <n v="0"/>
    <m/>
    <n v="0"/>
  </r>
  <r>
    <s v="שופט"/>
    <s v="שופט בית משפט השלום צפת בדימוס"/>
    <s v="בן"/>
    <s v="פיילס"/>
    <s v="BEN"/>
    <s v="FEILES"/>
    <s v="male"/>
    <b v="1"/>
    <b v="0"/>
    <x v="1"/>
    <x v="0"/>
    <x v="1"/>
    <n v="1"/>
    <n v="0"/>
    <m/>
    <n v="0"/>
  </r>
  <r>
    <s v="שופט"/>
    <s v="שופט של ביהמ&quot;ש המחוזי חיפה"/>
    <s v="אליעזר"/>
    <s v="פיכמן"/>
    <s v="ELIEZER"/>
    <s v="FICHMANN"/>
    <s v="male"/>
    <b v="1"/>
    <b v="1"/>
    <x v="1"/>
    <x v="0"/>
    <x v="0"/>
    <n v="1"/>
    <n v="0"/>
    <m/>
    <n v="0"/>
  </r>
  <r>
    <s v="שופט"/>
    <s v="שופט בית המשפט המחוזי חיפה"/>
    <s v="שמואל"/>
    <s v="פינקלמן"/>
    <s v="SHMUEL"/>
    <s v="FINKELMAN"/>
    <s v="male"/>
    <b v="1"/>
    <b v="1"/>
    <x v="1"/>
    <x v="0"/>
    <x v="0"/>
    <n v="1"/>
    <n v="0"/>
    <m/>
    <n v="0"/>
  </r>
  <r>
    <s v="שופט"/>
    <s v="שופט בית משפט השלום רחובות בדימוס"/>
    <s v="הרן"/>
    <s v="פינשטיין"/>
    <s v="HARAN"/>
    <s v="FAINSTEIN"/>
    <s v="male"/>
    <b v="1"/>
    <b v="0"/>
    <x v="1"/>
    <x v="0"/>
    <x v="1"/>
    <n v="1"/>
    <n v="0"/>
    <m/>
    <n v="0"/>
  </r>
  <r>
    <s v="שופט"/>
    <s v="שופטת בית הדין האזורי לעבודה חיפה בדימוס"/>
    <s v="מרגלית"/>
    <s v="פיקרסקי"/>
    <s v="MARGALIT"/>
    <s v="PIKARSKY"/>
    <s v="female"/>
    <b v="1"/>
    <b v="0"/>
    <x v="1"/>
    <x v="0"/>
    <x v="2"/>
    <n v="1"/>
    <n v="1"/>
    <m/>
    <n v="0"/>
  </r>
  <r>
    <s v="שופט"/>
    <s v="סגן נשיא של ביהמ&quot;ש שלום מחוז חיפה בדימוס"/>
    <s v="פארס"/>
    <s v="פלאח"/>
    <s v="FARIS"/>
    <s v="FALAH"/>
    <s v="male"/>
    <b v="1"/>
    <b v="0"/>
    <x v="1"/>
    <x v="1"/>
    <x v="1"/>
    <n v="1"/>
    <n v="0"/>
    <m/>
    <n v="0"/>
  </r>
  <r>
    <s v="שופט"/>
    <s v="שופט בכיר בית משפט השלום תל-אביב בדימוס"/>
    <s v="מרדכי"/>
    <s v="פלד"/>
    <s v="MORDECHA"/>
    <s v="PELED"/>
    <s v="male"/>
    <b v="1"/>
    <b v="0"/>
    <x v="1"/>
    <x v="0"/>
    <x v="1"/>
    <n v="1"/>
    <n v="0"/>
    <m/>
    <n v="0"/>
  </r>
  <r>
    <s v="שופט"/>
    <s v="שופטת בית משפט השלום תל-אביב בדימוס"/>
    <s v="פנינה"/>
    <s v="פליגלמן"/>
    <s v="PNINA"/>
    <s v="FLIGELMAN"/>
    <s v="female"/>
    <b v="1"/>
    <b v="0"/>
    <x v="1"/>
    <x v="0"/>
    <x v="1"/>
    <n v="1"/>
    <n v="1"/>
    <m/>
    <n v="0"/>
  </r>
  <r>
    <s v="שופט"/>
    <s v="שופטת תביעות קטנות בית משפט השלום חדרה בדימוס"/>
    <s v="נילי"/>
    <s v="פלד"/>
    <s v="NILI"/>
    <s v="PELED"/>
    <s v="female"/>
    <b v="1"/>
    <b v="0"/>
    <x v="1"/>
    <x v="0"/>
    <x v="1"/>
    <n v="1"/>
    <n v="1"/>
    <m/>
    <n v="0"/>
  </r>
  <r>
    <s v="שופט"/>
    <s v="נשיא בית הדין הארצי לעבודה בדימוס"/>
    <s v="יגאל"/>
    <s v="פליטמן"/>
    <s v="YIGAL"/>
    <s v="PLITMAN"/>
    <s v="male"/>
    <b v="1"/>
    <b v="0"/>
    <x v="1"/>
    <x v="3"/>
    <x v="5"/>
    <n v="1"/>
    <n v="0"/>
    <m/>
    <n v="0"/>
  </r>
  <r>
    <s v="שופט"/>
    <s v="סגן נשיא של ביהמ&quot;ש המחוזי תל אביב בדימוס"/>
    <s v="איתמר"/>
    <s v="פלפל"/>
    <s v="ITAMAR"/>
    <s v="PILPEL"/>
    <s v="male"/>
    <b v="1"/>
    <b v="0"/>
    <x v="1"/>
    <x v="1"/>
    <x v="0"/>
    <n v="1"/>
    <n v="0"/>
    <m/>
    <n v="0"/>
  </r>
  <r>
    <s v="שופט"/>
    <s v="שופט בית המשפט המחוזי באר שבע"/>
    <s v="יהושע א'"/>
    <s v="פלפל"/>
    <s v="JOSHUA A"/>
    <s v="PILPEL"/>
    <s v="male"/>
    <b v="1"/>
    <b v="1"/>
    <x v="1"/>
    <x v="0"/>
    <x v="0"/>
    <n v="1"/>
    <n v="0"/>
    <m/>
    <n v="0"/>
  </r>
  <r>
    <s v="שופט"/>
    <s v="שופטת בית המשפט המחוזי תל-אביב בדימוס"/>
    <s v="דרורה"/>
    <s v="פלפל"/>
    <s v="DRORA"/>
    <s v="PILPEL"/>
    <s v="female"/>
    <b v="1"/>
    <b v="0"/>
    <x v="1"/>
    <x v="0"/>
    <x v="0"/>
    <n v="1"/>
    <n v="1"/>
    <m/>
    <n v="0"/>
  </r>
  <r>
    <s v="שופט"/>
    <s v="סגן נשיא של בימ&quot;ש שלום רמלה"/>
    <s v="אהרון"/>
    <s v="פס הרי"/>
    <s v="AHARON"/>
    <s v="PAS HARI"/>
    <s v="male"/>
    <b v="1"/>
    <b v="1"/>
    <x v="1"/>
    <x v="1"/>
    <x v="1"/>
    <n v="1"/>
    <n v="0"/>
    <m/>
    <n v="0"/>
  </r>
  <r>
    <s v="שופט"/>
    <s v="שופט בית משפט השלום ירושלים בדימוס"/>
    <s v="אהרן"/>
    <s v="פרוינד"/>
    <s v="AHARON"/>
    <s v="FROIND"/>
    <s v="male"/>
    <b v="1"/>
    <b v="0"/>
    <x v="1"/>
    <x v="0"/>
    <x v="1"/>
    <n v="1"/>
    <n v="0"/>
    <m/>
    <n v="0"/>
  </r>
  <r>
    <s v="שופט"/>
    <s v="שופט בכיר בית המשפט המחוזי תל-אביב בדימוס"/>
    <s v="יהודה"/>
    <s v="פרגו"/>
    <s v="YEHUDA"/>
    <s v="FARAGO"/>
    <s v="male"/>
    <b v="1"/>
    <b v="0"/>
    <x v="1"/>
    <x v="0"/>
    <x v="0"/>
    <n v="1"/>
    <n v="0"/>
    <m/>
    <n v="0"/>
  </r>
  <r>
    <s v="שופט"/>
    <s v="שופטת בית הדין האזורי לעבודה ירושלים בדימוס"/>
    <s v="דיתה"/>
    <s v="פרוז'ינין"/>
    <s v="DITA"/>
    <s v="PRUGININ"/>
    <s v="female"/>
    <b v="1"/>
    <b v="0"/>
    <x v="1"/>
    <x v="0"/>
    <x v="2"/>
    <n v="1"/>
    <n v="1"/>
    <m/>
    <n v="0"/>
  </r>
  <r>
    <s v="שופט"/>
    <s v="שופט של בימ&quot;ש עליון"/>
    <s v="גד"/>
    <s v="פרומקין"/>
    <s v="GAD"/>
    <s v="FRUMKIN"/>
    <s v="male"/>
    <b v="1"/>
    <b v="1"/>
    <x v="1"/>
    <x v="0"/>
    <x v="3"/>
    <n v="1"/>
    <n v="0"/>
    <m/>
    <n v="0"/>
  </r>
  <r>
    <s v="רשם"/>
    <s v=" בדימוס"/>
    <s v="סיגל"/>
    <s v="פרושאור-איבגי"/>
    <s v="SIGAL"/>
    <s v="PROSOR EVGI"/>
    <s v="female"/>
    <b v="1"/>
    <b v="0"/>
    <x v="1"/>
    <x v="4"/>
    <x v="6"/>
    <n v="1"/>
    <n v="1"/>
    <m/>
    <n v="0"/>
  </r>
  <r>
    <s v="שופט"/>
    <s v="שופטת בית המשפט העליון בדימוס"/>
    <s v="אילה"/>
    <s v="פרוקצ'יה"/>
    <s v="AYALA"/>
    <s v="PROCACCIA"/>
    <s v="female"/>
    <b v="1"/>
    <b v="0"/>
    <x v="1"/>
    <x v="0"/>
    <x v="3"/>
    <n v="1"/>
    <n v="1"/>
    <m/>
    <n v="0"/>
  </r>
  <r>
    <s v="שופט"/>
    <s v="שופט בית המשפט המחוזי תל-אביב"/>
    <s v="אברהם"/>
    <s v="פרי פריש"/>
    <s v="AVRAHAM"/>
    <s v="PERI FRISH"/>
    <s v="male"/>
    <b v="1"/>
    <b v="1"/>
    <x v="1"/>
    <x v="0"/>
    <x v="0"/>
    <n v="1"/>
    <n v="0"/>
    <m/>
    <n v="0"/>
  </r>
  <r>
    <s v="שופט"/>
    <s v="נשיא של בימ&quot;ש מחוזי"/>
    <s v="אברהם"/>
    <s v="פרידמן"/>
    <s v="ABRAHAM"/>
    <s v="FRIEDMAN"/>
    <s v="male"/>
    <b v="1"/>
    <b v="1"/>
    <x v="1"/>
    <x v="3"/>
    <x v="0"/>
    <n v="1"/>
    <n v="0"/>
    <m/>
    <n v="0"/>
  </r>
  <r>
    <s v="שופט"/>
    <s v="שופטת בית משפט השלום חיפה בדימוס"/>
    <s v="אריקה"/>
    <s v="פריאל"/>
    <s v="ERIKA"/>
    <s v="PRIEL"/>
    <s v="female"/>
    <b v="1"/>
    <b v="0"/>
    <x v="1"/>
    <x v="0"/>
    <x v="1"/>
    <n v="1"/>
    <n v="1"/>
    <m/>
    <n v="0"/>
  </r>
  <r>
    <s v="שופט"/>
    <s v="סגן נשיא של בימ&quot;ש שלום לתעבורה"/>
    <s v="זאב"/>
    <s v="פריד"/>
    <s v="ZEEV"/>
    <s v="FRIED"/>
    <s v="male"/>
    <b v="1"/>
    <b v="1"/>
    <x v="1"/>
    <x v="1"/>
    <x v="1"/>
    <n v="1"/>
    <n v="0"/>
    <m/>
    <n v="0"/>
  </r>
  <r>
    <s v="שופט"/>
    <s v="שופטת בית משפט השלום פ&quot;ת בדימוס"/>
    <s v="שרה"/>
    <s v="פריש"/>
    <s v="SARA"/>
    <s v="FRISCH"/>
    <s v="female"/>
    <b v="1"/>
    <b v="0"/>
    <x v="1"/>
    <x v="0"/>
    <x v="1"/>
    <n v="1"/>
    <n v="1"/>
    <m/>
    <n v="0"/>
  </r>
  <r>
    <s v="שופט"/>
    <s v="שופט של בית הדין האזורי תל אביב"/>
    <s v="דב"/>
    <s v="פרנקל"/>
    <s v=""/>
    <s v=""/>
    <s v="male"/>
    <b v="1"/>
    <b v="1"/>
    <x v="1"/>
    <x v="0"/>
    <x v="2"/>
    <n v="1"/>
    <n v="0"/>
    <m/>
    <n v="0"/>
  </r>
  <r>
    <s v="שופט"/>
    <s v="שופט בית משפט השלום ירושלים בדימוס"/>
    <s v="דוד"/>
    <s v="פרנקל"/>
    <s v="DAVID"/>
    <s v="FRENKEL"/>
    <s v="male"/>
    <b v="1"/>
    <b v="0"/>
    <x v="1"/>
    <x v="0"/>
    <x v="1"/>
    <n v="1"/>
    <n v="0"/>
    <m/>
    <n v="0"/>
  </r>
  <r>
    <s v="שופט"/>
    <s v="סגן נשיא של בימ&quot;ש שלום לתעבורה"/>
    <s v="משה"/>
    <s v="פרץ"/>
    <s v="MOSHE"/>
    <s v="PERETZ"/>
    <s v="male"/>
    <b v="1"/>
    <b v="1"/>
    <x v="1"/>
    <x v="1"/>
    <x v="1"/>
    <n v="1"/>
    <n v="0"/>
    <m/>
    <n v="0"/>
  </r>
  <r>
    <s v="שופט"/>
    <s v="שופטת בית משפט השלום רחובות בדימוס"/>
    <s v="לבנה"/>
    <s v="צבר"/>
    <s v="LEVANA"/>
    <s v="TZABAR"/>
    <s v="female"/>
    <b v="1"/>
    <b v="0"/>
    <x v="1"/>
    <x v="0"/>
    <x v="1"/>
    <n v="1"/>
    <n v="1"/>
    <m/>
    <n v="0"/>
  </r>
  <r>
    <s v="שופט"/>
    <s v="שופט בית המשפט המחוזי ירושלים בדימוס"/>
    <s v="יעקב"/>
    <s v="צבן"/>
    <s v="JACOB"/>
    <s v="ZABAN"/>
    <s v="male"/>
    <b v="1"/>
    <b v="0"/>
    <x v="1"/>
    <x v="0"/>
    <x v="0"/>
    <n v="1"/>
    <n v="0"/>
    <m/>
    <n v="0"/>
  </r>
  <r>
    <s v="שופט"/>
    <s v="שופטת בית משפט השלום כפר סבא בדימוס"/>
    <s v="רבקה"/>
    <s v="צוק"/>
    <s v="RIVKA"/>
    <s v="ZUCK"/>
    <s v="female"/>
    <b v="1"/>
    <b v="0"/>
    <x v="1"/>
    <x v="0"/>
    <x v="1"/>
    <n v="1"/>
    <n v="1"/>
    <m/>
    <n v="0"/>
  </r>
  <r>
    <s v="שופט"/>
    <s v="שופט בכיר בית משפט השלום ירושלים בדימוס"/>
    <s v="יואל א."/>
    <s v="צור"/>
    <s v="YOEL A."/>
    <s v="TSUR"/>
    <s v="male"/>
    <b v="1"/>
    <b v="0"/>
    <x v="1"/>
    <x v="0"/>
    <x v="1"/>
    <n v="1"/>
    <n v="0"/>
    <m/>
    <n v="0"/>
  </r>
  <r>
    <s v="שופט"/>
    <s v="שופטת בית המשפט המחוזי ירושלים בדימוס"/>
    <s v="יהודית"/>
    <s v="צור"/>
    <s v="JUDITH"/>
    <s v="TSUR"/>
    <s v="female"/>
    <b v="1"/>
    <b v="0"/>
    <x v="1"/>
    <x v="0"/>
    <x v="0"/>
    <n v="1"/>
    <n v="1"/>
    <m/>
    <n v="0"/>
  </r>
  <r>
    <s v="שופט"/>
    <s v="שופט בית הדין הארצי לעבודה בדימוס"/>
    <s v="שמואל"/>
    <s v="צור"/>
    <s v="SHEMOEL"/>
    <s v="TSUR"/>
    <s v="male"/>
    <b v="1"/>
    <b v="0"/>
    <x v="1"/>
    <x v="0"/>
    <x v="5"/>
    <n v="1"/>
    <n v="0"/>
    <m/>
    <n v="0"/>
  </r>
  <r>
    <s v="שופט"/>
    <s v="שופטת בית המשפט המחוזי נצרת בדימוס"/>
    <s v="נחמה"/>
    <s v="צימרינג מוניץ"/>
    <s v="NECHAMA"/>
    <s v="ZIMERIMG MOUNITZ"/>
    <s v="female"/>
    <b v="1"/>
    <b v="0"/>
    <x v="1"/>
    <x v="0"/>
    <x v="0"/>
    <n v="1"/>
    <n v="1"/>
    <m/>
    <n v="0"/>
  </r>
  <r>
    <s v="שופט"/>
    <s v="נשיא של בימ&quot;ש מחוזי תל אביב"/>
    <s v="זאב"/>
    <s v="צלטנר"/>
    <s v=""/>
    <s v=""/>
    <s v="male"/>
    <b v="1"/>
    <b v="1"/>
    <x v="1"/>
    <x v="3"/>
    <x v="0"/>
    <n v="1"/>
    <n v="0"/>
    <m/>
    <n v="0"/>
  </r>
  <r>
    <s v="שופט"/>
    <s v=" בדימוס"/>
    <s v="מקס"/>
    <s v="צ'רנובילסקי"/>
    <s v=""/>
    <s v=""/>
    <s v="male"/>
    <b v="1"/>
    <b v="0"/>
    <x v="1"/>
    <x v="4"/>
    <x v="6"/>
    <n v="1"/>
    <n v="0"/>
    <m/>
    <n v="0"/>
  </r>
  <r>
    <s v="שופט"/>
    <s v="שופט של בימ&quot;ש שלום תל אביב"/>
    <s v="חיים"/>
    <s v="נחמני"/>
    <s v=""/>
    <s v=""/>
    <s v="male"/>
    <b v="1"/>
    <b v="1"/>
    <x v="1"/>
    <x v="0"/>
    <x v="1"/>
    <n v="1"/>
    <n v="0"/>
    <m/>
    <n v="0"/>
  </r>
  <r>
    <s v="שופט"/>
    <s v="נשיא בית המשפט המחוזי ירושלים"/>
    <s v="יעקב"/>
    <s v="צמח"/>
    <s v="YAACOV"/>
    <s v="ZEMACH"/>
    <s v="male"/>
    <b v="1"/>
    <b v="1"/>
    <x v="1"/>
    <x v="3"/>
    <x v="0"/>
    <n v="1"/>
    <n v="0"/>
    <m/>
    <n v="0"/>
  </r>
  <r>
    <s v="שופט"/>
    <s v="שופט נוער בדימוס"/>
    <s v="שלמה"/>
    <s v="נחמיאס"/>
    <s v="SHLOMO"/>
    <s v="NACHMIAS"/>
    <s v="male"/>
    <b v="1"/>
    <b v="0"/>
    <x v="1"/>
    <x v="0"/>
    <x v="1"/>
    <n v="1"/>
    <n v="0"/>
    <m/>
    <n v="0"/>
  </r>
  <r>
    <s v="שופט"/>
    <s v="שופט בית משפט השלום עכו בדימוס"/>
    <s v="רחמים ש."/>
    <s v="צמח"/>
    <s v="RECHAMIM"/>
    <s v="ZEMACH"/>
    <s v="male"/>
    <b v="1"/>
    <b v="0"/>
    <x v="1"/>
    <x v="0"/>
    <x v="1"/>
    <n v="1"/>
    <n v="0"/>
    <m/>
    <n v="0"/>
  </r>
  <r>
    <s v="שופט"/>
    <s v="שופט של בית משפט לתעבורה בדימוס"/>
    <s v="שלמה א."/>
    <s v="נחשון אטינגר"/>
    <s v="SHLOMO A"/>
    <s v="NACHSHON"/>
    <s v="male"/>
    <b v="1"/>
    <b v="0"/>
    <x v="1"/>
    <x v="0"/>
    <x v="4"/>
    <n v="1"/>
    <n v="0"/>
    <m/>
    <n v="0"/>
  </r>
  <r>
    <s v="שופט"/>
    <s v="שופט לעניני משפחה בית משפט השלום (משפחה) רמת גן בדימוס"/>
    <s v="נתן"/>
    <s v="נחמני"/>
    <s v="NATAN"/>
    <s v="NACHMANI"/>
    <s v="male"/>
    <b v="1"/>
    <b v="0"/>
    <x v="1"/>
    <x v="0"/>
    <x v="1"/>
    <n v="1"/>
    <n v="0"/>
    <m/>
    <n v="0"/>
  </r>
  <r>
    <s v="שופט"/>
    <s v="שופט בית הדין האזורי לעבודה תל-אביב"/>
    <s v="מאיר"/>
    <s v="נחתומי"/>
    <s v="MEIR"/>
    <s v="NACHTOMY"/>
    <s v="male"/>
    <b v="1"/>
    <b v="1"/>
    <x v="1"/>
    <x v="0"/>
    <x v="2"/>
    <n v="1"/>
    <n v="0"/>
    <m/>
    <n v="0"/>
  </r>
  <r>
    <s v="רשם"/>
    <s v="רשם בית משפט השלום קריות בדימוס"/>
    <s v="מסבאח"/>
    <s v="קבאני"/>
    <s v="MISBAH"/>
    <s v="KABBANI"/>
    <s v="male"/>
    <b v="1"/>
    <b v="0"/>
    <x v="1"/>
    <x v="2"/>
    <x v="1"/>
    <n v="1"/>
    <n v="0"/>
    <m/>
    <n v="0"/>
  </r>
  <r>
    <s v="שופט"/>
    <s v="שופט בית המשפט העליון"/>
    <s v="יעקב"/>
    <s v="קדמי"/>
    <s v="JACOB"/>
    <s v="KEDMI"/>
    <s v="male"/>
    <b v="1"/>
    <b v="1"/>
    <x v="1"/>
    <x v="0"/>
    <x v="3"/>
    <n v="1"/>
    <n v="0"/>
    <m/>
    <n v="0"/>
  </r>
  <r>
    <s v="שופט"/>
    <s v="סגן נשיא של בימ&quot;ש מחוזי בדימוס"/>
    <s v="שמואל"/>
    <s v="קוארט"/>
    <s v=""/>
    <s v=""/>
    <s v="male"/>
    <b v="1"/>
    <b v="0"/>
    <x v="1"/>
    <x v="1"/>
    <x v="0"/>
    <n v="1"/>
    <n v="0"/>
    <m/>
    <n v="0"/>
  </r>
  <r>
    <s v="שופט"/>
    <s v="שופט של בימ&quot;ש שלום אילת בדימוס"/>
    <s v="בנימין"/>
    <s v="קהלת"/>
    <s v=""/>
    <s v=""/>
    <s v="male"/>
    <b v="1"/>
    <b v="0"/>
    <x v="1"/>
    <x v="0"/>
    <x v="1"/>
    <n v="1"/>
    <n v="0"/>
    <m/>
    <n v="0"/>
  </r>
  <r>
    <s v="שופט"/>
    <s v="שופטת בית משפט השלום ירושלים בדימוס"/>
    <s v="דליה"/>
    <s v="קובל"/>
    <s v="DAHLIA"/>
    <s v="KOVAL"/>
    <s v="female"/>
    <b v="1"/>
    <b v="0"/>
    <x v="1"/>
    <x v="0"/>
    <x v="1"/>
    <n v="1"/>
    <n v="1"/>
    <m/>
    <n v="0"/>
  </r>
  <r>
    <s v="שופט"/>
    <s v="שופט בדימוס"/>
    <s v="שאול"/>
    <s v="קובובי"/>
    <s v=""/>
    <s v=""/>
    <s v="male"/>
    <b v="1"/>
    <b v="0"/>
    <x v="1"/>
    <x v="0"/>
    <x v="6"/>
    <n v="1"/>
    <n v="0"/>
    <m/>
    <n v="0"/>
  </r>
  <r>
    <s v="שופט"/>
    <s v="שופטת בית המשפט המחוזי תל-אביב בדימוס"/>
    <s v="אסתר"/>
    <s v="קובו"/>
    <s v="ESTHER"/>
    <s v="COVO"/>
    <s v="female"/>
    <b v="1"/>
    <b v="0"/>
    <x v="1"/>
    <x v="0"/>
    <x v="0"/>
    <n v="1"/>
    <n v="1"/>
    <m/>
    <n v="0"/>
  </r>
  <r>
    <s v="שופט"/>
    <s v="שופטת לעניני משפחה בית משפט השלום (משפחה) רמת גן בדימוס"/>
    <s v="טליה"/>
    <s v="קופלמן פרדו"/>
    <s v="TALIA"/>
    <s v="KOPELMAN PARDO"/>
    <s v="female"/>
    <b v="1"/>
    <b v="0"/>
    <x v="1"/>
    <x v="0"/>
    <x v="1"/>
    <n v="1"/>
    <n v="1"/>
    <m/>
    <n v="0"/>
  </r>
  <r>
    <s v="שופט"/>
    <s v="שופטת בית משפט השלום רחובות בדימוס"/>
    <s v="נילי"/>
    <s v="קוצר"/>
    <s v="NILI"/>
    <s v="KOZER"/>
    <s v="female"/>
    <b v="1"/>
    <b v="0"/>
    <x v="1"/>
    <x v="0"/>
    <x v="1"/>
    <n v="1"/>
    <n v="1"/>
    <m/>
    <n v="0"/>
  </r>
  <r>
    <s v="שופט"/>
    <s v="שופטת בית הדין האזורי לעבודה חיפה בדימוס"/>
    <s v="עדנה"/>
    <s v="קוטן"/>
    <s v="EDNA"/>
    <s v="KUTEN"/>
    <s v="female"/>
    <b v="1"/>
    <b v="0"/>
    <x v="1"/>
    <x v="0"/>
    <x v="2"/>
    <n v="1"/>
    <n v="1"/>
    <m/>
    <n v="0"/>
  </r>
  <r>
    <s v="שופט"/>
    <s v="שופט בית המשפט"/>
    <s v="ישעיהו"/>
    <s v="קורן"/>
    <s v=""/>
    <s v=""/>
    <s v="male"/>
    <b v="1"/>
    <b v="1"/>
    <x v="1"/>
    <x v="0"/>
    <x v="6"/>
    <n v="1"/>
    <n v="0"/>
    <m/>
    <n v="0"/>
  </r>
  <r>
    <s v="שופט"/>
    <s v="שופט של בימ&quot;ש שלום"/>
    <s v="בנימין"/>
    <s v="קורנגולד"/>
    <s v=""/>
    <s v=""/>
    <s v="male"/>
    <b v="1"/>
    <b v="1"/>
    <x v="1"/>
    <x v="0"/>
    <x v="1"/>
    <n v="1"/>
    <n v="0"/>
    <m/>
    <n v="0"/>
  </r>
  <r>
    <s v="רשם"/>
    <s v="רשם הוצל&quot;פ בדימוס"/>
    <s v="שחר"/>
    <s v="קטוביץ"/>
    <s v="SHACHAR"/>
    <s v="KATOVITZ"/>
    <s v="male"/>
    <b v="1"/>
    <b v="0"/>
    <x v="1"/>
    <x v="2"/>
    <x v="6"/>
    <n v="1"/>
    <n v="0"/>
    <m/>
    <n v="0"/>
  </r>
  <r>
    <s v="שופט"/>
    <s v="שופט של בימ&quot;ש שלום נתניה"/>
    <s v="אהרון"/>
    <s v="קידרון"/>
    <s v="AHARON"/>
    <s v="KIDRON"/>
    <s v="male"/>
    <b v="1"/>
    <b v="1"/>
    <x v="1"/>
    <x v="0"/>
    <x v="1"/>
    <n v="1"/>
    <n v="0"/>
    <m/>
    <n v="0"/>
  </r>
  <r>
    <s v="שופט"/>
    <s v=""/>
    <s v="רפאל"/>
    <s v="קורת"/>
    <s v=""/>
    <s v=""/>
    <s v="male"/>
    <b v="1"/>
    <b v="1"/>
    <x v="1"/>
    <x v="4"/>
    <x v="6"/>
    <n v="1"/>
    <n v="0"/>
    <m/>
    <n v="0"/>
  </r>
  <r>
    <s v="שופט"/>
    <s v="נשיא בתי משפט השלום חיפה בדימוס"/>
    <s v="אורי"/>
    <s v="קיטאי"/>
    <s v="URI"/>
    <s v="KITAI"/>
    <s v="male"/>
    <b v="1"/>
    <b v="0"/>
    <x v="1"/>
    <x v="3"/>
    <x v="1"/>
    <n v="1"/>
    <n v="0"/>
    <m/>
    <n v="0"/>
  </r>
  <r>
    <s v="שופט"/>
    <s v="שופט בית משפט השלום תל-אביב בדימוס"/>
    <s v="אליהו"/>
    <s v="קידר"/>
    <s v="ELIAHU"/>
    <s v="KEIDAR"/>
    <s v="male"/>
    <b v="1"/>
    <b v="0"/>
    <x v="1"/>
    <x v="0"/>
    <x v="1"/>
    <n v="1"/>
    <n v="0"/>
    <m/>
    <n v="0"/>
  </r>
  <r>
    <s v="שופט"/>
    <s v="שופטת בית משפט השלום תל-אביב בדימוס"/>
    <s v="בלנש"/>
    <s v="קיי"/>
    <s v="BLANCHE"/>
    <s v="KAY"/>
    <s v="female"/>
    <b v="1"/>
    <b v="0"/>
    <x v="1"/>
    <x v="0"/>
    <x v="1"/>
    <n v="1"/>
    <n v="1"/>
    <m/>
    <n v="0"/>
  </r>
  <r>
    <s v="שופט"/>
    <s v="שופטת בית המשפט המחוזי חיפה בדימוס"/>
    <s v="צלה"/>
    <s v="קינן"/>
    <s v="ZILLA"/>
    <s v="KEYNAN"/>
    <s v="female"/>
    <b v="1"/>
    <b v="0"/>
    <x v="1"/>
    <x v="0"/>
    <x v="0"/>
    <n v="1"/>
    <n v="1"/>
    <m/>
    <n v="0"/>
  </r>
  <r>
    <s v="שופט"/>
    <s v="שופט בית המשפט המחוזי חיפה בדימוס"/>
    <s v="אלכסנדר"/>
    <s v="קיסרי"/>
    <s v="ALEXANDER"/>
    <s v="KEASRY"/>
    <s v="male"/>
    <b v="1"/>
    <b v="0"/>
    <x v="1"/>
    <x v="0"/>
    <x v="0"/>
    <n v="1"/>
    <n v="0"/>
    <m/>
    <n v="0"/>
  </r>
  <r>
    <s v="שופט"/>
    <s v="שופטת בית משפט השלום רחובות בדימוס"/>
    <s v="שרון"/>
    <s v="קיסר"/>
    <s v="SHARON"/>
    <s v="KEISAR"/>
    <s v="female"/>
    <b v="1"/>
    <b v="0"/>
    <x v="1"/>
    <x v="0"/>
    <x v="1"/>
    <n v="1"/>
    <n v="1"/>
    <m/>
    <n v="0"/>
  </r>
  <r>
    <s v="שופט"/>
    <s v="שופט בית המשפט העליון"/>
    <s v="יצחק"/>
    <s v="קיסטר"/>
    <s v=""/>
    <s v=""/>
    <s v="male"/>
    <b v="1"/>
    <b v="1"/>
    <x v="1"/>
    <x v="0"/>
    <x v="3"/>
    <n v="1"/>
    <n v="0"/>
    <m/>
    <n v="0"/>
  </r>
  <r>
    <s v="שופט"/>
    <s v="שופט של בימ&quot;ש השלום תל-אביב"/>
    <s v="יוסף"/>
    <s v="קירטוני"/>
    <s v="JOSEPH"/>
    <s v="KIRTONI"/>
    <s v="male"/>
    <b v="1"/>
    <b v="1"/>
    <x v="1"/>
    <x v="0"/>
    <x v="1"/>
    <n v="1"/>
    <n v="0"/>
    <m/>
    <n v="0"/>
  </r>
  <r>
    <s v="שופט"/>
    <s v="שופש של בימ&quot;ש שלום חיפה בדימוס"/>
    <s v="יצחק"/>
    <s v="קלאוזנר"/>
    <s v="YIZHAK"/>
    <s v="KLAUSNER"/>
    <s v="male"/>
    <b v="1"/>
    <b v="0"/>
    <x v="1"/>
    <x v="0"/>
    <x v="1"/>
    <n v="1"/>
    <n v="0"/>
    <m/>
    <n v="0"/>
  </r>
  <r>
    <s v="שופט"/>
    <s v="שופטת של בית משפט לתעבורה בדימוס"/>
    <s v="דליה"/>
    <s v="קליימן"/>
    <s v="DALIA"/>
    <s v="KLEIMAN"/>
    <s v="female"/>
    <b v="1"/>
    <b v="0"/>
    <x v="1"/>
    <x v="0"/>
    <x v="4"/>
    <n v="1"/>
    <n v="1"/>
    <m/>
    <n v="0"/>
  </r>
  <r>
    <s v="שופט"/>
    <s v="שופטת בית משפט השלום נתניה בדימוס"/>
    <s v="יעל"/>
    <s v="קלוגמן"/>
    <s v="YAEL"/>
    <s v="KLUGMAN"/>
    <s v="female"/>
    <b v="1"/>
    <b v="0"/>
    <x v="1"/>
    <x v="0"/>
    <x v="1"/>
    <n v="1"/>
    <n v="1"/>
    <m/>
    <n v="0"/>
  </r>
  <r>
    <s v="שופט"/>
    <s v="שופט של בימ&quot;ש שלום טבריה בדימוס"/>
    <s v="משה"/>
    <s v="קלך"/>
    <s v=""/>
    <s v=""/>
    <s v="male"/>
    <b v="1"/>
    <b v="0"/>
    <x v="1"/>
    <x v="0"/>
    <x v="1"/>
    <n v="1"/>
    <n v="0"/>
    <m/>
    <n v="0"/>
  </r>
  <r>
    <s v="שופט"/>
    <s v="נשיא בית המשפט מחוזי חיפה"/>
    <s v="נתן"/>
    <s v="קליינברגר"/>
    <s v="NATHAN"/>
    <s v="KLEINBERGER"/>
    <s v="male"/>
    <b v="1"/>
    <b v="1"/>
    <x v="1"/>
    <x v="3"/>
    <x v="0"/>
    <n v="1"/>
    <n v="0"/>
    <m/>
    <n v="0"/>
  </r>
  <r>
    <s v="שופט"/>
    <s v="סגן נשיא בית המשפט המחוזי תל-אביב בדימוס"/>
    <s v="גבריאל"/>
    <s v="קלינג"/>
    <s v="GABRIEL"/>
    <s v="KLING"/>
    <s v="male"/>
    <b v="1"/>
    <b v="0"/>
    <x v="1"/>
    <x v="1"/>
    <x v="0"/>
    <n v="1"/>
    <n v="0"/>
    <m/>
    <n v="0"/>
  </r>
  <r>
    <s v="שופט"/>
    <s v="נשיא של בימ&quot;ש מחוזי תל אביב"/>
    <s v="מרדכי"/>
    <s v="קנת"/>
    <s v=""/>
    <s v=""/>
    <s v="male"/>
    <b v="1"/>
    <b v="1"/>
    <x v="1"/>
    <x v="3"/>
    <x v="0"/>
    <n v="1"/>
    <n v="0"/>
    <m/>
    <n v="0"/>
  </r>
  <r>
    <s v="שופט"/>
    <s v="סגן נשיא בית המשפט המחוזי ירושלים בדימוס"/>
    <s v="עזרא"/>
    <s v="קמא"/>
    <s v="EZRAH"/>
    <s v="KAMMA"/>
    <s v="male"/>
    <b v="1"/>
    <b v="0"/>
    <x v="1"/>
    <x v="1"/>
    <x v="0"/>
    <n v="1"/>
    <n v="0"/>
    <m/>
    <n v="0"/>
  </r>
  <r>
    <s v="שופט"/>
    <s v="שופט בכיר בית משפט השלום תל-אביב בדימוס"/>
    <s v="אברהם"/>
    <s v="קסירר"/>
    <s v="AVRAHAM"/>
    <s v="CASSIRER"/>
    <s v="male"/>
    <b v="1"/>
    <b v="0"/>
    <x v="1"/>
    <x v="0"/>
    <x v="1"/>
    <n v="1"/>
    <n v="0"/>
    <m/>
    <n v="0"/>
  </r>
  <r>
    <s v="שופט"/>
    <s v="שופטת בית הדין האזורי לעבודה חיפה בדימוס"/>
    <s v="אביטל זהבה"/>
    <s v="קפלן (רימון)"/>
    <s v="AVITAL ZEHAVA"/>
    <s v="KAPLAN (RIMON)"/>
    <s v="female"/>
    <b v="1"/>
    <b v="0"/>
    <x v="1"/>
    <x v="0"/>
    <x v="2"/>
    <n v="1"/>
    <n v="1"/>
    <m/>
    <n v="0"/>
  </r>
  <r>
    <s v="שופט"/>
    <s v="נשיא בפועל של בימ&quot;ש מחוזי"/>
    <s v="שלום"/>
    <s v="קסאן"/>
    <s v=""/>
    <s v=""/>
    <s v="male"/>
    <b v="1"/>
    <b v="1"/>
    <x v="1"/>
    <x v="3"/>
    <x v="0"/>
    <n v="1"/>
    <n v="0"/>
    <m/>
    <n v="0"/>
  </r>
  <r>
    <s v="שופט"/>
    <s v="סגנית נשיא בית הדין האזורי לעבודה חיפה בדימוס"/>
    <s v="איטה"/>
    <s v="קציר"/>
    <s v="ITTA"/>
    <s v="KATZIR"/>
    <s v="female"/>
    <b v="1"/>
    <b v="0"/>
    <x v="1"/>
    <x v="1"/>
    <x v="2"/>
    <n v="1"/>
    <n v="1"/>
    <m/>
    <n v="0"/>
  </r>
  <r>
    <s v="שופט"/>
    <s v="שופטת בית המשפט המחוזי תל-אביב בדימוס"/>
    <s v="עדנה"/>
    <s v="קפלן הגלר"/>
    <s v="EDNA"/>
    <s v="KAPLAN"/>
    <s v="female"/>
    <b v="1"/>
    <b v="0"/>
    <x v="1"/>
    <x v="0"/>
    <x v="0"/>
    <n v="1"/>
    <n v="1"/>
    <m/>
    <n v="0"/>
  </r>
  <r>
    <s v="שופט"/>
    <s v="שופטת בית משפט השלום רמלה בדימוס"/>
    <s v="נאוה"/>
    <s v="קפלינסקי - גרברסקי"/>
    <s v="NAVA"/>
    <s v="KAPLINSKY-GRABARSKY"/>
    <s v="female"/>
    <b v="1"/>
    <b v="0"/>
    <x v="1"/>
    <x v="0"/>
    <x v="1"/>
    <n v="1"/>
    <n v="1"/>
    <m/>
    <n v="0"/>
  </r>
  <r>
    <s v="שופט"/>
    <s v="שופט בדימוס"/>
    <s v="ברוך"/>
    <s v="קצנלבוגן"/>
    <s v=""/>
    <s v=""/>
    <s v="male"/>
    <b v="1"/>
    <b v="0"/>
    <x v="1"/>
    <x v="0"/>
    <x v="6"/>
    <n v="1"/>
    <n v="0"/>
    <m/>
    <n v="0"/>
  </r>
  <r>
    <s v="שופט"/>
    <s v="שופט של בימ&quot;ש מחוזי חיפה"/>
    <s v="דוד"/>
    <s v="קציר"/>
    <s v="DAVID"/>
    <s v="KATZIR"/>
    <s v="male"/>
    <b v="1"/>
    <b v="1"/>
    <x v="1"/>
    <x v="0"/>
    <x v="0"/>
    <n v="1"/>
    <n v="0"/>
    <m/>
    <n v="0"/>
  </r>
  <r>
    <s v="שופט"/>
    <s v="שופט בית משפט השלום תל-אביב"/>
    <s v="דוד"/>
    <s v="קרניאלי"/>
    <s v="DAVID"/>
    <s v="KARNIELI"/>
    <s v="male"/>
    <b v="1"/>
    <b v="1"/>
    <x v="1"/>
    <x v="0"/>
    <x v="1"/>
    <n v="1"/>
    <n v="0"/>
    <m/>
    <n v="0"/>
  </r>
  <r>
    <s v="שופט"/>
    <s v="שופטת נוער בית משפט השלום תל-אביב בדימוס"/>
    <s v="דליה"/>
    <s v="קרן"/>
    <s v="DALIA"/>
    <s v="KEREN"/>
    <s v="female"/>
    <b v="1"/>
    <b v="0"/>
    <x v="1"/>
    <x v="0"/>
    <x v="1"/>
    <n v="1"/>
    <n v="1"/>
    <m/>
    <n v="0"/>
  </r>
  <r>
    <s v="שופט"/>
    <s v="שופט בית הדין האזורי לעבודה ירושלים בדימוס"/>
    <s v="רועי"/>
    <s v="קרת"/>
    <s v="ROY"/>
    <s v="KERET"/>
    <s v="male"/>
    <b v="1"/>
    <b v="0"/>
    <x v="1"/>
    <x v="0"/>
    <x v="2"/>
    <n v="1"/>
    <n v="0"/>
    <m/>
    <n v="0"/>
  </r>
  <r>
    <s v="רשם"/>
    <s v="רשם הוצל&quot;פ בדימוס"/>
    <s v="ורד"/>
    <s v="רביב"/>
    <s v="VERED"/>
    <s v="RAVIV"/>
    <s v="female"/>
    <b v="1"/>
    <b v="0"/>
    <x v="1"/>
    <x v="2"/>
    <x v="6"/>
    <n v="1"/>
    <n v="1"/>
    <m/>
    <n v="0"/>
  </r>
  <r>
    <s v="שופט"/>
    <s v="נשיא בית משפט השלום ב&quot;ש בדימוס"/>
    <s v="יוסף"/>
    <s v="רבי"/>
    <s v="YOSEF"/>
    <s v="RABI"/>
    <s v="male"/>
    <b v="1"/>
    <b v="0"/>
    <x v="1"/>
    <x v="3"/>
    <x v="1"/>
    <n v="1"/>
    <n v="0"/>
    <m/>
    <n v="0"/>
  </r>
  <r>
    <s v="שופט"/>
    <s v="שופטת בית משפט השלום תל-אביב בדימוס"/>
    <s v="נורית"/>
    <s v="רביב"/>
    <s v="NURIT"/>
    <s v="RAVIV"/>
    <s v="female"/>
    <b v="1"/>
    <b v="0"/>
    <x v="1"/>
    <x v="0"/>
    <x v="1"/>
    <n v="1"/>
    <n v="1"/>
    <m/>
    <n v="0"/>
  </r>
  <r>
    <s v="שופט"/>
    <s v=""/>
    <s v="לאונרד אריה"/>
    <s v="רבינוביץ"/>
    <s v="LEONARD ARIE"/>
    <s v="RABINOVITCH"/>
    <s v="male"/>
    <b v="1"/>
    <b v="1"/>
    <x v="1"/>
    <x v="4"/>
    <x v="6"/>
    <n v="1"/>
    <n v="0"/>
    <m/>
    <n v="0"/>
  </r>
  <r>
    <s v="שופט"/>
    <s v="שופט בית הדין הארצי לעבודה בדימוס"/>
    <s v="עמירם"/>
    <s v="רבינוביץ"/>
    <s v="AMIRAM"/>
    <s v="RABINOVICH"/>
    <s v="male"/>
    <b v="1"/>
    <b v="0"/>
    <x v="1"/>
    <x v="0"/>
    <x v="5"/>
    <n v="1"/>
    <n v="0"/>
    <m/>
    <n v="0"/>
  </r>
  <r>
    <s v="שופט"/>
    <s v="מנהל בתי המשפט בהנהלת בתי המשפט בדימוס"/>
    <s v="יצחק"/>
    <s v="רביבי"/>
    <s v="ISSAK"/>
    <s v="REVIVI"/>
    <s v="male"/>
    <b v="1"/>
    <b v="0"/>
    <x v="1"/>
    <x v="5"/>
    <x v="7"/>
    <n v="1"/>
    <n v="0"/>
    <m/>
    <n v="0"/>
  </r>
  <r>
    <s v="שופט"/>
    <s v="שופטת לעניני משפחה בית משפט השלום נצרת בדימוס"/>
    <s v="מרים"/>
    <s v="רבס"/>
    <s v="MIRYAM"/>
    <s v="REVES"/>
    <s v="female"/>
    <b v="1"/>
    <b v="0"/>
    <x v="1"/>
    <x v="0"/>
    <x v="1"/>
    <n v="1"/>
    <n v="1"/>
    <m/>
    <n v="0"/>
  </r>
  <r>
    <s v="שופט"/>
    <s v="שופט בית המשפט המחוזי ירושלים בדימוס"/>
    <s v="משה"/>
    <s v="רביד"/>
    <s v="MOSHE"/>
    <s v="RAVID"/>
    <s v="male"/>
    <b v="1"/>
    <b v="0"/>
    <x v="1"/>
    <x v="0"/>
    <x v="0"/>
    <n v="1"/>
    <n v="0"/>
    <m/>
    <n v="0"/>
  </r>
  <r>
    <s v="שופט"/>
    <s v="שופט תעבורה בתל אביב"/>
    <s v="חיים"/>
    <s v="רודריג"/>
    <s v=""/>
    <s v=""/>
    <s v="male"/>
    <b v="1"/>
    <b v="1"/>
    <x v="1"/>
    <x v="0"/>
    <x v="4"/>
    <n v="1"/>
    <n v="0"/>
    <m/>
    <n v="0"/>
  </r>
  <r>
    <s v="שופט"/>
    <s v="שופט של בימ&quot;ש מחוזי תל אביב"/>
    <s v="יצחק"/>
    <s v="רווה"/>
    <s v=""/>
    <s v=""/>
    <s v="male"/>
    <b v="1"/>
    <b v="1"/>
    <x v="1"/>
    <x v="0"/>
    <x v="0"/>
    <n v="1"/>
    <n v="0"/>
    <m/>
    <n v="0"/>
  </r>
  <r>
    <s v="שופט"/>
    <s v="שופט של בית הדין האזורי לעבודה תל אביב"/>
    <s v="בנימין"/>
    <s v="רוזניין"/>
    <s v=""/>
    <s v=""/>
    <s v="male"/>
    <b v="1"/>
    <b v="1"/>
    <x v="1"/>
    <x v="0"/>
    <x v="2"/>
    <n v="1"/>
    <n v="0"/>
    <m/>
    <n v="0"/>
  </r>
  <r>
    <s v="שופט"/>
    <s v="שופטת בית הדין הארצי לעבודה בדימוס"/>
    <s v="רונית"/>
    <s v="רוזנפלד"/>
    <s v="RONIT"/>
    <s v="ROSENFELD"/>
    <s v="female"/>
    <b v="1"/>
    <b v="0"/>
    <x v="1"/>
    <x v="0"/>
    <x v="5"/>
    <n v="1"/>
    <n v="1"/>
    <m/>
    <n v="0"/>
  </r>
  <r>
    <s v="שופט"/>
    <s v="שופט בית המשפט המחוזי תל-אביב בדימוס"/>
    <s v="דוד"/>
    <s v="רוזן"/>
    <s v="DAVID"/>
    <s v="ROZEN"/>
    <s v="male"/>
    <b v="1"/>
    <b v="0"/>
    <x v="1"/>
    <x v="0"/>
    <x v="0"/>
    <n v="1"/>
    <n v="0"/>
    <m/>
    <n v="0"/>
  </r>
  <r>
    <s v="שופט"/>
    <s v="שופטת בית המשפט המחוזי תל-אביב בדימוס"/>
    <s v="סביונה"/>
    <s v="רוטלוי"/>
    <s v="SAVIONA"/>
    <s v="ROTLEVI"/>
    <s v="female"/>
    <b v="1"/>
    <b v="0"/>
    <x v="1"/>
    <x v="0"/>
    <x v="0"/>
    <n v="1"/>
    <n v="1"/>
    <m/>
    <n v="0"/>
  </r>
  <r>
    <s v="שופט"/>
    <s v="שופטת לעניני משפחה בית משפט השלום (משפחה) רמת גן בדימוס"/>
    <s v="חנה"/>
    <s v="רוטשילד"/>
    <s v="CHANA"/>
    <s v="ROTHSCHILD"/>
    <s v="female"/>
    <b v="1"/>
    <b v="0"/>
    <x v="1"/>
    <x v="0"/>
    <x v="1"/>
    <n v="1"/>
    <n v="1"/>
    <m/>
    <n v="0"/>
  </r>
  <r>
    <s v="שופט"/>
    <s v="שופט בית משפט השלום אשדוד בדימוס"/>
    <s v="אלון"/>
    <s v="רום"/>
    <s v="ALON"/>
    <s v="ROM"/>
    <s v="male"/>
    <b v="1"/>
    <b v="0"/>
    <x v="1"/>
    <x v="0"/>
    <x v="1"/>
    <n v="1"/>
    <n v="0"/>
    <m/>
    <n v="0"/>
  </r>
  <r>
    <s v="שופט"/>
    <s v=""/>
    <s v="יצחק"/>
    <s v="רות"/>
    <s v=""/>
    <s v=""/>
    <s v="male"/>
    <b v="1"/>
    <b v="1"/>
    <x v="1"/>
    <x v="4"/>
    <x v="6"/>
    <n v="1"/>
    <n v="0"/>
    <m/>
    <n v="0"/>
  </r>
  <r>
    <s v="שופט"/>
    <s v="שופטת בית הדין האזורי לעבודה תל-אביב בדימוס"/>
    <s v="נטע"/>
    <s v="רות"/>
    <s v="NETTA"/>
    <s v="ROTH"/>
    <s v="female"/>
    <b v="1"/>
    <b v="0"/>
    <x v="1"/>
    <x v="0"/>
    <x v="2"/>
    <n v="1"/>
    <n v="1"/>
    <m/>
    <n v="0"/>
  </r>
  <r>
    <s v="שופט"/>
    <s v="שופט בית המשפט המחוזי חיפה"/>
    <s v="אריה"/>
    <s v="רזי"/>
    <s v="ARIEH"/>
    <s v="RAZI"/>
    <s v="male"/>
    <b v="1"/>
    <b v="1"/>
    <x v="1"/>
    <x v="0"/>
    <x v="0"/>
    <n v="1"/>
    <n v="0"/>
    <m/>
    <n v="0"/>
  </r>
  <r>
    <s v="שופט"/>
    <s v="שופט בית משפט שלום ורשם ביהמ&quot;ש המחוזי חיפה"/>
    <s v="שמעון"/>
    <s v="רזי"/>
    <s v=""/>
    <s v=""/>
    <s v="male"/>
    <b v="1"/>
    <b v="1"/>
    <x v="1"/>
    <x v="0"/>
    <x v="0"/>
    <n v="1"/>
    <n v="0"/>
    <m/>
    <n v="0"/>
  </r>
  <r>
    <s v="שופט"/>
    <s v="שופט בית משפט השלום ירושלים בדימוס"/>
    <s v="יוסף"/>
    <s v="ריבלין"/>
    <s v="YOSEF"/>
    <s v="RIVLIN"/>
    <s v="male"/>
    <b v="1"/>
    <b v="0"/>
    <x v="1"/>
    <x v="0"/>
    <x v="1"/>
    <n v="1"/>
    <n v="0"/>
    <m/>
    <n v="0"/>
  </r>
  <r>
    <s v="שופט"/>
    <s v="משנה לנשיא בית המשפט העליון בדימוס"/>
    <s v="אליעזר"/>
    <s v="ריבלין"/>
    <s v="ELIEZER"/>
    <s v="RIVLIN"/>
    <s v="male"/>
    <b v="1"/>
    <b v="0"/>
    <x v="1"/>
    <x v="1"/>
    <x v="3"/>
    <n v="1"/>
    <n v="0"/>
    <m/>
    <n v="0"/>
  </r>
  <r>
    <s v="שופט"/>
    <s v="שופט בית הדין הארצי לעבודה"/>
    <s v="יוסף"/>
    <s v="רייך"/>
    <s v=""/>
    <s v=""/>
    <s v="male"/>
    <b v="1"/>
    <b v="1"/>
    <x v="1"/>
    <x v="0"/>
    <x v="5"/>
    <n v="1"/>
    <n v="0"/>
    <m/>
    <n v="0"/>
  </r>
  <r>
    <s v="רשם"/>
    <s v="רשמת בית הדין האזורי לעבודה תל-אביב בדימוס"/>
    <s v="עדי"/>
    <s v="ריכטמן"/>
    <s v="ADI"/>
    <s v="RICHTMAN"/>
    <s v="female"/>
    <b v="1"/>
    <b v="0"/>
    <x v="1"/>
    <x v="2"/>
    <x v="2"/>
    <n v="1"/>
    <n v="1"/>
    <m/>
    <n v="0"/>
  </r>
  <r>
    <s v="שופט"/>
    <s v="שופטת בית משפט השלום תל-אביב בדימוס"/>
    <s v="דורית"/>
    <s v="רייך-שפירא"/>
    <s v="DORIT"/>
    <s v="REICH-SHAPIRO"/>
    <s v="female"/>
    <b v="1"/>
    <b v="0"/>
    <x v="1"/>
    <x v="0"/>
    <x v="1"/>
    <n v="1"/>
    <n v="1"/>
    <m/>
    <n v="0"/>
  </r>
  <r>
    <s v="שופט"/>
    <s v="שופט של בימ&quot;ש שלום ירושלים בדימוס"/>
    <s v="דוד"/>
    <s v="רייפן"/>
    <s v=""/>
    <s v=""/>
    <s v="male"/>
    <b v="1"/>
    <b v="0"/>
    <x v="1"/>
    <x v="0"/>
    <x v="1"/>
    <n v="1"/>
    <n v="0"/>
    <m/>
    <n v="0"/>
  </r>
  <r>
    <s v="שופט"/>
    <s v="שופט בית משפט השלום חיפה בדימוס"/>
    <s v="עמירב"/>
    <s v="רנד"/>
    <s v="AMIRAV"/>
    <s v="RAND"/>
    <s v="male"/>
    <b v="1"/>
    <b v="0"/>
    <x v="1"/>
    <x v="0"/>
    <x v="1"/>
    <n v="1"/>
    <n v="0"/>
    <m/>
    <n v="0"/>
  </r>
  <r>
    <s v="שופט"/>
    <s v="שופט של בימ&quot;ש שלום חיפה בדימוס"/>
    <s v="רון"/>
    <s v="רענן"/>
    <s v=""/>
    <s v=""/>
    <s v="male"/>
    <b v="1"/>
    <b v="0"/>
    <x v="1"/>
    <x v="0"/>
    <x v="1"/>
    <n v="1"/>
    <n v="0"/>
    <m/>
    <n v="0"/>
  </r>
  <r>
    <s v="שופט"/>
    <s v="שופטת בית משפט השלום פ&quot;ת בדימוס"/>
    <s v="שירי"/>
    <s v="רפאלי"/>
    <s v="SHIREE"/>
    <s v="RAFAELI"/>
    <s v="female"/>
    <b v="1"/>
    <b v="0"/>
    <x v="1"/>
    <x v="0"/>
    <x v="1"/>
    <n v="1"/>
    <n v="1"/>
    <m/>
    <n v="0"/>
  </r>
  <r>
    <s v="שופט"/>
    <s v="שופט"/>
    <s v="בוריס"/>
    <s v="רפפורט"/>
    <s v=""/>
    <s v=""/>
    <s v="male"/>
    <b v="1"/>
    <b v="1"/>
    <x v="1"/>
    <x v="0"/>
    <x v="6"/>
    <n v="1"/>
    <n v="0"/>
    <m/>
    <n v="0"/>
  </r>
  <r>
    <s v="שופט"/>
    <s v="סגן נשיא בית משפט השלום נתניה"/>
    <s v="אהרן"/>
    <s v="רצ'בסקי"/>
    <s v="AARON"/>
    <s v="RACHEVSKY"/>
    <s v="male"/>
    <b v="1"/>
    <b v="1"/>
    <x v="1"/>
    <x v="1"/>
    <x v="1"/>
    <n v="1"/>
    <n v="0"/>
    <m/>
    <n v="0"/>
  </r>
  <r>
    <s v="שופט"/>
    <s v="נשיא  בית משפט השלום חיפה בדימוס"/>
    <s v="אהוד"/>
    <s v="רקם"/>
    <s v="EHUD"/>
    <s v="REKEM"/>
    <s v="male"/>
    <b v="1"/>
    <b v="0"/>
    <x v="1"/>
    <x v="3"/>
    <x v="1"/>
    <n v="1"/>
    <n v="0"/>
    <m/>
    <n v="0"/>
  </r>
  <r>
    <s v="שופט"/>
    <s v="שופט של בימ&quot;ש מחוזי חיפה"/>
    <s v="אברהם-וולטר"/>
    <s v="שאל"/>
    <s v=""/>
    <s v=""/>
    <s v="male"/>
    <b v="1"/>
    <b v="1"/>
    <x v="1"/>
    <x v="0"/>
    <x v="0"/>
    <n v="1"/>
    <n v="0"/>
    <m/>
    <n v="0"/>
  </r>
  <r>
    <s v="שופט"/>
    <s v="שופט בית משפט השלום חיפה בדימוס"/>
    <s v="איתן י."/>
    <s v="שאנן"/>
    <s v="EITAN I."/>
    <s v="SHAANAN"/>
    <s v="male"/>
    <b v="1"/>
    <b v="0"/>
    <x v="1"/>
    <x v="0"/>
    <x v="1"/>
    <n v="1"/>
    <n v="0"/>
    <m/>
    <n v="0"/>
  </r>
  <r>
    <s v="רשם"/>
    <s v="רשם הוצל&quot;פ בדימוס"/>
    <s v="מיכל"/>
    <s v="שביט"/>
    <s v="MICHAL"/>
    <s v="SHAVIT"/>
    <s v="female"/>
    <b v="1"/>
    <b v="0"/>
    <x v="1"/>
    <x v="2"/>
    <x v="6"/>
    <n v="1"/>
    <n v="1"/>
    <m/>
    <n v="0"/>
  </r>
  <r>
    <s v="שופט"/>
    <s v="שופט של בימ&quot;ש מחוזי באר שבע"/>
    <s v="יצחק"/>
    <s v="שבתאי"/>
    <s v="YITZCHAK"/>
    <s v="SHBTAI"/>
    <s v="male"/>
    <b v="1"/>
    <b v="1"/>
    <x v="1"/>
    <x v="0"/>
    <x v="0"/>
    <n v="1"/>
    <n v="0"/>
    <m/>
    <n v="0"/>
  </r>
  <r>
    <s v="שופט"/>
    <s v="סגנית נשיא בית הדין האזורי לעבודה תל-אביב בדימוס"/>
    <s v="חגית"/>
    <s v="שגיא"/>
    <s v="HAGIT"/>
    <s v="SAGI"/>
    <s v="female"/>
    <b v="1"/>
    <b v="0"/>
    <x v="1"/>
    <x v="1"/>
    <x v="2"/>
    <n v="1"/>
    <n v="1"/>
    <m/>
    <n v="0"/>
  </r>
  <r>
    <s v="רשם"/>
    <s v="רשם הוצל&quot;פ בדימוס"/>
    <s v="אלונה"/>
    <s v="שדה"/>
    <s v="ALONA"/>
    <s v="SADEH"/>
    <s v="female"/>
    <b v="1"/>
    <b v="0"/>
    <x v="1"/>
    <x v="2"/>
    <x v="6"/>
    <n v="1"/>
    <n v="1"/>
    <m/>
    <n v="0"/>
  </r>
  <r>
    <s v="שופט"/>
    <s v="שופט בית המשפט העליון בדימוס"/>
    <s v="אורי"/>
    <s v="שהם"/>
    <s v="URI"/>
    <s v="SHOHAM"/>
    <s v="male"/>
    <b v="1"/>
    <b v="0"/>
    <x v="1"/>
    <x v="0"/>
    <x v="3"/>
    <n v="1"/>
    <n v="0"/>
    <m/>
    <n v="0"/>
  </r>
  <r>
    <s v="שופט"/>
    <s v="שופט בכיר נוער בית משפט השלום נצרת בדימוס"/>
    <s v="יובל"/>
    <s v="שדמי"/>
    <s v="YUVAL"/>
    <s v="SHADMI"/>
    <s v="male"/>
    <b v="1"/>
    <b v="0"/>
    <x v="1"/>
    <x v="0"/>
    <x v="1"/>
    <n v="1"/>
    <n v="0"/>
    <m/>
    <n v="0"/>
  </r>
  <r>
    <s v="שופט"/>
    <s v="שופטת של בית משפט לתעבורה"/>
    <s v="אורנה"/>
    <s v="שדמי"/>
    <s v="ORNA"/>
    <s v="SHADMY"/>
    <s v="female"/>
    <b v="1"/>
    <b v="1"/>
    <x v="1"/>
    <x v="0"/>
    <x v="4"/>
    <n v="1"/>
    <n v="1"/>
    <m/>
    <n v="0"/>
  </r>
  <r>
    <s v="שופט"/>
    <s v="שופט בית משפט השלום אשדוד בדימוס"/>
    <s v="שלמה"/>
    <s v="שהם"/>
    <s v="SHLOMO"/>
    <s v="SHOHAM"/>
    <s v="male"/>
    <b v="1"/>
    <b v="0"/>
    <x v="1"/>
    <x v="0"/>
    <x v="1"/>
    <n v="1"/>
    <n v="0"/>
    <m/>
    <n v="0"/>
  </r>
  <r>
    <s v="שופט"/>
    <s v="שופט של בימ&quot;ש שלום תל אביב"/>
    <s v="דוד"/>
    <s v="שור"/>
    <s v=""/>
    <s v=""/>
    <s v="male"/>
    <b v="1"/>
    <b v="1"/>
    <x v="1"/>
    <x v="0"/>
    <x v="1"/>
    <n v="1"/>
    <n v="0"/>
    <m/>
    <n v="0"/>
  </r>
  <r>
    <s v="שופט"/>
    <s v="שופטת בית משפט השלום ב&quot;ש בדימוס"/>
    <s v="טהר"/>
    <s v="שחף"/>
    <s v="TOHAR"/>
    <s v="SHAHAF"/>
    <s v="female"/>
    <b v="1"/>
    <b v="0"/>
    <x v="1"/>
    <x v="0"/>
    <x v="1"/>
    <n v="1"/>
    <n v="1"/>
    <m/>
    <n v="0"/>
  </r>
  <r>
    <s v="שופט"/>
    <s v="שופט בית משפט השלום נהריה בדימוס"/>
    <s v="אליעזר"/>
    <s v="שחורי"/>
    <s v="ELIEZER"/>
    <s v="SHCHORY"/>
    <s v="male"/>
    <b v="1"/>
    <b v="0"/>
    <x v="1"/>
    <x v="0"/>
    <x v="1"/>
    <n v="1"/>
    <n v="0"/>
    <m/>
    <n v="0"/>
  </r>
  <r>
    <s v="שופט"/>
    <s v="שופט בית משפט השלום תל-אביב"/>
    <s v="טל"/>
    <s v="שחר"/>
    <s v="TAL"/>
    <s v="SHACHAR"/>
    <s v="male"/>
    <b v="1"/>
    <b v="1"/>
    <x v="1"/>
    <x v="0"/>
    <x v="1"/>
    <n v="1"/>
    <n v="0"/>
    <m/>
    <n v="0"/>
  </r>
  <r>
    <s v="שופט"/>
    <s v="שופטת בית המשפט המחוזי תל-אביב"/>
    <s v="הניה"/>
    <s v="שטיין"/>
    <s v="HENIA"/>
    <s v="STEIN"/>
    <s v="female"/>
    <b v="1"/>
    <b v="1"/>
    <x v="1"/>
    <x v="0"/>
    <x v="0"/>
    <n v="1"/>
    <n v="1"/>
    <m/>
    <n v="0"/>
  </r>
  <r>
    <s v="שופט"/>
    <s v="שופטת בכירה בית המשפט המחוזי תל-אביב בדימוס"/>
    <s v="יהודית"/>
    <s v="שטופמן"/>
    <s v="JUDITH"/>
    <s v="STOFFMAN"/>
    <s v="female"/>
    <b v="1"/>
    <b v="0"/>
    <x v="1"/>
    <x v="0"/>
    <x v="0"/>
    <n v="1"/>
    <n v="1"/>
    <m/>
    <n v="0"/>
  </r>
  <r>
    <s v="שופט"/>
    <s v="שופט של בהימ&quot;ש מחוזי תל אביב בדימוס"/>
    <s v="דוד"/>
    <s v="שטיינמץ"/>
    <s v=""/>
    <s v=""/>
    <s v="male"/>
    <b v="1"/>
    <b v="0"/>
    <x v="1"/>
    <x v="0"/>
    <x v="0"/>
    <n v="1"/>
    <n v="0"/>
    <m/>
    <n v="0"/>
  </r>
  <r>
    <s v="שופט"/>
    <s v="שופט של בימ&quot;ש מחוזי תל אביב"/>
    <s v="חיים"/>
    <s v="שטינברג"/>
    <s v="CHAIM"/>
    <s v="STEINBER"/>
    <s v="male"/>
    <b v="1"/>
    <b v="1"/>
    <x v="1"/>
    <x v="0"/>
    <x v="0"/>
    <n v="1"/>
    <n v="0"/>
    <m/>
    <n v="0"/>
  </r>
  <r>
    <s v="שופט"/>
    <s v="שופט בית משפט השלום ירושלים"/>
    <s v="רפאל"/>
    <s v="שטראוס"/>
    <s v="RAPHAEL"/>
    <s v="STRAUSS"/>
    <s v="male"/>
    <b v="1"/>
    <b v="1"/>
    <x v="1"/>
    <x v="0"/>
    <x v="1"/>
    <n v="1"/>
    <n v="0"/>
    <m/>
    <n v="0"/>
  </r>
  <r>
    <s v="שופט"/>
    <s v="שופטת בכירה בית המשפט המחוזי חיפה בדימוס"/>
    <s v="שושנה"/>
    <s v="שטמר"/>
    <s v="SHOSHANA"/>
    <s v="STEMER"/>
    <s v="female"/>
    <b v="1"/>
    <b v="0"/>
    <x v="1"/>
    <x v="0"/>
    <x v="0"/>
    <n v="1"/>
    <n v="1"/>
    <m/>
    <n v="0"/>
  </r>
  <r>
    <s v="שופט"/>
    <s v="שופט בית משפט השלום פ&quot;ת בדימוס"/>
    <s v="גבריאל"/>
    <s v="שטרסמן"/>
    <s v="GAVRIEL"/>
    <s v="STRASMAN"/>
    <s v="male"/>
    <b v="1"/>
    <b v="0"/>
    <x v="1"/>
    <x v="0"/>
    <x v="1"/>
    <n v="1"/>
    <n v="0"/>
    <m/>
    <n v="0"/>
  </r>
  <r>
    <s v="שופט"/>
    <s v="שופט בית המשפט המחוזי תל-אביב בדימוס"/>
    <s v="אורי"/>
    <s v="שטרוזמן"/>
    <s v="URI"/>
    <s v="SHTRUZMAN"/>
    <s v="male"/>
    <b v="1"/>
    <b v="0"/>
    <x v="1"/>
    <x v="0"/>
    <x v="0"/>
    <n v="1"/>
    <n v="0"/>
    <m/>
    <n v="0"/>
  </r>
  <r>
    <s v="שופט"/>
    <s v="שופטת בית המשפט המחוזי תל-אביב בדימוס"/>
    <s v="רות"/>
    <s v="שטרנברג-אליעז"/>
    <s v="RUTH"/>
    <s v="STERNBERG-ELIAZ"/>
    <s v="female"/>
    <b v="1"/>
    <b v="0"/>
    <x v="1"/>
    <x v="0"/>
    <x v="0"/>
    <n v="1"/>
    <n v="1"/>
    <m/>
    <n v="0"/>
  </r>
  <r>
    <s v="שופט"/>
    <s v="שופטת בית המשפט העליון בדימוס"/>
    <s v="טובה"/>
    <s v="שטרסברג כהן"/>
    <s v="TOVA"/>
    <s v="STRASBERG COHE"/>
    <s v="female"/>
    <b v="1"/>
    <b v="0"/>
    <x v="1"/>
    <x v="0"/>
    <x v="3"/>
    <n v="1"/>
    <n v="1"/>
    <m/>
    <n v="0"/>
  </r>
  <r>
    <s v="שופט"/>
    <s v="שופטת בית המשפט המחוזי ירושלים"/>
    <s v="מיכאלה"/>
    <s v="שידלובסקי אור"/>
    <s v="MICHAELA"/>
    <s v="SHIDLOWSKY OR"/>
    <s v="female"/>
    <b v="1"/>
    <b v="1"/>
    <x v="1"/>
    <x v="0"/>
    <x v="0"/>
    <n v="1"/>
    <n v="1"/>
    <m/>
    <n v="0"/>
  </r>
  <r>
    <s v="שופט"/>
    <s v="שופט של בית המשפט המחוזי תל-אביב בדימוס"/>
    <s v="אברהם"/>
    <s v="שיינפלד"/>
    <s v="ABRAHAM"/>
    <s v="SCHOENFELD"/>
    <s v="male"/>
    <b v="1"/>
    <b v="0"/>
    <x v="1"/>
    <x v="0"/>
    <x v="0"/>
    <n v="1"/>
    <n v="0"/>
    <m/>
    <n v="0"/>
  </r>
  <r>
    <s v="שופט"/>
    <s v="שופט בית המשפט המחוזי מרכז בדימוס"/>
    <s v="אילן ש."/>
    <s v="שילה"/>
    <s v="ILAN S."/>
    <s v="SHILOH"/>
    <s v="male"/>
    <b v="1"/>
    <b v="0"/>
    <x v="1"/>
    <x v="0"/>
    <x v="0"/>
    <n v="1"/>
    <n v="0"/>
    <m/>
    <n v="0"/>
  </r>
  <r>
    <s v="שופט"/>
    <s v="שופט בית המשפט העליון"/>
    <s v="אלישע"/>
    <s v="שינבויים"/>
    <s v=""/>
    <s v=""/>
    <s v="male"/>
    <b v="1"/>
    <b v="1"/>
    <x v="1"/>
    <x v="0"/>
    <x v="3"/>
    <n v="1"/>
    <n v="0"/>
    <m/>
    <n v="0"/>
  </r>
  <r>
    <s v="שופט"/>
    <s v="סגן נשיא בית המשפט המחוזי תל אביב יפו"/>
    <s v="יצחק שמשון"/>
    <s v="שילה"/>
    <s v=""/>
    <s v=""/>
    <s v="male"/>
    <b v="1"/>
    <b v="1"/>
    <x v="1"/>
    <x v="1"/>
    <x v="0"/>
    <n v="1"/>
    <n v="0"/>
    <m/>
    <n v="0"/>
  </r>
  <r>
    <s v="שופט"/>
    <s v="סגן נשיא בית משפט השלום חיפה בדימוס"/>
    <s v="חנוך"/>
    <s v="שילוני"/>
    <s v="HANOCH"/>
    <s v="SHILONY"/>
    <s v="male"/>
    <b v="1"/>
    <b v="0"/>
    <x v="1"/>
    <x v="1"/>
    <x v="1"/>
    <n v="1"/>
    <n v="0"/>
    <m/>
    <n v="0"/>
  </r>
  <r>
    <s v="שופט"/>
    <s v="שופט בית המשפט המחוזי חיפה בדימוס"/>
    <s v="אילן"/>
    <s v="שיף"/>
    <s v="ILAN"/>
    <s v="SHIFF"/>
    <s v="male"/>
    <b v="1"/>
    <b v="0"/>
    <x v="1"/>
    <x v="0"/>
    <x v="0"/>
    <n v="1"/>
    <n v="0"/>
    <m/>
    <n v="0"/>
  </r>
  <r>
    <s v="שופט"/>
    <s v="שופטת בית המשפט המחוזי תל-אביב בדימוס"/>
    <s v="יהודית"/>
    <s v="שיצר"/>
    <s v="JUDITH"/>
    <s v="SHITZER"/>
    <s v="female"/>
    <b v="1"/>
    <b v="0"/>
    <x v="1"/>
    <x v="0"/>
    <x v="0"/>
    <n v="1"/>
    <n v="1"/>
    <m/>
    <n v="0"/>
  </r>
  <r>
    <s v="שופט"/>
    <s v="שופט של בימ&quot;ש מחוזי באר שבע"/>
    <s v="משה"/>
    <s v="שלגי"/>
    <s v=""/>
    <s v=""/>
    <s v="male"/>
    <b v="1"/>
    <b v="1"/>
    <x v="1"/>
    <x v="0"/>
    <x v="0"/>
    <n v="1"/>
    <n v="0"/>
    <m/>
    <n v="0"/>
  </r>
  <r>
    <s v="שופט"/>
    <s v="שופט בית המשפט המחוזי תל-אביב"/>
    <s v="אפרים"/>
    <s v="שלו"/>
    <s v="EPHRAIM"/>
    <s v="SHALEV"/>
    <s v="male"/>
    <b v="1"/>
    <b v="1"/>
    <x v="1"/>
    <x v="0"/>
    <x v="0"/>
    <n v="1"/>
    <n v="0"/>
    <m/>
    <n v="0"/>
  </r>
  <r>
    <s v="שופט"/>
    <s v="שופט בדימוס"/>
    <s v="גד"/>
    <s v="שלוטף"/>
    <s v=""/>
    <s v=""/>
    <s v="male"/>
    <b v="1"/>
    <b v="0"/>
    <x v="1"/>
    <x v="0"/>
    <x v="6"/>
    <n v="1"/>
    <n v="0"/>
    <m/>
    <n v="0"/>
  </r>
  <r>
    <s v="שופט"/>
    <s v="שופטת בית משפט השלום ירושלים בדימוס"/>
    <s v="רחל"/>
    <s v="שלו גרטל"/>
    <s v="RACHEL"/>
    <s v="SHALEV-GERTEL"/>
    <s v="female"/>
    <b v="1"/>
    <b v="0"/>
    <x v="1"/>
    <x v="0"/>
    <x v="1"/>
    <n v="1"/>
    <n v="1"/>
    <m/>
    <n v="0"/>
  </r>
  <r>
    <s v="שופט"/>
    <s v="שופט של בימ&quot;ש שלום ירושלים"/>
    <s v="חמן פורה"/>
    <s v="שלח"/>
    <s v="CH.P."/>
    <s v="SHELACH"/>
    <s v="male"/>
    <b v="1"/>
    <b v="1"/>
    <x v="1"/>
    <x v="0"/>
    <x v="1"/>
    <n v="1"/>
    <n v="0"/>
    <m/>
    <n v="0"/>
  </r>
  <r>
    <s v="שופט"/>
    <s v="שופט"/>
    <s v="חיים"/>
    <s v="שלס"/>
    <s v=""/>
    <s v=""/>
    <s v="male"/>
    <b v="1"/>
    <b v="1"/>
    <x v="1"/>
    <x v="0"/>
    <x v="6"/>
    <n v="1"/>
    <n v="0"/>
    <m/>
    <n v="0"/>
  </r>
  <r>
    <s v="שופט"/>
    <s v="שופט בדימוס"/>
    <s v="אליהו"/>
    <s v="שמאי"/>
    <s v=""/>
    <s v=""/>
    <s v="male"/>
    <b v="1"/>
    <b v="0"/>
    <x v="1"/>
    <x v="0"/>
    <x v="6"/>
    <n v="1"/>
    <n v="0"/>
    <m/>
    <n v="0"/>
  </r>
  <r>
    <s v="שופט"/>
    <s v="שופט בית משפט השלום תל-אביב בדימוס"/>
    <s v="משה"/>
    <s v="שמאי"/>
    <s v="MOSHE"/>
    <s v="SHAMAI"/>
    <s v="male"/>
    <b v="1"/>
    <b v="0"/>
    <x v="1"/>
    <x v="0"/>
    <x v="1"/>
    <n v="1"/>
    <n v="0"/>
    <m/>
    <n v="0"/>
  </r>
  <r>
    <s v="שופט"/>
    <s v="שופט של בימ&quot;ש שלום ירושלים"/>
    <s v="אהרון"/>
    <s v="שמחה"/>
    <s v=""/>
    <s v=""/>
    <s v="male"/>
    <b v="1"/>
    <b v="1"/>
    <x v="1"/>
    <x v="0"/>
    <x v="1"/>
    <n v="1"/>
    <n v="0"/>
    <m/>
    <n v="0"/>
  </r>
  <r>
    <s v="שופט"/>
    <s v="נשיא בית המשפט העליון בדימוס"/>
    <s v="מאיר"/>
    <s v="שמגר"/>
    <s v="MEIR"/>
    <s v="SHAMGAR"/>
    <s v="male"/>
    <b v="1"/>
    <b v="0"/>
    <x v="1"/>
    <x v="3"/>
    <x v="3"/>
    <n v="1"/>
    <n v="0"/>
    <m/>
    <n v="0"/>
  </r>
  <r>
    <s v="שופט"/>
    <s v="שופט"/>
    <s v="גרשון"/>
    <s v="שמיר"/>
    <s v=""/>
    <s v=""/>
    <s v="male"/>
    <b v="1"/>
    <b v="1"/>
    <x v="1"/>
    <x v="0"/>
    <x v="6"/>
    <n v="1"/>
    <n v="0"/>
    <m/>
    <n v="0"/>
  </r>
  <r>
    <s v="שופט"/>
    <s v="שופטת של בימ&quot;ש מחוזי תל אביב בדימוס"/>
    <s v="מינה"/>
    <s v="שמיר"/>
    <s v=""/>
    <s v=""/>
    <s v="male"/>
    <b v="1"/>
    <b v="0"/>
    <x v="1"/>
    <x v="0"/>
    <x v="0"/>
    <n v="1"/>
    <n v="0"/>
    <m/>
    <n v="0"/>
  </r>
  <r>
    <s v="שופט"/>
    <s v="שופט בית משפט השלום תל-אביב בדימוס"/>
    <s v="יעקב"/>
    <s v="שמעוני"/>
    <s v="YAACOV"/>
    <s v="SHIMONI"/>
    <s v="male"/>
    <b v="1"/>
    <b v="0"/>
    <x v="1"/>
    <x v="0"/>
    <x v="1"/>
    <n v="1"/>
    <n v="0"/>
    <m/>
    <n v="0"/>
  </r>
  <r>
    <s v="שופט"/>
    <s v="רשם בית המשפט המחוזי ירושלים"/>
    <s v="ראובן"/>
    <s v="שמיע"/>
    <s v="REUVEN"/>
    <s v="SHAMIA"/>
    <s v="male"/>
    <b v="1"/>
    <b v="1"/>
    <x v="1"/>
    <x v="2"/>
    <x v="0"/>
    <n v="1"/>
    <n v="0"/>
    <m/>
    <n v="0"/>
  </r>
  <r>
    <s v="שופט"/>
    <s v="שופט בכיר בית משפט השלום ירושלים בדימוס"/>
    <s v="יצחק"/>
    <s v="שמעוני"/>
    <s v="YITZHAK"/>
    <s v="SHIMONI"/>
    <s v="male"/>
    <b v="1"/>
    <b v="0"/>
    <x v="1"/>
    <x v="0"/>
    <x v="1"/>
    <n v="1"/>
    <n v="0"/>
    <m/>
    <n v="0"/>
  </r>
  <r>
    <s v="שופט"/>
    <s v="שופט"/>
    <s v="אהרון"/>
    <s v="שמש"/>
    <s v=""/>
    <s v=""/>
    <s v="male"/>
    <b v="1"/>
    <b v="1"/>
    <x v="1"/>
    <x v="0"/>
    <x v="6"/>
    <n v="1"/>
    <n v="0"/>
    <m/>
    <n v="0"/>
  </r>
  <r>
    <s v="שופט"/>
    <s v="שופט בית משפט השלום הרצליה בדימוס"/>
    <s v="מאיר"/>
    <s v="שנהב"/>
    <s v="MEIR"/>
    <s v="SHENHAV"/>
    <s v="male"/>
    <b v="1"/>
    <b v="0"/>
    <x v="1"/>
    <x v="0"/>
    <x v="1"/>
    <n v="1"/>
    <n v="0"/>
    <m/>
    <n v="0"/>
  </r>
  <r>
    <s v="שופט"/>
    <s v="שופטת בית משפט השלום ירושלים בדימוס"/>
    <s v="אנה"/>
    <s v="שניידר"/>
    <s v="ANNA"/>
    <s v="SCHNEIDER"/>
    <s v="female"/>
    <b v="1"/>
    <b v="0"/>
    <x v="1"/>
    <x v="0"/>
    <x v="1"/>
    <n v="1"/>
    <n v="1"/>
    <m/>
    <n v="0"/>
  </r>
  <r>
    <s v="שופט"/>
    <s v="שופט בדימוס"/>
    <s v="עזריאל אליקים"/>
    <s v="שפי"/>
    <s v=""/>
    <s v=""/>
    <s v="male"/>
    <b v="1"/>
    <b v="0"/>
    <x v="1"/>
    <x v="0"/>
    <x v="6"/>
    <n v="1"/>
    <n v="0"/>
    <m/>
    <n v="0"/>
  </r>
  <r>
    <s v="שופט"/>
    <s v="שופט בכיר לעניני משפחה בית משפט השלום (משפחה) רמת גן בדימוס"/>
    <s v="יצחק"/>
    <s v="שנהב"/>
    <s v="YITZHAK"/>
    <s v="SHENHAV"/>
    <s v="male"/>
    <b v="1"/>
    <b v="0"/>
    <x v="1"/>
    <x v="0"/>
    <x v="1"/>
    <n v="1"/>
    <n v="0"/>
    <m/>
    <n v="0"/>
  </r>
  <r>
    <s v="רשם"/>
    <s v="רשמת בית הדין האזורי לעבודה תל-אביב בדימוס"/>
    <s v="חנה"/>
    <s v="שניצר-רהב"/>
    <s v="HANNA"/>
    <s v="SHNITSER-RAHAV"/>
    <s v="female"/>
    <b v="1"/>
    <b v="0"/>
    <x v="1"/>
    <x v="2"/>
    <x v="2"/>
    <n v="1"/>
    <n v="1"/>
    <m/>
    <n v="0"/>
  </r>
  <r>
    <s v="שופט"/>
    <s v="שופט של בימ&quot;ש שלום תל אביב"/>
    <s v="חיים"/>
    <s v="שפירא"/>
    <s v=""/>
    <s v=""/>
    <s v="male"/>
    <b v="1"/>
    <b v="1"/>
    <x v="1"/>
    <x v="0"/>
    <x v="1"/>
    <n v="1"/>
    <n v="0"/>
    <m/>
    <n v="0"/>
  </r>
  <r>
    <s v="שופט"/>
    <s v="שופט בית המשפט המחוזי ירושלים בדימוס"/>
    <s v="יוסף"/>
    <s v="שפירא"/>
    <s v="JOSEPH"/>
    <s v="SHAPIRA"/>
    <s v="male"/>
    <b v="1"/>
    <b v="0"/>
    <x v="1"/>
    <x v="0"/>
    <x v="0"/>
    <n v="1"/>
    <n v="0"/>
    <m/>
    <n v="0"/>
  </r>
  <r>
    <s v="רשם"/>
    <s v="רשם הוצל&quot;פ בדימוס"/>
    <s v="כלנית"/>
    <s v="שפירא"/>
    <s v="CALANIT"/>
    <s v="SHAPIRA"/>
    <s v="female"/>
    <b v="1"/>
    <b v="0"/>
    <x v="1"/>
    <x v="2"/>
    <x v="6"/>
    <n v="1"/>
    <n v="1"/>
    <m/>
    <n v="0"/>
  </r>
  <r>
    <s v="שופט"/>
    <s v="שופטת בית המשפט המחוזי תל-אביב בדימוס"/>
    <s v="תחיה"/>
    <s v="שפירא"/>
    <s v="TCHIA"/>
    <s v="SHAPIRA"/>
    <s v="female"/>
    <b v="1"/>
    <b v="0"/>
    <x v="1"/>
    <x v="0"/>
    <x v="0"/>
    <n v="1"/>
    <n v="1"/>
    <m/>
    <n v="0"/>
  </r>
  <r>
    <s v="שופט"/>
    <s v="שופטת בדימוס"/>
    <s v="מיכל"/>
    <s v="שקד"/>
    <s v=""/>
    <s v=""/>
    <s v="male"/>
    <b v="1"/>
    <b v="0"/>
    <x v="1"/>
    <x v="0"/>
    <x v="6"/>
    <n v="1"/>
    <n v="0"/>
    <m/>
    <n v="0"/>
  </r>
  <r>
    <s v="שופט"/>
    <s v="שופטת של בימ&quot;ש מחוזי תל אביב"/>
    <s v="עדנה"/>
    <s v="שצקי"/>
    <s v="EDNA"/>
    <s v="SHATZKY"/>
    <s v="female"/>
    <b v="1"/>
    <b v="1"/>
    <x v="1"/>
    <x v="0"/>
    <x v="0"/>
    <n v="1"/>
    <n v="1"/>
    <m/>
    <n v="0"/>
  </r>
  <r>
    <s v="שופט"/>
    <s v="שופט בית משפט השלום חיפה בדימוס"/>
    <s v="שמעון"/>
    <s v="שר"/>
    <s v="SHIMON"/>
    <s v="SHER"/>
    <s v="male"/>
    <b v="1"/>
    <b v="0"/>
    <x v="1"/>
    <x v="0"/>
    <x v="1"/>
    <n v="1"/>
    <n v="0"/>
    <m/>
    <n v="0"/>
  </r>
  <r>
    <s v="שופט"/>
    <s v="שופט של בימ&quot;ש שלום חיפה"/>
    <s v="א. ולטר"/>
    <s v="שרויאר"/>
    <s v=""/>
    <s v=""/>
    <s v="male"/>
    <b v="1"/>
    <b v="1"/>
    <x v="1"/>
    <x v="0"/>
    <x v="1"/>
    <n v="1"/>
    <n v="0"/>
    <m/>
    <n v="0"/>
  </r>
  <r>
    <s v="שופט"/>
    <s v="סגן נשיא של בימ&quot;ש שלום תל אביב"/>
    <s v="אלי"/>
    <s v="שרון"/>
    <s v="ELI"/>
    <s v="SHARON"/>
    <s v="male"/>
    <b v="1"/>
    <b v="1"/>
    <x v="1"/>
    <x v="1"/>
    <x v="1"/>
    <n v="1"/>
    <n v="0"/>
    <m/>
    <n v="0"/>
  </r>
  <r>
    <s v="שופט"/>
    <s v="שופטת בית משפט השלום תל-אביב בדימוס"/>
    <s v="חנה"/>
    <s v="שרון"/>
    <s v="HANA"/>
    <s v="SHARON"/>
    <s v="female"/>
    <b v="1"/>
    <b v="0"/>
    <x v="1"/>
    <x v="0"/>
    <x v="1"/>
    <n v="1"/>
    <n v="1"/>
    <m/>
    <n v="0"/>
  </r>
  <r>
    <s v="שופט"/>
    <s v="שופט בית משפט השלום חדרה בדימוס"/>
    <s v="עמירם"/>
    <s v="שרון"/>
    <s v="AMIRAM"/>
    <s v="SHARON"/>
    <s v="male"/>
    <b v="1"/>
    <b v="0"/>
    <x v="1"/>
    <x v="0"/>
    <x v="1"/>
    <n v="1"/>
    <n v="0"/>
    <m/>
    <n v="0"/>
  </r>
  <r>
    <s v="שופט"/>
    <s v="שופטת בית משפט השלום חיפה בדימוס"/>
    <s v="ניצה"/>
    <s v="שרון"/>
    <s v="NITZA"/>
    <s v="SHARON"/>
    <s v="female"/>
    <b v="1"/>
    <b v="0"/>
    <x v="1"/>
    <x v="0"/>
    <x v="1"/>
    <n v="1"/>
    <n v="1"/>
    <m/>
    <n v="0"/>
  </r>
  <r>
    <s v="שופט"/>
    <s v="שופטת בכירה בית משפט השלום תל-אביב בדימוס"/>
    <s v="מיכל"/>
    <s v="שריר"/>
    <s v="MICHAL"/>
    <s v="SHARIR"/>
    <s v="female"/>
    <b v="1"/>
    <b v="0"/>
    <x v="1"/>
    <x v="0"/>
    <x v="1"/>
    <n v="1"/>
    <n v="1"/>
    <m/>
    <n v="0"/>
  </r>
  <r>
    <s v="שופט"/>
    <s v="שופטת בית משפט השלום תל-אביב בדימוס"/>
    <s v="דניאלה"/>
    <s v="שריזלי"/>
    <s v="DANIELA"/>
    <s v="CHERIZLI"/>
    <s v="female"/>
    <b v="1"/>
    <b v="0"/>
    <x v="1"/>
    <x v="0"/>
    <x v="1"/>
    <n v="1"/>
    <n v="1"/>
    <m/>
    <n v="0"/>
  </r>
  <r>
    <s v="שופט"/>
    <s v="שופט בית משפט השלום תל-אביב"/>
    <s v="אריה"/>
    <s v="שרעבי"/>
    <s v="ARIE"/>
    <s v="SHARABI"/>
    <s v="male"/>
    <b v="1"/>
    <b v="0"/>
    <x v="1"/>
    <x v="0"/>
    <x v="1"/>
    <n v="1"/>
    <n v="0"/>
    <m/>
    <n v="0"/>
  </r>
  <r>
    <s v="שופט"/>
    <s v="שופט בית המשפט העליון"/>
    <s v="בן ציון"/>
    <s v="שרשבסקי"/>
    <s v=""/>
    <s v=""/>
    <s v="male"/>
    <b v="1"/>
    <b v="1"/>
    <x v="1"/>
    <x v="0"/>
    <x v="3"/>
    <n v="1"/>
    <n v="0"/>
    <m/>
    <n v="0"/>
  </r>
  <r>
    <s v="שופט"/>
    <s v="שופט של בימ&quot;ש שלום אשדוד בדימוס"/>
    <s v="אברהם"/>
    <s v="ששון"/>
    <s v=""/>
    <s v=""/>
    <s v="male"/>
    <b v="1"/>
    <b v="0"/>
    <x v="1"/>
    <x v="0"/>
    <x v="1"/>
    <n v="1"/>
    <n v="0"/>
    <m/>
    <n v="0"/>
  </r>
  <r>
    <s v="שופט"/>
    <s v="שופט בכיר בית משפט השלום רמלה בדימוס"/>
    <s v="צבי"/>
    <s v="שרצקי"/>
    <s v="ZVI"/>
    <s v="SHERATZKY"/>
    <s v="male"/>
    <b v="1"/>
    <b v="0"/>
    <x v="1"/>
    <x v="0"/>
    <x v="1"/>
    <n v="1"/>
    <n v="0"/>
    <m/>
    <n v="0"/>
  </r>
  <r>
    <s v="שופט"/>
    <s v="שופט בית הדין האזורי לעבודה ירושלים"/>
    <s v="ארי"/>
    <s v="תיבון"/>
    <s v="ARI"/>
    <s v="TIBBON"/>
    <s v="male"/>
    <b v="1"/>
    <b v="1"/>
    <x v="1"/>
    <x v="0"/>
    <x v="2"/>
    <n v="1"/>
    <n v="0"/>
    <m/>
    <n v="0"/>
  </r>
  <r>
    <s v="שופט"/>
    <s v="שופט של בימ&quot;ש מחוזי בירושלים"/>
    <s v="שלמה"/>
    <s v="תוסיה כהן"/>
    <s v=""/>
    <s v=""/>
    <s v="male"/>
    <b v="1"/>
    <b v="1"/>
    <x v="1"/>
    <x v="0"/>
    <x v="0"/>
    <n v="1"/>
    <n v="0"/>
    <m/>
    <n v="0"/>
  </r>
  <r>
    <s v="שופט"/>
    <s v="שופט של בימ&quot;ש מחוזי תל אביב"/>
    <s v="מאיר"/>
    <s v="רובין"/>
    <s v=""/>
    <s v=""/>
    <s v="male"/>
    <b v="1"/>
    <b v="1"/>
    <x v="1"/>
    <x v="0"/>
    <x v="0"/>
    <n v="1"/>
    <n v="0"/>
    <m/>
    <n v="0"/>
  </r>
  <r>
    <s v="שופט"/>
    <s v="משנה לנשיאת בית המשפט העליון בדימוס"/>
    <s v="אליקים"/>
    <s v="רובינשטיין"/>
    <s v="ELYAKIM"/>
    <s v="RUBINSTEIN"/>
    <s v="male"/>
    <b v="1"/>
    <b v="0"/>
    <x v="1"/>
    <x v="1"/>
    <x v="3"/>
    <n v="1"/>
    <n v="0"/>
    <m/>
    <n v="0"/>
  </r>
  <r>
    <s v="שופט"/>
    <s v="שופט תעבורה בבימ&quot;ש שלום חיפה בדימוס"/>
    <s v="יאן"/>
    <s v="רובינזון"/>
    <s v=""/>
    <s v=""/>
    <s v="male"/>
    <b v="1"/>
    <b v="0"/>
    <x v="1"/>
    <x v="0"/>
    <x v="1"/>
    <n v="1"/>
    <n v="0"/>
    <m/>
    <n v="0"/>
  </r>
  <r>
    <s v="שופט"/>
    <s v="שופטת בית המשפט המחוזי מרכז בדימוס"/>
    <s v="קלרה"/>
    <s v="רג'יניאנו"/>
    <s v="CLARA"/>
    <s v="REGINIANO"/>
    <s v="female"/>
    <b v="1"/>
    <b v="0"/>
    <x v="1"/>
    <x v="0"/>
    <x v="0"/>
    <n v="1"/>
    <n v="1"/>
    <m/>
    <n v="0"/>
  </r>
  <r>
    <s v="שופט"/>
    <s v="שופטת בית המשפט המחוזי תל-אביב בדימוס"/>
    <s v="מיכל"/>
    <s v="רובינשטיין שמגר"/>
    <s v="MICHAL"/>
    <s v="RUBINSTEIN"/>
    <s v="female"/>
    <b v="1"/>
    <b v="0"/>
    <x v="1"/>
    <x v="0"/>
    <x v="0"/>
    <n v="1"/>
    <n v="1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486915-92F9-4B86-9AD3-D7740476C95F}" name="PivotTable6" cacheId="1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1" firstHeaderRow="0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axis="axisRow" showAll="0" sortType="descending">
      <items count="7">
        <item h="1" x="4"/>
        <item h="1" x="5"/>
        <item x="3"/>
        <item x="1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 sortType="descending">
      <items count="9">
        <item h="1" x="6"/>
        <item x="2"/>
        <item x="5"/>
        <item x="3"/>
        <item x="0"/>
        <item x="4"/>
        <item x="1"/>
        <item h="1" x="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</pivotFields>
  <rowFields count="2">
    <field x="11"/>
    <field x="10"/>
  </rowFields>
  <rowItems count="28">
    <i>
      <x v="6"/>
    </i>
    <i r="1">
      <x v="5"/>
    </i>
    <i r="1">
      <x v="4"/>
    </i>
    <i r="1">
      <x v="3"/>
    </i>
    <i r="1">
      <x v="2"/>
    </i>
    <i>
      <x v="4"/>
    </i>
    <i r="1">
      <x v="5"/>
    </i>
    <i r="1">
      <x v="3"/>
    </i>
    <i r="1">
      <x v="2"/>
    </i>
    <i r="1">
      <x v="4"/>
    </i>
    <i>
      <x v="1"/>
    </i>
    <i r="1">
      <x v="5"/>
    </i>
    <i r="1">
      <x v="4"/>
    </i>
    <i r="1">
      <x v="3"/>
    </i>
    <i r="1">
      <x v="2"/>
    </i>
    <i>
      <x v="5"/>
    </i>
    <i r="1">
      <x v="5"/>
    </i>
    <i r="1">
      <x v="3"/>
    </i>
    <i>
      <x v="3"/>
    </i>
    <i r="1">
      <x v="5"/>
    </i>
    <i r="1">
      <x v="4"/>
    </i>
    <i r="1">
      <x v="2"/>
    </i>
    <i r="1">
      <x v="3"/>
    </i>
    <i>
      <x v="2"/>
    </i>
    <i r="1">
      <x v="5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אחוז הנשים" fld="16" baseField="11" baseItem="6"/>
    <dataField name="מס' שופטים" fld="12" baseField="11" baseItem="6"/>
  </dataFields>
  <formats count="6">
    <format dxfId="41">
      <pivotArea collapsedLevelsAreSubtotals="1" fieldPosition="0">
        <references count="1">
          <reference field="11" count="0"/>
        </references>
      </pivotArea>
    </format>
    <format dxfId="36">
      <pivotArea grandRow="1" outline="0" collapsedLevelsAreSubtotals="1" fieldPosition="0"/>
    </format>
    <format dxfId="35">
      <pivotArea dataOnly="0" outline="0" fieldPosition="0">
        <references count="1">
          <reference field="4294967294" count="1">
            <x v="1"/>
          </reference>
        </references>
      </pivotArea>
    </format>
    <format dxfId="34">
      <pivotArea dataOnly="0" labelOnly="1" fieldPosition="0">
        <references count="1">
          <reference field="10" count="3">
            <x v="2"/>
            <x v="3"/>
            <x v="4"/>
          </reference>
        </references>
      </pivotArea>
    </format>
    <format dxfId="33">
      <pivotArea dataOnly="0" labelOnly="1" fieldPosition="0">
        <references count="1">
          <reference field="10" count="1">
            <x v="5"/>
          </reference>
        </references>
      </pivotArea>
    </format>
    <format dxfId="7">
      <pivotArea dataOnly="0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DEDA20-1867-41DB-9FA1-7B663563D3B9}" name="PivotTable7" cacheId="1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4" firstHeaderRow="0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axis="axisRow" compact="0" insertBlankRow="1" insertPageBreak="1" sortType="descending">
      <items count="7">
        <item h="1" x="4"/>
        <item h="1" x="5"/>
        <item x="3"/>
        <item x="1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sortType="descending">
      <items count="9">
        <item h="1" x="6"/>
        <item x="2"/>
        <item x="5"/>
        <item x="3"/>
        <item x="0"/>
        <item x="4"/>
        <item x="1"/>
        <item h="1" x="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2">
    <field x="11"/>
    <field x="10"/>
  </rowFields>
  <rowItems count="31">
    <i>
      <x v="6"/>
    </i>
    <i r="1">
      <x v="5"/>
    </i>
    <i r="1">
      <x v="4"/>
    </i>
    <i r="1">
      <x v="3"/>
    </i>
    <i r="1">
      <x v="2"/>
    </i>
    <i>
      <x v="4"/>
    </i>
    <i r="1">
      <x v="5"/>
    </i>
    <i r="1">
      <x v="3"/>
    </i>
    <i r="1">
      <x v="2"/>
    </i>
    <i r="1">
      <x v="4"/>
    </i>
    <i>
      <x v="1"/>
    </i>
    <i r="1">
      <x v="5"/>
    </i>
    <i r="1">
      <x v="4"/>
    </i>
    <i r="1">
      <x v="3"/>
    </i>
    <i r="1">
      <x v="2"/>
    </i>
    <i>
      <x v="5"/>
    </i>
    <i r="1">
      <x v="5"/>
    </i>
    <i r="1">
      <x v="3"/>
    </i>
    <i r="1">
      <x v="2"/>
    </i>
    <i r="1">
      <x v="4"/>
    </i>
    <i>
      <x v="3"/>
    </i>
    <i r="1">
      <x v="5"/>
    </i>
    <i r="1">
      <x v="4"/>
    </i>
    <i r="1">
      <x v="2"/>
    </i>
    <i r="1">
      <x v="3"/>
    </i>
    <i>
      <x v="2"/>
    </i>
    <i r="1">
      <x v="5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ייצוג ערבים" fld="17" baseField="11" baseItem="6"/>
    <dataField name="מס' שופטים" fld="12" baseField="11" baseItem="6"/>
  </dataFields>
  <formats count="2">
    <format dxfId="15">
      <pivotArea dataOnly="0" outline="0" fieldPosition="0">
        <references count="1">
          <reference field="4294967294" count="1">
            <x v="0"/>
          </reference>
        </references>
      </pivotArea>
    </format>
    <format dxfId="16">
      <pivotArea dataOnly="0" labelOnly="1" fieldPosition="0">
        <references count="1">
          <reference field="10" count="1">
            <x v="4"/>
          </reference>
        </references>
      </pivotArea>
    </format>
  </formats>
  <conditionalFormats count="1">
    <conditionalFormat priority="1">
      <pivotAreas count="1">
        <pivotArea outline="0" fieldPosition="0">
          <references count="1">
            <reference field="4294967294" count="1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D568706-2FBE-4E1C-A643-D9FFA216657D}" autoFormatId="16" applyNumberFormats="0" applyBorderFormats="0" applyFontFormats="0" applyPatternFormats="0" applyAlignmentFormats="0" applyWidthHeightFormats="0">
  <queryTableRefresh nextId="17" unboundColumnsRight="7">
    <queryTableFields count="16">
      <queryTableField id="1" name="title" tableColumnId="1"/>
      <queryTableField id="2" name="role" tableColumnId="2"/>
      <queryTableField id="3" name="hebrew_first_name" tableColumnId="3"/>
      <queryTableField id="4" name="hebrew_last_name" tableColumnId="4"/>
      <queryTableField id="5" name="foreign_first_name" tableColumnId="5"/>
      <queryTableField id="6" name="foreign_last_name" tableColumnId="6"/>
      <queryTableField id="7" name="sex" tableColumnId="7"/>
      <queryTableField id="8" name="retired" tableColumnId="8"/>
      <queryTableField id="9" name="deceased" tableColumnId="9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14" dataBound="0" tableColumnId="14"/>
      <queryTableField id="15" dataBound="0" tableColumnId="15"/>
      <queryTableField id="16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4FD69C-6888-4FEB-AA2A-EBDB2479B14F}" name="out" displayName="out" ref="A1:P1580" tableType="queryTable" totalsRowShown="0">
  <autoFilter ref="A1:P1580" xr:uid="{0C7BC8EE-92E2-4E1B-9D88-9B9C69358EDE}"/>
  <sortState xmlns:xlrd2="http://schemas.microsoft.com/office/spreadsheetml/2017/richdata2" ref="A2:O1580">
    <sortCondition descending="1" ref="O1:O1580"/>
  </sortState>
  <tableColumns count="16">
    <tableColumn id="1" xr3:uid="{444D8352-4FB4-4EAC-A119-F77035EEB9BB}" uniqueName="1" name="title" queryTableFieldId="1" dataDxfId="67"/>
    <tableColumn id="2" xr3:uid="{CB448EB0-BAB1-40A6-B36C-B0B78EE2EF1E}" uniqueName="2" name="role" queryTableFieldId="2" dataDxfId="66"/>
    <tableColumn id="3" xr3:uid="{9F2A8F07-939F-40B4-9F0E-28675C9A28DC}" uniqueName="3" name="hebrew_first_name" queryTableFieldId="3" dataDxfId="65"/>
    <tableColumn id="4" xr3:uid="{F49264B0-8854-439F-ADB2-641D02FEC831}" uniqueName="4" name="hebrew_last_name" queryTableFieldId="4" dataDxfId="64"/>
    <tableColumn id="5" xr3:uid="{2B2A2B7A-6A38-4DA0-BCFC-6B9627510EE0}" uniqueName="5" name="foreign_first_name" queryTableFieldId="5" dataDxfId="63"/>
    <tableColumn id="6" xr3:uid="{633A6428-FC83-4924-AEC0-6F574E8D22C6}" uniqueName="6" name="foreign_last_name" queryTableFieldId="6" dataDxfId="62"/>
    <tableColumn id="7" xr3:uid="{7735416A-AA0F-4842-9BB7-476064142434}" uniqueName="7" name="sex" queryTableFieldId="7" dataDxfId="61"/>
    <tableColumn id="8" xr3:uid="{6569FA0B-2375-413E-AE2A-94704EC490BE}" uniqueName="8" name="retired" queryTableFieldId="8"/>
    <tableColumn id="9" xr3:uid="{9E6D5CFD-7D03-4D8D-8B8C-76D38513DD08}" uniqueName="9" name="deceased" queryTableFieldId="9"/>
    <tableColumn id="10" xr3:uid="{272AA860-0993-40F5-B64E-1BE81C36A280}" uniqueName="10" name="בכהונה" queryTableFieldId="10" dataDxfId="6">
      <calculatedColumnFormula>IF(OR(out[[#This Row],[retired]]=TRUE,out[[#This Row],[deceased]]=TRUE),FALSE,TRUE)</calculatedColumnFormula>
    </tableColumn>
    <tableColumn id="11" xr3:uid="{AD4FE2ED-3AD0-4278-8DD8-82F82A46ECE6}" uniqueName="11" name="דירוג" queryTableFieldId="11" dataDxfId="5">
      <calculatedColumnFormula>IFERROR(VLOOKUP(out[[#This Row],[role]:[role]],Table2[],MATCH(out[[#Headers],[דירוג]],Table2[#Headers],0),FALSE),"אחר")</calculatedColumnFormula>
    </tableColumn>
    <tableColumn id="12" xr3:uid="{95A104FF-C391-4DB9-BCC9-BF9C54B7EC2D}" uniqueName="12" name="ערכאה" queryTableFieldId="12" dataDxfId="4">
      <calculatedColumnFormula>IFERROR(VLOOKUP(out[[#This Row],[role]:[role]],Table2[],MATCH(out[[#Headers],[ערכאה]],Table2[#Headers],0),FALSE),"אחר")</calculatedColumnFormula>
    </tableColumn>
    <tableColumn id="13" xr3:uid="{764DAF53-D345-463E-B6B9-45891E15C99C}" uniqueName="13" name="מספר שופטים" queryTableFieldId="13" dataDxfId="3"/>
    <tableColumn id="14" xr3:uid="{93364821-C859-4962-8F8C-1FC644B44475}" uniqueName="14" name="מספר שופטות" queryTableFieldId="14" dataDxfId="2">
      <calculatedColumnFormula>IF(out[[#This Row],[sex]]="female",1,0)</calculatedColumnFormula>
    </tableColumn>
    <tableColumn id="15" xr3:uid="{2F41CF28-1B3F-4046-8186-5AAC95648AFF}" uniqueName="15" name="שמות ערביים" queryTableFieldId="15" dataDxfId="1"/>
    <tableColumn id="16" xr3:uid="{0919F3B9-C321-453D-AF05-9694C6FB8120}" uniqueName="16" name="מספר ערבים" queryTableFieldId="16" dataDxfId="0">
      <calculatedColumnFormula>IF(out[[#This Row],[שמות ערביים]]="ערבי",1,0)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69B89D-B418-4A85-A9A6-1343A550450E}" name="Table2" displayName="Table2" ref="A1:T629" totalsRowShown="0" headerRowDxfId="50">
  <autoFilter ref="A1:T629" xr:uid="{6560D2F8-2590-4903-A6D3-5F5E7D07C2F2}"/>
  <sortState xmlns:xlrd2="http://schemas.microsoft.com/office/spreadsheetml/2017/richdata2" ref="B2:R629">
    <sortCondition descending="1" ref="L1:L629"/>
  </sortState>
  <tableColumns count="20">
    <tableColumn id="16" xr3:uid="{5A75B2EB-C86C-4486-966A-5AD701A3AF69}" name="Column1" dataDxfId="47"/>
    <tableColumn id="1" xr3:uid="{18B4E05F-69CC-45A3-AF60-F3A5874B87E0}" name="role" dataDxfId="60">
      <calculatedColumnFormula>Table2[[#This Row],[Column1]]</calculatedColumnFormula>
    </tableColumn>
    <tableColumn id="2" xr3:uid="{ADFF87C4-1A8C-4AB5-9D69-15F8E804E232}" name="סגן" dataDxfId="52">
      <calculatedColumnFormula>IF(ISNUMBER(SEARCH(Table2[[#Headers],[סגן]],Table2[[#This Row],[role]:[role]])),TRUE,FALSE)</calculatedColumnFormula>
    </tableColumn>
    <tableColumn id="3" xr3:uid="{424FB317-4474-4684-B9C4-33F748FC4212}" name="נשיא" dataDxfId="59">
      <calculatedColumnFormula>IF(ISNUMBER(SEARCH(Table2[[#Headers],[נשיא]],Table2[[#This Row],[role]:[role]])),TRUE,FALSE)</calculatedColumnFormula>
    </tableColumn>
    <tableColumn id="4" xr3:uid="{A3EDE2CD-1B02-4692-B8FE-BA0D91E85D83}" name="שופט" dataDxfId="58">
      <calculatedColumnFormula>IF(ISNUMBER(SEARCH(Table2[[#Headers],[שופט]],Table2[[#This Row],[role]:[role]])),TRUE,FALSE)</calculatedColumnFormula>
    </tableColumn>
    <tableColumn id="5" xr3:uid="{FF714099-247F-4CDC-BD39-DB6E65818B15}" name="רשם" dataDxfId="57">
      <calculatedColumnFormula>IF(ISNUMBER(SEARCH(Table2[[#Headers],[רשם]],Table2[[#This Row],[role]:[role]])),TRUE,FALSE)</calculatedColumnFormula>
    </tableColumn>
    <tableColumn id="6" xr3:uid="{BB38DF3F-5DFA-4D37-A85E-D0A1C9B8E268}" name="מחוזי" dataDxfId="56">
      <calculatedColumnFormula>IF(ISNUMBER(SEARCH(Table2[[#Headers],[מחוזי]],Table2[[#This Row],[role]:[role]])),TRUE,FALSE)</calculatedColumnFormula>
    </tableColumn>
    <tableColumn id="7" xr3:uid="{2C134304-CC6A-47D9-A638-26ACC76A4F35}" name="שלום" dataDxfId="55">
      <calculatedColumnFormula>IF(ISNUMBER(SEARCH(Table2[[#Headers],[שלום]],Table2[[#This Row],[role]:[role]])),TRUE,FALSE)</calculatedColumnFormula>
    </tableColumn>
    <tableColumn id="8" xr3:uid="{80636948-8D81-4466-9AD2-A750FFCD130B}" name="אזורי" dataDxfId="54">
      <calculatedColumnFormula>IF(ISNUMBER(SEARCH(Table2[[#Headers],[אזורי]],Table2[[#This Row],[role]:[role]])),TRUE,FALSE)</calculatedColumnFormula>
    </tableColumn>
    <tableColumn id="9" xr3:uid="{05E43BF2-B805-46A8-885F-0CCB05D2098A}" name="ארצי" dataDxfId="53">
      <calculatedColumnFormula>IF(ISNUMBER(SEARCH(Table2[[#Headers],[ארצי]],Table2[[#This Row],[role]:[role]])),TRUE,FALSE)</calculatedColumnFormula>
    </tableColumn>
    <tableColumn id="10" xr3:uid="{8E649397-14F6-4980-9BA7-6D9C68D6631C}" name="עבודה" dataDxfId="51">
      <calculatedColumnFormula>IF(ISNUMBER(SEARCH(Table2[[#Headers],[עבודה]],Table2[[#This Row],[role]:[role]])),TRUE,FALSE)</calculatedColumnFormula>
    </tableColumn>
    <tableColumn id="13" xr3:uid="{0F0927BB-32AD-4F2D-B74D-CA7B61BB5B04}" name="עליון" dataDxfId="48">
      <calculatedColumnFormula>IF(ISNUMBER(SEARCH(Table2[[#Headers],[עליון]],Table2[[#This Row],[role]:[role]])),TRUE,FALSE)</calculatedColumnFormula>
    </tableColumn>
    <tableColumn id="20" xr3:uid="{181E0EF1-CF7B-4510-83F3-D68003974C37}" name="נוער" dataDxfId="43">
      <calculatedColumnFormula>IF(ISNUMBER(SEARCH(Table2[[#Headers],[נוער]],Table2[[#This Row],[role]:[role]])),TRUE,FALSE)</calculatedColumnFormula>
    </tableColumn>
    <tableColumn id="12" xr3:uid="{CE0522B2-8654-4A50-BA7A-B6399DBB26D3}" name="משנה" dataDxfId="49">
      <calculatedColumnFormula>IF(ISNUMBER(SEARCH(Table2[[#Headers],[משנה]],Table2[[#This Row],[role]:[role]])),TRUE,FALSE)</calculatedColumnFormula>
    </tableColumn>
    <tableColumn id="19" xr3:uid="{2FA5B9E7-C093-46E3-96FE-257CC0DEC2E4}" name="בתי המשפט" dataDxfId="44">
      <calculatedColumnFormula>IF(ISNUMBER(SEARCH(Table2[[#Headers],[בתי המשפט]],Table2[[#This Row],[role]:[role]])),TRUE,FALSE)</calculatedColumnFormula>
    </tableColumn>
    <tableColumn id="17" xr3:uid="{9F52F905-D6C5-4514-A012-3680359CD0C5}" name="מנהל" dataDxfId="46">
      <calculatedColumnFormula>IF(ISNUMBER(SEARCH(Table2[[#Headers],[מנהל]],Table2[[#This Row],[role]:[role]])),TRUE,FALSE)</calculatedColumnFormula>
    </tableColumn>
    <tableColumn id="18" xr3:uid="{10C89CB4-405C-4D3E-AD6B-F3A9183247F4}" name="תעבורה" dataDxfId="45">
      <calculatedColumnFormula>IF(ISNUMBER(SEARCH(Table2[[#Headers],[תעבורה]],Table2[[#This Row],[role]:[role]])),TRUE,FALSE)</calculatedColumnFormula>
    </tableColumn>
    <tableColumn id="11" xr3:uid="{E645DCBF-4D15-46E6-A2EB-02D3FE6DBAAF}" name="נשיא שאינו סגן" dataDxfId="37">
      <calculatedColumnFormula>IF(AND(Table2[[#This Row],[נשיא]]=TRUE,AND(Table2[[#This Row],[סגן]]=FALSE,Table2[[#This Row],[משנה]]=FALSE)),TRUE,FALSE)</calculatedColumnFormula>
    </tableColumn>
    <tableColumn id="14" xr3:uid="{F81DF94B-1742-4753-B104-AC23E4859281}" name="דירוג" dataDxfId="38">
      <calculatedColumnFormula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calculatedColumnFormula>
    </tableColumn>
    <tableColumn id="15" xr3:uid="{3DB4B248-FD47-49F6-8D67-68C103549721}" name="ערכאה" dataDxfId="42">
      <calculatedColumnFormula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CC41-CA3D-439A-9462-129A73A17C7B}">
  <sheetPr>
    <tabColor theme="9" tint="0.79998168889431442"/>
  </sheetPr>
  <dimension ref="A1:C31"/>
  <sheetViews>
    <sheetView workbookViewId="0">
      <selection activeCell="F30" sqref="F30"/>
    </sheetView>
  </sheetViews>
  <sheetFormatPr defaultRowHeight="15" x14ac:dyDescent="0.25"/>
  <cols>
    <col min="1" max="1" width="21.85546875" bestFit="1" customWidth="1"/>
    <col min="2" max="2" width="12" bestFit="1" customWidth="1"/>
    <col min="3" max="3" width="12.42578125" bestFit="1" customWidth="1"/>
    <col min="4" max="4" width="11.28515625" bestFit="1" customWidth="1"/>
    <col min="5" max="5" width="12.42578125" bestFit="1" customWidth="1"/>
    <col min="6" max="6" width="10.7109375" bestFit="1" customWidth="1"/>
    <col min="7" max="7" width="12.42578125" bestFit="1" customWidth="1"/>
    <col min="8" max="8" width="10.7109375" bestFit="1" customWidth="1"/>
    <col min="9" max="9" width="12.42578125" bestFit="1" customWidth="1"/>
    <col min="10" max="10" width="15.7109375" bestFit="1" customWidth="1"/>
    <col min="11" max="11" width="16" bestFit="1" customWidth="1"/>
  </cols>
  <sheetData>
    <row r="1" spans="1:3" x14ac:dyDescent="0.25">
      <c r="A1" s="3" t="s">
        <v>4278</v>
      </c>
      <c r="B1" t="s">
        <v>4312</v>
      </c>
    </row>
    <row r="3" spans="1:3" x14ac:dyDescent="0.25">
      <c r="A3" s="3" t="s">
        <v>4305</v>
      </c>
      <c r="B3" s="4" t="s">
        <v>4313</v>
      </c>
      <c r="C3" s="5" t="s">
        <v>4314</v>
      </c>
    </row>
    <row r="4" spans="1:3" x14ac:dyDescent="0.25">
      <c r="A4" s="2" t="s">
        <v>4311</v>
      </c>
      <c r="B4" s="4">
        <v>0.54469854469854473</v>
      </c>
      <c r="C4" s="5">
        <v>481</v>
      </c>
    </row>
    <row r="5" spans="1:3" x14ac:dyDescent="0.25">
      <c r="A5" s="8" t="s">
        <v>9</v>
      </c>
      <c r="B5" s="4">
        <v>0.55737704918032782</v>
      </c>
      <c r="C5" s="5">
        <v>366</v>
      </c>
    </row>
    <row r="6" spans="1:3" x14ac:dyDescent="0.25">
      <c r="A6" s="8" t="s">
        <v>99</v>
      </c>
      <c r="B6" s="4">
        <v>0.58333333333333337</v>
      </c>
      <c r="C6" s="5">
        <v>60</v>
      </c>
    </row>
    <row r="7" spans="1:3" x14ac:dyDescent="0.25">
      <c r="A7" s="8" t="s">
        <v>4303</v>
      </c>
      <c r="B7" s="4">
        <v>0.41666666666666669</v>
      </c>
      <c r="C7" s="5">
        <v>48</v>
      </c>
    </row>
    <row r="8" spans="1:3" x14ac:dyDescent="0.25">
      <c r="A8" s="8" t="s">
        <v>4284</v>
      </c>
      <c r="B8" s="4">
        <v>0.42857142857142855</v>
      </c>
      <c r="C8" s="5">
        <v>7</v>
      </c>
    </row>
    <row r="9" spans="1:3" x14ac:dyDescent="0.25">
      <c r="A9" s="2" t="s">
        <v>4309</v>
      </c>
      <c r="B9" s="4">
        <v>0.44723618090452261</v>
      </c>
      <c r="C9" s="5">
        <v>199</v>
      </c>
    </row>
    <row r="10" spans="1:3" x14ac:dyDescent="0.25">
      <c r="A10" s="8" t="s">
        <v>9</v>
      </c>
      <c r="B10" s="4">
        <v>0.48502994011976047</v>
      </c>
      <c r="C10" s="5">
        <v>167</v>
      </c>
    </row>
    <row r="11" spans="1:3" x14ac:dyDescent="0.25">
      <c r="A11" s="8" t="s">
        <v>4303</v>
      </c>
      <c r="B11" s="4">
        <v>0.25</v>
      </c>
      <c r="C11" s="5">
        <v>24</v>
      </c>
    </row>
    <row r="12" spans="1:3" x14ac:dyDescent="0.25">
      <c r="A12" s="8" t="s">
        <v>4284</v>
      </c>
      <c r="B12" s="4">
        <v>0.16666666666666666</v>
      </c>
      <c r="C12" s="5">
        <v>6</v>
      </c>
    </row>
    <row r="13" spans="1:3" x14ac:dyDescent="0.25">
      <c r="A13" s="8" t="s">
        <v>99</v>
      </c>
      <c r="B13" s="4">
        <v>0.5</v>
      </c>
      <c r="C13" s="5">
        <v>2</v>
      </c>
    </row>
    <row r="14" spans="1:3" x14ac:dyDescent="0.25">
      <c r="A14" s="2" t="s">
        <v>4306</v>
      </c>
      <c r="B14" s="4">
        <v>0.63888888888888884</v>
      </c>
      <c r="C14" s="5">
        <v>72</v>
      </c>
    </row>
    <row r="15" spans="1:3" x14ac:dyDescent="0.25">
      <c r="A15" s="8" t="s">
        <v>9</v>
      </c>
      <c r="B15" s="4">
        <v>0.65217391304347827</v>
      </c>
      <c r="C15" s="5">
        <v>46</v>
      </c>
    </row>
    <row r="16" spans="1:3" x14ac:dyDescent="0.25">
      <c r="A16" s="8" t="s">
        <v>99</v>
      </c>
      <c r="B16" s="4">
        <v>0.7857142857142857</v>
      </c>
      <c r="C16" s="5">
        <v>14</v>
      </c>
    </row>
    <row r="17" spans="1:3" x14ac:dyDescent="0.25">
      <c r="A17" s="8" t="s">
        <v>4303</v>
      </c>
      <c r="B17" s="4">
        <v>0.5714285714285714</v>
      </c>
      <c r="C17" s="5">
        <v>7</v>
      </c>
    </row>
    <row r="18" spans="1:3" x14ac:dyDescent="0.25">
      <c r="A18" s="8" t="s">
        <v>4284</v>
      </c>
      <c r="B18" s="4">
        <v>0.2</v>
      </c>
      <c r="C18" s="5">
        <v>5</v>
      </c>
    </row>
    <row r="19" spans="1:3" x14ac:dyDescent="0.25">
      <c r="A19" s="2" t="s">
        <v>4310</v>
      </c>
      <c r="B19" s="4">
        <v>0.52173913043478259</v>
      </c>
      <c r="C19" s="5">
        <v>23</v>
      </c>
    </row>
    <row r="20" spans="1:3" x14ac:dyDescent="0.25">
      <c r="A20" s="8" t="s">
        <v>9</v>
      </c>
      <c r="B20" s="4">
        <v>0.55000000000000004</v>
      </c>
      <c r="C20" s="5">
        <v>20</v>
      </c>
    </row>
    <row r="21" spans="1:3" x14ac:dyDescent="0.25">
      <c r="A21" s="8" t="s">
        <v>4303</v>
      </c>
      <c r="B21" s="4">
        <v>0.33333333333333331</v>
      </c>
      <c r="C21" s="5">
        <v>3</v>
      </c>
    </row>
    <row r="22" spans="1:3" x14ac:dyDescent="0.25">
      <c r="A22" s="2" t="s">
        <v>4308</v>
      </c>
      <c r="B22" s="4">
        <v>0.29411764705882354</v>
      </c>
      <c r="C22" s="5">
        <v>17</v>
      </c>
    </row>
    <row r="23" spans="1:3" x14ac:dyDescent="0.25">
      <c r="A23" s="8" t="s">
        <v>9</v>
      </c>
      <c r="B23" s="4">
        <v>0.23076923076923078</v>
      </c>
      <c r="C23" s="5">
        <v>13</v>
      </c>
    </row>
    <row r="24" spans="1:3" x14ac:dyDescent="0.25">
      <c r="A24" s="8" t="s">
        <v>99</v>
      </c>
      <c r="B24" s="4">
        <v>0.5</v>
      </c>
      <c r="C24" s="5">
        <v>2</v>
      </c>
    </row>
    <row r="25" spans="1:3" x14ac:dyDescent="0.25">
      <c r="A25" s="8" t="s">
        <v>4284</v>
      </c>
      <c r="B25" s="4">
        <v>1</v>
      </c>
      <c r="C25" s="5">
        <v>1</v>
      </c>
    </row>
    <row r="26" spans="1:3" x14ac:dyDescent="0.25">
      <c r="A26" s="8" t="s">
        <v>4303</v>
      </c>
      <c r="B26" s="4">
        <v>0</v>
      </c>
      <c r="C26" s="5">
        <v>1</v>
      </c>
    </row>
    <row r="27" spans="1:3" x14ac:dyDescent="0.25">
      <c r="A27" s="2" t="s">
        <v>4307</v>
      </c>
      <c r="B27" s="4">
        <v>0.55555555555555558</v>
      </c>
      <c r="C27" s="5">
        <v>9</v>
      </c>
    </row>
    <row r="28" spans="1:3" x14ac:dyDescent="0.25">
      <c r="A28" s="8" t="s">
        <v>9</v>
      </c>
      <c r="B28" s="4">
        <v>0.5714285714285714</v>
      </c>
      <c r="C28" s="5">
        <v>7</v>
      </c>
    </row>
    <row r="29" spans="1:3" x14ac:dyDescent="0.25">
      <c r="A29" s="8" t="s">
        <v>4284</v>
      </c>
      <c r="B29" s="4">
        <v>1</v>
      </c>
      <c r="C29" s="5">
        <v>1</v>
      </c>
    </row>
    <row r="30" spans="1:3" x14ac:dyDescent="0.25">
      <c r="A30" s="8" t="s">
        <v>4303</v>
      </c>
      <c r="B30" s="4">
        <v>0</v>
      </c>
      <c r="C30" s="5">
        <v>1</v>
      </c>
    </row>
    <row r="31" spans="1:3" x14ac:dyDescent="0.25">
      <c r="A31" s="2" t="s">
        <v>4304</v>
      </c>
      <c r="B31" s="4">
        <v>0.52309612983770282</v>
      </c>
      <c r="C31" s="5">
        <v>801</v>
      </c>
    </row>
  </sheetData>
  <conditionalFormatting pivot="1" sqref="B4:B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N3 L6:N12 D13:N20 A4:A20 D4:N5">
    <cfRule type="containsText" dxfId="32" priority="1" operator="containsText" text="DIV">
      <formula>NOT(ISERROR(SEARCH("DIV",A2)))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19CF-CDF0-433A-8364-F6D1C439FBCD}">
  <sheetPr>
    <tabColor theme="9" tint="0.79998168889431442"/>
  </sheetPr>
  <dimension ref="A1:C34"/>
  <sheetViews>
    <sheetView workbookViewId="0">
      <selection activeCell="H29" sqref="H29"/>
    </sheetView>
  </sheetViews>
  <sheetFormatPr defaultRowHeight="15" x14ac:dyDescent="0.25"/>
  <cols>
    <col min="1" max="1" width="21.85546875" bestFit="1" customWidth="1"/>
    <col min="2" max="2" width="10" bestFit="1" customWidth="1"/>
    <col min="3" max="3" width="11" bestFit="1" customWidth="1"/>
    <col min="4" max="5" width="11.28515625" bestFit="1" customWidth="1"/>
    <col min="6" max="6" width="10" bestFit="1" customWidth="1"/>
    <col min="7" max="7" width="11" bestFit="1" customWidth="1"/>
    <col min="8" max="8" width="10" bestFit="1" customWidth="1"/>
    <col min="9" max="9" width="11" bestFit="1" customWidth="1"/>
    <col min="10" max="10" width="15" bestFit="1" customWidth="1"/>
    <col min="11" max="11" width="16" bestFit="1" customWidth="1"/>
  </cols>
  <sheetData>
    <row r="1" spans="1:3" x14ac:dyDescent="0.25">
      <c r="A1" s="3" t="s">
        <v>4278</v>
      </c>
      <c r="B1" t="s">
        <v>4312</v>
      </c>
    </row>
    <row r="3" spans="1:3" x14ac:dyDescent="0.25">
      <c r="A3" s="3" t="s">
        <v>4305</v>
      </c>
      <c r="B3" s="4" t="s">
        <v>4319</v>
      </c>
      <c r="C3" t="s">
        <v>4314</v>
      </c>
    </row>
    <row r="4" spans="1:3" x14ac:dyDescent="0.25">
      <c r="A4" s="2" t="s">
        <v>4311</v>
      </c>
      <c r="B4" s="4">
        <v>6.2370062370062374E-2</v>
      </c>
      <c r="C4" s="1">
        <v>481</v>
      </c>
    </row>
    <row r="5" spans="1:3" x14ac:dyDescent="0.25">
      <c r="A5" s="6" t="s">
        <v>9</v>
      </c>
      <c r="B5" s="4">
        <v>5.4644808743169397E-2</v>
      </c>
      <c r="C5" s="1">
        <v>366</v>
      </c>
    </row>
    <row r="6" spans="1:3" x14ac:dyDescent="0.25">
      <c r="A6" s="7" t="s">
        <v>99</v>
      </c>
      <c r="B6" s="4">
        <v>0.1</v>
      </c>
      <c r="C6" s="1">
        <v>60</v>
      </c>
    </row>
    <row r="7" spans="1:3" x14ac:dyDescent="0.25">
      <c r="A7" s="6" t="s">
        <v>4303</v>
      </c>
      <c r="B7" s="4">
        <v>6.25E-2</v>
      </c>
      <c r="C7" s="1">
        <v>48</v>
      </c>
    </row>
    <row r="8" spans="1:3" x14ac:dyDescent="0.25">
      <c r="A8" s="6" t="s">
        <v>4284</v>
      </c>
      <c r="B8" s="4">
        <v>0.14285714285714285</v>
      </c>
      <c r="C8" s="1">
        <v>7</v>
      </c>
    </row>
    <row r="9" spans="1:3" x14ac:dyDescent="0.25">
      <c r="A9" s="2" t="s">
        <v>4309</v>
      </c>
      <c r="B9" s="4">
        <v>3.5175879396984924E-2</v>
      </c>
      <c r="C9" s="1">
        <v>199</v>
      </c>
    </row>
    <row r="10" spans="1:3" x14ac:dyDescent="0.25">
      <c r="A10" s="6" t="s">
        <v>9</v>
      </c>
      <c r="B10" s="4">
        <v>2.9940119760479042E-2</v>
      </c>
      <c r="C10" s="1">
        <v>167</v>
      </c>
    </row>
    <row r="11" spans="1:3" x14ac:dyDescent="0.25">
      <c r="A11" s="6" t="s">
        <v>4303</v>
      </c>
      <c r="B11" s="4">
        <v>8.3333333333333329E-2</v>
      </c>
      <c r="C11" s="1">
        <v>24</v>
      </c>
    </row>
    <row r="12" spans="1:3" x14ac:dyDescent="0.25">
      <c r="A12" s="6" t="s">
        <v>4284</v>
      </c>
      <c r="B12" s="4">
        <v>0</v>
      </c>
      <c r="C12" s="1">
        <v>6</v>
      </c>
    </row>
    <row r="13" spans="1:3" x14ac:dyDescent="0.25">
      <c r="A13" s="7" t="s">
        <v>99</v>
      </c>
      <c r="B13" s="4">
        <v>0</v>
      </c>
      <c r="C13" s="1">
        <v>2</v>
      </c>
    </row>
    <row r="14" spans="1:3" x14ac:dyDescent="0.25">
      <c r="A14" s="2" t="s">
        <v>4306</v>
      </c>
      <c r="B14" s="4">
        <v>6.9444444444444448E-2</v>
      </c>
      <c r="C14" s="1">
        <v>72</v>
      </c>
    </row>
    <row r="15" spans="1:3" x14ac:dyDescent="0.25">
      <c r="A15" s="6" t="s">
        <v>9</v>
      </c>
      <c r="B15" s="4">
        <v>4.3478260869565216E-2</v>
      </c>
      <c r="C15" s="1">
        <v>46</v>
      </c>
    </row>
    <row r="16" spans="1:3" x14ac:dyDescent="0.25">
      <c r="A16" s="7" t="s">
        <v>99</v>
      </c>
      <c r="B16" s="4">
        <v>0.14285714285714285</v>
      </c>
      <c r="C16" s="1">
        <v>14</v>
      </c>
    </row>
    <row r="17" spans="1:3" x14ac:dyDescent="0.25">
      <c r="A17" s="6" t="s">
        <v>4303</v>
      </c>
      <c r="B17" s="4">
        <v>0.14285714285714285</v>
      </c>
      <c r="C17" s="1">
        <v>7</v>
      </c>
    </row>
    <row r="18" spans="1:3" x14ac:dyDescent="0.25">
      <c r="A18" s="6" t="s">
        <v>4284</v>
      </c>
      <c r="B18" s="4">
        <v>0</v>
      </c>
      <c r="C18" s="1">
        <v>5</v>
      </c>
    </row>
    <row r="19" spans="1:3" x14ac:dyDescent="0.25">
      <c r="A19" s="2" t="s">
        <v>4310</v>
      </c>
      <c r="B19" s="4">
        <v>0</v>
      </c>
      <c r="C19" s="1">
        <v>23</v>
      </c>
    </row>
    <row r="20" spans="1:3" x14ac:dyDescent="0.25">
      <c r="A20" s="6" t="s">
        <v>9</v>
      </c>
      <c r="B20" s="4">
        <v>0</v>
      </c>
      <c r="C20" s="1">
        <v>20</v>
      </c>
    </row>
    <row r="21" spans="1:3" x14ac:dyDescent="0.25">
      <c r="A21" s="6" t="s">
        <v>4303</v>
      </c>
      <c r="B21" s="4">
        <v>0</v>
      </c>
      <c r="C21" s="1">
        <v>3</v>
      </c>
    </row>
    <row r="22" spans="1:3" x14ac:dyDescent="0.25">
      <c r="A22" s="6" t="s">
        <v>4284</v>
      </c>
      <c r="B22" s="4" t="e">
        <v>#DIV/0!</v>
      </c>
      <c r="C22" s="1"/>
    </row>
    <row r="23" spans="1:3" x14ac:dyDescent="0.25">
      <c r="A23" s="7" t="s">
        <v>99</v>
      </c>
      <c r="B23" s="4" t="e">
        <v>#DIV/0!</v>
      </c>
      <c r="C23" s="1"/>
    </row>
    <row r="24" spans="1:3" x14ac:dyDescent="0.25">
      <c r="A24" s="2" t="s">
        <v>4308</v>
      </c>
      <c r="B24" s="4">
        <v>5.8823529411764705E-2</v>
      </c>
      <c r="C24" s="1">
        <v>17</v>
      </c>
    </row>
    <row r="25" spans="1:3" x14ac:dyDescent="0.25">
      <c r="A25" s="6" t="s">
        <v>9</v>
      </c>
      <c r="B25" s="4">
        <v>7.6923076923076927E-2</v>
      </c>
      <c r="C25" s="1">
        <v>13</v>
      </c>
    </row>
    <row r="26" spans="1:3" x14ac:dyDescent="0.25">
      <c r="A26" s="7" t="s">
        <v>99</v>
      </c>
      <c r="B26" s="4">
        <v>0</v>
      </c>
      <c r="C26" s="1">
        <v>2</v>
      </c>
    </row>
    <row r="27" spans="1:3" x14ac:dyDescent="0.25">
      <c r="A27" s="6" t="s">
        <v>4284</v>
      </c>
      <c r="B27" s="4">
        <v>0</v>
      </c>
      <c r="C27" s="1">
        <v>1</v>
      </c>
    </row>
    <row r="28" spans="1:3" x14ac:dyDescent="0.25">
      <c r="A28" s="6" t="s">
        <v>4303</v>
      </c>
      <c r="B28" s="4">
        <v>0</v>
      </c>
      <c r="C28" s="1">
        <v>1</v>
      </c>
    </row>
    <row r="29" spans="1:3" x14ac:dyDescent="0.25">
      <c r="A29" s="2" t="s">
        <v>4307</v>
      </c>
      <c r="B29" s="4">
        <v>0</v>
      </c>
      <c r="C29" s="1">
        <v>9</v>
      </c>
    </row>
    <row r="30" spans="1:3" x14ac:dyDescent="0.25">
      <c r="A30" s="6" t="s">
        <v>9</v>
      </c>
      <c r="B30" s="4">
        <v>0</v>
      </c>
      <c r="C30" s="1">
        <v>7</v>
      </c>
    </row>
    <row r="31" spans="1:3" x14ac:dyDescent="0.25">
      <c r="A31" s="6" t="s">
        <v>4284</v>
      </c>
      <c r="B31" s="4">
        <v>0</v>
      </c>
      <c r="C31" s="1">
        <v>1</v>
      </c>
    </row>
    <row r="32" spans="1:3" x14ac:dyDescent="0.25">
      <c r="A32" s="6" t="s">
        <v>4303</v>
      </c>
      <c r="B32" s="4">
        <v>0</v>
      </c>
      <c r="C32" s="1">
        <v>1</v>
      </c>
    </row>
    <row r="33" spans="1:3" x14ac:dyDescent="0.25">
      <c r="A33" s="7" t="s">
        <v>99</v>
      </c>
      <c r="B33" s="4" t="e">
        <v>#DIV/0!</v>
      </c>
      <c r="C33" s="1"/>
    </row>
    <row r="34" spans="1:3" x14ac:dyDescent="0.25">
      <c r="A34" s="2" t="s">
        <v>4304</v>
      </c>
      <c r="B34" s="4">
        <v>5.3682896379525592E-2</v>
      </c>
      <c r="C34" s="1">
        <v>801</v>
      </c>
    </row>
  </sheetData>
  <conditionalFormatting pivot="1" sqref="B4:B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225B-6976-4897-B52A-8971DF9EE1A3}">
  <sheetPr>
    <tabColor rgb="FFFFFF00"/>
  </sheetPr>
  <dimension ref="A1:P1580"/>
  <sheetViews>
    <sheetView tabSelected="1" workbookViewId="0">
      <selection activeCell="F12" sqref="F12"/>
    </sheetView>
  </sheetViews>
  <sheetFormatPr defaultRowHeight="15" x14ac:dyDescent="0.25"/>
  <cols>
    <col min="1" max="1" width="7" bestFit="1" customWidth="1"/>
    <col min="2" max="2" width="56.42578125" bestFit="1" customWidth="1"/>
    <col min="3" max="3" width="21" bestFit="1" customWidth="1"/>
    <col min="4" max="5" width="20.5703125" bestFit="1" customWidth="1"/>
    <col min="6" max="6" width="24.42578125" bestFit="1" customWidth="1"/>
    <col min="7" max="7" width="7.28515625" bestFit="1" customWidth="1"/>
    <col min="8" max="8" width="9.42578125" bestFit="1" customWidth="1"/>
    <col min="9" max="9" width="11.7109375" bestFit="1" customWidth="1"/>
    <col min="10" max="10" width="7" style="9" bestFit="1" customWidth="1"/>
    <col min="11" max="11" width="10.7109375" style="9" bestFit="1" customWidth="1"/>
    <col min="12" max="12" width="19" style="9" bestFit="1" customWidth="1"/>
    <col min="13" max="14" width="12.5703125" style="9" bestFit="1" customWidth="1"/>
    <col min="15" max="16" width="9.140625" style="9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1" t="s">
        <v>4278</v>
      </c>
      <c r="K1" s="12" t="s">
        <v>4289</v>
      </c>
      <c r="L1" s="12" t="s">
        <v>4290</v>
      </c>
      <c r="M1" s="11" t="s">
        <v>4301</v>
      </c>
      <c r="N1" s="11" t="s">
        <v>4302</v>
      </c>
      <c r="O1" s="11" t="s">
        <v>4315</v>
      </c>
      <c r="P1" s="11" t="s">
        <v>4318</v>
      </c>
    </row>
    <row r="2" spans="1:16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t="b">
        <v>0</v>
      </c>
      <c r="I2" t="b">
        <v>0</v>
      </c>
      <c r="J2" s="10" t="b">
        <f>IF(OR(out[[#This Row],[retired]]=TRUE,out[[#This Row],[deceased]]=TRUE),FALSE,TRUE)</f>
        <v>1</v>
      </c>
      <c r="K2" s="10" t="str">
        <f>IFERROR(VLOOKUP(out[[#This Row],[role]:[role]],Table2[],MATCH(out[[#Headers],[דירוג]],Table2[#Headers],0),FALSE),"אחר")</f>
        <v>שופט</v>
      </c>
      <c r="L2" s="10" t="str">
        <f>IFERROR(VLOOKUP(out[[#This Row],[role]:[role]],Table2[],MATCH(out[[#Headers],[ערכאה]],Table2[#Headers],0),FALSE),"אחר")</f>
        <v>בית משפט המחוזי</v>
      </c>
      <c r="M2" s="10">
        <v>1</v>
      </c>
      <c r="N2" s="10">
        <f>IF(out[[#This Row],[sex]]="female",1,0)</f>
        <v>0</v>
      </c>
      <c r="O2" s="10" t="s">
        <v>4316</v>
      </c>
      <c r="P2" s="10">
        <f>IF(out[[#This Row],[שמות ערביים]]="ערבי",1,0)</f>
        <v>1</v>
      </c>
    </row>
    <row r="3" spans="1:16" x14ac:dyDescent="0.25">
      <c r="A3" s="1" t="s">
        <v>9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15</v>
      </c>
      <c r="H3" t="b">
        <v>0</v>
      </c>
      <c r="I3" t="b">
        <v>0</v>
      </c>
      <c r="J3" s="10" t="b">
        <f>IF(OR(out[[#This Row],[retired]]=TRUE,out[[#This Row],[deceased]]=TRUE),FALSE,TRUE)</f>
        <v>1</v>
      </c>
      <c r="K3" s="10" t="str">
        <f>IFERROR(VLOOKUP(out[[#This Row],[role]:[role]],Table2[],MATCH(out[[#Headers],[דירוג]],Table2[#Headers],0),FALSE),"אחר")</f>
        <v>סגן או משנה</v>
      </c>
      <c r="L3" s="10" t="str">
        <f>IFERROR(VLOOKUP(out[[#This Row],[role]:[role]],Table2[],MATCH(out[[#Headers],[ערכאה]],Table2[#Headers],0),FALSE),"אחר")</f>
        <v>בית משפט שלום</v>
      </c>
      <c r="M3" s="10">
        <v>1</v>
      </c>
      <c r="N3" s="10">
        <f>IF(out[[#This Row],[sex]]="female",1,0)</f>
        <v>0</v>
      </c>
      <c r="O3" s="10" t="s">
        <v>4316</v>
      </c>
      <c r="P3" s="10">
        <f>IF(out[[#This Row],[שמות ערביים]]="ערבי",1,0)</f>
        <v>1</v>
      </c>
    </row>
    <row r="4" spans="1:16" x14ac:dyDescent="0.25">
      <c r="A4" s="1" t="s">
        <v>9</v>
      </c>
      <c r="B4" s="1" t="s">
        <v>42</v>
      </c>
      <c r="C4" s="1" t="s">
        <v>43</v>
      </c>
      <c r="D4" s="1" t="s">
        <v>44</v>
      </c>
      <c r="E4" s="1" t="s">
        <v>45</v>
      </c>
      <c r="F4" s="1" t="s">
        <v>46</v>
      </c>
      <c r="G4" s="1" t="s">
        <v>15</v>
      </c>
      <c r="H4" t="b">
        <v>0</v>
      </c>
      <c r="I4" t="b">
        <v>0</v>
      </c>
      <c r="J4" s="10" t="b">
        <f>IF(OR(out[[#This Row],[retired]]=TRUE,out[[#This Row],[deceased]]=TRUE),FALSE,TRUE)</f>
        <v>1</v>
      </c>
      <c r="K4" s="10" t="str">
        <f>IFERROR(VLOOKUP(out[[#This Row],[role]:[role]],Table2[],MATCH(out[[#Headers],[דירוג]],Table2[#Headers],0),FALSE),"אחר")</f>
        <v>סגן או משנה</v>
      </c>
      <c r="L4" s="10" t="str">
        <f>IFERROR(VLOOKUP(out[[#This Row],[role]:[role]],Table2[],MATCH(out[[#Headers],[ערכאה]],Table2[#Headers],0),FALSE),"אחר")</f>
        <v>בית הדין האזורי לעבודה</v>
      </c>
      <c r="M4" s="10">
        <v>1</v>
      </c>
      <c r="N4" s="10">
        <f>IF(out[[#This Row],[sex]]="female",1,0)</f>
        <v>0</v>
      </c>
      <c r="O4" s="10" t="s">
        <v>4316</v>
      </c>
      <c r="P4" s="10">
        <f>IF(out[[#This Row],[שמות ערביים]]="ערבי",1,0)</f>
        <v>1</v>
      </c>
    </row>
    <row r="5" spans="1:16" x14ac:dyDescent="0.25">
      <c r="A5" s="1" t="s">
        <v>9</v>
      </c>
      <c r="B5" s="1" t="s">
        <v>47</v>
      </c>
      <c r="C5" s="1" t="s">
        <v>48</v>
      </c>
      <c r="D5" s="1" t="s">
        <v>49</v>
      </c>
      <c r="E5" s="1" t="s">
        <v>50</v>
      </c>
      <c r="F5" s="1" t="s">
        <v>51</v>
      </c>
      <c r="G5" s="1" t="s">
        <v>26</v>
      </c>
      <c r="H5" t="b">
        <v>0</v>
      </c>
      <c r="I5" t="b">
        <v>0</v>
      </c>
      <c r="J5" s="10" t="b">
        <f>IF(OR(out[[#This Row],[retired]]=TRUE,out[[#This Row],[deceased]]=TRUE),FALSE,TRUE)</f>
        <v>1</v>
      </c>
      <c r="K5" s="10" t="str">
        <f>IFERROR(VLOOKUP(out[[#This Row],[role]:[role]],Table2[],MATCH(out[[#Headers],[דירוג]],Table2[#Headers],0),FALSE),"אחר")</f>
        <v>שופט</v>
      </c>
      <c r="L5" s="10" t="str">
        <f>IFERROR(VLOOKUP(out[[#This Row],[role]:[role]],Table2[],MATCH(out[[#Headers],[ערכאה]],Table2[#Headers],0),FALSE),"אחר")</f>
        <v>בית משפט שלום</v>
      </c>
      <c r="M5" s="10">
        <v>1</v>
      </c>
      <c r="N5" s="10">
        <f>IF(out[[#This Row],[sex]]="female",1,0)</f>
        <v>1</v>
      </c>
      <c r="O5" s="10" t="s">
        <v>4316</v>
      </c>
      <c r="P5" s="10">
        <f>IF(out[[#This Row],[שמות ערביים]]="ערבי",1,0)</f>
        <v>1</v>
      </c>
    </row>
    <row r="6" spans="1:16" x14ac:dyDescent="0.25">
      <c r="A6" s="1" t="s">
        <v>9</v>
      </c>
      <c r="B6" s="1" t="s">
        <v>71</v>
      </c>
      <c r="C6" s="1" t="s">
        <v>72</v>
      </c>
      <c r="D6" s="1" t="s">
        <v>73</v>
      </c>
      <c r="E6" s="1" t="s">
        <v>74</v>
      </c>
      <c r="F6" s="1" t="s">
        <v>75</v>
      </c>
      <c r="G6" s="1" t="s">
        <v>15</v>
      </c>
      <c r="H6" t="b">
        <v>0</v>
      </c>
      <c r="I6" t="b">
        <v>0</v>
      </c>
      <c r="J6" s="10" t="b">
        <f>IF(OR(out[[#This Row],[retired]]=TRUE,out[[#This Row],[deceased]]=TRUE),FALSE,TRUE)</f>
        <v>1</v>
      </c>
      <c r="K6" s="10" t="str">
        <f>IFERROR(VLOOKUP(out[[#This Row],[role]:[role]],Table2[],MATCH(out[[#Headers],[דירוג]],Table2[#Headers],0),FALSE),"אחר")</f>
        <v>שופט</v>
      </c>
      <c r="L6" s="10" t="str">
        <f>IFERROR(VLOOKUP(out[[#This Row],[role]:[role]],Table2[],MATCH(out[[#Headers],[ערכאה]],Table2[#Headers],0),FALSE),"אחר")</f>
        <v>בית משפט שלום</v>
      </c>
      <c r="M6" s="10">
        <v>1</v>
      </c>
      <c r="N6" s="10">
        <f>IF(out[[#This Row],[sex]]="female",1,0)</f>
        <v>0</v>
      </c>
      <c r="O6" s="10" t="s">
        <v>4316</v>
      </c>
      <c r="P6" s="10">
        <f>IF(out[[#This Row],[שמות ערביים]]="ערבי",1,0)</f>
        <v>1</v>
      </c>
    </row>
    <row r="7" spans="1:16" x14ac:dyDescent="0.25">
      <c r="A7" s="1" t="s">
        <v>9</v>
      </c>
      <c r="B7" s="1" t="s">
        <v>320</v>
      </c>
      <c r="C7" s="1" t="s">
        <v>321</v>
      </c>
      <c r="D7" s="1" t="s">
        <v>322</v>
      </c>
      <c r="E7" s="1" t="s">
        <v>323</v>
      </c>
      <c r="F7" s="1" t="s">
        <v>324</v>
      </c>
      <c r="G7" s="1" t="s">
        <v>15</v>
      </c>
      <c r="H7" t="b">
        <v>0</v>
      </c>
      <c r="I7" t="b">
        <v>0</v>
      </c>
      <c r="J7" s="10" t="b">
        <f>IF(OR(out[[#This Row],[retired]]=TRUE,out[[#This Row],[deceased]]=TRUE),FALSE,TRUE)</f>
        <v>1</v>
      </c>
      <c r="K7" s="10" t="str">
        <f>IFERROR(VLOOKUP(out[[#This Row],[role]:[role]],Table2[],MATCH(out[[#Headers],[דירוג]],Table2[#Headers],0),FALSE),"אחר")</f>
        <v>שופט</v>
      </c>
      <c r="L7" s="10" t="str">
        <f>IFERROR(VLOOKUP(out[[#This Row],[role]:[role]],Table2[],MATCH(out[[#Headers],[ערכאה]],Table2[#Headers],0),FALSE),"אחר")</f>
        <v>בית משפט המחוזי</v>
      </c>
      <c r="M7" s="10">
        <v>1</v>
      </c>
      <c r="N7" s="10">
        <f>IF(out[[#This Row],[sex]]="female",1,0)</f>
        <v>0</v>
      </c>
      <c r="O7" s="10" t="s">
        <v>4316</v>
      </c>
      <c r="P7" s="10">
        <f>IF(out[[#This Row],[שמות ערביים]]="ערבי",1,0)</f>
        <v>1</v>
      </c>
    </row>
    <row r="8" spans="1:16" x14ac:dyDescent="0.25">
      <c r="A8" s="1" t="s">
        <v>9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26</v>
      </c>
      <c r="H8" t="b">
        <v>0</v>
      </c>
      <c r="I8" t="b">
        <v>0</v>
      </c>
      <c r="J8" s="10" t="b">
        <f>IF(OR(out[[#This Row],[retired]]=TRUE,out[[#This Row],[deceased]]=TRUE),FALSE,TRUE)</f>
        <v>1</v>
      </c>
      <c r="K8" s="10" t="str">
        <f>IFERROR(VLOOKUP(out[[#This Row],[role]:[role]],Table2[],MATCH(out[[#Headers],[דירוג]],Table2[#Headers],0),FALSE),"אחר")</f>
        <v>שופט</v>
      </c>
      <c r="L8" s="10" t="str">
        <f>IFERROR(VLOOKUP(out[[#This Row],[role]:[role]],Table2[],MATCH(out[[#Headers],[ערכאה]],Table2[#Headers],0),FALSE),"אחר")</f>
        <v>בית משפט שלום</v>
      </c>
      <c r="M8" s="10">
        <v>1</v>
      </c>
      <c r="N8" s="10">
        <f>IF(out[[#This Row],[sex]]="female",1,0)</f>
        <v>1</v>
      </c>
      <c r="O8" s="10" t="s">
        <v>4317</v>
      </c>
      <c r="P8" s="10">
        <f>IF(out[[#This Row],[שמות ערביים]]="ערבי",1,0)</f>
        <v>0</v>
      </c>
    </row>
    <row r="9" spans="1:16" x14ac:dyDescent="0.25">
      <c r="A9" s="1" t="s">
        <v>99</v>
      </c>
      <c r="B9" s="1" t="s">
        <v>1145</v>
      </c>
      <c r="C9" s="1" t="s">
        <v>1146</v>
      </c>
      <c r="D9" s="1" t="s">
        <v>1147</v>
      </c>
      <c r="E9" s="1" t="s">
        <v>1148</v>
      </c>
      <c r="F9" s="1" t="s">
        <v>1149</v>
      </c>
      <c r="G9" s="1" t="s">
        <v>26</v>
      </c>
      <c r="H9" t="b">
        <v>0</v>
      </c>
      <c r="I9" t="b">
        <v>0</v>
      </c>
      <c r="J9" s="10" t="b">
        <f>IF(OR(out[[#This Row],[retired]]=TRUE,out[[#This Row],[deceased]]=TRUE),FALSE,TRUE)</f>
        <v>1</v>
      </c>
      <c r="K9" s="10" t="str">
        <f>IFERROR(VLOOKUP(out[[#This Row],[role]:[role]],Table2[],MATCH(out[[#Headers],[דירוג]],Table2[#Headers],0),FALSE),"אחר")</f>
        <v>רשם</v>
      </c>
      <c r="L9" s="10" t="str">
        <f>IFERROR(VLOOKUP(out[[#This Row],[role]:[role]],Table2[],MATCH(out[[#Headers],[ערכאה]],Table2[#Headers],0),FALSE),"אחר")</f>
        <v>בית משפט שלום</v>
      </c>
      <c r="M9" s="10">
        <v>1</v>
      </c>
      <c r="N9" s="10">
        <f>IF(out[[#This Row],[sex]]="female",1,0)</f>
        <v>1</v>
      </c>
      <c r="O9" s="10" t="s">
        <v>4316</v>
      </c>
      <c r="P9" s="10">
        <f>IF(out[[#This Row],[שמות ערביים]]="ערבי",1,0)</f>
        <v>1</v>
      </c>
    </row>
    <row r="10" spans="1:16" x14ac:dyDescent="0.25">
      <c r="A10" s="1" t="s">
        <v>9</v>
      </c>
      <c r="B10" s="1" t="s">
        <v>1159</v>
      </c>
      <c r="C10" s="1" t="s">
        <v>1160</v>
      </c>
      <c r="D10" s="1" t="s">
        <v>1161</v>
      </c>
      <c r="E10" s="1" t="s">
        <v>1162</v>
      </c>
      <c r="F10" s="1" t="s">
        <v>1163</v>
      </c>
      <c r="G10" s="1" t="s">
        <v>26</v>
      </c>
      <c r="H10" t="b">
        <v>0</v>
      </c>
      <c r="I10" t="b">
        <v>0</v>
      </c>
      <c r="J10" s="10" t="b">
        <f>IF(OR(out[[#This Row],[retired]]=TRUE,out[[#This Row],[deceased]]=TRUE),FALSE,TRUE)</f>
        <v>1</v>
      </c>
      <c r="K10" s="10" t="str">
        <f>IFERROR(VLOOKUP(out[[#This Row],[role]:[role]],Table2[],MATCH(out[[#Headers],[דירוג]],Table2[#Headers],0),FALSE),"אחר")</f>
        <v>שופט</v>
      </c>
      <c r="L10" s="10" t="str">
        <f>IFERROR(VLOOKUP(out[[#This Row],[role]:[role]],Table2[],MATCH(out[[#Headers],[ערכאה]],Table2[#Headers],0),FALSE),"אחר")</f>
        <v>בית הדין האזורי לעבודה</v>
      </c>
      <c r="M10" s="10">
        <v>1</v>
      </c>
      <c r="N10" s="10">
        <f>IF(out[[#This Row],[sex]]="female",1,0)</f>
        <v>1</v>
      </c>
      <c r="O10" s="10" t="s">
        <v>4316</v>
      </c>
      <c r="P10" s="10">
        <f>IF(out[[#This Row],[שמות ערביים]]="ערבי",1,0)</f>
        <v>1</v>
      </c>
    </row>
    <row r="11" spans="1:16" x14ac:dyDescent="0.25">
      <c r="A11" s="1" t="s">
        <v>9</v>
      </c>
      <c r="B11" s="1" t="s">
        <v>1175</v>
      </c>
      <c r="C11" s="1" t="s">
        <v>1176</v>
      </c>
      <c r="D11" s="1" t="s">
        <v>1177</v>
      </c>
      <c r="E11" s="1" t="s">
        <v>1178</v>
      </c>
      <c r="F11" s="1" t="s">
        <v>1179</v>
      </c>
      <c r="G11" s="1" t="s">
        <v>26</v>
      </c>
      <c r="H11" t="b">
        <v>0</v>
      </c>
      <c r="I11" t="b">
        <v>0</v>
      </c>
      <c r="J11" s="10" t="b">
        <f>IF(OR(out[[#This Row],[retired]]=TRUE,out[[#This Row],[deceased]]=TRUE),FALSE,TRUE)</f>
        <v>1</v>
      </c>
      <c r="K11" s="10" t="str">
        <f>IFERROR(VLOOKUP(out[[#This Row],[role]:[role]],Table2[],MATCH(out[[#Headers],[דירוג]],Table2[#Headers],0),FALSE),"אחר")</f>
        <v>שופט</v>
      </c>
      <c r="L11" s="10" t="str">
        <f>IFERROR(VLOOKUP(out[[#This Row],[role]:[role]],Table2[],MATCH(out[[#Headers],[ערכאה]],Table2[#Headers],0),FALSE),"אחר")</f>
        <v>בית משפט שלום</v>
      </c>
      <c r="M11" s="10">
        <v>1</v>
      </c>
      <c r="N11" s="10">
        <f>IF(out[[#This Row],[sex]]="female",1,0)</f>
        <v>1</v>
      </c>
      <c r="O11" s="10" t="s">
        <v>4316</v>
      </c>
      <c r="P11" s="10">
        <f>IF(out[[#This Row],[שמות ערביים]]="ערבי",1,0)</f>
        <v>1</v>
      </c>
    </row>
    <row r="12" spans="1:16" x14ac:dyDescent="0.25">
      <c r="A12" s="1" t="s">
        <v>9</v>
      </c>
      <c r="B12" s="1" t="s">
        <v>717</v>
      </c>
      <c r="C12" s="1" t="s">
        <v>1225</v>
      </c>
      <c r="D12" s="1" t="s">
        <v>1226</v>
      </c>
      <c r="E12" s="1" t="s">
        <v>1227</v>
      </c>
      <c r="F12" s="1" t="s">
        <v>1228</v>
      </c>
      <c r="G12" s="1" t="s">
        <v>15</v>
      </c>
      <c r="H12" t="b">
        <v>0</v>
      </c>
      <c r="I12" t="b">
        <v>0</v>
      </c>
      <c r="J12" s="10" t="b">
        <f>IF(OR(out[[#This Row],[retired]]=TRUE,out[[#This Row],[deceased]]=TRUE),FALSE,TRUE)</f>
        <v>1</v>
      </c>
      <c r="K12" s="10" t="str">
        <f>IFERROR(VLOOKUP(out[[#This Row],[role]:[role]],Table2[],MATCH(out[[#Headers],[דירוג]],Table2[#Headers],0),FALSE),"אחר")</f>
        <v>שופט</v>
      </c>
      <c r="L12" s="10" t="str">
        <f>IFERROR(VLOOKUP(out[[#This Row],[role]:[role]],Table2[],MATCH(out[[#Headers],[ערכאה]],Table2[#Headers],0),FALSE),"אחר")</f>
        <v>בית משפט המחוזי</v>
      </c>
      <c r="M12" s="10">
        <v>1</v>
      </c>
      <c r="N12" s="10">
        <f>IF(out[[#This Row],[sex]]="female",1,0)</f>
        <v>0</v>
      </c>
      <c r="O12" s="10" t="s">
        <v>4316</v>
      </c>
      <c r="P12" s="10">
        <f>IF(out[[#This Row],[שמות ערביים]]="ערבי",1,0)</f>
        <v>1</v>
      </c>
    </row>
    <row r="13" spans="1:16" x14ac:dyDescent="0.25">
      <c r="A13" s="1" t="s">
        <v>9</v>
      </c>
      <c r="B13" s="1" t="s">
        <v>1235</v>
      </c>
      <c r="C13" s="1" t="s">
        <v>1236</v>
      </c>
      <c r="D13" s="1" t="s">
        <v>1237</v>
      </c>
      <c r="E13" s="1" t="s">
        <v>1238</v>
      </c>
      <c r="F13" s="1" t="s">
        <v>1239</v>
      </c>
      <c r="G13" s="1" t="s">
        <v>26</v>
      </c>
      <c r="H13" t="b">
        <v>0</v>
      </c>
      <c r="I13" t="b">
        <v>0</v>
      </c>
      <c r="J13" s="10" t="b">
        <f>IF(OR(out[[#This Row],[retired]]=TRUE,out[[#This Row],[deceased]]=TRUE),FALSE,TRUE)</f>
        <v>1</v>
      </c>
      <c r="K13" s="10" t="str">
        <f>IFERROR(VLOOKUP(out[[#This Row],[role]:[role]],Table2[],MATCH(out[[#Headers],[דירוג]],Table2[#Headers],0),FALSE),"אחר")</f>
        <v>שופט</v>
      </c>
      <c r="L13" s="10" t="str">
        <f>IFERROR(VLOOKUP(out[[#This Row],[role]:[role]],Table2[],MATCH(out[[#Headers],[ערכאה]],Table2[#Headers],0),FALSE),"אחר")</f>
        <v>בית משפט שלום</v>
      </c>
      <c r="M13" s="10">
        <v>1</v>
      </c>
      <c r="N13" s="10">
        <f>IF(out[[#This Row],[sex]]="female",1,0)</f>
        <v>1</v>
      </c>
      <c r="O13" s="10" t="s">
        <v>4316</v>
      </c>
      <c r="P13" s="10">
        <f>IF(out[[#This Row],[שמות ערביים]]="ערבי",1,0)</f>
        <v>1</v>
      </c>
    </row>
    <row r="14" spans="1:16" x14ac:dyDescent="0.25">
      <c r="A14" s="1" t="s">
        <v>9</v>
      </c>
      <c r="B14" s="1" t="s">
        <v>540</v>
      </c>
      <c r="C14" s="1" t="s">
        <v>1506</v>
      </c>
      <c r="D14" s="1" t="s">
        <v>1507</v>
      </c>
      <c r="E14" s="1" t="s">
        <v>1508</v>
      </c>
      <c r="F14" s="1" t="s">
        <v>1509</v>
      </c>
      <c r="G14" s="1" t="s">
        <v>15</v>
      </c>
      <c r="H14" t="b">
        <v>0</v>
      </c>
      <c r="I14" t="b">
        <v>0</v>
      </c>
      <c r="J14" s="10" t="b">
        <f>IF(OR(out[[#This Row],[retired]]=TRUE,out[[#This Row],[deceased]]=TRUE),FALSE,TRUE)</f>
        <v>1</v>
      </c>
      <c r="K14" s="10" t="str">
        <f>IFERROR(VLOOKUP(out[[#This Row],[role]:[role]],Table2[],MATCH(out[[#Headers],[דירוג]],Table2[#Headers],0),FALSE),"אחר")</f>
        <v>שופט</v>
      </c>
      <c r="L14" s="10" t="str">
        <f>IFERROR(VLOOKUP(out[[#This Row],[role]:[role]],Table2[],MATCH(out[[#Headers],[ערכאה]],Table2[#Headers],0),FALSE),"אחר")</f>
        <v>בית משפט שלום</v>
      </c>
      <c r="M14" s="10">
        <v>1</v>
      </c>
      <c r="N14" s="10">
        <f>IF(out[[#This Row],[sex]]="female",1,0)</f>
        <v>0</v>
      </c>
      <c r="O14" s="10" t="s">
        <v>4316</v>
      </c>
      <c r="P14" s="10">
        <f>IF(out[[#This Row],[שמות ערביים]]="ערבי",1,0)</f>
        <v>1</v>
      </c>
    </row>
    <row r="15" spans="1:16" x14ac:dyDescent="0.25">
      <c r="A15" s="1" t="s">
        <v>9</v>
      </c>
      <c r="B15" s="1" t="s">
        <v>1415</v>
      </c>
      <c r="C15" s="1" t="s">
        <v>1739</v>
      </c>
      <c r="D15" s="1" t="s">
        <v>1740</v>
      </c>
      <c r="E15" s="1" t="s">
        <v>1741</v>
      </c>
      <c r="F15" s="1" t="s">
        <v>1742</v>
      </c>
      <c r="G15" s="1" t="s">
        <v>15</v>
      </c>
      <c r="H15" t="b">
        <v>0</v>
      </c>
      <c r="I15" t="b">
        <v>0</v>
      </c>
      <c r="J15" s="10" t="b">
        <f>IF(OR(out[[#This Row],[retired]]=TRUE,out[[#This Row],[deceased]]=TRUE),FALSE,TRUE)</f>
        <v>1</v>
      </c>
      <c r="K15" s="10" t="str">
        <f>IFERROR(VLOOKUP(out[[#This Row],[role]:[role]],Table2[],MATCH(out[[#Headers],[דירוג]],Table2[#Headers],0),FALSE),"אחר")</f>
        <v>סגן או משנה</v>
      </c>
      <c r="L15" s="10" t="str">
        <f>IFERROR(VLOOKUP(out[[#This Row],[role]:[role]],Table2[],MATCH(out[[#Headers],[ערכאה]],Table2[#Headers],0),FALSE),"אחר")</f>
        <v>בית משפט המחוזי</v>
      </c>
      <c r="M15" s="10">
        <v>1</v>
      </c>
      <c r="N15" s="10">
        <f>IF(out[[#This Row],[sex]]="female",1,0)</f>
        <v>0</v>
      </c>
      <c r="O15" s="10" t="s">
        <v>4316</v>
      </c>
      <c r="P15" s="10">
        <f>IF(out[[#This Row],[שמות ערביים]]="ערבי",1,0)</f>
        <v>1</v>
      </c>
    </row>
    <row r="16" spans="1:16" x14ac:dyDescent="0.25">
      <c r="A16" s="1" t="s">
        <v>9</v>
      </c>
      <c r="B16" s="1" t="s">
        <v>47</v>
      </c>
      <c r="C16" s="1" t="s">
        <v>1967</v>
      </c>
      <c r="D16" s="1" t="s">
        <v>1963</v>
      </c>
      <c r="E16" s="1" t="s">
        <v>1968</v>
      </c>
      <c r="F16" s="1" t="s">
        <v>1969</v>
      </c>
      <c r="G16" s="1" t="s">
        <v>26</v>
      </c>
      <c r="H16" t="b">
        <v>0</v>
      </c>
      <c r="I16" t="b">
        <v>0</v>
      </c>
      <c r="J16" s="10" t="b">
        <f>IF(OR(out[[#This Row],[retired]]=TRUE,out[[#This Row],[deceased]]=TRUE),FALSE,TRUE)</f>
        <v>1</v>
      </c>
      <c r="K16" s="10" t="str">
        <f>IFERROR(VLOOKUP(out[[#This Row],[role]:[role]],Table2[],MATCH(out[[#Headers],[דירוג]],Table2[#Headers],0),FALSE),"אחר")</f>
        <v>שופט</v>
      </c>
      <c r="L16" s="10" t="str">
        <f>IFERROR(VLOOKUP(out[[#This Row],[role]:[role]],Table2[],MATCH(out[[#Headers],[ערכאה]],Table2[#Headers],0),FALSE),"אחר")</f>
        <v>בית משפט שלום</v>
      </c>
      <c r="M16" s="10">
        <v>1</v>
      </c>
      <c r="N16" s="10">
        <f>IF(out[[#This Row],[sex]]="female",1,0)</f>
        <v>1</v>
      </c>
      <c r="O16" s="10" t="s">
        <v>4316</v>
      </c>
      <c r="P16" s="10">
        <f>IF(out[[#This Row],[שמות ערביים]]="ערבי",1,0)</f>
        <v>1</v>
      </c>
    </row>
    <row r="17" spans="1:16" x14ac:dyDescent="0.25">
      <c r="A17" s="1" t="s">
        <v>9</v>
      </c>
      <c r="B17" s="1" t="s">
        <v>2028</v>
      </c>
      <c r="C17" s="1" t="s">
        <v>2029</v>
      </c>
      <c r="D17" s="1" t="s">
        <v>2030</v>
      </c>
      <c r="E17" s="1" t="s">
        <v>2031</v>
      </c>
      <c r="F17" s="1" t="s">
        <v>2032</v>
      </c>
      <c r="G17" s="1" t="s">
        <v>26</v>
      </c>
      <c r="H17" t="b">
        <v>0</v>
      </c>
      <c r="I17" t="b">
        <v>0</v>
      </c>
      <c r="J17" s="10" t="b">
        <f>IF(OR(out[[#This Row],[retired]]=TRUE,out[[#This Row],[deceased]]=TRUE),FALSE,TRUE)</f>
        <v>1</v>
      </c>
      <c r="K17" s="10" t="str">
        <f>IFERROR(VLOOKUP(out[[#This Row],[role]:[role]],Table2[],MATCH(out[[#Headers],[דירוג]],Table2[#Headers],0),FALSE),"אחר")</f>
        <v>שופט</v>
      </c>
      <c r="L17" s="10" t="str">
        <f>IFERROR(VLOOKUP(out[[#This Row],[role]:[role]],Table2[],MATCH(out[[#Headers],[ערכאה]],Table2[#Headers],0),FALSE),"אחר")</f>
        <v>בית משפט שלום</v>
      </c>
      <c r="M17" s="10">
        <v>1</v>
      </c>
      <c r="N17" s="10">
        <f>IF(out[[#This Row],[sex]]="female",1,0)</f>
        <v>1</v>
      </c>
      <c r="O17" s="10" t="s">
        <v>4316</v>
      </c>
      <c r="P17" s="10">
        <f>IF(out[[#This Row],[שמות ערביים]]="ערבי",1,0)</f>
        <v>1</v>
      </c>
    </row>
    <row r="18" spans="1:16" x14ac:dyDescent="0.25">
      <c r="A18" s="1" t="s">
        <v>9</v>
      </c>
      <c r="B18" s="1" t="s">
        <v>126</v>
      </c>
      <c r="C18" s="1" t="s">
        <v>2041</v>
      </c>
      <c r="D18" s="1" t="s">
        <v>2042</v>
      </c>
      <c r="E18" s="1" t="s">
        <v>2043</v>
      </c>
      <c r="F18" s="1" t="s">
        <v>2044</v>
      </c>
      <c r="G18" s="1" t="s">
        <v>15</v>
      </c>
      <c r="H18" t="b">
        <v>0</v>
      </c>
      <c r="I18" t="b">
        <v>0</v>
      </c>
      <c r="J18" s="10" t="b">
        <f>IF(OR(out[[#This Row],[retired]]=TRUE,out[[#This Row],[deceased]]=TRUE),FALSE,TRUE)</f>
        <v>1</v>
      </c>
      <c r="K18" s="10" t="str">
        <f>IFERROR(VLOOKUP(out[[#This Row],[role]:[role]],Table2[],MATCH(out[[#Headers],[דירוג]],Table2[#Headers],0),FALSE),"אחר")</f>
        <v>שופט</v>
      </c>
      <c r="L18" s="10" t="str">
        <f>IFERROR(VLOOKUP(out[[#This Row],[role]:[role]],Table2[],MATCH(out[[#Headers],[ערכאה]],Table2[#Headers],0),FALSE),"אחר")</f>
        <v>בית משפט שלום</v>
      </c>
      <c r="M18" s="10">
        <v>1</v>
      </c>
      <c r="N18" s="10">
        <f>IF(out[[#This Row],[sex]]="female",1,0)</f>
        <v>0</v>
      </c>
      <c r="O18" s="10" t="s">
        <v>4316</v>
      </c>
      <c r="P18" s="10">
        <f>IF(out[[#This Row],[שמות ערביים]]="ערבי",1,0)</f>
        <v>1</v>
      </c>
    </row>
    <row r="19" spans="1:16" x14ac:dyDescent="0.25">
      <c r="A19" s="1" t="s">
        <v>9</v>
      </c>
      <c r="B19" s="1" t="s">
        <v>2051</v>
      </c>
      <c r="C19" s="1" t="s">
        <v>2052</v>
      </c>
      <c r="D19" s="1" t="s">
        <v>2053</v>
      </c>
      <c r="E19" s="1" t="s">
        <v>2054</v>
      </c>
      <c r="F19" s="1" t="s">
        <v>2055</v>
      </c>
      <c r="G19" s="1" t="s">
        <v>15</v>
      </c>
      <c r="H19" t="b">
        <v>0</v>
      </c>
      <c r="I19" t="b">
        <v>0</v>
      </c>
      <c r="J19" s="10" t="b">
        <f>IF(OR(out[[#This Row],[retired]]=TRUE,out[[#This Row],[deceased]]=TRUE),FALSE,TRUE)</f>
        <v>1</v>
      </c>
      <c r="K19" s="10" t="str">
        <f>IFERROR(VLOOKUP(out[[#This Row],[role]:[role]],Table2[],MATCH(out[[#Headers],[דירוג]],Table2[#Headers],0),FALSE),"אחר")</f>
        <v>שופט</v>
      </c>
      <c r="L19" s="10" t="str">
        <f>IFERROR(VLOOKUP(out[[#This Row],[role]:[role]],Table2[],MATCH(out[[#Headers],[ערכאה]],Table2[#Headers],0),FALSE),"אחר")</f>
        <v>בית משפט שלום</v>
      </c>
      <c r="M19" s="10">
        <v>1</v>
      </c>
      <c r="N19" s="10">
        <f>IF(out[[#This Row],[sex]]="female",1,0)</f>
        <v>0</v>
      </c>
      <c r="O19" s="10" t="s">
        <v>4316</v>
      </c>
      <c r="P19" s="10">
        <f>IF(out[[#This Row],[שמות ערביים]]="ערבי",1,0)</f>
        <v>1</v>
      </c>
    </row>
    <row r="20" spans="1:16" x14ac:dyDescent="0.25">
      <c r="A20" s="1" t="s">
        <v>9</v>
      </c>
      <c r="B20" s="1" t="s">
        <v>2071</v>
      </c>
      <c r="C20" s="1" t="s">
        <v>2072</v>
      </c>
      <c r="D20" s="1" t="s">
        <v>2073</v>
      </c>
      <c r="E20" s="1" t="s">
        <v>2074</v>
      </c>
      <c r="F20" s="1" t="s">
        <v>2075</v>
      </c>
      <c r="G20" s="1" t="s">
        <v>15</v>
      </c>
      <c r="H20" t="b">
        <v>0</v>
      </c>
      <c r="I20" t="b">
        <v>0</v>
      </c>
      <c r="J20" s="10" t="b">
        <f>IF(OR(out[[#This Row],[retired]]=TRUE,out[[#This Row],[deceased]]=TRUE),FALSE,TRUE)</f>
        <v>1</v>
      </c>
      <c r="K20" s="10" t="str">
        <f>IFERROR(VLOOKUP(out[[#This Row],[role]:[role]],Table2[],MATCH(out[[#Headers],[דירוג]],Table2[#Headers],0),FALSE),"אחר")</f>
        <v>סגן או משנה</v>
      </c>
      <c r="L20" s="10" t="str">
        <f>IFERROR(VLOOKUP(out[[#This Row],[role]:[role]],Table2[],MATCH(out[[#Headers],[ערכאה]],Table2[#Headers],0),FALSE),"אחר")</f>
        <v>בית משפט שלום</v>
      </c>
      <c r="M20" s="10">
        <v>1</v>
      </c>
      <c r="N20" s="10">
        <f>IF(out[[#This Row],[sex]]="female",1,0)</f>
        <v>0</v>
      </c>
      <c r="O20" s="10" t="s">
        <v>4316</v>
      </c>
      <c r="P20" s="10">
        <f>IF(out[[#This Row],[שמות ערביים]]="ערבי",1,0)</f>
        <v>1</v>
      </c>
    </row>
    <row r="21" spans="1:16" x14ac:dyDescent="0.25">
      <c r="A21" s="1" t="s">
        <v>9</v>
      </c>
      <c r="B21" s="1" t="s">
        <v>2097</v>
      </c>
      <c r="C21" s="1" t="s">
        <v>2098</v>
      </c>
      <c r="D21" s="1" t="s">
        <v>2087</v>
      </c>
      <c r="E21" s="1" t="s">
        <v>2099</v>
      </c>
      <c r="F21" s="1" t="s">
        <v>2089</v>
      </c>
      <c r="G21" s="1" t="s">
        <v>15</v>
      </c>
      <c r="H21" t="b">
        <v>0</v>
      </c>
      <c r="I21" t="b">
        <v>0</v>
      </c>
      <c r="J21" s="10" t="b">
        <f>IF(OR(out[[#This Row],[retired]]=TRUE,out[[#This Row],[deceased]]=TRUE),FALSE,TRUE)</f>
        <v>1</v>
      </c>
      <c r="K21" s="10" t="str">
        <f>IFERROR(VLOOKUP(out[[#This Row],[role]:[role]],Table2[],MATCH(out[[#Headers],[דירוג]],Table2[#Headers],0),FALSE),"אחר")</f>
        <v>שופט</v>
      </c>
      <c r="L21" s="10" t="str">
        <f>IFERROR(VLOOKUP(out[[#This Row],[role]:[role]],Table2[],MATCH(out[[#Headers],[ערכאה]],Table2[#Headers],0),FALSE),"אחר")</f>
        <v>בית משפט שלום</v>
      </c>
      <c r="M21" s="10">
        <v>1</v>
      </c>
      <c r="N21" s="10">
        <f>IF(out[[#This Row],[sex]]="female",1,0)</f>
        <v>0</v>
      </c>
      <c r="O21" s="10" t="s">
        <v>4316</v>
      </c>
      <c r="P21" s="10">
        <f>IF(out[[#This Row],[שמות ערביים]]="ערבי",1,0)</f>
        <v>1</v>
      </c>
    </row>
    <row r="22" spans="1:16" x14ac:dyDescent="0.25">
      <c r="A22" s="1" t="s">
        <v>9</v>
      </c>
      <c r="B22" s="1" t="s">
        <v>2110</v>
      </c>
      <c r="C22" s="1" t="s">
        <v>2111</v>
      </c>
      <c r="D22" s="1" t="s">
        <v>2112</v>
      </c>
      <c r="E22" s="1" t="s">
        <v>2113</v>
      </c>
      <c r="F22" s="1" t="s">
        <v>2114</v>
      </c>
      <c r="G22" s="1" t="s">
        <v>15</v>
      </c>
      <c r="H22" t="b">
        <v>0</v>
      </c>
      <c r="I22" t="b">
        <v>0</v>
      </c>
      <c r="J22" s="10" t="b">
        <f>IF(OR(out[[#This Row],[retired]]=TRUE,out[[#This Row],[deceased]]=TRUE),FALSE,TRUE)</f>
        <v>1</v>
      </c>
      <c r="K22" s="10" t="str">
        <f>IFERROR(VLOOKUP(out[[#This Row],[role]:[role]],Table2[],MATCH(out[[#Headers],[דירוג]],Table2[#Headers],0),FALSE),"אחר")</f>
        <v>שופט</v>
      </c>
      <c r="L22" s="10" t="str">
        <f>IFERROR(VLOOKUP(out[[#This Row],[role]:[role]],Table2[],MATCH(out[[#Headers],[ערכאה]],Table2[#Headers],0),FALSE),"אחר")</f>
        <v>בית משפט שלום</v>
      </c>
      <c r="M22" s="10">
        <v>1</v>
      </c>
      <c r="N22" s="10">
        <f>IF(out[[#This Row],[sex]]="female",1,0)</f>
        <v>0</v>
      </c>
      <c r="O22" s="10" t="s">
        <v>4316</v>
      </c>
      <c r="P22" s="10">
        <f>IF(out[[#This Row],[שמות ערביים]]="ערבי",1,0)</f>
        <v>1</v>
      </c>
    </row>
    <row r="23" spans="1:16" x14ac:dyDescent="0.25">
      <c r="A23" s="1" t="s">
        <v>99</v>
      </c>
      <c r="B23" s="1" t="s">
        <v>2115</v>
      </c>
      <c r="C23" s="1" t="s">
        <v>2116</v>
      </c>
      <c r="D23" s="1" t="s">
        <v>2117</v>
      </c>
      <c r="E23" s="1" t="s">
        <v>2118</v>
      </c>
      <c r="F23" s="1" t="s">
        <v>2119</v>
      </c>
      <c r="G23" s="1" t="s">
        <v>15</v>
      </c>
      <c r="H23" t="b">
        <v>0</v>
      </c>
      <c r="I23" t="b">
        <v>0</v>
      </c>
      <c r="J23" s="10" t="b">
        <f>IF(OR(out[[#This Row],[retired]]=TRUE,out[[#This Row],[deceased]]=TRUE),FALSE,TRUE)</f>
        <v>1</v>
      </c>
      <c r="K23" s="10" t="str">
        <f>IFERROR(VLOOKUP(out[[#This Row],[role]:[role]],Table2[],MATCH(out[[#Headers],[דירוג]],Table2[#Headers],0),FALSE),"אחר")</f>
        <v>רשם</v>
      </c>
      <c r="L23" s="10" t="str">
        <f>IFERROR(VLOOKUP(out[[#This Row],[role]:[role]],Table2[],MATCH(out[[#Headers],[ערכאה]],Table2[#Headers],0),FALSE),"אחר")</f>
        <v>בית משפט שלום</v>
      </c>
      <c r="M23" s="10">
        <v>1</v>
      </c>
      <c r="N23" s="10">
        <f>IF(out[[#This Row],[sex]]="female",1,0)</f>
        <v>0</v>
      </c>
      <c r="O23" s="10" t="s">
        <v>4316</v>
      </c>
      <c r="P23" s="10">
        <f>IF(out[[#This Row],[שמות ערביים]]="ערבי",1,0)</f>
        <v>1</v>
      </c>
    </row>
    <row r="24" spans="1:16" x14ac:dyDescent="0.25">
      <c r="A24" s="1" t="s">
        <v>9</v>
      </c>
      <c r="B24" s="1" t="s">
        <v>2120</v>
      </c>
      <c r="C24" s="1" t="s">
        <v>2121</v>
      </c>
      <c r="D24" s="1" t="s">
        <v>2122</v>
      </c>
      <c r="E24" s="1" t="s">
        <v>2123</v>
      </c>
      <c r="F24" s="1" t="s">
        <v>2124</v>
      </c>
      <c r="G24" s="1" t="s">
        <v>26</v>
      </c>
      <c r="H24" t="b">
        <v>0</v>
      </c>
      <c r="I24" t="b">
        <v>0</v>
      </c>
      <c r="J24" s="10" t="b">
        <f>IF(OR(out[[#This Row],[retired]]=TRUE,out[[#This Row],[deceased]]=TRUE),FALSE,TRUE)</f>
        <v>1</v>
      </c>
      <c r="K24" s="10" t="str">
        <f>IFERROR(VLOOKUP(out[[#This Row],[role]:[role]],Table2[],MATCH(out[[#Headers],[דירוג]],Table2[#Headers],0),FALSE),"אחר")</f>
        <v>שופט</v>
      </c>
      <c r="L24" s="10" t="str">
        <f>IFERROR(VLOOKUP(out[[#This Row],[role]:[role]],Table2[],MATCH(out[[#Headers],[ערכאה]],Table2[#Headers],0),FALSE),"אחר")</f>
        <v>בית משפט שלום</v>
      </c>
      <c r="M24" s="10">
        <v>1</v>
      </c>
      <c r="N24" s="10">
        <f>IF(out[[#This Row],[sex]]="female",1,0)</f>
        <v>1</v>
      </c>
      <c r="O24" s="10" t="s">
        <v>4316</v>
      </c>
      <c r="P24" s="10">
        <f>IF(out[[#This Row],[שמות ערביים]]="ערבי",1,0)</f>
        <v>1</v>
      </c>
    </row>
    <row r="25" spans="1:16" x14ac:dyDescent="0.25">
      <c r="A25" s="1" t="s">
        <v>99</v>
      </c>
      <c r="B25" s="1" t="s">
        <v>2128</v>
      </c>
      <c r="C25" s="1" t="s">
        <v>2129</v>
      </c>
      <c r="D25" s="1" t="s">
        <v>2130</v>
      </c>
      <c r="E25" s="1" t="s">
        <v>2131</v>
      </c>
      <c r="F25" s="1" t="s">
        <v>2132</v>
      </c>
      <c r="G25" s="1" t="s">
        <v>26</v>
      </c>
      <c r="H25" t="b">
        <v>0</v>
      </c>
      <c r="I25" t="b">
        <v>0</v>
      </c>
      <c r="J25" s="10" t="b">
        <f>IF(OR(out[[#This Row],[retired]]=TRUE,out[[#This Row],[deceased]]=TRUE),FALSE,TRUE)</f>
        <v>1</v>
      </c>
      <c r="K25" s="10" t="str">
        <f>IFERROR(VLOOKUP(out[[#This Row],[role]:[role]],Table2[],MATCH(out[[#Headers],[דירוג]],Table2[#Headers],0),FALSE),"אחר")</f>
        <v>רשם</v>
      </c>
      <c r="L25" s="10" t="str">
        <f>IFERROR(VLOOKUP(out[[#This Row],[role]:[role]],Table2[],MATCH(out[[#Headers],[ערכאה]],Table2[#Headers],0),FALSE),"אחר")</f>
        <v>בית משפט שלום</v>
      </c>
      <c r="M25" s="10">
        <v>1</v>
      </c>
      <c r="N25" s="10">
        <f>IF(out[[#This Row],[sex]]="female",1,0)</f>
        <v>1</v>
      </c>
      <c r="O25" s="10" t="s">
        <v>4316</v>
      </c>
      <c r="P25" s="10">
        <f>IF(out[[#This Row],[שמות ערביים]]="ערבי",1,0)</f>
        <v>1</v>
      </c>
    </row>
    <row r="26" spans="1:16" x14ac:dyDescent="0.25">
      <c r="A26" s="1" t="s">
        <v>9</v>
      </c>
      <c r="B26" s="1" t="s">
        <v>81</v>
      </c>
      <c r="C26" s="1" t="s">
        <v>2388</v>
      </c>
      <c r="D26" s="1" t="s">
        <v>2389</v>
      </c>
      <c r="E26" s="1" t="s">
        <v>2390</v>
      </c>
      <c r="F26" s="1" t="s">
        <v>2391</v>
      </c>
      <c r="G26" s="1" t="s">
        <v>15</v>
      </c>
      <c r="H26" t="b">
        <v>0</v>
      </c>
      <c r="I26" t="b">
        <v>0</v>
      </c>
      <c r="J26" s="10" t="b">
        <f>IF(OR(out[[#This Row],[retired]]=TRUE,out[[#This Row],[deceased]]=TRUE),FALSE,TRUE)</f>
        <v>1</v>
      </c>
      <c r="K26" s="10" t="str">
        <f>IFERROR(VLOOKUP(out[[#This Row],[role]:[role]],Table2[],MATCH(out[[#Headers],[דירוג]],Table2[#Headers],0),FALSE),"אחר")</f>
        <v>סגן או משנה</v>
      </c>
      <c r="L26" s="10" t="str">
        <f>IFERROR(VLOOKUP(out[[#This Row],[role]:[role]],Table2[],MATCH(out[[#Headers],[ערכאה]],Table2[#Headers],0),FALSE),"אחר")</f>
        <v>בית משפט המחוזי</v>
      </c>
      <c r="M26" s="10">
        <v>1</v>
      </c>
      <c r="N26" s="10">
        <f>IF(out[[#This Row],[sex]]="female",1,0)</f>
        <v>0</v>
      </c>
      <c r="O26" s="10" t="s">
        <v>4316</v>
      </c>
      <c r="P26" s="10">
        <f>IF(out[[#This Row],[שמות ערביים]]="ערבי",1,0)</f>
        <v>1</v>
      </c>
    </row>
    <row r="27" spans="1:16" x14ac:dyDescent="0.25">
      <c r="A27" s="1" t="s">
        <v>99</v>
      </c>
      <c r="B27" s="1" t="s">
        <v>2525</v>
      </c>
      <c r="C27" s="1" t="s">
        <v>2913</v>
      </c>
      <c r="D27" s="1" t="s">
        <v>1225</v>
      </c>
      <c r="E27" s="1" t="s">
        <v>523</v>
      </c>
      <c r="F27" s="1" t="s">
        <v>1227</v>
      </c>
      <c r="G27" s="1" t="s">
        <v>15</v>
      </c>
      <c r="H27" t="b">
        <v>0</v>
      </c>
      <c r="I27" t="b">
        <v>0</v>
      </c>
      <c r="J27" s="10" t="b">
        <f>IF(OR(out[[#This Row],[retired]]=TRUE,out[[#This Row],[deceased]]=TRUE),FALSE,TRUE)</f>
        <v>1</v>
      </c>
      <c r="K27" s="10" t="str">
        <f>IFERROR(VLOOKUP(out[[#This Row],[role]:[role]],Table2[],MATCH(out[[#Headers],[דירוג]],Table2[#Headers],0),FALSE),"אחר")</f>
        <v>רשם</v>
      </c>
      <c r="L27" s="10" t="str">
        <f>IFERROR(VLOOKUP(out[[#This Row],[role]:[role]],Table2[],MATCH(out[[#Headers],[ערכאה]],Table2[#Headers],0),FALSE),"אחר")</f>
        <v>בית משפט שלום</v>
      </c>
      <c r="M27" s="10">
        <v>1</v>
      </c>
      <c r="N27" s="10">
        <f>IF(out[[#This Row],[sex]]="female",1,0)</f>
        <v>0</v>
      </c>
      <c r="O27" s="10" t="s">
        <v>4316</v>
      </c>
      <c r="P27" s="10">
        <f>IF(out[[#This Row],[שמות ערביים]]="ערבי",1,0)</f>
        <v>1</v>
      </c>
    </row>
    <row r="28" spans="1:16" x14ac:dyDescent="0.25">
      <c r="A28" s="1" t="s">
        <v>9</v>
      </c>
      <c r="B28" s="1" t="s">
        <v>792</v>
      </c>
      <c r="C28" s="1" t="s">
        <v>2914</v>
      </c>
      <c r="D28" s="1" t="s">
        <v>1225</v>
      </c>
      <c r="E28" s="1" t="s">
        <v>2915</v>
      </c>
      <c r="F28" s="1" t="s">
        <v>1227</v>
      </c>
      <c r="G28" s="1" t="s">
        <v>15</v>
      </c>
      <c r="H28" t="b">
        <v>0</v>
      </c>
      <c r="I28" t="b">
        <v>0</v>
      </c>
      <c r="J28" s="10" t="b">
        <f>IF(OR(out[[#This Row],[retired]]=TRUE,out[[#This Row],[deceased]]=TRUE),FALSE,TRUE)</f>
        <v>1</v>
      </c>
      <c r="K28" s="10" t="str">
        <f>IFERROR(VLOOKUP(out[[#This Row],[role]:[role]],Table2[],MATCH(out[[#Headers],[דירוג]],Table2[#Headers],0),FALSE),"אחר")</f>
        <v>שופט</v>
      </c>
      <c r="L28" s="10" t="str">
        <f>IFERROR(VLOOKUP(out[[#This Row],[role]:[role]],Table2[],MATCH(out[[#Headers],[ערכאה]],Table2[#Headers],0),FALSE),"אחר")</f>
        <v>בית משפט שלום</v>
      </c>
      <c r="M28" s="10">
        <v>1</v>
      </c>
      <c r="N28" s="10">
        <f>IF(out[[#This Row],[sex]]="female",1,0)</f>
        <v>0</v>
      </c>
      <c r="O28" s="10" t="s">
        <v>4316</v>
      </c>
      <c r="P28" s="10">
        <f>IF(out[[#This Row],[שמות ערביים]]="ערבי",1,0)</f>
        <v>1</v>
      </c>
    </row>
    <row r="29" spans="1:16" x14ac:dyDescent="0.25">
      <c r="A29" s="1" t="s">
        <v>9</v>
      </c>
      <c r="B29" s="1" t="s">
        <v>2301</v>
      </c>
      <c r="C29" s="1" t="s">
        <v>2924</v>
      </c>
      <c r="D29" s="1" t="s">
        <v>2925</v>
      </c>
      <c r="E29" s="1" t="s">
        <v>2926</v>
      </c>
      <c r="F29" s="1" t="s">
        <v>2927</v>
      </c>
      <c r="G29" s="1" t="s">
        <v>26</v>
      </c>
      <c r="H29" t="b">
        <v>0</v>
      </c>
      <c r="I29" t="b">
        <v>0</v>
      </c>
      <c r="J29" s="10" t="b">
        <f>IF(OR(out[[#This Row],[retired]]=TRUE,out[[#This Row],[deceased]]=TRUE),FALSE,TRUE)</f>
        <v>1</v>
      </c>
      <c r="K29" s="10" t="str">
        <f>IFERROR(VLOOKUP(out[[#This Row],[role]:[role]],Table2[],MATCH(out[[#Headers],[דירוג]],Table2[#Headers],0),FALSE),"אחר")</f>
        <v>שופט</v>
      </c>
      <c r="L29" s="10" t="str">
        <f>IFERROR(VLOOKUP(out[[#This Row],[role]:[role]],Table2[],MATCH(out[[#Headers],[ערכאה]],Table2[#Headers],0),FALSE),"אחר")</f>
        <v>בית משפט שלום</v>
      </c>
      <c r="M29" s="10">
        <v>1</v>
      </c>
      <c r="N29" s="10">
        <f>IF(out[[#This Row],[sex]]="female",1,0)</f>
        <v>1</v>
      </c>
      <c r="O29" s="10" t="s">
        <v>4316</v>
      </c>
      <c r="P29" s="10">
        <f>IF(out[[#This Row],[שמות ערביים]]="ערבי",1,0)</f>
        <v>1</v>
      </c>
    </row>
    <row r="30" spans="1:16" x14ac:dyDescent="0.25">
      <c r="A30" s="1" t="s">
        <v>99</v>
      </c>
      <c r="B30" s="1" t="s">
        <v>1588</v>
      </c>
      <c r="C30" s="1" t="s">
        <v>2931</v>
      </c>
      <c r="D30" s="1" t="s">
        <v>2932</v>
      </c>
      <c r="E30" s="1" t="s">
        <v>2933</v>
      </c>
      <c r="F30" s="1" t="s">
        <v>2934</v>
      </c>
      <c r="G30" s="1" t="s">
        <v>15</v>
      </c>
      <c r="H30" t="b">
        <v>0</v>
      </c>
      <c r="I30" t="b">
        <v>0</v>
      </c>
      <c r="J30" s="10" t="b">
        <f>IF(OR(out[[#This Row],[retired]]=TRUE,out[[#This Row],[deceased]]=TRUE),FALSE,TRUE)</f>
        <v>1</v>
      </c>
      <c r="K30" s="10" t="str">
        <f>IFERROR(VLOOKUP(out[[#This Row],[role]:[role]],Table2[],MATCH(out[[#Headers],[דירוג]],Table2[#Headers],0),FALSE),"אחר")</f>
        <v>רשם</v>
      </c>
      <c r="L30" s="10" t="str">
        <f>IFERROR(VLOOKUP(out[[#This Row],[role]:[role]],Table2[],MATCH(out[[#Headers],[ערכאה]],Table2[#Headers],0),FALSE),"אחר")</f>
        <v>בית משפט שלום</v>
      </c>
      <c r="M30" s="10">
        <v>1</v>
      </c>
      <c r="N30" s="10">
        <f>IF(out[[#This Row],[sex]]="female",1,0)</f>
        <v>0</v>
      </c>
      <c r="O30" s="10" t="s">
        <v>4316</v>
      </c>
      <c r="P30" s="10">
        <f>IF(out[[#This Row],[שמות ערביים]]="ערבי",1,0)</f>
        <v>1</v>
      </c>
    </row>
    <row r="31" spans="1:16" x14ac:dyDescent="0.25">
      <c r="A31" s="1" t="s">
        <v>9</v>
      </c>
      <c r="B31" s="1" t="s">
        <v>2301</v>
      </c>
      <c r="C31" s="1" t="s">
        <v>2955</v>
      </c>
      <c r="D31" s="1" t="s">
        <v>2956</v>
      </c>
      <c r="E31" s="1" t="s">
        <v>2957</v>
      </c>
      <c r="F31" s="1" t="s">
        <v>2958</v>
      </c>
      <c r="G31" s="1" t="s">
        <v>26</v>
      </c>
      <c r="H31" t="b">
        <v>0</v>
      </c>
      <c r="I31" t="b">
        <v>0</v>
      </c>
      <c r="J31" s="10" t="b">
        <f>IF(OR(out[[#This Row],[retired]]=TRUE,out[[#This Row],[deceased]]=TRUE),FALSE,TRUE)</f>
        <v>1</v>
      </c>
      <c r="K31" s="10" t="str">
        <f>IFERROR(VLOOKUP(out[[#This Row],[role]:[role]],Table2[],MATCH(out[[#Headers],[דירוג]],Table2[#Headers],0),FALSE),"אחר")</f>
        <v>שופט</v>
      </c>
      <c r="L31" s="10" t="str">
        <f>IFERROR(VLOOKUP(out[[#This Row],[role]:[role]],Table2[],MATCH(out[[#Headers],[ערכאה]],Table2[#Headers],0),FALSE),"אחר")</f>
        <v>בית משפט שלום</v>
      </c>
      <c r="M31" s="10">
        <v>1</v>
      </c>
      <c r="N31" s="10">
        <f>IF(out[[#This Row],[sex]]="female",1,0)</f>
        <v>1</v>
      </c>
      <c r="O31" s="10" t="s">
        <v>4316</v>
      </c>
      <c r="P31" s="10">
        <f>IF(out[[#This Row],[שמות ערביים]]="ערבי",1,0)</f>
        <v>1</v>
      </c>
    </row>
    <row r="32" spans="1:16" x14ac:dyDescent="0.25">
      <c r="A32" s="1" t="s">
        <v>9</v>
      </c>
      <c r="B32" s="1" t="s">
        <v>47</v>
      </c>
      <c r="C32" s="1" t="s">
        <v>3015</v>
      </c>
      <c r="D32" s="1" t="s">
        <v>3016</v>
      </c>
      <c r="E32" s="1" t="s">
        <v>3017</v>
      </c>
      <c r="F32" s="1" t="s">
        <v>3018</v>
      </c>
      <c r="G32" s="1" t="s">
        <v>26</v>
      </c>
      <c r="H32" t="b">
        <v>0</v>
      </c>
      <c r="I32" t="b">
        <v>0</v>
      </c>
      <c r="J32" s="10" t="b">
        <f>IF(OR(out[[#This Row],[retired]]=TRUE,out[[#This Row],[deceased]]=TRUE),FALSE,TRUE)</f>
        <v>1</v>
      </c>
      <c r="K32" s="10" t="str">
        <f>IFERROR(VLOOKUP(out[[#This Row],[role]:[role]],Table2[],MATCH(out[[#Headers],[דירוג]],Table2[#Headers],0),FALSE),"אחר")</f>
        <v>שופט</v>
      </c>
      <c r="L32" s="10" t="str">
        <f>IFERROR(VLOOKUP(out[[#This Row],[role]:[role]],Table2[],MATCH(out[[#Headers],[ערכאה]],Table2[#Headers],0),FALSE),"אחר")</f>
        <v>בית משפט שלום</v>
      </c>
      <c r="M32" s="10">
        <v>1</v>
      </c>
      <c r="N32" s="10">
        <f>IF(out[[#This Row],[sex]]="female",1,0)</f>
        <v>1</v>
      </c>
      <c r="O32" s="10" t="s">
        <v>4316</v>
      </c>
      <c r="P32" s="10">
        <f>IF(out[[#This Row],[שמות ערביים]]="ערבי",1,0)</f>
        <v>1</v>
      </c>
    </row>
    <row r="33" spans="1:16" x14ac:dyDescent="0.25">
      <c r="A33" s="1" t="s">
        <v>99</v>
      </c>
      <c r="B33" s="1" t="s">
        <v>3023</v>
      </c>
      <c r="C33" s="1" t="s">
        <v>3024</v>
      </c>
      <c r="D33" s="1" t="s">
        <v>3025</v>
      </c>
      <c r="E33" s="1" t="s">
        <v>3026</v>
      </c>
      <c r="F33" s="1" t="s">
        <v>3027</v>
      </c>
      <c r="G33" s="1" t="s">
        <v>26</v>
      </c>
      <c r="H33" t="b">
        <v>0</v>
      </c>
      <c r="I33" t="b">
        <v>0</v>
      </c>
      <c r="J33" s="10" t="b">
        <f>IF(OR(out[[#This Row],[retired]]=TRUE,out[[#This Row],[deceased]]=TRUE),FALSE,TRUE)</f>
        <v>1</v>
      </c>
      <c r="K33" s="10" t="str">
        <f>IFERROR(VLOOKUP(out[[#This Row],[role]:[role]],Table2[],MATCH(out[[#Headers],[דירוג]],Table2[#Headers],0),FALSE),"אחר")</f>
        <v>רשם</v>
      </c>
      <c r="L33" s="10" t="str">
        <f>IFERROR(VLOOKUP(out[[#This Row],[role]:[role]],Table2[],MATCH(out[[#Headers],[ערכאה]],Table2[#Headers],0),FALSE),"אחר")</f>
        <v>בית הדין האזורי לעבודה</v>
      </c>
      <c r="M33" s="10">
        <v>1</v>
      </c>
      <c r="N33" s="10">
        <f>IF(out[[#This Row],[sex]]="female",1,0)</f>
        <v>1</v>
      </c>
      <c r="O33" s="10" t="s">
        <v>4316</v>
      </c>
      <c r="P33" s="10">
        <f>IF(out[[#This Row],[שמות ערביים]]="ערבי",1,0)</f>
        <v>1</v>
      </c>
    </row>
    <row r="34" spans="1:16" x14ac:dyDescent="0.25">
      <c r="A34" s="1" t="s">
        <v>9</v>
      </c>
      <c r="B34" s="1" t="s">
        <v>3039</v>
      </c>
      <c r="C34" s="1" t="s">
        <v>1739</v>
      </c>
      <c r="D34" s="1" t="s">
        <v>3040</v>
      </c>
      <c r="E34" s="1" t="s">
        <v>1741</v>
      </c>
      <c r="F34" s="1" t="s">
        <v>3041</v>
      </c>
      <c r="G34" s="1" t="s">
        <v>15</v>
      </c>
      <c r="H34" t="b">
        <v>0</v>
      </c>
      <c r="I34" t="b">
        <v>0</v>
      </c>
      <c r="J34" s="10" t="b">
        <f>IF(OR(out[[#This Row],[retired]]=TRUE,out[[#This Row],[deceased]]=TRUE),FALSE,TRUE)</f>
        <v>1</v>
      </c>
      <c r="K34" s="10" t="str">
        <f>IFERROR(VLOOKUP(out[[#This Row],[role]:[role]],Table2[],MATCH(out[[#Headers],[דירוג]],Table2[#Headers],0),FALSE),"אחר")</f>
        <v>סגן או משנה</v>
      </c>
      <c r="L34" s="10" t="str">
        <f>IFERROR(VLOOKUP(out[[#This Row],[role]:[role]],Table2[],MATCH(out[[#Headers],[ערכאה]],Table2[#Headers],0),FALSE),"אחר")</f>
        <v>בית משפט שלום</v>
      </c>
      <c r="M34" s="10">
        <v>1</v>
      </c>
      <c r="N34" s="10">
        <f>IF(out[[#This Row],[sex]]="female",1,0)</f>
        <v>0</v>
      </c>
      <c r="O34" s="10" t="s">
        <v>4316</v>
      </c>
      <c r="P34" s="10">
        <f>IF(out[[#This Row],[שמות ערביים]]="ערבי",1,0)</f>
        <v>1</v>
      </c>
    </row>
    <row r="35" spans="1:16" x14ac:dyDescent="0.25">
      <c r="A35" s="1" t="s">
        <v>99</v>
      </c>
      <c r="B35" s="1" t="s">
        <v>973</v>
      </c>
      <c r="C35" s="1" t="s">
        <v>3042</v>
      </c>
      <c r="D35" s="1" t="s">
        <v>3043</v>
      </c>
      <c r="E35" s="1" t="s">
        <v>3044</v>
      </c>
      <c r="F35" s="1" t="s">
        <v>3045</v>
      </c>
      <c r="G35" s="1" t="s">
        <v>26</v>
      </c>
      <c r="H35" t="b">
        <v>0</v>
      </c>
      <c r="I35" t="b">
        <v>0</v>
      </c>
      <c r="J35" s="10" t="b">
        <f>IF(OR(out[[#This Row],[retired]]=TRUE,out[[#This Row],[deceased]]=TRUE),FALSE,TRUE)</f>
        <v>1</v>
      </c>
      <c r="K35" s="10" t="str">
        <f>IFERROR(VLOOKUP(out[[#This Row],[role]:[role]],Table2[],MATCH(out[[#Headers],[דירוג]],Table2[#Headers],0),FALSE),"אחר")</f>
        <v>רשם</v>
      </c>
      <c r="L35" s="10" t="str">
        <f>IFERROR(VLOOKUP(out[[#This Row],[role]:[role]],Table2[],MATCH(out[[#Headers],[ערכאה]],Table2[#Headers],0),FALSE),"אחר")</f>
        <v>בית משפט שלום</v>
      </c>
      <c r="M35" s="10">
        <v>1</v>
      </c>
      <c r="N35" s="10">
        <f>IF(out[[#This Row],[sex]]="female",1,0)</f>
        <v>1</v>
      </c>
      <c r="O35" s="10" t="s">
        <v>4316</v>
      </c>
      <c r="P35" s="10">
        <f>IF(out[[#This Row],[שמות ערביים]]="ערבי",1,0)</f>
        <v>1</v>
      </c>
    </row>
    <row r="36" spans="1:16" x14ac:dyDescent="0.25">
      <c r="A36" s="1" t="s">
        <v>9</v>
      </c>
      <c r="B36" s="1" t="s">
        <v>3130</v>
      </c>
      <c r="C36" s="1" t="s">
        <v>3131</v>
      </c>
      <c r="D36" s="1" t="s">
        <v>3132</v>
      </c>
      <c r="E36" s="1" t="s">
        <v>3133</v>
      </c>
      <c r="F36" s="1" t="s">
        <v>3134</v>
      </c>
      <c r="G36" s="1" t="s">
        <v>15</v>
      </c>
      <c r="H36" t="b">
        <v>0</v>
      </c>
      <c r="I36" t="b">
        <v>0</v>
      </c>
      <c r="J36" s="10" t="b">
        <f>IF(OR(out[[#This Row],[retired]]=TRUE,out[[#This Row],[deceased]]=TRUE),FALSE,TRUE)</f>
        <v>1</v>
      </c>
      <c r="K36" s="10" t="str">
        <f>IFERROR(VLOOKUP(out[[#This Row],[role]:[role]],Table2[],MATCH(out[[#Headers],[דירוג]],Table2[#Headers],0),FALSE),"אחר")</f>
        <v>נשיא</v>
      </c>
      <c r="L36" s="10" t="str">
        <f>IFERROR(VLOOKUP(out[[#This Row],[role]:[role]],Table2[],MATCH(out[[#Headers],[ערכאה]],Table2[#Headers],0),FALSE),"אחר")</f>
        <v>בית משפט שלום</v>
      </c>
      <c r="M36" s="10">
        <v>1</v>
      </c>
      <c r="N36" s="10">
        <f>IF(out[[#This Row],[sex]]="female",1,0)</f>
        <v>0</v>
      </c>
      <c r="O36" s="10" t="s">
        <v>4316</v>
      </c>
      <c r="P36" s="10">
        <f>IF(out[[#This Row],[שמות ערביים]]="ערבי",1,0)</f>
        <v>1</v>
      </c>
    </row>
    <row r="37" spans="1:16" x14ac:dyDescent="0.25">
      <c r="A37" s="1" t="s">
        <v>9</v>
      </c>
      <c r="B37" s="1" t="s">
        <v>683</v>
      </c>
      <c r="C37" s="1" t="s">
        <v>3194</v>
      </c>
      <c r="D37" s="1" t="s">
        <v>3195</v>
      </c>
      <c r="E37" s="1" t="s">
        <v>3196</v>
      </c>
      <c r="F37" s="1" t="s">
        <v>3197</v>
      </c>
      <c r="G37" s="1" t="s">
        <v>15</v>
      </c>
      <c r="H37" t="b">
        <v>0</v>
      </c>
      <c r="I37" t="b">
        <v>0</v>
      </c>
      <c r="J37" s="10" t="b">
        <f>IF(OR(out[[#This Row],[retired]]=TRUE,out[[#This Row],[deceased]]=TRUE),FALSE,TRUE)</f>
        <v>1</v>
      </c>
      <c r="K37" s="10" t="str">
        <f>IFERROR(VLOOKUP(out[[#This Row],[role]:[role]],Table2[],MATCH(out[[#Headers],[דירוג]],Table2[#Headers],0),FALSE),"אחר")</f>
        <v>שופט</v>
      </c>
      <c r="L37" s="10" t="str">
        <f>IFERROR(VLOOKUP(out[[#This Row],[role]:[role]],Table2[],MATCH(out[[#Headers],[ערכאה]],Table2[#Headers],0),FALSE),"אחר")</f>
        <v>בית משפט המחוזי</v>
      </c>
      <c r="M37" s="10">
        <v>1</v>
      </c>
      <c r="N37" s="10">
        <f>IF(out[[#This Row],[sex]]="female",1,0)</f>
        <v>0</v>
      </c>
      <c r="O37" s="10" t="s">
        <v>4316</v>
      </c>
      <c r="P37" s="10">
        <f>IF(out[[#This Row],[שמות ערביים]]="ערבי",1,0)</f>
        <v>1</v>
      </c>
    </row>
    <row r="38" spans="1:16" x14ac:dyDescent="0.25">
      <c r="A38" s="1" t="s">
        <v>9</v>
      </c>
      <c r="B38" s="1" t="s">
        <v>169</v>
      </c>
      <c r="C38" s="1" t="s">
        <v>3246</v>
      </c>
      <c r="D38" s="1" t="s">
        <v>3247</v>
      </c>
      <c r="E38" s="1" t="s">
        <v>3248</v>
      </c>
      <c r="F38" s="1" t="s">
        <v>3249</v>
      </c>
      <c r="G38" s="1" t="s">
        <v>15</v>
      </c>
      <c r="H38" t="b">
        <v>0</v>
      </c>
      <c r="I38" t="b">
        <v>0</v>
      </c>
      <c r="J38" s="10" t="b">
        <f>IF(OR(out[[#This Row],[retired]]=TRUE,out[[#This Row],[deceased]]=TRUE),FALSE,TRUE)</f>
        <v>1</v>
      </c>
      <c r="K38" s="10" t="str">
        <f>IFERROR(VLOOKUP(out[[#This Row],[role]:[role]],Table2[],MATCH(out[[#Headers],[דירוג]],Table2[#Headers],0),FALSE),"אחר")</f>
        <v>שופט</v>
      </c>
      <c r="L38" s="10" t="str">
        <f>IFERROR(VLOOKUP(out[[#This Row],[role]:[role]],Table2[],MATCH(out[[#Headers],[ערכאה]],Table2[#Headers],0),FALSE),"אחר")</f>
        <v>בית משפט המחוזי</v>
      </c>
      <c r="M38" s="10">
        <v>1</v>
      </c>
      <c r="N38" s="10">
        <f>IF(out[[#This Row],[sex]]="female",1,0)</f>
        <v>0</v>
      </c>
      <c r="O38" s="10" t="s">
        <v>4316</v>
      </c>
      <c r="P38" s="10">
        <f>IF(out[[#This Row],[שמות ערביים]]="ערבי",1,0)</f>
        <v>1</v>
      </c>
    </row>
    <row r="39" spans="1:16" x14ac:dyDescent="0.25">
      <c r="A39" s="1" t="s">
        <v>9</v>
      </c>
      <c r="B39" s="1" t="s">
        <v>2696</v>
      </c>
      <c r="C39" s="1" t="s">
        <v>2041</v>
      </c>
      <c r="D39" s="1" t="s">
        <v>3035</v>
      </c>
      <c r="E39" s="1" t="s">
        <v>3255</v>
      </c>
      <c r="F39" s="1" t="s">
        <v>3256</v>
      </c>
      <c r="G39" s="1" t="s">
        <v>15</v>
      </c>
      <c r="H39" t="b">
        <v>0</v>
      </c>
      <c r="I39" t="b">
        <v>0</v>
      </c>
      <c r="J39" s="10" t="b">
        <f>IF(OR(out[[#This Row],[retired]]=TRUE,out[[#This Row],[deceased]]=TRUE),FALSE,TRUE)</f>
        <v>1</v>
      </c>
      <c r="K39" s="10" t="str">
        <f>IFERROR(VLOOKUP(out[[#This Row],[role]:[role]],Table2[],MATCH(out[[#Headers],[דירוג]],Table2[#Headers],0),FALSE),"אחר")</f>
        <v>שופט</v>
      </c>
      <c r="L39" s="10" t="str">
        <f>IFERROR(VLOOKUP(out[[#This Row],[role]:[role]],Table2[],MATCH(out[[#Headers],[ערכאה]],Table2[#Headers],0),FALSE),"אחר")</f>
        <v>בית משפט שלום</v>
      </c>
      <c r="M39" s="10">
        <v>1</v>
      </c>
      <c r="N39" s="10">
        <f>IF(out[[#This Row],[sex]]="female",1,0)</f>
        <v>0</v>
      </c>
      <c r="O39" s="10" t="s">
        <v>4316</v>
      </c>
      <c r="P39" s="10">
        <f>IF(out[[#This Row],[שמות ערביים]]="ערבי",1,0)</f>
        <v>1</v>
      </c>
    </row>
    <row r="40" spans="1:16" x14ac:dyDescent="0.25">
      <c r="A40" s="1" t="s">
        <v>9</v>
      </c>
      <c r="B40" s="1" t="s">
        <v>540</v>
      </c>
      <c r="C40" s="1" t="s">
        <v>3403</v>
      </c>
      <c r="D40" s="1" t="s">
        <v>3400</v>
      </c>
      <c r="E40" s="1" t="s">
        <v>3404</v>
      </c>
      <c r="F40" s="1" t="s">
        <v>3402</v>
      </c>
      <c r="G40" s="1" t="s">
        <v>15</v>
      </c>
      <c r="H40" t="b">
        <v>0</v>
      </c>
      <c r="I40" t="b">
        <v>0</v>
      </c>
      <c r="J40" s="10" t="b">
        <f>IF(OR(out[[#This Row],[retired]]=TRUE,out[[#This Row],[deceased]]=TRUE),FALSE,TRUE)</f>
        <v>1</v>
      </c>
      <c r="K40" s="10" t="str">
        <f>IFERROR(VLOOKUP(out[[#This Row],[role]:[role]],Table2[],MATCH(out[[#Headers],[דירוג]],Table2[#Headers],0),FALSE),"אחר")</f>
        <v>שופט</v>
      </c>
      <c r="L40" s="10" t="str">
        <f>IFERROR(VLOOKUP(out[[#This Row],[role]:[role]],Table2[],MATCH(out[[#Headers],[ערכאה]],Table2[#Headers],0),FALSE),"אחר")</f>
        <v>בית משפט שלום</v>
      </c>
      <c r="M40" s="10">
        <v>1</v>
      </c>
      <c r="N40" s="10">
        <f>IF(out[[#This Row],[sex]]="female",1,0)</f>
        <v>0</v>
      </c>
      <c r="O40" s="10" t="s">
        <v>4316</v>
      </c>
      <c r="P40" s="10">
        <f>IF(out[[#This Row],[שמות ערביים]]="ערבי",1,0)</f>
        <v>1</v>
      </c>
    </row>
    <row r="41" spans="1:16" x14ac:dyDescent="0.25">
      <c r="A41" s="1" t="s">
        <v>9</v>
      </c>
      <c r="B41" s="1" t="s">
        <v>3607</v>
      </c>
      <c r="C41" s="1" t="s">
        <v>3608</v>
      </c>
      <c r="D41" s="1" t="s">
        <v>3609</v>
      </c>
      <c r="E41" s="1" t="s">
        <v>3610</v>
      </c>
      <c r="F41" s="1" t="s">
        <v>3611</v>
      </c>
      <c r="G41" s="1" t="s">
        <v>15</v>
      </c>
      <c r="H41" t="b">
        <v>0</v>
      </c>
      <c r="I41" t="b">
        <v>0</v>
      </c>
      <c r="J41" s="10" t="b">
        <f>IF(OR(out[[#This Row],[retired]]=TRUE,out[[#This Row],[deceased]]=TRUE),FALSE,TRUE)</f>
        <v>1</v>
      </c>
      <c r="K41" s="10" t="str">
        <f>IFERROR(VLOOKUP(out[[#This Row],[role]:[role]],Table2[],MATCH(out[[#Headers],[דירוג]],Table2[#Headers],0),FALSE),"אחר")</f>
        <v>שופט</v>
      </c>
      <c r="L41" s="10" t="str">
        <f>IFERROR(VLOOKUP(out[[#This Row],[role]:[role]],Table2[],MATCH(out[[#Headers],[ערכאה]],Table2[#Headers],0),FALSE),"אחר")</f>
        <v>בית הדין האזורי לעבודה</v>
      </c>
      <c r="M41" s="10">
        <v>1</v>
      </c>
      <c r="N41" s="10">
        <f>IF(out[[#This Row],[sex]]="female",1,0)</f>
        <v>0</v>
      </c>
      <c r="O41" s="10" t="s">
        <v>4316</v>
      </c>
      <c r="P41" s="10">
        <f>IF(out[[#This Row],[שמות ערביים]]="ערבי",1,0)</f>
        <v>1</v>
      </c>
    </row>
    <row r="42" spans="1:16" x14ac:dyDescent="0.25">
      <c r="A42" s="1" t="s">
        <v>9</v>
      </c>
      <c r="B42" s="1" t="s">
        <v>451</v>
      </c>
      <c r="C42" s="1" t="s">
        <v>287</v>
      </c>
      <c r="D42" s="1" t="s">
        <v>3793</v>
      </c>
      <c r="E42" s="1" t="s">
        <v>526</v>
      </c>
      <c r="F42" s="1" t="s">
        <v>3794</v>
      </c>
      <c r="G42" s="1" t="s">
        <v>15</v>
      </c>
      <c r="H42" t="b">
        <v>0</v>
      </c>
      <c r="I42" t="b">
        <v>0</v>
      </c>
      <c r="J42" s="10" t="b">
        <f>IF(OR(out[[#This Row],[retired]]=TRUE,out[[#This Row],[deceased]]=TRUE),FALSE,TRUE)</f>
        <v>1</v>
      </c>
      <c r="K42" s="10" t="str">
        <f>IFERROR(VLOOKUP(out[[#This Row],[role]:[role]],Table2[],MATCH(out[[#Headers],[דירוג]],Table2[#Headers],0),FALSE),"אחר")</f>
        <v>שופט</v>
      </c>
      <c r="L42" s="10" t="str">
        <f>IFERROR(VLOOKUP(out[[#This Row],[role]:[role]],Table2[],MATCH(out[[#Headers],[ערכאה]],Table2[#Headers],0),FALSE),"אחר")</f>
        <v>בית המשפט העליון</v>
      </c>
      <c r="M42" s="10">
        <v>1</v>
      </c>
      <c r="N42" s="10">
        <f>IF(out[[#This Row],[sex]]="female",1,0)</f>
        <v>0</v>
      </c>
      <c r="O42" s="10" t="s">
        <v>4316</v>
      </c>
      <c r="P42" s="10">
        <f>IF(out[[#This Row],[שמות ערביים]]="ערבי",1,0)</f>
        <v>1</v>
      </c>
    </row>
    <row r="43" spans="1:16" x14ac:dyDescent="0.25">
      <c r="A43" s="1" t="s">
        <v>9</v>
      </c>
      <c r="B43" s="1" t="s">
        <v>3990</v>
      </c>
      <c r="C43" s="1" t="s">
        <v>3991</v>
      </c>
      <c r="D43" s="1" t="s">
        <v>3992</v>
      </c>
      <c r="E43" s="1" t="s">
        <v>3993</v>
      </c>
      <c r="F43" s="1" t="s">
        <v>3994</v>
      </c>
      <c r="G43" s="1" t="s">
        <v>15</v>
      </c>
      <c r="H43" t="b">
        <v>0</v>
      </c>
      <c r="I43" t="b">
        <v>0</v>
      </c>
      <c r="J43" s="10" t="b">
        <f>IF(OR(out[[#This Row],[retired]]=TRUE,out[[#This Row],[deceased]]=TRUE),FALSE,TRUE)</f>
        <v>1</v>
      </c>
      <c r="K43" s="10" t="str">
        <f>IFERROR(VLOOKUP(out[[#This Row],[role]:[role]],Table2[],MATCH(out[[#Headers],[דירוג]],Table2[#Headers],0),FALSE),"אחר")</f>
        <v>שופט</v>
      </c>
      <c r="L43" s="10" t="str">
        <f>IFERROR(VLOOKUP(out[[#This Row],[role]:[role]],Table2[],MATCH(out[[#Headers],[ערכאה]],Table2[#Headers],0),FALSE),"אחר")</f>
        <v>בית משפט שלום</v>
      </c>
      <c r="M43" s="10">
        <v>1</v>
      </c>
      <c r="N43" s="10">
        <f>IF(out[[#This Row],[sex]]="female",1,0)</f>
        <v>0</v>
      </c>
      <c r="O43" s="10" t="s">
        <v>4316</v>
      </c>
      <c r="P43" s="10">
        <f>IF(out[[#This Row],[שמות ערביים]]="ערבי",1,0)</f>
        <v>1</v>
      </c>
    </row>
    <row r="44" spans="1:16" x14ac:dyDescent="0.25">
      <c r="A44" s="1" t="s">
        <v>9</v>
      </c>
      <c r="B44" s="1" t="s">
        <v>4254</v>
      </c>
      <c r="C44" s="1" t="s">
        <v>4255</v>
      </c>
      <c r="D44" s="1" t="s">
        <v>4256</v>
      </c>
      <c r="E44" s="1" t="s">
        <v>4122</v>
      </c>
      <c r="F44" s="1" t="s">
        <v>4257</v>
      </c>
      <c r="G44" s="1" t="s">
        <v>26</v>
      </c>
      <c r="H44" t="b">
        <v>0</v>
      </c>
      <c r="I44" t="b">
        <v>0</v>
      </c>
      <c r="J44" s="10" t="b">
        <f>IF(OR(out[[#This Row],[retired]]=TRUE,out[[#This Row],[deceased]]=TRUE),FALSE,TRUE)</f>
        <v>1</v>
      </c>
      <c r="K44" s="10" t="str">
        <f>IFERROR(VLOOKUP(out[[#This Row],[role]:[role]],Table2[],MATCH(out[[#Headers],[דירוג]],Table2[#Headers],0),FALSE),"אחר")</f>
        <v>רשם</v>
      </c>
      <c r="L44" s="10" t="str">
        <f>IFERROR(VLOOKUP(out[[#This Row],[role]:[role]],Table2[],MATCH(out[[#Headers],[ערכאה]],Table2[#Headers],0),FALSE),"אחר")</f>
        <v>בית הדין האזורי לעבודה</v>
      </c>
      <c r="M44" s="10">
        <v>1</v>
      </c>
      <c r="N44" s="10">
        <f>IF(out[[#This Row],[sex]]="female",1,0)</f>
        <v>1</v>
      </c>
      <c r="O44" s="10" t="s">
        <v>4316</v>
      </c>
      <c r="P44" s="10">
        <f>IF(out[[#This Row],[שמות ערביים]]="ערבי",1,0)</f>
        <v>1</v>
      </c>
    </row>
    <row r="45" spans="1:16" x14ac:dyDescent="0.25">
      <c r="A45" s="1" t="s">
        <v>9</v>
      </c>
      <c r="B45" s="1" t="s">
        <v>37</v>
      </c>
      <c r="C45" s="1" t="s">
        <v>38</v>
      </c>
      <c r="D45" s="1" t="s">
        <v>39</v>
      </c>
      <c r="E45" s="1" t="s">
        <v>40</v>
      </c>
      <c r="F45" s="1" t="s">
        <v>41</v>
      </c>
      <c r="G45" s="1" t="s">
        <v>26</v>
      </c>
      <c r="H45" t="b">
        <v>0</v>
      </c>
      <c r="I45" t="b">
        <v>0</v>
      </c>
      <c r="J45" s="10" t="b">
        <f>IF(OR(out[[#This Row],[retired]]=TRUE,out[[#This Row],[deceased]]=TRUE),FALSE,TRUE)</f>
        <v>1</v>
      </c>
      <c r="K45" s="10" t="str">
        <f>IFERROR(VLOOKUP(out[[#This Row],[role]:[role]],Table2[],MATCH(out[[#Headers],[דירוג]],Table2[#Headers],0),FALSE),"אחר")</f>
        <v>שופט</v>
      </c>
      <c r="L45" s="10" t="str">
        <f>IFERROR(VLOOKUP(out[[#This Row],[role]:[role]],Table2[],MATCH(out[[#Headers],[ערכאה]],Table2[#Headers],0),FALSE),"אחר")</f>
        <v>בית משפט שלום</v>
      </c>
      <c r="M45" s="10">
        <v>1</v>
      </c>
      <c r="N45" s="10">
        <f>IF(out[[#This Row],[sex]]="female",1,0)</f>
        <v>1</v>
      </c>
      <c r="O45" s="10" t="s">
        <v>4317</v>
      </c>
      <c r="P45" s="10">
        <f>IF(out[[#This Row],[שמות ערביים]]="ערבי",1,0)</f>
        <v>0</v>
      </c>
    </row>
    <row r="46" spans="1:16" x14ac:dyDescent="0.25">
      <c r="A46" s="1" t="s">
        <v>9</v>
      </c>
      <c r="B46" s="1" t="s">
        <v>52</v>
      </c>
      <c r="C46" s="1" t="s">
        <v>53</v>
      </c>
      <c r="D46" s="1" t="s">
        <v>54</v>
      </c>
      <c r="E46" s="1" t="s">
        <v>55</v>
      </c>
      <c r="F46" s="1" t="s">
        <v>56</v>
      </c>
      <c r="G46" s="1" t="s">
        <v>15</v>
      </c>
      <c r="H46" t="b">
        <v>0</v>
      </c>
      <c r="I46" t="b">
        <v>0</v>
      </c>
      <c r="J46" s="10" t="b">
        <f>IF(OR(out[[#This Row],[retired]]=TRUE,out[[#This Row],[deceased]]=TRUE),FALSE,TRUE)</f>
        <v>1</v>
      </c>
      <c r="K46" s="10" t="str">
        <f>IFERROR(VLOOKUP(out[[#This Row],[role]:[role]],Table2[],MATCH(out[[#Headers],[דירוג]],Table2[#Headers],0),FALSE),"אחר")</f>
        <v>שופט</v>
      </c>
      <c r="L46" s="10" t="str">
        <f>IFERROR(VLOOKUP(out[[#This Row],[role]:[role]],Table2[],MATCH(out[[#Headers],[ערכאה]],Table2[#Headers],0),FALSE),"אחר")</f>
        <v>בית משפט שלום</v>
      </c>
      <c r="M46" s="10">
        <v>1</v>
      </c>
      <c r="N46" s="10">
        <f>IF(out[[#This Row],[sex]]="female",1,0)</f>
        <v>0</v>
      </c>
      <c r="O46" s="10" t="s">
        <v>4317</v>
      </c>
      <c r="P46" s="10">
        <f>IF(out[[#This Row],[שמות ערביים]]="ערבי",1,0)</f>
        <v>0</v>
      </c>
    </row>
    <row r="47" spans="1:16" x14ac:dyDescent="0.25">
      <c r="A47" s="1" t="s">
        <v>9</v>
      </c>
      <c r="B47" s="1" t="s">
        <v>62</v>
      </c>
      <c r="C47" s="1" t="s">
        <v>63</v>
      </c>
      <c r="D47" s="1" t="s">
        <v>64</v>
      </c>
      <c r="E47" s="1" t="s">
        <v>65</v>
      </c>
      <c r="F47" s="1" t="s">
        <v>66</v>
      </c>
      <c r="G47" s="1" t="s">
        <v>15</v>
      </c>
      <c r="H47" t="b">
        <v>0</v>
      </c>
      <c r="I47" t="b">
        <v>0</v>
      </c>
      <c r="J47" s="10" t="b">
        <f>IF(OR(out[[#This Row],[retired]]=TRUE,out[[#This Row],[deceased]]=TRUE),FALSE,TRUE)</f>
        <v>1</v>
      </c>
      <c r="K47" s="10" t="str">
        <f>IFERROR(VLOOKUP(out[[#This Row],[role]:[role]],Table2[],MATCH(out[[#Headers],[דירוג]],Table2[#Headers],0),FALSE),"אחר")</f>
        <v>שופט</v>
      </c>
      <c r="L47" s="10" t="str">
        <f>IFERROR(VLOOKUP(out[[#This Row],[role]:[role]],Table2[],MATCH(out[[#Headers],[ערכאה]],Table2[#Headers],0),FALSE),"אחר")</f>
        <v>בית משפט שלום</v>
      </c>
      <c r="M47" s="10">
        <v>1</v>
      </c>
      <c r="N47" s="10">
        <f>IF(out[[#This Row],[sex]]="female",1,0)</f>
        <v>0</v>
      </c>
      <c r="O47" s="10" t="s">
        <v>4317</v>
      </c>
      <c r="P47" s="10">
        <f>IF(out[[#This Row],[שמות ערביים]]="ערבי",1,0)</f>
        <v>0</v>
      </c>
    </row>
    <row r="48" spans="1:16" x14ac:dyDescent="0.25">
      <c r="A48" s="1" t="s">
        <v>9</v>
      </c>
      <c r="B48" s="1" t="s">
        <v>94</v>
      </c>
      <c r="C48" s="1" t="s">
        <v>95</v>
      </c>
      <c r="D48" s="1" t="s">
        <v>96</v>
      </c>
      <c r="E48" s="1" t="s">
        <v>97</v>
      </c>
      <c r="F48" s="1" t="s">
        <v>98</v>
      </c>
      <c r="G48" s="1" t="s">
        <v>15</v>
      </c>
      <c r="H48" t="b">
        <v>0</v>
      </c>
      <c r="I48" t="b">
        <v>0</v>
      </c>
      <c r="J48" s="10" t="b">
        <f>IF(OR(out[[#This Row],[retired]]=TRUE,out[[#This Row],[deceased]]=TRUE),FALSE,TRUE)</f>
        <v>1</v>
      </c>
      <c r="K48" s="10" t="str">
        <f>IFERROR(VLOOKUP(out[[#This Row],[role]:[role]],Table2[],MATCH(out[[#Headers],[דירוג]],Table2[#Headers],0),FALSE),"אחר")</f>
        <v>שופט</v>
      </c>
      <c r="L48" s="10" t="str">
        <f>IFERROR(VLOOKUP(out[[#This Row],[role]:[role]],Table2[],MATCH(out[[#Headers],[ערכאה]],Table2[#Headers],0),FALSE),"אחר")</f>
        <v>בית משפט המחוזי</v>
      </c>
      <c r="M48" s="10">
        <v>1</v>
      </c>
      <c r="N48" s="10">
        <f>IF(out[[#This Row],[sex]]="female",1,0)</f>
        <v>0</v>
      </c>
      <c r="O48" s="10" t="s">
        <v>4317</v>
      </c>
      <c r="P48" s="10">
        <f>IF(out[[#This Row],[שמות ערביים]]="ערבי",1,0)</f>
        <v>0</v>
      </c>
    </row>
    <row r="49" spans="1:16" x14ac:dyDescent="0.25">
      <c r="A49" s="1" t="s">
        <v>9</v>
      </c>
      <c r="B49" s="1" t="s">
        <v>112</v>
      </c>
      <c r="C49" s="1" t="s">
        <v>113</v>
      </c>
      <c r="D49" s="1" t="s">
        <v>114</v>
      </c>
      <c r="E49" s="1" t="s">
        <v>115</v>
      </c>
      <c r="F49" s="1" t="s">
        <v>116</v>
      </c>
      <c r="G49" s="1" t="s">
        <v>15</v>
      </c>
      <c r="H49" t="b">
        <v>0</v>
      </c>
      <c r="I49" t="b">
        <v>0</v>
      </c>
      <c r="J49" s="10" t="b">
        <f>IF(OR(out[[#This Row],[retired]]=TRUE,out[[#This Row],[deceased]]=TRUE),FALSE,TRUE)</f>
        <v>1</v>
      </c>
      <c r="K49" s="10" t="str">
        <f>IFERROR(VLOOKUP(out[[#This Row],[role]:[role]],Table2[],MATCH(out[[#Headers],[דירוג]],Table2[#Headers],0),FALSE),"אחר")</f>
        <v>נשיא</v>
      </c>
      <c r="L49" s="10" t="str">
        <f>IFERROR(VLOOKUP(out[[#This Row],[role]:[role]],Table2[],MATCH(out[[#Headers],[ערכאה]],Table2[#Headers],0),FALSE),"אחר")</f>
        <v>בית משפט המחוזי</v>
      </c>
      <c r="M49" s="10">
        <v>1</v>
      </c>
      <c r="N49" s="10">
        <f>IF(out[[#This Row],[sex]]="female",1,0)</f>
        <v>0</v>
      </c>
      <c r="O49" s="10" t="s">
        <v>4317</v>
      </c>
      <c r="P49" s="10">
        <f>IF(out[[#This Row],[שמות ערביים]]="ערבי",1,0)</f>
        <v>0</v>
      </c>
    </row>
    <row r="50" spans="1:16" x14ac:dyDescent="0.25">
      <c r="A50" s="1" t="s">
        <v>9</v>
      </c>
      <c r="B50" s="1" t="s">
        <v>117</v>
      </c>
      <c r="C50" s="1" t="s">
        <v>118</v>
      </c>
      <c r="D50" s="1" t="s">
        <v>119</v>
      </c>
      <c r="E50" s="1" t="s">
        <v>120</v>
      </c>
      <c r="F50" s="1" t="s">
        <v>121</v>
      </c>
      <c r="G50" s="1" t="s">
        <v>15</v>
      </c>
      <c r="H50" t="b">
        <v>0</v>
      </c>
      <c r="I50" t="b">
        <v>0</v>
      </c>
      <c r="J50" s="10" t="b">
        <f>IF(OR(out[[#This Row],[retired]]=TRUE,out[[#This Row],[deceased]]=TRUE),FALSE,TRUE)</f>
        <v>1</v>
      </c>
      <c r="K50" s="10" t="str">
        <f>IFERROR(VLOOKUP(out[[#This Row],[role]:[role]],Table2[],MATCH(out[[#Headers],[דירוג]],Table2[#Headers],0),FALSE),"אחר")</f>
        <v>נשיא</v>
      </c>
      <c r="L50" s="10" t="str">
        <f>IFERROR(VLOOKUP(out[[#This Row],[role]:[role]],Table2[],MATCH(out[[#Headers],[ערכאה]],Table2[#Headers],0),FALSE),"אחר")</f>
        <v>בית הדין האזורי לעבודה</v>
      </c>
      <c r="M50" s="10">
        <v>1</v>
      </c>
      <c r="N50" s="10">
        <f>IF(out[[#This Row],[sex]]="female",1,0)</f>
        <v>0</v>
      </c>
      <c r="O50" s="10" t="s">
        <v>4317</v>
      </c>
      <c r="P50" s="10">
        <f>IF(out[[#This Row],[שמות ערביים]]="ערבי",1,0)</f>
        <v>0</v>
      </c>
    </row>
    <row r="51" spans="1:16" x14ac:dyDescent="0.25">
      <c r="A51" s="1" t="s">
        <v>9</v>
      </c>
      <c r="B51" s="1" t="s">
        <v>122</v>
      </c>
      <c r="C51" s="1" t="s">
        <v>123</v>
      </c>
      <c r="D51" s="1" t="s">
        <v>119</v>
      </c>
      <c r="E51" s="1" t="s">
        <v>124</v>
      </c>
      <c r="F51" s="1" t="s">
        <v>125</v>
      </c>
      <c r="G51" s="1" t="s">
        <v>26</v>
      </c>
      <c r="H51" t="b">
        <v>0</v>
      </c>
      <c r="I51" t="b">
        <v>0</v>
      </c>
      <c r="J51" s="10" t="b">
        <f>IF(OR(out[[#This Row],[retired]]=TRUE,out[[#This Row],[deceased]]=TRUE),FALSE,TRUE)</f>
        <v>1</v>
      </c>
      <c r="K51" s="10" t="str">
        <f>IFERROR(VLOOKUP(out[[#This Row],[role]:[role]],Table2[],MATCH(out[[#Headers],[דירוג]],Table2[#Headers],0),FALSE),"אחר")</f>
        <v>שופט</v>
      </c>
      <c r="L51" s="10" t="str">
        <f>IFERROR(VLOOKUP(out[[#This Row],[role]:[role]],Table2[],MATCH(out[[#Headers],[ערכאה]],Table2[#Headers],0),FALSE),"אחר")</f>
        <v>בית משפט המחוזי</v>
      </c>
      <c r="M51" s="10">
        <v>1</v>
      </c>
      <c r="N51" s="10">
        <f>IF(out[[#This Row],[sex]]="female",1,0)</f>
        <v>1</v>
      </c>
      <c r="O51" s="10" t="s">
        <v>4317</v>
      </c>
      <c r="P51" s="10">
        <f>IF(out[[#This Row],[שמות ערביים]]="ערבי",1,0)</f>
        <v>0</v>
      </c>
    </row>
    <row r="52" spans="1:16" x14ac:dyDescent="0.25">
      <c r="A52" s="1" t="s">
        <v>9</v>
      </c>
      <c r="B52" s="1" t="s">
        <v>122</v>
      </c>
      <c r="C52" s="1" t="s">
        <v>137</v>
      </c>
      <c r="D52" s="1" t="s">
        <v>138</v>
      </c>
      <c r="E52" s="1" t="s">
        <v>139</v>
      </c>
      <c r="F52" s="1" t="s">
        <v>140</v>
      </c>
      <c r="G52" s="1" t="s">
        <v>26</v>
      </c>
      <c r="H52" t="b">
        <v>0</v>
      </c>
      <c r="I52" t="b">
        <v>0</v>
      </c>
      <c r="J52" s="10" t="b">
        <f>IF(OR(out[[#This Row],[retired]]=TRUE,out[[#This Row],[deceased]]=TRUE),FALSE,TRUE)</f>
        <v>1</v>
      </c>
      <c r="K52" s="10" t="str">
        <f>IFERROR(VLOOKUP(out[[#This Row],[role]:[role]],Table2[],MATCH(out[[#Headers],[דירוג]],Table2[#Headers],0),FALSE),"אחר")</f>
        <v>שופט</v>
      </c>
      <c r="L52" s="10" t="str">
        <f>IFERROR(VLOOKUP(out[[#This Row],[role]:[role]],Table2[],MATCH(out[[#Headers],[ערכאה]],Table2[#Headers],0),FALSE),"אחר")</f>
        <v>בית משפט המחוזי</v>
      </c>
      <c r="M52" s="10">
        <v>1</v>
      </c>
      <c r="N52" s="10">
        <f>IF(out[[#This Row],[sex]]="female",1,0)</f>
        <v>1</v>
      </c>
      <c r="O52" s="10" t="s">
        <v>4317</v>
      </c>
      <c r="P52" s="10">
        <f>IF(out[[#This Row],[שמות ערביים]]="ערבי",1,0)</f>
        <v>0</v>
      </c>
    </row>
    <row r="53" spans="1:16" x14ac:dyDescent="0.25">
      <c r="A53" s="1" t="s">
        <v>9</v>
      </c>
      <c r="B53" s="1" t="s">
        <v>144</v>
      </c>
      <c r="C53" s="1" t="s">
        <v>145</v>
      </c>
      <c r="D53" s="1" t="s">
        <v>146</v>
      </c>
      <c r="E53" s="1" t="s">
        <v>147</v>
      </c>
      <c r="F53" s="1" t="s">
        <v>148</v>
      </c>
      <c r="G53" s="1" t="s">
        <v>26</v>
      </c>
      <c r="H53" t="b">
        <v>0</v>
      </c>
      <c r="I53" t="b">
        <v>0</v>
      </c>
      <c r="J53" s="10" t="b">
        <f>IF(OR(out[[#This Row],[retired]]=TRUE,out[[#This Row],[deceased]]=TRUE),FALSE,TRUE)</f>
        <v>1</v>
      </c>
      <c r="K53" s="10" t="str">
        <f>IFERROR(VLOOKUP(out[[#This Row],[role]:[role]],Table2[],MATCH(out[[#Headers],[דירוג]],Table2[#Headers],0),FALSE),"אחר")</f>
        <v>שופט</v>
      </c>
      <c r="L53" s="10" t="str">
        <f>IFERROR(VLOOKUP(out[[#This Row],[role]:[role]],Table2[],MATCH(out[[#Headers],[ערכאה]],Table2[#Headers],0),FALSE),"אחר")</f>
        <v>בית משפט שלום</v>
      </c>
      <c r="M53" s="10">
        <v>1</v>
      </c>
      <c r="N53" s="10">
        <f>IF(out[[#This Row],[sex]]="female",1,0)</f>
        <v>1</v>
      </c>
      <c r="O53" s="10" t="s">
        <v>4317</v>
      </c>
      <c r="P53" s="10">
        <f>IF(out[[#This Row],[שמות ערביים]]="ערבי",1,0)</f>
        <v>0</v>
      </c>
    </row>
    <row r="54" spans="1:16" x14ac:dyDescent="0.25">
      <c r="A54" s="1" t="s">
        <v>9</v>
      </c>
      <c r="B54" s="1" t="s">
        <v>149</v>
      </c>
      <c r="C54" s="1" t="s">
        <v>150</v>
      </c>
      <c r="D54" s="1" t="s">
        <v>151</v>
      </c>
      <c r="E54" s="1" t="s">
        <v>152</v>
      </c>
      <c r="F54" s="1" t="s">
        <v>153</v>
      </c>
      <c r="G54" s="1" t="s">
        <v>26</v>
      </c>
      <c r="H54" t="b">
        <v>0</v>
      </c>
      <c r="I54" t="b">
        <v>0</v>
      </c>
      <c r="J54" s="10" t="b">
        <f>IF(OR(out[[#This Row],[retired]]=TRUE,out[[#This Row],[deceased]]=TRUE),FALSE,TRUE)</f>
        <v>1</v>
      </c>
      <c r="K54" s="10" t="str">
        <f>IFERROR(VLOOKUP(out[[#This Row],[role]:[role]],Table2[],MATCH(out[[#Headers],[דירוג]],Table2[#Headers],0),FALSE),"אחר")</f>
        <v>שופט</v>
      </c>
      <c r="L54" s="10" t="str">
        <f>IFERROR(VLOOKUP(out[[#This Row],[role]:[role]],Table2[],MATCH(out[[#Headers],[ערכאה]],Table2[#Headers],0),FALSE),"אחר")</f>
        <v>בית משפט שלום</v>
      </c>
      <c r="M54" s="10">
        <v>1</v>
      </c>
      <c r="N54" s="10">
        <f>IF(out[[#This Row],[sex]]="female",1,0)</f>
        <v>1</v>
      </c>
      <c r="O54" s="10" t="s">
        <v>4317</v>
      </c>
      <c r="P54" s="10">
        <f>IF(out[[#This Row],[שמות ערביים]]="ערבי",1,0)</f>
        <v>0</v>
      </c>
    </row>
    <row r="55" spans="1:16" x14ac:dyDescent="0.25">
      <c r="A55" s="1" t="s">
        <v>9</v>
      </c>
      <c r="B55" s="1" t="s">
        <v>169</v>
      </c>
      <c r="C55" s="1" t="s">
        <v>170</v>
      </c>
      <c r="D55" s="1" t="s">
        <v>114</v>
      </c>
      <c r="E55" s="1" t="s">
        <v>171</v>
      </c>
      <c r="F55" s="1" t="s">
        <v>116</v>
      </c>
      <c r="G55" s="1" t="s">
        <v>15</v>
      </c>
      <c r="H55" t="b">
        <v>0</v>
      </c>
      <c r="I55" t="b">
        <v>0</v>
      </c>
      <c r="J55" s="10" t="b">
        <f>IF(OR(out[[#This Row],[retired]]=TRUE,out[[#This Row],[deceased]]=TRUE),FALSE,TRUE)</f>
        <v>1</v>
      </c>
      <c r="K55" s="10" t="str">
        <f>IFERROR(VLOOKUP(out[[#This Row],[role]:[role]],Table2[],MATCH(out[[#Headers],[דירוג]],Table2[#Headers],0),FALSE),"אחר")</f>
        <v>שופט</v>
      </c>
      <c r="L55" s="10" t="str">
        <f>IFERROR(VLOOKUP(out[[#This Row],[role]:[role]],Table2[],MATCH(out[[#Headers],[ערכאה]],Table2[#Headers],0),FALSE),"אחר")</f>
        <v>בית משפט המחוזי</v>
      </c>
      <c r="M55" s="10">
        <v>1</v>
      </c>
      <c r="N55" s="10">
        <f>IF(out[[#This Row],[sex]]="female",1,0)</f>
        <v>0</v>
      </c>
      <c r="O55" s="10" t="s">
        <v>4317</v>
      </c>
      <c r="P55" s="10">
        <f>IF(out[[#This Row],[שמות ערביים]]="ערבי",1,0)</f>
        <v>0</v>
      </c>
    </row>
    <row r="56" spans="1:16" x14ac:dyDescent="0.25">
      <c r="A56" s="1" t="s">
        <v>9</v>
      </c>
      <c r="B56" s="1" t="s">
        <v>172</v>
      </c>
      <c r="C56" s="1" t="s">
        <v>173</v>
      </c>
      <c r="D56" s="1" t="s">
        <v>174</v>
      </c>
      <c r="E56" s="1" t="s">
        <v>175</v>
      </c>
      <c r="F56" s="1" t="s">
        <v>176</v>
      </c>
      <c r="G56" s="1" t="s">
        <v>15</v>
      </c>
      <c r="H56" t="b">
        <v>0</v>
      </c>
      <c r="I56" t="b">
        <v>0</v>
      </c>
      <c r="J56" s="10" t="b">
        <f>IF(OR(out[[#This Row],[retired]]=TRUE,out[[#This Row],[deceased]]=TRUE),FALSE,TRUE)</f>
        <v>1</v>
      </c>
      <c r="K56" s="10" t="str">
        <f>IFERROR(VLOOKUP(out[[#This Row],[role]:[role]],Table2[],MATCH(out[[#Headers],[דירוג]],Table2[#Headers],0),FALSE),"אחר")</f>
        <v>סגן או משנה</v>
      </c>
      <c r="L56" s="10" t="str">
        <f>IFERROR(VLOOKUP(out[[#This Row],[role]:[role]],Table2[],MATCH(out[[#Headers],[ערכאה]],Table2[#Headers],0),FALSE),"אחר")</f>
        <v>בית משפט שלום</v>
      </c>
      <c r="M56" s="10">
        <v>1</v>
      </c>
      <c r="N56" s="10">
        <f>IF(out[[#This Row],[sex]]="female",1,0)</f>
        <v>0</v>
      </c>
      <c r="O56" s="10" t="s">
        <v>4317</v>
      </c>
      <c r="P56" s="10">
        <f>IF(out[[#This Row],[שמות ערביים]]="ערבי",1,0)</f>
        <v>0</v>
      </c>
    </row>
    <row r="57" spans="1:16" x14ac:dyDescent="0.25">
      <c r="A57" s="1" t="s">
        <v>9</v>
      </c>
      <c r="B57" s="1" t="s">
        <v>177</v>
      </c>
      <c r="C57" s="1" t="s">
        <v>178</v>
      </c>
      <c r="D57" s="1" t="s">
        <v>179</v>
      </c>
      <c r="E57" s="1" t="s">
        <v>180</v>
      </c>
      <c r="F57" s="1" t="s">
        <v>181</v>
      </c>
      <c r="G57" s="1" t="s">
        <v>26</v>
      </c>
      <c r="H57" t="b">
        <v>0</v>
      </c>
      <c r="I57" t="b">
        <v>0</v>
      </c>
      <c r="J57" s="10" t="b">
        <f>IF(OR(out[[#This Row],[retired]]=TRUE,out[[#This Row],[deceased]]=TRUE),FALSE,TRUE)</f>
        <v>1</v>
      </c>
      <c r="K57" s="10" t="str">
        <f>IFERROR(VLOOKUP(out[[#This Row],[role]:[role]],Table2[],MATCH(out[[#Headers],[דירוג]],Table2[#Headers],0),FALSE),"אחר")</f>
        <v>שופט</v>
      </c>
      <c r="L57" s="10" t="str">
        <f>IFERROR(VLOOKUP(out[[#This Row],[role]:[role]],Table2[],MATCH(out[[#Headers],[ערכאה]],Table2[#Headers],0),FALSE),"אחר")</f>
        <v>בית משפט לתעבורה</v>
      </c>
      <c r="M57" s="10">
        <v>1</v>
      </c>
      <c r="N57" s="10">
        <f>IF(out[[#This Row],[sex]]="female",1,0)</f>
        <v>1</v>
      </c>
      <c r="O57" s="10" t="s">
        <v>4317</v>
      </c>
      <c r="P57" s="10">
        <f>IF(out[[#This Row],[שמות ערביים]]="ערבי",1,0)</f>
        <v>0</v>
      </c>
    </row>
    <row r="58" spans="1:16" x14ac:dyDescent="0.25">
      <c r="A58" s="1" t="s">
        <v>9</v>
      </c>
      <c r="B58" s="1" t="s">
        <v>182</v>
      </c>
      <c r="C58" s="1" t="s">
        <v>183</v>
      </c>
      <c r="D58" s="1" t="s">
        <v>184</v>
      </c>
      <c r="E58" s="1" t="s">
        <v>185</v>
      </c>
      <c r="F58" s="1" t="s">
        <v>186</v>
      </c>
      <c r="G58" s="1" t="s">
        <v>15</v>
      </c>
      <c r="H58" t="b">
        <v>0</v>
      </c>
      <c r="I58" t="b">
        <v>0</v>
      </c>
      <c r="J58" s="10" t="b">
        <f>IF(OR(out[[#This Row],[retired]]=TRUE,out[[#This Row],[deceased]]=TRUE),FALSE,TRUE)</f>
        <v>1</v>
      </c>
      <c r="K58" s="10" t="str">
        <f>IFERROR(VLOOKUP(out[[#This Row],[role]:[role]],Table2[],MATCH(out[[#Headers],[דירוג]],Table2[#Headers],0),FALSE),"אחר")</f>
        <v>סגן או משנה</v>
      </c>
      <c r="L58" s="10" t="str">
        <f>IFERROR(VLOOKUP(out[[#This Row],[role]:[role]],Table2[],MATCH(out[[#Headers],[ערכאה]],Table2[#Headers],0),FALSE),"אחר")</f>
        <v>בית משפט שלום</v>
      </c>
      <c r="M58" s="10">
        <v>1</v>
      </c>
      <c r="N58" s="10">
        <f>IF(out[[#This Row],[sex]]="female",1,0)</f>
        <v>0</v>
      </c>
      <c r="O58" s="10" t="s">
        <v>4317</v>
      </c>
      <c r="P58" s="10">
        <f>IF(out[[#This Row],[שמות ערביים]]="ערבי",1,0)</f>
        <v>0</v>
      </c>
    </row>
    <row r="59" spans="1:16" x14ac:dyDescent="0.25">
      <c r="A59" s="1" t="s">
        <v>99</v>
      </c>
      <c r="B59" s="1" t="s">
        <v>195</v>
      </c>
      <c r="C59" s="1" t="s">
        <v>196</v>
      </c>
      <c r="D59" s="1" t="s">
        <v>197</v>
      </c>
      <c r="E59" s="1" t="s">
        <v>198</v>
      </c>
      <c r="F59" s="1" t="s">
        <v>199</v>
      </c>
      <c r="G59" s="1" t="s">
        <v>15</v>
      </c>
      <c r="H59" t="b">
        <v>0</v>
      </c>
      <c r="I59" t="b">
        <v>0</v>
      </c>
      <c r="J59" s="10" t="b">
        <f>IF(OR(out[[#This Row],[retired]]=TRUE,out[[#This Row],[deceased]]=TRUE),FALSE,TRUE)</f>
        <v>1</v>
      </c>
      <c r="K59" s="10" t="str">
        <f>IFERROR(VLOOKUP(out[[#This Row],[role]:[role]],Table2[],MATCH(out[[#Headers],[דירוג]],Table2[#Headers],0),FALSE),"אחר")</f>
        <v>רשם</v>
      </c>
      <c r="L59" s="10" t="str">
        <f>IFERROR(VLOOKUP(out[[#This Row],[role]:[role]],Table2[],MATCH(out[[#Headers],[ערכאה]],Table2[#Headers],0),FALSE),"אחר")</f>
        <v>בית הדין האזורי לעבודה</v>
      </c>
      <c r="M59" s="10">
        <v>1</v>
      </c>
      <c r="N59" s="10">
        <f>IF(out[[#This Row],[sex]]="female",1,0)</f>
        <v>0</v>
      </c>
      <c r="O59" s="10" t="s">
        <v>4317</v>
      </c>
      <c r="P59" s="10">
        <f>IF(out[[#This Row],[שמות ערביים]]="ערבי",1,0)</f>
        <v>0</v>
      </c>
    </row>
    <row r="60" spans="1:16" x14ac:dyDescent="0.25">
      <c r="A60" s="1" t="s">
        <v>9</v>
      </c>
      <c r="B60" s="1" t="s">
        <v>204</v>
      </c>
      <c r="C60" s="1" t="s">
        <v>205</v>
      </c>
      <c r="D60" s="1" t="s">
        <v>206</v>
      </c>
      <c r="E60" s="1" t="s">
        <v>207</v>
      </c>
      <c r="F60" s="1" t="s">
        <v>208</v>
      </c>
      <c r="G60" s="1" t="s">
        <v>26</v>
      </c>
      <c r="H60" t="b">
        <v>0</v>
      </c>
      <c r="I60" t="b">
        <v>0</v>
      </c>
      <c r="J60" s="10" t="b">
        <f>IF(OR(out[[#This Row],[retired]]=TRUE,out[[#This Row],[deceased]]=TRUE),FALSE,TRUE)</f>
        <v>1</v>
      </c>
      <c r="K60" s="10" t="str">
        <f>IFERROR(VLOOKUP(out[[#This Row],[role]:[role]],Table2[],MATCH(out[[#Headers],[דירוג]],Table2[#Headers],0),FALSE),"אחר")</f>
        <v>שופט</v>
      </c>
      <c r="L60" s="10" t="str">
        <f>IFERROR(VLOOKUP(out[[#This Row],[role]:[role]],Table2[],MATCH(out[[#Headers],[ערכאה]],Table2[#Headers],0),FALSE),"אחר")</f>
        <v>בית משפט שלום</v>
      </c>
      <c r="M60" s="10">
        <v>1</v>
      </c>
      <c r="N60" s="10">
        <f>IF(out[[#This Row],[sex]]="female",1,0)</f>
        <v>1</v>
      </c>
      <c r="O60" s="10" t="s">
        <v>4317</v>
      </c>
      <c r="P60" s="10">
        <f>IF(out[[#This Row],[שמות ערביים]]="ערבי",1,0)</f>
        <v>0</v>
      </c>
    </row>
    <row r="61" spans="1:16" x14ac:dyDescent="0.25">
      <c r="A61" s="1" t="s">
        <v>9</v>
      </c>
      <c r="B61" s="1" t="s">
        <v>209</v>
      </c>
      <c r="C61" s="1" t="s">
        <v>210</v>
      </c>
      <c r="D61" s="1" t="s">
        <v>211</v>
      </c>
      <c r="E61" s="1" t="s">
        <v>212</v>
      </c>
      <c r="F61" s="1" t="s">
        <v>213</v>
      </c>
      <c r="G61" s="1" t="s">
        <v>26</v>
      </c>
      <c r="H61" t="b">
        <v>0</v>
      </c>
      <c r="I61" t="b">
        <v>0</v>
      </c>
      <c r="J61" s="10" t="b">
        <f>IF(OR(out[[#This Row],[retired]]=TRUE,out[[#This Row],[deceased]]=TRUE),FALSE,TRUE)</f>
        <v>1</v>
      </c>
      <c r="K61" s="10" t="str">
        <f>IFERROR(VLOOKUP(out[[#This Row],[role]:[role]],Table2[],MATCH(out[[#Headers],[דירוג]],Table2[#Headers],0),FALSE),"אחר")</f>
        <v>שופט</v>
      </c>
      <c r="L61" s="10" t="str">
        <f>IFERROR(VLOOKUP(out[[#This Row],[role]:[role]],Table2[],MATCH(out[[#Headers],[ערכאה]],Table2[#Headers],0),FALSE),"אחר")</f>
        <v>בית משפט שלום</v>
      </c>
      <c r="M61" s="10">
        <v>1</v>
      </c>
      <c r="N61" s="10">
        <f>IF(out[[#This Row],[sex]]="female",1,0)</f>
        <v>1</v>
      </c>
      <c r="O61" s="10" t="s">
        <v>4317</v>
      </c>
      <c r="P61" s="10">
        <f>IF(out[[#This Row],[שמות ערביים]]="ערבי",1,0)</f>
        <v>0</v>
      </c>
    </row>
    <row r="62" spans="1:16" x14ac:dyDescent="0.25">
      <c r="A62" s="1" t="s">
        <v>9</v>
      </c>
      <c r="B62" s="1" t="s">
        <v>219</v>
      </c>
      <c r="C62" s="1" t="s">
        <v>220</v>
      </c>
      <c r="D62" s="1" t="s">
        <v>221</v>
      </c>
      <c r="E62" s="1" t="s">
        <v>222</v>
      </c>
      <c r="F62" s="1" t="s">
        <v>223</v>
      </c>
      <c r="G62" s="1" t="s">
        <v>26</v>
      </c>
      <c r="H62" t="b">
        <v>0</v>
      </c>
      <c r="I62" t="b">
        <v>0</v>
      </c>
      <c r="J62" s="10" t="b">
        <f>IF(OR(out[[#This Row],[retired]]=TRUE,out[[#This Row],[deceased]]=TRUE),FALSE,TRUE)</f>
        <v>1</v>
      </c>
      <c r="K62" s="10" t="str">
        <f>IFERROR(VLOOKUP(out[[#This Row],[role]:[role]],Table2[],MATCH(out[[#Headers],[דירוג]],Table2[#Headers],0),FALSE),"אחר")</f>
        <v>שופט</v>
      </c>
      <c r="L62" s="10" t="str">
        <f>IFERROR(VLOOKUP(out[[#This Row],[role]:[role]],Table2[],MATCH(out[[#Headers],[ערכאה]],Table2[#Headers],0),FALSE),"אחר")</f>
        <v>בית משפט שלום</v>
      </c>
      <c r="M62" s="10">
        <v>1</v>
      </c>
      <c r="N62" s="10">
        <f>IF(out[[#This Row],[sex]]="female",1,0)</f>
        <v>1</v>
      </c>
      <c r="O62" s="10" t="s">
        <v>4317</v>
      </c>
      <c r="P62" s="10">
        <f>IF(out[[#This Row],[שמות ערביים]]="ערבי",1,0)</f>
        <v>0</v>
      </c>
    </row>
    <row r="63" spans="1:16" x14ac:dyDescent="0.25">
      <c r="A63" s="1" t="s">
        <v>9</v>
      </c>
      <c r="B63" s="1" t="s">
        <v>224</v>
      </c>
      <c r="C63" s="1" t="s">
        <v>225</v>
      </c>
      <c r="D63" s="1" t="s">
        <v>206</v>
      </c>
      <c r="E63" s="1" t="s">
        <v>226</v>
      </c>
      <c r="F63" s="1" t="s">
        <v>208</v>
      </c>
      <c r="G63" s="1" t="s">
        <v>15</v>
      </c>
      <c r="H63" t="b">
        <v>0</v>
      </c>
      <c r="I63" t="b">
        <v>0</v>
      </c>
      <c r="J63" s="10" t="b">
        <f>IF(OR(out[[#This Row],[retired]]=TRUE,out[[#This Row],[deceased]]=TRUE),FALSE,TRUE)</f>
        <v>1</v>
      </c>
      <c r="K63" s="10" t="str">
        <f>IFERROR(VLOOKUP(out[[#This Row],[role]:[role]],Table2[],MATCH(out[[#Headers],[דירוג]],Table2[#Headers],0),FALSE),"אחר")</f>
        <v>סגן או משנה</v>
      </c>
      <c r="L63" s="10" t="str">
        <f>IFERROR(VLOOKUP(out[[#This Row],[role]:[role]],Table2[],MATCH(out[[#Headers],[ערכאה]],Table2[#Headers],0),FALSE),"אחר")</f>
        <v>בית משפט לתעבורה</v>
      </c>
      <c r="M63" s="10">
        <v>1</v>
      </c>
      <c r="N63" s="10">
        <f>IF(out[[#This Row],[sex]]="female",1,0)</f>
        <v>0</v>
      </c>
      <c r="O63" s="10" t="s">
        <v>4317</v>
      </c>
      <c r="P63" s="10">
        <f>IF(out[[#This Row],[שמות ערביים]]="ערבי",1,0)</f>
        <v>0</v>
      </c>
    </row>
    <row r="64" spans="1:16" x14ac:dyDescent="0.25">
      <c r="A64" s="1" t="s">
        <v>9</v>
      </c>
      <c r="B64" s="1" t="s">
        <v>232</v>
      </c>
      <c r="C64" s="1" t="s">
        <v>233</v>
      </c>
      <c r="D64" s="1" t="s">
        <v>234</v>
      </c>
      <c r="E64" s="1" t="s">
        <v>235</v>
      </c>
      <c r="F64" s="1" t="s">
        <v>236</v>
      </c>
      <c r="G64" s="1" t="s">
        <v>26</v>
      </c>
      <c r="H64" t="b">
        <v>0</v>
      </c>
      <c r="I64" t="b">
        <v>0</v>
      </c>
      <c r="J64" s="10" t="b">
        <f>IF(OR(out[[#This Row],[retired]]=TRUE,out[[#This Row],[deceased]]=TRUE),FALSE,TRUE)</f>
        <v>1</v>
      </c>
      <c r="K64" s="10" t="str">
        <f>IFERROR(VLOOKUP(out[[#This Row],[role]:[role]],Table2[],MATCH(out[[#Headers],[דירוג]],Table2[#Headers],0),FALSE),"אחר")</f>
        <v>שופט</v>
      </c>
      <c r="L64" s="10" t="str">
        <f>IFERROR(VLOOKUP(out[[#This Row],[role]:[role]],Table2[],MATCH(out[[#Headers],[ערכאה]],Table2[#Headers],0),FALSE),"אחר")</f>
        <v>בית משפט שלום</v>
      </c>
      <c r="M64" s="10">
        <v>1</v>
      </c>
      <c r="N64" s="10">
        <f>IF(out[[#This Row],[sex]]="female",1,0)</f>
        <v>1</v>
      </c>
      <c r="O64" s="10" t="s">
        <v>4317</v>
      </c>
      <c r="P64" s="10">
        <f>IF(out[[#This Row],[שמות ערביים]]="ערבי",1,0)</f>
        <v>0</v>
      </c>
    </row>
    <row r="65" spans="1:16" x14ac:dyDescent="0.25">
      <c r="A65" s="1" t="s">
        <v>9</v>
      </c>
      <c r="B65" s="1" t="s">
        <v>245</v>
      </c>
      <c r="C65" s="1" t="s">
        <v>246</v>
      </c>
      <c r="D65" s="1" t="s">
        <v>247</v>
      </c>
      <c r="E65" s="1" t="s">
        <v>248</v>
      </c>
      <c r="F65" s="1" t="s">
        <v>249</v>
      </c>
      <c r="G65" s="1" t="s">
        <v>26</v>
      </c>
      <c r="H65" t="b">
        <v>0</v>
      </c>
      <c r="I65" t="b">
        <v>0</v>
      </c>
      <c r="J65" s="10" t="b">
        <f>IF(OR(out[[#This Row],[retired]]=TRUE,out[[#This Row],[deceased]]=TRUE),FALSE,TRUE)</f>
        <v>1</v>
      </c>
      <c r="K65" s="10" t="str">
        <f>IFERROR(VLOOKUP(out[[#This Row],[role]:[role]],Table2[],MATCH(out[[#Headers],[דירוג]],Table2[#Headers],0),FALSE),"אחר")</f>
        <v>שופט</v>
      </c>
      <c r="L65" s="10" t="str">
        <f>IFERROR(VLOOKUP(out[[#This Row],[role]:[role]],Table2[],MATCH(out[[#Headers],[ערכאה]],Table2[#Headers],0),FALSE),"אחר")</f>
        <v>בית משפט שלום</v>
      </c>
      <c r="M65" s="10">
        <v>1</v>
      </c>
      <c r="N65" s="10">
        <f>IF(out[[#This Row],[sex]]="female",1,0)</f>
        <v>1</v>
      </c>
      <c r="O65" s="10" t="s">
        <v>4317</v>
      </c>
      <c r="P65" s="10">
        <f>IF(out[[#This Row],[שמות ערביים]]="ערבי",1,0)</f>
        <v>0</v>
      </c>
    </row>
    <row r="66" spans="1:16" x14ac:dyDescent="0.25">
      <c r="A66" s="1" t="s">
        <v>9</v>
      </c>
      <c r="B66" s="1" t="s">
        <v>250</v>
      </c>
      <c r="C66" s="1" t="s">
        <v>90</v>
      </c>
      <c r="D66" s="1" t="s">
        <v>251</v>
      </c>
      <c r="E66" s="1" t="s">
        <v>92</v>
      </c>
      <c r="F66" s="1" t="s">
        <v>252</v>
      </c>
      <c r="G66" s="1" t="s">
        <v>26</v>
      </c>
      <c r="H66" t="b">
        <v>0</v>
      </c>
      <c r="I66" t="b">
        <v>0</v>
      </c>
      <c r="J66" s="10" t="b">
        <f>IF(OR(out[[#This Row],[retired]]=TRUE,out[[#This Row],[deceased]]=TRUE),FALSE,TRUE)</f>
        <v>1</v>
      </c>
      <c r="K66" s="10" t="str">
        <f>IFERROR(VLOOKUP(out[[#This Row],[role]:[role]],Table2[],MATCH(out[[#Headers],[דירוג]],Table2[#Headers],0),FALSE),"אחר")</f>
        <v>שופט</v>
      </c>
      <c r="L66" s="10" t="str">
        <f>IFERROR(VLOOKUP(out[[#This Row],[role]:[role]],Table2[],MATCH(out[[#Headers],[ערכאה]],Table2[#Headers],0),FALSE),"אחר")</f>
        <v>בית הדין הארצי לעבודה</v>
      </c>
      <c r="M66" s="10">
        <v>1</v>
      </c>
      <c r="N66" s="10">
        <f>IF(out[[#This Row],[sex]]="female",1,0)</f>
        <v>1</v>
      </c>
      <c r="O66" s="10" t="s">
        <v>4317</v>
      </c>
      <c r="P66" s="10">
        <f>IF(out[[#This Row],[שמות ערביים]]="ערבי",1,0)</f>
        <v>0</v>
      </c>
    </row>
    <row r="67" spans="1:16" x14ac:dyDescent="0.25">
      <c r="A67" s="1" t="s">
        <v>9</v>
      </c>
      <c r="B67" s="1" t="s">
        <v>255</v>
      </c>
      <c r="C67" s="1" t="s">
        <v>256</v>
      </c>
      <c r="D67" s="1" t="s">
        <v>254</v>
      </c>
      <c r="E67" s="1" t="s">
        <v>257</v>
      </c>
      <c r="F67" s="1" t="s">
        <v>258</v>
      </c>
      <c r="G67" s="1" t="s">
        <v>26</v>
      </c>
      <c r="H67" t="b">
        <v>0</v>
      </c>
      <c r="I67" t="b">
        <v>0</v>
      </c>
      <c r="J67" s="10" t="b">
        <f>IF(OR(out[[#This Row],[retired]]=TRUE,out[[#This Row],[deceased]]=TRUE),FALSE,TRUE)</f>
        <v>1</v>
      </c>
      <c r="K67" s="10" t="str">
        <f>IFERROR(VLOOKUP(out[[#This Row],[role]:[role]],Table2[],MATCH(out[[#Headers],[דירוג]],Table2[#Headers],0),FALSE),"אחר")</f>
        <v>שופט</v>
      </c>
      <c r="L67" s="10" t="str">
        <f>IFERROR(VLOOKUP(out[[#This Row],[role]:[role]],Table2[],MATCH(out[[#Headers],[ערכאה]],Table2[#Headers],0),FALSE),"אחר")</f>
        <v>בית משפט שלום</v>
      </c>
      <c r="M67" s="10">
        <v>1</v>
      </c>
      <c r="N67" s="10">
        <f>IF(out[[#This Row],[sex]]="female",1,0)</f>
        <v>1</v>
      </c>
      <c r="O67" s="10" t="s">
        <v>4317</v>
      </c>
      <c r="P67" s="10">
        <f>IF(out[[#This Row],[שמות ערביים]]="ערבי",1,0)</f>
        <v>0</v>
      </c>
    </row>
    <row r="68" spans="1:16" x14ac:dyDescent="0.25">
      <c r="A68" s="1" t="s">
        <v>9</v>
      </c>
      <c r="B68" s="1" t="s">
        <v>259</v>
      </c>
      <c r="C68" s="1" t="s">
        <v>260</v>
      </c>
      <c r="D68" s="1" t="s">
        <v>261</v>
      </c>
      <c r="E68" s="1" t="s">
        <v>262</v>
      </c>
      <c r="F68" s="1" t="s">
        <v>263</v>
      </c>
      <c r="G68" s="1" t="s">
        <v>15</v>
      </c>
      <c r="H68" t="b">
        <v>0</v>
      </c>
      <c r="I68" t="b">
        <v>0</v>
      </c>
      <c r="J68" s="10" t="b">
        <f>IF(OR(out[[#This Row],[retired]]=TRUE,out[[#This Row],[deceased]]=TRUE),FALSE,TRUE)</f>
        <v>1</v>
      </c>
      <c r="K68" s="10" t="str">
        <f>IFERROR(VLOOKUP(out[[#This Row],[role]:[role]],Table2[],MATCH(out[[#Headers],[דירוג]],Table2[#Headers],0),FALSE),"אחר")</f>
        <v>נשיא</v>
      </c>
      <c r="L68" s="10" t="str">
        <f>IFERROR(VLOOKUP(out[[#This Row],[role]:[role]],Table2[],MATCH(out[[#Headers],[ערכאה]],Table2[#Headers],0),FALSE),"אחר")</f>
        <v>בית משפט המחוזי</v>
      </c>
      <c r="M68" s="10">
        <v>1</v>
      </c>
      <c r="N68" s="10">
        <f>IF(out[[#This Row],[sex]]="female",1,0)</f>
        <v>0</v>
      </c>
      <c r="O68" s="10" t="s">
        <v>4317</v>
      </c>
      <c r="P68" s="10">
        <f>IF(out[[#This Row],[שמות ערביים]]="ערבי",1,0)</f>
        <v>0</v>
      </c>
    </row>
    <row r="69" spans="1:16" x14ac:dyDescent="0.25">
      <c r="A69" s="1" t="s">
        <v>9</v>
      </c>
      <c r="B69" s="1" t="s">
        <v>264</v>
      </c>
      <c r="C69" s="1" t="s">
        <v>265</v>
      </c>
      <c r="D69" s="1" t="s">
        <v>266</v>
      </c>
      <c r="E69" s="1" t="s">
        <v>267</v>
      </c>
      <c r="F69" s="1" t="s">
        <v>268</v>
      </c>
      <c r="G69" s="1" t="s">
        <v>26</v>
      </c>
      <c r="H69" t="b">
        <v>0</v>
      </c>
      <c r="I69" t="b">
        <v>0</v>
      </c>
      <c r="J69" s="10" t="b">
        <f>IF(OR(out[[#This Row],[retired]]=TRUE,out[[#This Row],[deceased]]=TRUE),FALSE,TRUE)</f>
        <v>1</v>
      </c>
      <c r="K69" s="10" t="str">
        <f>IFERROR(VLOOKUP(out[[#This Row],[role]:[role]],Table2[],MATCH(out[[#Headers],[דירוג]],Table2[#Headers],0),FALSE),"אחר")</f>
        <v>סגן או משנה</v>
      </c>
      <c r="L69" s="10" t="str">
        <f>IFERROR(VLOOKUP(out[[#This Row],[role]:[role]],Table2[],MATCH(out[[#Headers],[ערכאה]],Table2[#Headers],0),FALSE),"אחר")</f>
        <v>בית משפט שלום</v>
      </c>
      <c r="M69" s="10">
        <v>1</v>
      </c>
      <c r="N69" s="10">
        <f>IF(out[[#This Row],[sex]]="female",1,0)</f>
        <v>1</v>
      </c>
      <c r="O69" s="10" t="s">
        <v>4317</v>
      </c>
      <c r="P69" s="10">
        <f>IF(out[[#This Row],[שמות ערביים]]="ערבי",1,0)</f>
        <v>0</v>
      </c>
    </row>
    <row r="70" spans="1:16" x14ac:dyDescent="0.25">
      <c r="A70" s="1" t="s">
        <v>9</v>
      </c>
      <c r="B70" s="1" t="s">
        <v>282</v>
      </c>
      <c r="C70" s="1" t="s">
        <v>283</v>
      </c>
      <c r="D70" s="1" t="s">
        <v>284</v>
      </c>
      <c r="E70" s="1" t="s">
        <v>285</v>
      </c>
      <c r="F70" s="1" t="s">
        <v>286</v>
      </c>
      <c r="G70" s="1" t="s">
        <v>15</v>
      </c>
      <c r="H70" t="b">
        <v>0</v>
      </c>
      <c r="I70" t="b">
        <v>0</v>
      </c>
      <c r="J70" s="10" t="b">
        <f>IF(OR(out[[#This Row],[retired]]=TRUE,out[[#This Row],[deceased]]=TRUE),FALSE,TRUE)</f>
        <v>1</v>
      </c>
      <c r="K70" s="10" t="str">
        <f>IFERROR(VLOOKUP(out[[#This Row],[role]:[role]],Table2[],MATCH(out[[#Headers],[דירוג]],Table2[#Headers],0),FALSE),"אחר")</f>
        <v>שופט</v>
      </c>
      <c r="L70" s="10" t="str">
        <f>IFERROR(VLOOKUP(out[[#This Row],[role]:[role]],Table2[],MATCH(out[[#Headers],[ערכאה]],Table2[#Headers],0),FALSE),"אחר")</f>
        <v>בית משפט שלום</v>
      </c>
      <c r="M70" s="10">
        <v>1</v>
      </c>
      <c r="N70" s="10">
        <f>IF(out[[#This Row],[sex]]="female",1,0)</f>
        <v>0</v>
      </c>
      <c r="O70" s="10" t="s">
        <v>4317</v>
      </c>
      <c r="P70" s="10">
        <f>IF(out[[#This Row],[שמות ערביים]]="ערבי",1,0)</f>
        <v>0</v>
      </c>
    </row>
    <row r="71" spans="1:16" x14ac:dyDescent="0.25">
      <c r="A71" s="1" t="s">
        <v>9</v>
      </c>
      <c r="B71" s="1" t="s">
        <v>169</v>
      </c>
      <c r="C71" s="1" t="s">
        <v>287</v>
      </c>
      <c r="D71" s="1" t="s">
        <v>279</v>
      </c>
      <c r="E71" s="1" t="s">
        <v>288</v>
      </c>
      <c r="F71" s="1" t="s">
        <v>289</v>
      </c>
      <c r="G71" s="1" t="s">
        <v>15</v>
      </c>
      <c r="H71" t="b">
        <v>0</v>
      </c>
      <c r="I71" t="b">
        <v>0</v>
      </c>
      <c r="J71" s="10" t="b">
        <f>IF(OR(out[[#This Row],[retired]]=TRUE,out[[#This Row],[deceased]]=TRUE),FALSE,TRUE)</f>
        <v>1</v>
      </c>
      <c r="K71" s="10" t="str">
        <f>IFERROR(VLOOKUP(out[[#This Row],[role]:[role]],Table2[],MATCH(out[[#Headers],[דירוג]],Table2[#Headers],0),FALSE),"אחר")</f>
        <v>שופט</v>
      </c>
      <c r="L71" s="10" t="str">
        <f>IFERROR(VLOOKUP(out[[#This Row],[role]:[role]],Table2[],MATCH(out[[#Headers],[ערכאה]],Table2[#Headers],0),FALSE),"אחר")</f>
        <v>בית משפט המחוזי</v>
      </c>
      <c r="M71" s="10">
        <v>1</v>
      </c>
      <c r="N71" s="10">
        <f>IF(out[[#This Row],[sex]]="female",1,0)</f>
        <v>0</v>
      </c>
      <c r="O71" s="10" t="s">
        <v>4317</v>
      </c>
      <c r="P71" s="10">
        <f>IF(out[[#This Row],[שמות ערביים]]="ערבי",1,0)</f>
        <v>0</v>
      </c>
    </row>
    <row r="72" spans="1:16" x14ac:dyDescent="0.25">
      <c r="A72" s="1" t="s">
        <v>9</v>
      </c>
      <c r="B72" s="1" t="s">
        <v>37</v>
      </c>
      <c r="C72" s="1" t="s">
        <v>292</v>
      </c>
      <c r="D72" s="1" t="s">
        <v>279</v>
      </c>
      <c r="E72" s="1" t="s">
        <v>293</v>
      </c>
      <c r="F72" s="1" t="s">
        <v>294</v>
      </c>
      <c r="G72" s="1" t="s">
        <v>26</v>
      </c>
      <c r="H72" t="b">
        <v>0</v>
      </c>
      <c r="I72" t="b">
        <v>0</v>
      </c>
      <c r="J72" s="10" t="b">
        <f>IF(OR(out[[#This Row],[retired]]=TRUE,out[[#This Row],[deceased]]=TRUE),FALSE,TRUE)</f>
        <v>1</v>
      </c>
      <c r="K72" s="10" t="str">
        <f>IFERROR(VLOOKUP(out[[#This Row],[role]:[role]],Table2[],MATCH(out[[#Headers],[דירוג]],Table2[#Headers],0),FALSE),"אחר")</f>
        <v>שופט</v>
      </c>
      <c r="L72" s="10" t="str">
        <f>IFERROR(VLOOKUP(out[[#This Row],[role]:[role]],Table2[],MATCH(out[[#Headers],[ערכאה]],Table2[#Headers],0),FALSE),"אחר")</f>
        <v>בית משפט שלום</v>
      </c>
      <c r="M72" s="10">
        <v>1</v>
      </c>
      <c r="N72" s="10">
        <f>IF(out[[#This Row],[sex]]="female",1,0)</f>
        <v>1</v>
      </c>
      <c r="O72" s="10" t="s">
        <v>4317</v>
      </c>
      <c r="P72" s="10">
        <f>IF(out[[#This Row],[שמות ערביים]]="ערבי",1,0)</f>
        <v>0</v>
      </c>
    </row>
    <row r="73" spans="1:16" x14ac:dyDescent="0.25">
      <c r="A73" s="1" t="s">
        <v>9</v>
      </c>
      <c r="B73" s="1" t="s">
        <v>300</v>
      </c>
      <c r="C73" s="1" t="s">
        <v>301</v>
      </c>
      <c r="D73" s="1" t="s">
        <v>302</v>
      </c>
      <c r="E73" s="1" t="s">
        <v>303</v>
      </c>
      <c r="F73" s="1" t="s">
        <v>304</v>
      </c>
      <c r="G73" s="1" t="s">
        <v>15</v>
      </c>
      <c r="H73" t="b">
        <v>0</v>
      </c>
      <c r="I73" t="b">
        <v>0</v>
      </c>
      <c r="J73" s="10" t="b">
        <f>IF(OR(out[[#This Row],[retired]]=TRUE,out[[#This Row],[deceased]]=TRUE),FALSE,TRUE)</f>
        <v>1</v>
      </c>
      <c r="K73" s="10" t="str">
        <f>IFERROR(VLOOKUP(out[[#This Row],[role]:[role]],Table2[],MATCH(out[[#Headers],[דירוג]],Table2[#Headers],0),FALSE),"אחר")</f>
        <v>שופט</v>
      </c>
      <c r="L73" s="10" t="str">
        <f>IFERROR(VLOOKUP(out[[#This Row],[role]:[role]],Table2[],MATCH(out[[#Headers],[ערכאה]],Table2[#Headers],0),FALSE),"אחר")</f>
        <v>בית משפט שלום</v>
      </c>
      <c r="M73" s="10">
        <v>1</v>
      </c>
      <c r="N73" s="10">
        <f>IF(out[[#This Row],[sex]]="female",1,0)</f>
        <v>0</v>
      </c>
      <c r="O73" s="10" t="s">
        <v>4317</v>
      </c>
      <c r="P73" s="10">
        <f>IF(out[[#This Row],[שמות ערביים]]="ערבי",1,0)</f>
        <v>0</v>
      </c>
    </row>
    <row r="74" spans="1:16" x14ac:dyDescent="0.25">
      <c r="A74" s="1" t="s">
        <v>9</v>
      </c>
      <c r="B74" s="1" t="s">
        <v>309</v>
      </c>
      <c r="C74" s="1" t="s">
        <v>291</v>
      </c>
      <c r="D74" s="1" t="s">
        <v>279</v>
      </c>
      <c r="E74" s="1" t="s">
        <v>310</v>
      </c>
      <c r="F74" s="1" t="s">
        <v>294</v>
      </c>
      <c r="G74" s="1" t="s">
        <v>15</v>
      </c>
      <c r="H74" t="b">
        <v>0</v>
      </c>
      <c r="I74" t="b">
        <v>0</v>
      </c>
      <c r="J74" s="10" t="b">
        <f>IF(OR(out[[#This Row],[retired]]=TRUE,out[[#This Row],[deceased]]=TRUE),FALSE,TRUE)</f>
        <v>1</v>
      </c>
      <c r="K74" s="10" t="str">
        <f>IFERROR(VLOOKUP(out[[#This Row],[role]:[role]],Table2[],MATCH(out[[#Headers],[דירוג]],Table2[#Headers],0),FALSE),"אחר")</f>
        <v>שופט</v>
      </c>
      <c r="L74" s="10" t="str">
        <f>IFERROR(VLOOKUP(out[[#This Row],[role]:[role]],Table2[],MATCH(out[[#Headers],[ערכאה]],Table2[#Headers],0),FALSE),"אחר")</f>
        <v>בית הדין האזורי לעבודה</v>
      </c>
      <c r="M74" s="10">
        <v>1</v>
      </c>
      <c r="N74" s="10">
        <f>IF(out[[#This Row],[sex]]="female",1,0)</f>
        <v>0</v>
      </c>
      <c r="O74" s="10" t="s">
        <v>4317</v>
      </c>
      <c r="P74" s="10">
        <f>IF(out[[#This Row],[שמות ערביים]]="ערבי",1,0)</f>
        <v>0</v>
      </c>
    </row>
    <row r="75" spans="1:16" x14ac:dyDescent="0.25">
      <c r="A75" s="1" t="s">
        <v>9</v>
      </c>
      <c r="B75" s="1" t="s">
        <v>295</v>
      </c>
      <c r="C75" s="1" t="s">
        <v>316</v>
      </c>
      <c r="D75" s="1" t="s">
        <v>317</v>
      </c>
      <c r="E75" s="1" t="s">
        <v>318</v>
      </c>
      <c r="F75" s="1" t="s">
        <v>319</v>
      </c>
      <c r="G75" s="1" t="s">
        <v>15</v>
      </c>
      <c r="H75" t="b">
        <v>0</v>
      </c>
      <c r="I75" t="b">
        <v>0</v>
      </c>
      <c r="J75" s="10" t="b">
        <f>IF(OR(out[[#This Row],[retired]]=TRUE,out[[#This Row],[deceased]]=TRUE),FALSE,TRUE)</f>
        <v>1</v>
      </c>
      <c r="K75" s="10" t="str">
        <f>IFERROR(VLOOKUP(out[[#This Row],[role]:[role]],Table2[],MATCH(out[[#Headers],[דירוג]],Table2[#Headers],0),FALSE),"אחר")</f>
        <v>שופט</v>
      </c>
      <c r="L75" s="10" t="str">
        <f>IFERROR(VLOOKUP(out[[#This Row],[role]:[role]],Table2[],MATCH(out[[#Headers],[ערכאה]],Table2[#Headers],0),FALSE),"אחר")</f>
        <v>בית משפט המחוזי</v>
      </c>
      <c r="M75" s="10">
        <v>1</v>
      </c>
      <c r="N75" s="10">
        <f>IF(out[[#This Row],[sex]]="female",1,0)</f>
        <v>0</v>
      </c>
      <c r="O75" s="10" t="s">
        <v>4317</v>
      </c>
      <c r="P75" s="10">
        <f>IF(out[[#This Row],[שמות ערביים]]="ערבי",1,0)</f>
        <v>0</v>
      </c>
    </row>
    <row r="76" spans="1:16" x14ac:dyDescent="0.25">
      <c r="A76" s="1" t="s">
        <v>9</v>
      </c>
      <c r="B76" s="1" t="s">
        <v>325</v>
      </c>
      <c r="C76" s="1" t="s">
        <v>326</v>
      </c>
      <c r="D76" s="1" t="s">
        <v>327</v>
      </c>
      <c r="E76" s="1" t="s">
        <v>328</v>
      </c>
      <c r="F76" s="1" t="s">
        <v>329</v>
      </c>
      <c r="G76" s="1" t="s">
        <v>26</v>
      </c>
      <c r="H76" t="b">
        <v>0</v>
      </c>
      <c r="I76" t="b">
        <v>0</v>
      </c>
      <c r="J76" s="10" t="b">
        <f>IF(OR(out[[#This Row],[retired]]=TRUE,out[[#This Row],[deceased]]=TRUE),FALSE,TRUE)</f>
        <v>1</v>
      </c>
      <c r="K76" s="10" t="str">
        <f>IFERROR(VLOOKUP(out[[#This Row],[role]:[role]],Table2[],MATCH(out[[#Headers],[דירוג]],Table2[#Headers],0),FALSE),"אחר")</f>
        <v>שופט</v>
      </c>
      <c r="L76" s="10" t="str">
        <f>IFERROR(VLOOKUP(out[[#This Row],[role]:[role]],Table2[],MATCH(out[[#Headers],[ערכאה]],Table2[#Headers],0),FALSE),"אחר")</f>
        <v>בית משפט המחוזי</v>
      </c>
      <c r="M76" s="10">
        <v>1</v>
      </c>
      <c r="N76" s="10">
        <f>IF(out[[#This Row],[sex]]="female",1,0)</f>
        <v>1</v>
      </c>
      <c r="O76" s="10" t="s">
        <v>4317</v>
      </c>
      <c r="P76" s="10">
        <f>IF(out[[#This Row],[שמות ערביים]]="ערבי",1,0)</f>
        <v>0</v>
      </c>
    </row>
    <row r="77" spans="1:16" x14ac:dyDescent="0.25">
      <c r="A77" s="1" t="s">
        <v>9</v>
      </c>
      <c r="B77" s="1" t="s">
        <v>337</v>
      </c>
      <c r="C77" s="1" t="s">
        <v>58</v>
      </c>
      <c r="D77" s="1" t="s">
        <v>338</v>
      </c>
      <c r="E77" s="1" t="s">
        <v>60</v>
      </c>
      <c r="F77" s="1" t="s">
        <v>339</v>
      </c>
      <c r="G77" s="1" t="s">
        <v>26</v>
      </c>
      <c r="H77" t="b">
        <v>0</v>
      </c>
      <c r="I77" t="b">
        <v>0</v>
      </c>
      <c r="J77" s="10" t="b">
        <f>IF(OR(out[[#This Row],[retired]]=TRUE,out[[#This Row],[deceased]]=TRUE),FALSE,TRUE)</f>
        <v>1</v>
      </c>
      <c r="K77" s="10" t="str">
        <f>IFERROR(VLOOKUP(out[[#This Row],[role]:[role]],Table2[],MATCH(out[[#Headers],[דירוג]],Table2[#Headers],0),FALSE),"אחר")</f>
        <v>שופט</v>
      </c>
      <c r="L77" s="10" t="str">
        <f>IFERROR(VLOOKUP(out[[#This Row],[role]:[role]],Table2[],MATCH(out[[#Headers],[ערכאה]],Table2[#Headers],0),FALSE),"אחר")</f>
        <v>בית משפט שלום</v>
      </c>
      <c r="M77" s="10">
        <v>1</v>
      </c>
      <c r="N77" s="10">
        <f>IF(out[[#This Row],[sex]]="female",1,0)</f>
        <v>1</v>
      </c>
      <c r="O77" s="10" t="s">
        <v>4317</v>
      </c>
      <c r="P77" s="10">
        <f>IF(out[[#This Row],[שמות ערביים]]="ערבי",1,0)</f>
        <v>0</v>
      </c>
    </row>
    <row r="78" spans="1:16" x14ac:dyDescent="0.25">
      <c r="A78" s="1" t="s">
        <v>9</v>
      </c>
      <c r="B78" s="1" t="s">
        <v>343</v>
      </c>
      <c r="C78" s="1" t="s">
        <v>344</v>
      </c>
      <c r="D78" s="1" t="s">
        <v>345</v>
      </c>
      <c r="E78" s="1" t="s">
        <v>346</v>
      </c>
      <c r="F78" s="1" t="s">
        <v>347</v>
      </c>
      <c r="G78" s="1" t="s">
        <v>15</v>
      </c>
      <c r="H78" t="b">
        <v>0</v>
      </c>
      <c r="I78" t="b">
        <v>0</v>
      </c>
      <c r="J78" s="10" t="b">
        <f>IF(OR(out[[#This Row],[retired]]=TRUE,out[[#This Row],[deceased]]=TRUE),FALSE,TRUE)</f>
        <v>1</v>
      </c>
      <c r="K78" s="10" t="str">
        <f>IFERROR(VLOOKUP(out[[#This Row],[role]:[role]],Table2[],MATCH(out[[#Headers],[דירוג]],Table2[#Headers],0),FALSE),"אחר")</f>
        <v>סגן או משנה</v>
      </c>
      <c r="L78" s="10" t="str">
        <f>IFERROR(VLOOKUP(out[[#This Row],[role]:[role]],Table2[],MATCH(out[[#Headers],[ערכאה]],Table2[#Headers],0),FALSE),"אחר")</f>
        <v>בית הדין הארצי לעבודה</v>
      </c>
      <c r="M78" s="10">
        <v>1</v>
      </c>
      <c r="N78" s="10">
        <f>IF(out[[#This Row],[sex]]="female",1,0)</f>
        <v>0</v>
      </c>
      <c r="O78" s="10" t="s">
        <v>4317</v>
      </c>
      <c r="P78" s="10">
        <f>IF(out[[#This Row],[שמות ערביים]]="ערבי",1,0)</f>
        <v>0</v>
      </c>
    </row>
    <row r="79" spans="1:16" x14ac:dyDescent="0.25">
      <c r="A79" s="1" t="s">
        <v>9</v>
      </c>
      <c r="B79" s="1" t="s">
        <v>47</v>
      </c>
      <c r="C79" s="1" t="s">
        <v>348</v>
      </c>
      <c r="D79" s="1" t="s">
        <v>349</v>
      </c>
      <c r="E79" s="1" t="s">
        <v>350</v>
      </c>
      <c r="F79" s="1" t="s">
        <v>351</v>
      </c>
      <c r="G79" s="1" t="s">
        <v>26</v>
      </c>
      <c r="H79" t="b">
        <v>0</v>
      </c>
      <c r="I79" t="b">
        <v>0</v>
      </c>
      <c r="J79" s="10" t="b">
        <f>IF(OR(out[[#This Row],[retired]]=TRUE,out[[#This Row],[deceased]]=TRUE),FALSE,TRUE)</f>
        <v>1</v>
      </c>
      <c r="K79" s="10" t="str">
        <f>IFERROR(VLOOKUP(out[[#This Row],[role]:[role]],Table2[],MATCH(out[[#Headers],[דירוג]],Table2[#Headers],0),FALSE),"אחר")</f>
        <v>שופט</v>
      </c>
      <c r="L79" s="10" t="str">
        <f>IFERROR(VLOOKUP(out[[#This Row],[role]:[role]],Table2[],MATCH(out[[#Headers],[ערכאה]],Table2[#Headers],0),FALSE),"אחר")</f>
        <v>בית משפט שלום</v>
      </c>
      <c r="M79" s="10">
        <v>1</v>
      </c>
      <c r="N79" s="10">
        <f>IF(out[[#This Row],[sex]]="female",1,0)</f>
        <v>1</v>
      </c>
      <c r="O79" s="10" t="s">
        <v>4317</v>
      </c>
      <c r="P79" s="10">
        <f>IF(out[[#This Row],[שמות ערביים]]="ערבי",1,0)</f>
        <v>0</v>
      </c>
    </row>
    <row r="80" spans="1:16" x14ac:dyDescent="0.25">
      <c r="A80" s="1" t="s">
        <v>99</v>
      </c>
      <c r="B80" s="1" t="s">
        <v>352</v>
      </c>
      <c r="C80" s="1" t="s">
        <v>353</v>
      </c>
      <c r="D80" s="1" t="s">
        <v>354</v>
      </c>
      <c r="E80" s="1" t="s">
        <v>355</v>
      </c>
      <c r="F80" s="1" t="s">
        <v>356</v>
      </c>
      <c r="G80" s="1" t="s">
        <v>26</v>
      </c>
      <c r="H80" t="b">
        <v>0</v>
      </c>
      <c r="I80" t="b">
        <v>0</v>
      </c>
      <c r="J80" s="10" t="b">
        <f>IF(OR(out[[#This Row],[retired]]=TRUE,out[[#This Row],[deceased]]=TRUE),FALSE,TRUE)</f>
        <v>1</v>
      </c>
      <c r="K80" s="10" t="str">
        <f>IFERROR(VLOOKUP(out[[#This Row],[role]:[role]],Table2[],MATCH(out[[#Headers],[דירוג]],Table2[#Headers],0),FALSE),"אחר")</f>
        <v>רשם</v>
      </c>
      <c r="L80" s="10" t="str">
        <f>IFERROR(VLOOKUP(out[[#This Row],[role]:[role]],Table2[],MATCH(out[[#Headers],[ערכאה]],Table2[#Headers],0),FALSE),"אחר")</f>
        <v>בית הדין האזורי לעבודה</v>
      </c>
      <c r="M80" s="10">
        <v>1</v>
      </c>
      <c r="N80" s="10">
        <f>IF(out[[#This Row],[sex]]="female",1,0)</f>
        <v>1</v>
      </c>
      <c r="O80" s="10" t="s">
        <v>4317</v>
      </c>
      <c r="P80" s="10">
        <f>IF(out[[#This Row],[שמות ערביים]]="ערבי",1,0)</f>
        <v>0</v>
      </c>
    </row>
    <row r="81" spans="1:16" x14ac:dyDescent="0.25">
      <c r="A81" s="1" t="s">
        <v>9</v>
      </c>
      <c r="B81" s="1" t="s">
        <v>361</v>
      </c>
      <c r="C81" s="1" t="s">
        <v>362</v>
      </c>
      <c r="D81" s="1" t="s">
        <v>363</v>
      </c>
      <c r="E81" s="1" t="s">
        <v>364</v>
      </c>
      <c r="F81" s="1" t="s">
        <v>365</v>
      </c>
      <c r="G81" s="1" t="s">
        <v>26</v>
      </c>
      <c r="H81" t="b">
        <v>0</v>
      </c>
      <c r="I81" t="b">
        <v>0</v>
      </c>
      <c r="J81" s="10" t="b">
        <f>IF(OR(out[[#This Row],[retired]]=TRUE,out[[#This Row],[deceased]]=TRUE),FALSE,TRUE)</f>
        <v>1</v>
      </c>
      <c r="K81" s="10" t="str">
        <f>IFERROR(VLOOKUP(out[[#This Row],[role]:[role]],Table2[],MATCH(out[[#Headers],[דירוג]],Table2[#Headers],0),FALSE),"אחר")</f>
        <v>שופט</v>
      </c>
      <c r="L81" s="10" t="str">
        <f>IFERROR(VLOOKUP(out[[#This Row],[role]:[role]],Table2[],MATCH(out[[#Headers],[ערכאה]],Table2[#Headers],0),FALSE),"אחר")</f>
        <v>בית משפט שלום</v>
      </c>
      <c r="M81" s="10">
        <v>1</v>
      </c>
      <c r="N81" s="10">
        <f>IF(out[[#This Row],[sex]]="female",1,0)</f>
        <v>1</v>
      </c>
      <c r="O81" s="10" t="s">
        <v>4317</v>
      </c>
      <c r="P81" s="10">
        <f>IF(out[[#This Row],[שמות ערביים]]="ערבי",1,0)</f>
        <v>0</v>
      </c>
    </row>
    <row r="82" spans="1:16" x14ac:dyDescent="0.25">
      <c r="A82" s="1" t="s">
        <v>9</v>
      </c>
      <c r="B82" s="1" t="s">
        <v>366</v>
      </c>
      <c r="C82" s="1" t="s">
        <v>367</v>
      </c>
      <c r="D82" s="1" t="s">
        <v>368</v>
      </c>
      <c r="E82" s="1" t="s">
        <v>369</v>
      </c>
      <c r="F82" s="1" t="s">
        <v>370</v>
      </c>
      <c r="G82" s="1" t="s">
        <v>26</v>
      </c>
      <c r="H82" t="b">
        <v>0</v>
      </c>
      <c r="I82" t="b">
        <v>0</v>
      </c>
      <c r="J82" s="10" t="b">
        <f>IF(OR(out[[#This Row],[retired]]=TRUE,out[[#This Row],[deceased]]=TRUE),FALSE,TRUE)</f>
        <v>1</v>
      </c>
      <c r="K82" s="10" t="str">
        <f>IFERROR(VLOOKUP(out[[#This Row],[role]:[role]],Table2[],MATCH(out[[#Headers],[דירוג]],Table2[#Headers],0),FALSE),"אחר")</f>
        <v>שופט</v>
      </c>
      <c r="L82" s="10" t="str">
        <f>IFERROR(VLOOKUP(out[[#This Row],[role]:[role]],Table2[],MATCH(out[[#Headers],[ערכאה]],Table2[#Headers],0),FALSE),"אחר")</f>
        <v>בית משפט שלום</v>
      </c>
      <c r="M82" s="10">
        <v>1</v>
      </c>
      <c r="N82" s="10">
        <f>IF(out[[#This Row],[sex]]="female",1,0)</f>
        <v>1</v>
      </c>
      <c r="O82" s="10" t="s">
        <v>4317</v>
      </c>
      <c r="P82" s="10">
        <f>IF(out[[#This Row],[שמות ערביים]]="ערבי",1,0)</f>
        <v>0</v>
      </c>
    </row>
    <row r="83" spans="1:16" x14ac:dyDescent="0.25">
      <c r="A83" s="1" t="s">
        <v>9</v>
      </c>
      <c r="B83" s="1" t="s">
        <v>122</v>
      </c>
      <c r="C83" s="1" t="s">
        <v>77</v>
      </c>
      <c r="D83" s="1" t="s">
        <v>374</v>
      </c>
      <c r="E83" s="1" t="s">
        <v>79</v>
      </c>
      <c r="F83" s="1" t="s">
        <v>375</v>
      </c>
      <c r="G83" s="1" t="s">
        <v>26</v>
      </c>
      <c r="H83" t="b">
        <v>0</v>
      </c>
      <c r="I83" t="b">
        <v>0</v>
      </c>
      <c r="J83" s="10" t="b">
        <f>IF(OR(out[[#This Row],[retired]]=TRUE,out[[#This Row],[deceased]]=TRUE),FALSE,TRUE)</f>
        <v>1</v>
      </c>
      <c r="K83" s="10" t="str">
        <f>IFERROR(VLOOKUP(out[[#This Row],[role]:[role]],Table2[],MATCH(out[[#Headers],[דירוג]],Table2[#Headers],0),FALSE),"אחר")</f>
        <v>שופט</v>
      </c>
      <c r="L83" s="10" t="str">
        <f>IFERROR(VLOOKUP(out[[#This Row],[role]:[role]],Table2[],MATCH(out[[#Headers],[ערכאה]],Table2[#Headers],0),FALSE),"אחר")</f>
        <v>בית משפט המחוזי</v>
      </c>
      <c r="M83" s="10">
        <v>1</v>
      </c>
      <c r="N83" s="10">
        <f>IF(out[[#This Row],[sex]]="female",1,0)</f>
        <v>1</v>
      </c>
      <c r="O83" s="10" t="s">
        <v>4317</v>
      </c>
      <c r="P83" s="10">
        <f>IF(out[[#This Row],[שמות ערביים]]="ערבי",1,0)</f>
        <v>0</v>
      </c>
    </row>
    <row r="84" spans="1:16" x14ac:dyDescent="0.25">
      <c r="A84" s="1" t="s">
        <v>9</v>
      </c>
      <c r="B84" s="1" t="s">
        <v>376</v>
      </c>
      <c r="C84" s="1" t="s">
        <v>377</v>
      </c>
      <c r="D84" s="1" t="s">
        <v>359</v>
      </c>
      <c r="E84" s="1" t="s">
        <v>378</v>
      </c>
      <c r="F84" s="1" t="s">
        <v>379</v>
      </c>
      <c r="G84" s="1" t="s">
        <v>26</v>
      </c>
      <c r="H84" t="b">
        <v>0</v>
      </c>
      <c r="I84" t="b">
        <v>0</v>
      </c>
      <c r="J84" s="10" t="b">
        <f>IF(OR(out[[#This Row],[retired]]=TRUE,out[[#This Row],[deceased]]=TRUE),FALSE,TRUE)</f>
        <v>1</v>
      </c>
      <c r="K84" s="10" t="str">
        <f>IFERROR(VLOOKUP(out[[#This Row],[role]:[role]],Table2[],MATCH(out[[#Headers],[דירוג]],Table2[#Headers],0),FALSE),"אחר")</f>
        <v>סגן או משנה</v>
      </c>
      <c r="L84" s="10" t="str">
        <f>IFERROR(VLOOKUP(out[[#This Row],[role]:[role]],Table2[],MATCH(out[[#Headers],[ערכאה]],Table2[#Headers],0),FALSE),"אחר")</f>
        <v>בית משפט שלום</v>
      </c>
      <c r="M84" s="10">
        <v>1</v>
      </c>
      <c r="N84" s="10">
        <f>IF(out[[#This Row],[sex]]="female",1,0)</f>
        <v>1</v>
      </c>
      <c r="O84" s="10" t="s">
        <v>4317</v>
      </c>
      <c r="P84" s="10">
        <f>IF(out[[#This Row],[שמות ערביים]]="ערבי",1,0)</f>
        <v>0</v>
      </c>
    </row>
    <row r="85" spans="1:16" x14ac:dyDescent="0.25">
      <c r="A85" s="1" t="s">
        <v>9</v>
      </c>
      <c r="B85" s="1" t="s">
        <v>380</v>
      </c>
      <c r="C85" s="1" t="s">
        <v>381</v>
      </c>
      <c r="D85" s="1" t="s">
        <v>374</v>
      </c>
      <c r="E85" s="1" t="s">
        <v>382</v>
      </c>
      <c r="F85" s="1" t="s">
        <v>383</v>
      </c>
      <c r="G85" s="1" t="s">
        <v>26</v>
      </c>
      <c r="H85" t="b">
        <v>0</v>
      </c>
      <c r="I85" t="b">
        <v>0</v>
      </c>
      <c r="J85" s="10" t="b">
        <f>IF(OR(out[[#This Row],[retired]]=TRUE,out[[#This Row],[deceased]]=TRUE),FALSE,TRUE)</f>
        <v>1</v>
      </c>
      <c r="K85" s="10" t="str">
        <f>IFERROR(VLOOKUP(out[[#This Row],[role]:[role]],Table2[],MATCH(out[[#Headers],[דירוג]],Table2[#Headers],0),FALSE),"אחר")</f>
        <v>שופט</v>
      </c>
      <c r="L85" s="10" t="str">
        <f>IFERROR(VLOOKUP(out[[#This Row],[role]:[role]],Table2[],MATCH(out[[#Headers],[ערכאה]],Table2[#Headers],0),FALSE),"אחר")</f>
        <v>בית משפט המחוזי</v>
      </c>
      <c r="M85" s="10">
        <v>1</v>
      </c>
      <c r="N85" s="10">
        <f>IF(out[[#This Row],[sex]]="female",1,0)</f>
        <v>1</v>
      </c>
      <c r="O85" s="10" t="s">
        <v>4317</v>
      </c>
      <c r="P85" s="10">
        <f>IF(out[[#This Row],[שמות ערביים]]="ערבי",1,0)</f>
        <v>0</v>
      </c>
    </row>
    <row r="86" spans="1:16" x14ac:dyDescent="0.25">
      <c r="A86" s="1" t="s">
        <v>9</v>
      </c>
      <c r="B86" s="1" t="s">
        <v>37</v>
      </c>
      <c r="C86" s="1" t="s">
        <v>265</v>
      </c>
      <c r="D86" s="1" t="s">
        <v>384</v>
      </c>
      <c r="E86" s="1" t="s">
        <v>267</v>
      </c>
      <c r="F86" s="1" t="s">
        <v>385</v>
      </c>
      <c r="G86" s="1" t="s">
        <v>26</v>
      </c>
      <c r="H86" t="b">
        <v>0</v>
      </c>
      <c r="I86" t="b">
        <v>0</v>
      </c>
      <c r="J86" s="10" t="b">
        <f>IF(OR(out[[#This Row],[retired]]=TRUE,out[[#This Row],[deceased]]=TRUE),FALSE,TRUE)</f>
        <v>1</v>
      </c>
      <c r="K86" s="10" t="str">
        <f>IFERROR(VLOOKUP(out[[#This Row],[role]:[role]],Table2[],MATCH(out[[#Headers],[דירוג]],Table2[#Headers],0),FALSE),"אחר")</f>
        <v>שופט</v>
      </c>
      <c r="L86" s="10" t="str">
        <f>IFERROR(VLOOKUP(out[[#This Row],[role]:[role]],Table2[],MATCH(out[[#Headers],[ערכאה]],Table2[#Headers],0),FALSE),"אחר")</f>
        <v>בית משפט שלום</v>
      </c>
      <c r="M86" s="10">
        <v>1</v>
      </c>
      <c r="N86" s="10">
        <f>IF(out[[#This Row],[sex]]="female",1,0)</f>
        <v>1</v>
      </c>
      <c r="O86" s="10" t="s">
        <v>4317</v>
      </c>
      <c r="P86" s="10">
        <f>IF(out[[#This Row],[שמות ערביים]]="ערבי",1,0)</f>
        <v>0</v>
      </c>
    </row>
    <row r="87" spans="1:16" x14ac:dyDescent="0.25">
      <c r="A87" s="1" t="s">
        <v>9</v>
      </c>
      <c r="B87" s="1" t="s">
        <v>388</v>
      </c>
      <c r="C87" s="1" t="s">
        <v>389</v>
      </c>
      <c r="D87" s="1" t="s">
        <v>390</v>
      </c>
      <c r="E87" s="1" t="s">
        <v>391</v>
      </c>
      <c r="F87" s="1" t="s">
        <v>392</v>
      </c>
      <c r="G87" s="1" t="s">
        <v>26</v>
      </c>
      <c r="H87" t="b">
        <v>0</v>
      </c>
      <c r="I87" t="b">
        <v>0</v>
      </c>
      <c r="J87" s="10" t="b">
        <f>IF(OR(out[[#This Row],[retired]]=TRUE,out[[#This Row],[deceased]]=TRUE),FALSE,TRUE)</f>
        <v>1</v>
      </c>
      <c r="K87" s="10" t="str">
        <f>IFERROR(VLOOKUP(out[[#This Row],[role]:[role]],Table2[],MATCH(out[[#Headers],[דירוג]],Table2[#Headers],0),FALSE),"אחר")</f>
        <v>שופט</v>
      </c>
      <c r="L87" s="10" t="str">
        <f>IFERROR(VLOOKUP(out[[#This Row],[role]:[role]],Table2[],MATCH(out[[#Headers],[ערכאה]],Table2[#Headers],0),FALSE),"אחר")</f>
        <v>בית משפט שלום</v>
      </c>
      <c r="M87" s="10">
        <v>1</v>
      </c>
      <c r="N87" s="10">
        <f>IF(out[[#This Row],[sex]]="female",1,0)</f>
        <v>1</v>
      </c>
      <c r="O87" s="10" t="s">
        <v>4317</v>
      </c>
      <c r="P87" s="10">
        <f>IF(out[[#This Row],[שמות ערביים]]="ערבי",1,0)</f>
        <v>0</v>
      </c>
    </row>
    <row r="88" spans="1:16" x14ac:dyDescent="0.25">
      <c r="A88" s="1" t="s">
        <v>9</v>
      </c>
      <c r="B88" s="1" t="s">
        <v>10</v>
      </c>
      <c r="C88" s="1" t="s">
        <v>225</v>
      </c>
      <c r="D88" s="1" t="s">
        <v>393</v>
      </c>
      <c r="E88" s="1" t="s">
        <v>394</v>
      </c>
      <c r="F88" s="1" t="s">
        <v>395</v>
      </c>
      <c r="G88" s="1" t="s">
        <v>15</v>
      </c>
      <c r="H88" t="b">
        <v>0</v>
      </c>
      <c r="I88" t="b">
        <v>0</v>
      </c>
      <c r="J88" s="10" t="b">
        <f>IF(OR(out[[#This Row],[retired]]=TRUE,out[[#This Row],[deceased]]=TRUE),FALSE,TRUE)</f>
        <v>1</v>
      </c>
      <c r="K88" s="10" t="str">
        <f>IFERROR(VLOOKUP(out[[#This Row],[role]:[role]],Table2[],MATCH(out[[#Headers],[דירוג]],Table2[#Headers],0),FALSE),"אחר")</f>
        <v>שופט</v>
      </c>
      <c r="L88" s="10" t="str">
        <f>IFERROR(VLOOKUP(out[[#This Row],[role]:[role]],Table2[],MATCH(out[[#Headers],[ערכאה]],Table2[#Headers],0),FALSE),"אחר")</f>
        <v>בית משפט המחוזי</v>
      </c>
      <c r="M88" s="10">
        <v>1</v>
      </c>
      <c r="N88" s="10">
        <f>IF(out[[#This Row],[sex]]="female",1,0)</f>
        <v>0</v>
      </c>
      <c r="O88" s="10" t="s">
        <v>4317</v>
      </c>
      <c r="P88" s="10">
        <f>IF(out[[#This Row],[שמות ערביים]]="ערבי",1,0)</f>
        <v>0</v>
      </c>
    </row>
    <row r="89" spans="1:16" x14ac:dyDescent="0.25">
      <c r="A89" s="1" t="s">
        <v>9</v>
      </c>
      <c r="B89" s="1" t="s">
        <v>399</v>
      </c>
      <c r="C89" s="1" t="s">
        <v>400</v>
      </c>
      <c r="D89" s="1" t="s">
        <v>401</v>
      </c>
      <c r="E89" s="1" t="s">
        <v>402</v>
      </c>
      <c r="F89" s="1" t="s">
        <v>403</v>
      </c>
      <c r="G89" s="1" t="s">
        <v>26</v>
      </c>
      <c r="H89" t="b">
        <v>0</v>
      </c>
      <c r="I89" t="b">
        <v>0</v>
      </c>
      <c r="J89" s="10" t="b">
        <f>IF(OR(out[[#This Row],[retired]]=TRUE,out[[#This Row],[deceased]]=TRUE),FALSE,TRUE)</f>
        <v>1</v>
      </c>
      <c r="K89" s="10" t="str">
        <f>IFERROR(VLOOKUP(out[[#This Row],[role]:[role]],Table2[],MATCH(out[[#Headers],[דירוג]],Table2[#Headers],0),FALSE),"אחר")</f>
        <v>שופט</v>
      </c>
      <c r="L89" s="10" t="str">
        <f>IFERROR(VLOOKUP(out[[#This Row],[role]:[role]],Table2[],MATCH(out[[#Headers],[ערכאה]],Table2[#Headers],0),FALSE),"אחר")</f>
        <v>בית הדין האזורי לעבודה</v>
      </c>
      <c r="M89" s="10">
        <v>1</v>
      </c>
      <c r="N89" s="10">
        <f>IF(out[[#This Row],[sex]]="female",1,0)</f>
        <v>1</v>
      </c>
      <c r="O89" s="10" t="s">
        <v>4317</v>
      </c>
      <c r="P89" s="10">
        <f>IF(out[[#This Row],[שמות ערביים]]="ערבי",1,0)</f>
        <v>0</v>
      </c>
    </row>
    <row r="90" spans="1:16" x14ac:dyDescent="0.25">
      <c r="A90" s="1" t="s">
        <v>9</v>
      </c>
      <c r="B90" s="1" t="s">
        <v>404</v>
      </c>
      <c r="C90" s="1" t="s">
        <v>405</v>
      </c>
      <c r="D90" s="1" t="s">
        <v>406</v>
      </c>
      <c r="E90" s="1" t="s">
        <v>407</v>
      </c>
      <c r="F90" s="1" t="s">
        <v>408</v>
      </c>
      <c r="G90" s="1" t="s">
        <v>15</v>
      </c>
      <c r="H90" t="b">
        <v>0</v>
      </c>
      <c r="I90" t="b">
        <v>0</v>
      </c>
      <c r="J90" s="10" t="b">
        <f>IF(OR(out[[#This Row],[retired]]=TRUE,out[[#This Row],[deceased]]=TRUE),FALSE,TRUE)</f>
        <v>1</v>
      </c>
      <c r="K90" s="10" t="str">
        <f>IFERROR(VLOOKUP(out[[#This Row],[role]:[role]],Table2[],MATCH(out[[#Headers],[דירוג]],Table2[#Headers],0),FALSE),"אחר")</f>
        <v>שופט</v>
      </c>
      <c r="L90" s="10" t="str">
        <f>IFERROR(VLOOKUP(out[[#This Row],[role]:[role]],Table2[],MATCH(out[[#Headers],[ערכאה]],Table2[#Headers],0),FALSE),"אחר")</f>
        <v>בית הדין האזורי לעבודה</v>
      </c>
      <c r="M90" s="10">
        <v>1</v>
      </c>
      <c r="N90" s="10">
        <f>IF(out[[#This Row],[sex]]="female",1,0)</f>
        <v>0</v>
      </c>
      <c r="O90" s="10" t="s">
        <v>4317</v>
      </c>
      <c r="P90" s="10">
        <f>IF(out[[#This Row],[שמות ערביים]]="ערבי",1,0)</f>
        <v>0</v>
      </c>
    </row>
    <row r="91" spans="1:16" x14ac:dyDescent="0.25">
      <c r="A91" s="1" t="s">
        <v>9</v>
      </c>
      <c r="B91" s="1" t="s">
        <v>412</v>
      </c>
      <c r="C91" s="1" t="s">
        <v>413</v>
      </c>
      <c r="D91" s="1" t="s">
        <v>411</v>
      </c>
      <c r="E91" s="1" t="s">
        <v>414</v>
      </c>
      <c r="F91" s="1" t="s">
        <v>415</v>
      </c>
      <c r="G91" s="1" t="s">
        <v>15</v>
      </c>
      <c r="H91" t="b">
        <v>0</v>
      </c>
      <c r="I91" t="b">
        <v>0</v>
      </c>
      <c r="J91" s="10" t="b">
        <f>IF(OR(out[[#This Row],[retired]]=TRUE,out[[#This Row],[deceased]]=TRUE),FALSE,TRUE)</f>
        <v>1</v>
      </c>
      <c r="K91" s="10" t="str">
        <f>IFERROR(VLOOKUP(out[[#This Row],[role]:[role]],Table2[],MATCH(out[[#Headers],[דירוג]],Table2[#Headers],0),FALSE),"אחר")</f>
        <v>שופט</v>
      </c>
      <c r="L91" s="10" t="str">
        <f>IFERROR(VLOOKUP(out[[#This Row],[role]:[role]],Table2[],MATCH(out[[#Headers],[ערכאה]],Table2[#Headers],0),FALSE),"אחר")</f>
        <v>בית משפט לתעבורה</v>
      </c>
      <c r="M91" s="10">
        <v>1</v>
      </c>
      <c r="N91" s="10">
        <f>IF(out[[#This Row],[sex]]="female",1,0)</f>
        <v>0</v>
      </c>
      <c r="O91" s="10" t="s">
        <v>4317</v>
      </c>
      <c r="P91" s="10">
        <f>IF(out[[#This Row],[שמות ערביים]]="ערבי",1,0)</f>
        <v>0</v>
      </c>
    </row>
    <row r="92" spans="1:16" x14ac:dyDescent="0.25">
      <c r="A92" s="1" t="s">
        <v>99</v>
      </c>
      <c r="B92" s="1" t="s">
        <v>424</v>
      </c>
      <c r="C92" s="1" t="s">
        <v>425</v>
      </c>
      <c r="D92" s="1" t="s">
        <v>426</v>
      </c>
      <c r="E92" s="1" t="s">
        <v>427</v>
      </c>
      <c r="F92" s="1" t="s">
        <v>428</v>
      </c>
      <c r="G92" s="1" t="s">
        <v>26</v>
      </c>
      <c r="H92" t="b">
        <v>0</v>
      </c>
      <c r="I92" t="b">
        <v>0</v>
      </c>
      <c r="J92" s="10" t="b">
        <f>IF(OR(out[[#This Row],[retired]]=TRUE,out[[#This Row],[deceased]]=TRUE),FALSE,TRUE)</f>
        <v>1</v>
      </c>
      <c r="K92" s="10" t="str">
        <f>IFERROR(VLOOKUP(out[[#This Row],[role]:[role]],Table2[],MATCH(out[[#Headers],[דירוג]],Table2[#Headers],0),FALSE),"אחר")</f>
        <v>רשם</v>
      </c>
      <c r="L92" s="10" t="str">
        <f>IFERROR(VLOOKUP(out[[#This Row],[role]:[role]],Table2[],MATCH(out[[#Headers],[ערכאה]],Table2[#Headers],0),FALSE),"אחר")</f>
        <v>בית משפט שלום</v>
      </c>
      <c r="M92" s="10">
        <v>1</v>
      </c>
      <c r="N92" s="10">
        <f>IF(out[[#This Row],[sex]]="female",1,0)</f>
        <v>1</v>
      </c>
      <c r="O92" s="10" t="s">
        <v>4317</v>
      </c>
      <c r="P92" s="10">
        <f>IF(out[[#This Row],[שמות ערביים]]="ערבי",1,0)</f>
        <v>0</v>
      </c>
    </row>
    <row r="93" spans="1:16" x14ac:dyDescent="0.25">
      <c r="A93" s="1" t="s">
        <v>9</v>
      </c>
      <c r="B93" s="1" t="s">
        <v>37</v>
      </c>
      <c r="C93" s="1" t="s">
        <v>429</v>
      </c>
      <c r="D93" s="1" t="s">
        <v>430</v>
      </c>
      <c r="E93" s="1" t="s">
        <v>431</v>
      </c>
      <c r="F93" s="1" t="s">
        <v>432</v>
      </c>
      <c r="G93" s="1" t="s">
        <v>26</v>
      </c>
      <c r="H93" t="b">
        <v>0</v>
      </c>
      <c r="I93" t="b">
        <v>0</v>
      </c>
      <c r="J93" s="10" t="b">
        <f>IF(OR(out[[#This Row],[retired]]=TRUE,out[[#This Row],[deceased]]=TRUE),FALSE,TRUE)</f>
        <v>1</v>
      </c>
      <c r="K93" s="10" t="str">
        <f>IFERROR(VLOOKUP(out[[#This Row],[role]:[role]],Table2[],MATCH(out[[#Headers],[דירוג]],Table2[#Headers],0),FALSE),"אחר")</f>
        <v>שופט</v>
      </c>
      <c r="L93" s="10" t="str">
        <f>IFERROR(VLOOKUP(out[[#This Row],[role]:[role]],Table2[],MATCH(out[[#Headers],[ערכאה]],Table2[#Headers],0),FALSE),"אחר")</f>
        <v>בית משפט שלום</v>
      </c>
      <c r="M93" s="10">
        <v>1</v>
      </c>
      <c r="N93" s="10">
        <f>IF(out[[#This Row],[sex]]="female",1,0)</f>
        <v>1</v>
      </c>
      <c r="O93" s="10" t="s">
        <v>4317</v>
      </c>
      <c r="P93" s="10">
        <f>IF(out[[#This Row],[שמות ערביים]]="ערבי",1,0)</f>
        <v>0</v>
      </c>
    </row>
    <row r="94" spans="1:16" x14ac:dyDescent="0.25">
      <c r="A94" s="1" t="s">
        <v>9</v>
      </c>
      <c r="B94" s="1" t="s">
        <v>325</v>
      </c>
      <c r="C94" s="1" t="s">
        <v>433</v>
      </c>
      <c r="D94" s="1" t="s">
        <v>225</v>
      </c>
      <c r="E94" s="1" t="s">
        <v>434</v>
      </c>
      <c r="F94" s="1" t="s">
        <v>226</v>
      </c>
      <c r="G94" s="1" t="s">
        <v>26</v>
      </c>
      <c r="H94" t="b">
        <v>0</v>
      </c>
      <c r="I94" t="b">
        <v>0</v>
      </c>
      <c r="J94" s="10" t="b">
        <f>IF(OR(out[[#This Row],[retired]]=TRUE,out[[#This Row],[deceased]]=TRUE),FALSE,TRUE)</f>
        <v>1</v>
      </c>
      <c r="K94" s="10" t="str">
        <f>IFERROR(VLOOKUP(out[[#This Row],[role]:[role]],Table2[],MATCH(out[[#Headers],[דירוג]],Table2[#Headers],0),FALSE),"אחר")</f>
        <v>שופט</v>
      </c>
      <c r="L94" s="10" t="str">
        <f>IFERROR(VLOOKUP(out[[#This Row],[role]:[role]],Table2[],MATCH(out[[#Headers],[ערכאה]],Table2[#Headers],0),FALSE),"אחר")</f>
        <v>בית משפט המחוזי</v>
      </c>
      <c r="M94" s="10">
        <v>1</v>
      </c>
      <c r="N94" s="10">
        <f>IF(out[[#This Row],[sex]]="female",1,0)</f>
        <v>1</v>
      </c>
      <c r="O94" s="10" t="s">
        <v>4317</v>
      </c>
      <c r="P94" s="10">
        <f>IF(out[[#This Row],[שמות ערביים]]="ערבי",1,0)</f>
        <v>0</v>
      </c>
    </row>
    <row r="95" spans="1:16" x14ac:dyDescent="0.25">
      <c r="A95" s="1" t="s">
        <v>9</v>
      </c>
      <c r="B95" s="1" t="s">
        <v>435</v>
      </c>
      <c r="C95" s="1" t="s">
        <v>333</v>
      </c>
      <c r="D95" s="1" t="s">
        <v>436</v>
      </c>
      <c r="E95" s="1" t="s">
        <v>335</v>
      </c>
      <c r="F95" s="1" t="s">
        <v>437</v>
      </c>
      <c r="G95" s="1" t="s">
        <v>15</v>
      </c>
      <c r="H95" t="b">
        <v>0</v>
      </c>
      <c r="I95" t="b">
        <v>0</v>
      </c>
      <c r="J95" s="10" t="b">
        <f>IF(OR(out[[#This Row],[retired]]=TRUE,out[[#This Row],[deceased]]=TRUE),FALSE,TRUE)</f>
        <v>1</v>
      </c>
      <c r="K95" s="10" t="str">
        <f>IFERROR(VLOOKUP(out[[#This Row],[role]:[role]],Table2[],MATCH(out[[#Headers],[דירוג]],Table2[#Headers],0),FALSE),"אחר")</f>
        <v>שופט</v>
      </c>
      <c r="L95" s="10" t="str">
        <f>IFERROR(VLOOKUP(out[[#This Row],[role]:[role]],Table2[],MATCH(out[[#Headers],[ערכאה]],Table2[#Headers],0),FALSE),"אחר")</f>
        <v>בית משפט שלום</v>
      </c>
      <c r="M95" s="10">
        <v>1</v>
      </c>
      <c r="N95" s="10">
        <f>IF(out[[#This Row],[sex]]="female",1,0)</f>
        <v>0</v>
      </c>
      <c r="O95" s="10" t="s">
        <v>4317</v>
      </c>
      <c r="P95" s="10">
        <f>IF(out[[#This Row],[שמות ערביים]]="ערבי",1,0)</f>
        <v>0</v>
      </c>
    </row>
    <row r="96" spans="1:16" x14ac:dyDescent="0.25">
      <c r="A96" s="1" t="s">
        <v>9</v>
      </c>
      <c r="B96" s="1" t="s">
        <v>295</v>
      </c>
      <c r="C96" s="1" t="s">
        <v>452</v>
      </c>
      <c r="D96" s="1" t="s">
        <v>453</v>
      </c>
      <c r="E96" s="1" t="s">
        <v>454</v>
      </c>
      <c r="F96" s="1" t="s">
        <v>455</v>
      </c>
      <c r="G96" s="1" t="s">
        <v>15</v>
      </c>
      <c r="H96" t="b">
        <v>0</v>
      </c>
      <c r="I96" t="b">
        <v>0</v>
      </c>
      <c r="J96" s="10" t="b">
        <f>IF(OR(out[[#This Row],[retired]]=TRUE,out[[#This Row],[deceased]]=TRUE),FALSE,TRUE)</f>
        <v>1</v>
      </c>
      <c r="K96" s="10" t="str">
        <f>IFERROR(VLOOKUP(out[[#This Row],[role]:[role]],Table2[],MATCH(out[[#Headers],[דירוג]],Table2[#Headers],0),FALSE),"אחר")</f>
        <v>שופט</v>
      </c>
      <c r="L96" s="10" t="str">
        <f>IFERROR(VLOOKUP(out[[#This Row],[role]:[role]],Table2[],MATCH(out[[#Headers],[ערכאה]],Table2[#Headers],0),FALSE),"אחר")</f>
        <v>בית משפט המחוזי</v>
      </c>
      <c r="M96" s="10">
        <v>1</v>
      </c>
      <c r="N96" s="10">
        <f>IF(out[[#This Row],[sex]]="female",1,0)</f>
        <v>0</v>
      </c>
      <c r="O96" s="10" t="s">
        <v>4317</v>
      </c>
      <c r="P96" s="10">
        <f>IF(out[[#This Row],[שמות ערביים]]="ערבי",1,0)</f>
        <v>0</v>
      </c>
    </row>
    <row r="97" spans="1:16" x14ac:dyDescent="0.25">
      <c r="A97" s="1" t="s">
        <v>9</v>
      </c>
      <c r="B97" s="1" t="s">
        <v>466</v>
      </c>
      <c r="C97" s="1" t="s">
        <v>467</v>
      </c>
      <c r="D97" s="1" t="s">
        <v>468</v>
      </c>
      <c r="E97" s="1" t="s">
        <v>469</v>
      </c>
      <c r="F97" s="1" t="s">
        <v>470</v>
      </c>
      <c r="G97" s="1" t="s">
        <v>15</v>
      </c>
      <c r="H97" t="b">
        <v>0</v>
      </c>
      <c r="I97" t="b">
        <v>0</v>
      </c>
      <c r="J97" s="10" t="b">
        <f>IF(OR(out[[#This Row],[retired]]=TRUE,out[[#This Row],[deceased]]=TRUE),FALSE,TRUE)</f>
        <v>1</v>
      </c>
      <c r="K97" s="10" t="str">
        <f>IFERROR(VLOOKUP(out[[#This Row],[role]:[role]],Table2[],MATCH(out[[#Headers],[דירוג]],Table2[#Headers],0),FALSE),"אחר")</f>
        <v>שופט</v>
      </c>
      <c r="L97" s="10" t="str">
        <f>IFERROR(VLOOKUP(out[[#This Row],[role]:[role]],Table2[],MATCH(out[[#Headers],[ערכאה]],Table2[#Headers],0),FALSE),"אחר")</f>
        <v>בית משפט שלום</v>
      </c>
      <c r="M97" s="10">
        <v>1</v>
      </c>
      <c r="N97" s="10">
        <f>IF(out[[#This Row],[sex]]="female",1,0)</f>
        <v>0</v>
      </c>
      <c r="O97" s="10" t="s">
        <v>4317</v>
      </c>
      <c r="P97" s="10">
        <f>IF(out[[#This Row],[שמות ערביים]]="ערבי",1,0)</f>
        <v>0</v>
      </c>
    </row>
    <row r="98" spans="1:16" x14ac:dyDescent="0.25">
      <c r="A98" s="1" t="s">
        <v>9</v>
      </c>
      <c r="B98" s="1" t="s">
        <v>471</v>
      </c>
      <c r="C98" s="1" t="s">
        <v>472</v>
      </c>
      <c r="D98" s="1" t="s">
        <v>473</v>
      </c>
      <c r="E98" s="1" t="s">
        <v>474</v>
      </c>
      <c r="F98" s="1" t="s">
        <v>475</v>
      </c>
      <c r="G98" s="1" t="s">
        <v>15</v>
      </c>
      <c r="H98" t="b">
        <v>0</v>
      </c>
      <c r="I98" t="b">
        <v>0</v>
      </c>
      <c r="J98" s="10" t="b">
        <f>IF(OR(out[[#This Row],[retired]]=TRUE,out[[#This Row],[deceased]]=TRUE),FALSE,TRUE)</f>
        <v>1</v>
      </c>
      <c r="K98" s="10" t="str">
        <f>IFERROR(VLOOKUP(out[[#This Row],[role]:[role]],Table2[],MATCH(out[[#Headers],[דירוג]],Table2[#Headers],0),FALSE),"אחר")</f>
        <v>שופט</v>
      </c>
      <c r="L98" s="10" t="str">
        <f>IFERROR(VLOOKUP(out[[#This Row],[role]:[role]],Table2[],MATCH(out[[#Headers],[ערכאה]],Table2[#Headers],0),FALSE),"אחר")</f>
        <v>בית משפט שלום</v>
      </c>
      <c r="M98" s="10">
        <v>1</v>
      </c>
      <c r="N98" s="10">
        <f>IF(out[[#This Row],[sex]]="female",1,0)</f>
        <v>0</v>
      </c>
      <c r="O98" s="10" t="s">
        <v>4317</v>
      </c>
      <c r="P98" s="10">
        <f>IF(out[[#This Row],[שמות ערביים]]="ערבי",1,0)</f>
        <v>0</v>
      </c>
    </row>
    <row r="99" spans="1:16" x14ac:dyDescent="0.25">
      <c r="A99" s="1" t="s">
        <v>9</v>
      </c>
      <c r="B99" s="1" t="s">
        <v>122</v>
      </c>
      <c r="C99" s="1" t="s">
        <v>490</v>
      </c>
      <c r="D99" s="1" t="s">
        <v>491</v>
      </c>
      <c r="E99" s="1" t="s">
        <v>492</v>
      </c>
      <c r="F99" s="1" t="s">
        <v>493</v>
      </c>
      <c r="G99" s="1" t="s">
        <v>26</v>
      </c>
      <c r="H99" t="b">
        <v>0</v>
      </c>
      <c r="I99" t="b">
        <v>0</v>
      </c>
      <c r="J99" s="10" t="b">
        <f>IF(OR(out[[#This Row],[retired]]=TRUE,out[[#This Row],[deceased]]=TRUE),FALSE,TRUE)</f>
        <v>1</v>
      </c>
      <c r="K99" s="10" t="str">
        <f>IFERROR(VLOOKUP(out[[#This Row],[role]:[role]],Table2[],MATCH(out[[#Headers],[דירוג]],Table2[#Headers],0),FALSE),"אחר")</f>
        <v>שופט</v>
      </c>
      <c r="L99" s="10" t="str">
        <f>IFERROR(VLOOKUP(out[[#This Row],[role]:[role]],Table2[],MATCH(out[[#Headers],[ערכאה]],Table2[#Headers],0),FALSE),"אחר")</f>
        <v>בית משפט המחוזי</v>
      </c>
      <c r="M99" s="10">
        <v>1</v>
      </c>
      <c r="N99" s="10">
        <f>IF(out[[#This Row],[sex]]="female",1,0)</f>
        <v>1</v>
      </c>
      <c r="O99" s="10" t="s">
        <v>4317</v>
      </c>
      <c r="P99" s="10">
        <f>IF(out[[#This Row],[שמות ערביים]]="ערבי",1,0)</f>
        <v>0</v>
      </c>
    </row>
    <row r="100" spans="1:16" x14ac:dyDescent="0.25">
      <c r="A100" s="1" t="s">
        <v>9</v>
      </c>
      <c r="B100" s="1" t="s">
        <v>496</v>
      </c>
      <c r="C100" s="1" t="s">
        <v>114</v>
      </c>
      <c r="D100" s="1" t="s">
        <v>497</v>
      </c>
      <c r="E100" s="1" t="s">
        <v>116</v>
      </c>
      <c r="F100" s="1" t="s">
        <v>498</v>
      </c>
      <c r="G100" s="1" t="s">
        <v>15</v>
      </c>
      <c r="H100" t="b">
        <v>0</v>
      </c>
      <c r="I100" t="b">
        <v>0</v>
      </c>
      <c r="J100" s="10" t="b">
        <f>IF(OR(out[[#This Row],[retired]]=TRUE,out[[#This Row],[deceased]]=TRUE),FALSE,TRUE)</f>
        <v>1</v>
      </c>
      <c r="K100" s="10" t="str">
        <f>IFERROR(VLOOKUP(out[[#This Row],[role]:[role]],Table2[],MATCH(out[[#Headers],[דירוג]],Table2[#Headers],0),FALSE),"אחר")</f>
        <v>סגן או משנה</v>
      </c>
      <c r="L100" s="10" t="str">
        <f>IFERROR(VLOOKUP(out[[#This Row],[role]:[role]],Table2[],MATCH(out[[#Headers],[ערכאה]],Table2[#Headers],0),FALSE),"אחר")</f>
        <v>בית משפט המחוזי</v>
      </c>
      <c r="M100" s="10">
        <v>1</v>
      </c>
      <c r="N100" s="10">
        <f>IF(out[[#This Row],[sex]]="female",1,0)</f>
        <v>0</v>
      </c>
      <c r="O100" s="10" t="s">
        <v>4317</v>
      </c>
      <c r="P100" s="10">
        <f>IF(out[[#This Row],[שמות ערביים]]="ערבי",1,0)</f>
        <v>0</v>
      </c>
    </row>
    <row r="101" spans="1:16" x14ac:dyDescent="0.25">
      <c r="A101" s="1" t="s">
        <v>9</v>
      </c>
      <c r="B101" s="1" t="s">
        <v>499</v>
      </c>
      <c r="C101" s="1" t="s">
        <v>254</v>
      </c>
      <c r="D101" s="1" t="s">
        <v>500</v>
      </c>
      <c r="E101" s="1" t="s">
        <v>258</v>
      </c>
      <c r="F101" s="1" t="s">
        <v>501</v>
      </c>
      <c r="G101" s="1" t="s">
        <v>15</v>
      </c>
      <c r="H101" t="b">
        <v>0</v>
      </c>
      <c r="I101" t="b">
        <v>0</v>
      </c>
      <c r="J101" s="10" t="b">
        <f>IF(OR(out[[#This Row],[retired]]=TRUE,out[[#This Row],[deceased]]=TRUE),FALSE,TRUE)</f>
        <v>1</v>
      </c>
      <c r="K101" s="10" t="str">
        <f>IFERROR(VLOOKUP(out[[#This Row],[role]:[role]],Table2[],MATCH(out[[#Headers],[דירוג]],Table2[#Headers],0),FALSE),"אחר")</f>
        <v>שופט</v>
      </c>
      <c r="L101" s="10" t="str">
        <f>IFERROR(VLOOKUP(out[[#This Row],[role]:[role]],Table2[],MATCH(out[[#Headers],[ערכאה]],Table2[#Headers],0),FALSE),"אחר")</f>
        <v>בית משפט שלום</v>
      </c>
      <c r="M101" s="10">
        <v>1</v>
      </c>
      <c r="N101" s="10">
        <f>IF(out[[#This Row],[sex]]="female",1,0)</f>
        <v>0</v>
      </c>
      <c r="O101" s="10" t="s">
        <v>4317</v>
      </c>
      <c r="P101" s="10">
        <f>IF(out[[#This Row],[שמות ערביים]]="ערבי",1,0)</f>
        <v>0</v>
      </c>
    </row>
    <row r="102" spans="1:16" x14ac:dyDescent="0.25">
      <c r="A102" s="1" t="s">
        <v>9</v>
      </c>
      <c r="B102" s="1" t="s">
        <v>502</v>
      </c>
      <c r="C102" s="1" t="s">
        <v>503</v>
      </c>
      <c r="D102" s="1" t="s">
        <v>473</v>
      </c>
      <c r="E102" s="1" t="s">
        <v>504</v>
      </c>
      <c r="F102" s="1" t="s">
        <v>475</v>
      </c>
      <c r="G102" s="1" t="s">
        <v>26</v>
      </c>
      <c r="H102" t="b">
        <v>0</v>
      </c>
      <c r="I102" t="b">
        <v>0</v>
      </c>
      <c r="J102" s="10" t="b">
        <f>IF(OR(out[[#This Row],[retired]]=TRUE,out[[#This Row],[deceased]]=TRUE),FALSE,TRUE)</f>
        <v>1</v>
      </c>
      <c r="K102" s="10" t="str">
        <f>IFERROR(VLOOKUP(out[[#This Row],[role]:[role]],Table2[],MATCH(out[[#Headers],[דירוג]],Table2[#Headers],0),FALSE),"אחר")</f>
        <v>שופט</v>
      </c>
      <c r="L102" s="10" t="str">
        <f>IFERROR(VLOOKUP(out[[#This Row],[role]:[role]],Table2[],MATCH(out[[#Headers],[ערכאה]],Table2[#Headers],0),FALSE),"אחר")</f>
        <v>בית משפט שלום</v>
      </c>
      <c r="M102" s="10">
        <v>1</v>
      </c>
      <c r="N102" s="10">
        <f>IF(out[[#This Row],[sex]]="female",1,0)</f>
        <v>1</v>
      </c>
      <c r="O102" s="10" t="s">
        <v>4317</v>
      </c>
      <c r="P102" s="10">
        <f>IF(out[[#This Row],[שמות ערביים]]="ערבי",1,0)</f>
        <v>0</v>
      </c>
    </row>
    <row r="103" spans="1:16" x14ac:dyDescent="0.25">
      <c r="A103" s="1" t="s">
        <v>9</v>
      </c>
      <c r="B103" s="1" t="s">
        <v>204</v>
      </c>
      <c r="C103" s="1" t="s">
        <v>505</v>
      </c>
      <c r="D103" s="1" t="s">
        <v>506</v>
      </c>
      <c r="E103" s="1" t="s">
        <v>507</v>
      </c>
      <c r="F103" s="1" t="s">
        <v>508</v>
      </c>
      <c r="G103" s="1" t="s">
        <v>26</v>
      </c>
      <c r="H103" t="b">
        <v>0</v>
      </c>
      <c r="I103" t="b">
        <v>0</v>
      </c>
      <c r="J103" s="10" t="b">
        <f>IF(OR(out[[#This Row],[retired]]=TRUE,out[[#This Row],[deceased]]=TRUE),FALSE,TRUE)</f>
        <v>1</v>
      </c>
      <c r="K103" s="10" t="str">
        <f>IFERROR(VLOOKUP(out[[#This Row],[role]:[role]],Table2[],MATCH(out[[#Headers],[דירוג]],Table2[#Headers],0),FALSE),"אחר")</f>
        <v>שופט</v>
      </c>
      <c r="L103" s="10" t="str">
        <f>IFERROR(VLOOKUP(out[[#This Row],[role]:[role]],Table2[],MATCH(out[[#Headers],[ערכאה]],Table2[#Headers],0),FALSE),"אחר")</f>
        <v>בית משפט שלום</v>
      </c>
      <c r="M103" s="10">
        <v>1</v>
      </c>
      <c r="N103" s="10">
        <f>IF(out[[#This Row],[sex]]="female",1,0)</f>
        <v>1</v>
      </c>
      <c r="O103" s="10" t="s">
        <v>4317</v>
      </c>
      <c r="P103" s="10">
        <f>IF(out[[#This Row],[שמות ערביים]]="ערבי",1,0)</f>
        <v>0</v>
      </c>
    </row>
    <row r="104" spans="1:16" x14ac:dyDescent="0.25">
      <c r="A104" s="1" t="s">
        <v>9</v>
      </c>
      <c r="B104" s="1" t="s">
        <v>204</v>
      </c>
      <c r="C104" s="1" t="s">
        <v>517</v>
      </c>
      <c r="D104" s="1" t="s">
        <v>518</v>
      </c>
      <c r="E104" s="1" t="s">
        <v>519</v>
      </c>
      <c r="F104" s="1" t="s">
        <v>520</v>
      </c>
      <c r="G104" s="1" t="s">
        <v>26</v>
      </c>
      <c r="H104" t="b">
        <v>0</v>
      </c>
      <c r="I104" t="b">
        <v>0</v>
      </c>
      <c r="J104" s="10" t="b">
        <f>IF(OR(out[[#This Row],[retired]]=TRUE,out[[#This Row],[deceased]]=TRUE),FALSE,TRUE)</f>
        <v>1</v>
      </c>
      <c r="K104" s="10" t="str">
        <f>IFERROR(VLOOKUP(out[[#This Row],[role]:[role]],Table2[],MATCH(out[[#Headers],[דירוג]],Table2[#Headers],0),FALSE),"אחר")</f>
        <v>שופט</v>
      </c>
      <c r="L104" s="10" t="str">
        <f>IFERROR(VLOOKUP(out[[#This Row],[role]:[role]],Table2[],MATCH(out[[#Headers],[ערכאה]],Table2[#Headers],0),FALSE),"אחר")</f>
        <v>בית משפט שלום</v>
      </c>
      <c r="M104" s="10">
        <v>1</v>
      </c>
      <c r="N104" s="10">
        <f>IF(out[[#This Row],[sex]]="female",1,0)</f>
        <v>1</v>
      </c>
      <c r="O104" s="10" t="s">
        <v>4317</v>
      </c>
      <c r="P104" s="10">
        <f>IF(out[[#This Row],[שמות ערביים]]="ערבי",1,0)</f>
        <v>0</v>
      </c>
    </row>
    <row r="105" spans="1:16" x14ac:dyDescent="0.25">
      <c r="A105" s="1" t="s">
        <v>9</v>
      </c>
      <c r="B105" s="1" t="s">
        <v>521</v>
      </c>
      <c r="C105" s="1" t="s">
        <v>522</v>
      </c>
      <c r="D105" s="1" t="s">
        <v>518</v>
      </c>
      <c r="E105" s="1" t="s">
        <v>523</v>
      </c>
      <c r="F105" s="1" t="s">
        <v>520</v>
      </c>
      <c r="G105" s="1" t="s">
        <v>15</v>
      </c>
      <c r="H105" t="b">
        <v>0</v>
      </c>
      <c r="I105" t="b">
        <v>0</v>
      </c>
      <c r="J105" s="10" t="b">
        <f>IF(OR(out[[#This Row],[retired]]=TRUE,out[[#This Row],[deceased]]=TRUE),FALSE,TRUE)</f>
        <v>1</v>
      </c>
      <c r="K105" s="10" t="str">
        <f>IFERROR(VLOOKUP(out[[#This Row],[role]:[role]],Table2[],MATCH(out[[#Headers],[דירוג]],Table2[#Headers],0),FALSE),"אחר")</f>
        <v>שופט</v>
      </c>
      <c r="L105" s="10" t="str">
        <f>IFERROR(VLOOKUP(out[[#This Row],[role]:[role]],Table2[],MATCH(out[[#Headers],[ערכאה]],Table2[#Headers],0),FALSE),"אחר")</f>
        <v>בית משפט המחוזי</v>
      </c>
      <c r="M105" s="10">
        <v>1</v>
      </c>
      <c r="N105" s="10">
        <f>IF(out[[#This Row],[sex]]="female",1,0)</f>
        <v>0</v>
      </c>
      <c r="O105" s="10" t="s">
        <v>4317</v>
      </c>
      <c r="P105" s="10">
        <f>IF(out[[#This Row],[שמות ערביים]]="ערבי",1,0)</f>
        <v>0</v>
      </c>
    </row>
    <row r="106" spans="1:16" x14ac:dyDescent="0.25">
      <c r="A106" s="1" t="s">
        <v>9</v>
      </c>
      <c r="B106" s="1" t="s">
        <v>524</v>
      </c>
      <c r="C106" s="1" t="s">
        <v>287</v>
      </c>
      <c r="D106" s="1" t="s">
        <v>525</v>
      </c>
      <c r="E106" s="1" t="s">
        <v>526</v>
      </c>
      <c r="F106" s="1" t="s">
        <v>527</v>
      </c>
      <c r="G106" s="1" t="s">
        <v>15</v>
      </c>
      <c r="H106" t="b">
        <v>0</v>
      </c>
      <c r="I106" t="b">
        <v>0</v>
      </c>
      <c r="J106" s="10" t="b">
        <f>IF(OR(out[[#This Row],[retired]]=TRUE,out[[#This Row],[deceased]]=TRUE),FALSE,TRUE)</f>
        <v>1</v>
      </c>
      <c r="K106" s="10" t="str">
        <f>IFERROR(VLOOKUP(out[[#This Row],[role]:[role]],Table2[],MATCH(out[[#Headers],[דירוג]],Table2[#Headers],0),FALSE),"אחר")</f>
        <v>שופט</v>
      </c>
      <c r="L106" s="10" t="str">
        <f>IFERROR(VLOOKUP(out[[#This Row],[role]:[role]],Table2[],MATCH(out[[#Headers],[ערכאה]],Table2[#Headers],0),FALSE),"אחר")</f>
        <v>בית משפט שלום</v>
      </c>
      <c r="M106" s="10">
        <v>1</v>
      </c>
      <c r="N106" s="10">
        <f>IF(out[[#This Row],[sex]]="female",1,0)</f>
        <v>0</v>
      </c>
      <c r="O106" s="10" t="s">
        <v>4317</v>
      </c>
      <c r="P106" s="10">
        <f>IF(out[[#This Row],[שמות ערביים]]="ערבי",1,0)</f>
        <v>0</v>
      </c>
    </row>
    <row r="107" spans="1:16" x14ac:dyDescent="0.25">
      <c r="A107" s="1" t="s">
        <v>9</v>
      </c>
      <c r="B107" s="1" t="s">
        <v>537</v>
      </c>
      <c r="C107" s="1" t="s">
        <v>77</v>
      </c>
      <c r="D107" s="1" t="s">
        <v>538</v>
      </c>
      <c r="E107" s="1" t="s">
        <v>79</v>
      </c>
      <c r="F107" s="1" t="s">
        <v>539</v>
      </c>
      <c r="G107" s="1" t="s">
        <v>26</v>
      </c>
      <c r="H107" t="b">
        <v>0</v>
      </c>
      <c r="I107" t="b">
        <v>0</v>
      </c>
      <c r="J107" s="10" t="b">
        <f>IF(OR(out[[#This Row],[retired]]=TRUE,out[[#This Row],[deceased]]=TRUE),FALSE,TRUE)</f>
        <v>1</v>
      </c>
      <c r="K107" s="10" t="str">
        <f>IFERROR(VLOOKUP(out[[#This Row],[role]:[role]],Table2[],MATCH(out[[#Headers],[דירוג]],Table2[#Headers],0),FALSE),"אחר")</f>
        <v>שופט</v>
      </c>
      <c r="L107" s="10" t="str">
        <f>IFERROR(VLOOKUP(out[[#This Row],[role]:[role]],Table2[],MATCH(out[[#Headers],[ערכאה]],Table2[#Headers],0),FALSE),"אחר")</f>
        <v>בית הדין האזורי לעבודה</v>
      </c>
      <c r="M107" s="10">
        <v>1</v>
      </c>
      <c r="N107" s="10">
        <f>IF(out[[#This Row],[sex]]="female",1,0)</f>
        <v>1</v>
      </c>
      <c r="O107" s="10" t="s">
        <v>4317</v>
      </c>
      <c r="P107" s="10">
        <f>IF(out[[#This Row],[שמות ערביים]]="ערבי",1,0)</f>
        <v>0</v>
      </c>
    </row>
    <row r="108" spans="1:16" x14ac:dyDescent="0.25">
      <c r="A108" s="1" t="s">
        <v>9</v>
      </c>
      <c r="B108" s="1" t="s">
        <v>545</v>
      </c>
      <c r="C108" s="1" t="s">
        <v>546</v>
      </c>
      <c r="D108" s="1" t="s">
        <v>547</v>
      </c>
      <c r="E108" s="1" t="s">
        <v>293</v>
      </c>
      <c r="F108" s="1" t="s">
        <v>548</v>
      </c>
      <c r="G108" s="1" t="s">
        <v>26</v>
      </c>
      <c r="H108" t="b">
        <v>0</v>
      </c>
      <c r="I108" t="b">
        <v>0</v>
      </c>
      <c r="J108" s="10" t="b">
        <f>IF(OR(out[[#This Row],[retired]]=TRUE,out[[#This Row],[deceased]]=TRUE),FALSE,TRUE)</f>
        <v>1</v>
      </c>
      <c r="K108" s="10" t="str">
        <f>IFERROR(VLOOKUP(out[[#This Row],[role]:[role]],Table2[],MATCH(out[[#Headers],[דירוג]],Table2[#Headers],0),FALSE),"אחר")</f>
        <v>שופט</v>
      </c>
      <c r="L108" s="10" t="str">
        <f>IFERROR(VLOOKUP(out[[#This Row],[role]:[role]],Table2[],MATCH(out[[#Headers],[ערכאה]],Table2[#Headers],0),FALSE),"אחר")</f>
        <v>בית משפט שלום</v>
      </c>
      <c r="M108" s="10">
        <v>1</v>
      </c>
      <c r="N108" s="10">
        <f>IF(out[[#This Row],[sex]]="female",1,0)</f>
        <v>1</v>
      </c>
      <c r="O108" s="10" t="s">
        <v>4317</v>
      </c>
      <c r="P108" s="10">
        <f>IF(out[[#This Row],[שמות ערביים]]="ערבי",1,0)</f>
        <v>0</v>
      </c>
    </row>
    <row r="109" spans="1:16" x14ac:dyDescent="0.25">
      <c r="A109" s="1" t="s">
        <v>9</v>
      </c>
      <c r="B109" s="1" t="s">
        <v>557</v>
      </c>
      <c r="C109" s="1" t="s">
        <v>305</v>
      </c>
      <c r="D109" s="1" t="s">
        <v>558</v>
      </c>
      <c r="E109" s="1" t="s">
        <v>559</v>
      </c>
      <c r="F109" s="1" t="s">
        <v>560</v>
      </c>
      <c r="G109" s="1" t="s">
        <v>26</v>
      </c>
      <c r="H109" t="b">
        <v>0</v>
      </c>
      <c r="I109" t="b">
        <v>0</v>
      </c>
      <c r="J109" s="10" t="b">
        <f>IF(OR(out[[#This Row],[retired]]=TRUE,out[[#This Row],[deceased]]=TRUE),FALSE,TRUE)</f>
        <v>1</v>
      </c>
      <c r="K109" s="10" t="str">
        <f>IFERROR(VLOOKUP(out[[#This Row],[role]:[role]],Table2[],MATCH(out[[#Headers],[דירוג]],Table2[#Headers],0),FALSE),"אחר")</f>
        <v>שופט</v>
      </c>
      <c r="L109" s="10" t="str">
        <f>IFERROR(VLOOKUP(out[[#This Row],[role]:[role]],Table2[],MATCH(out[[#Headers],[ערכאה]],Table2[#Headers],0),FALSE),"אחר")</f>
        <v>בית משפט שלום</v>
      </c>
      <c r="M109" s="10">
        <v>1</v>
      </c>
      <c r="N109" s="10">
        <f>IF(out[[#This Row],[sex]]="female",1,0)</f>
        <v>1</v>
      </c>
      <c r="O109" s="10" t="s">
        <v>4317</v>
      </c>
      <c r="P109" s="10">
        <f>IF(out[[#This Row],[שמות ערביים]]="ערבי",1,0)</f>
        <v>0</v>
      </c>
    </row>
    <row r="110" spans="1:16" x14ac:dyDescent="0.25">
      <c r="A110" s="1" t="s">
        <v>99</v>
      </c>
      <c r="B110" s="1" t="s">
        <v>561</v>
      </c>
      <c r="C110" s="1" t="s">
        <v>22</v>
      </c>
      <c r="D110" s="1" t="s">
        <v>562</v>
      </c>
      <c r="E110" s="1" t="s">
        <v>563</v>
      </c>
      <c r="F110" s="1" t="s">
        <v>564</v>
      </c>
      <c r="G110" s="1" t="s">
        <v>26</v>
      </c>
      <c r="H110" t="b">
        <v>0</v>
      </c>
      <c r="I110" t="b">
        <v>0</v>
      </c>
      <c r="J110" s="10" t="b">
        <f>IF(OR(out[[#This Row],[retired]]=TRUE,out[[#This Row],[deceased]]=TRUE),FALSE,TRUE)</f>
        <v>1</v>
      </c>
      <c r="K110" s="10" t="str">
        <f>IFERROR(VLOOKUP(out[[#This Row],[role]:[role]],Table2[],MATCH(out[[#Headers],[דירוג]],Table2[#Headers],0),FALSE),"אחר")</f>
        <v>רשם</v>
      </c>
      <c r="L110" s="10" t="str">
        <f>IFERROR(VLOOKUP(out[[#This Row],[role]:[role]],Table2[],MATCH(out[[#Headers],[ערכאה]],Table2[#Headers],0),FALSE),"אחר")</f>
        <v>בית משפט שלום</v>
      </c>
      <c r="M110" s="10">
        <v>1</v>
      </c>
      <c r="N110" s="10">
        <f>IF(out[[#This Row],[sex]]="female",1,0)</f>
        <v>1</v>
      </c>
      <c r="O110" s="10" t="s">
        <v>4317</v>
      </c>
      <c r="P110" s="10">
        <f>IF(out[[#This Row],[שמות ערביים]]="ערבי",1,0)</f>
        <v>0</v>
      </c>
    </row>
    <row r="111" spans="1:16" x14ac:dyDescent="0.25">
      <c r="A111" s="1" t="s">
        <v>9</v>
      </c>
      <c r="B111" s="1" t="s">
        <v>232</v>
      </c>
      <c r="C111" s="1" t="s">
        <v>362</v>
      </c>
      <c r="D111" s="1" t="s">
        <v>565</v>
      </c>
      <c r="E111" s="1" t="s">
        <v>364</v>
      </c>
      <c r="F111" s="1" t="s">
        <v>566</v>
      </c>
      <c r="G111" s="1" t="s">
        <v>26</v>
      </c>
      <c r="H111" t="b">
        <v>0</v>
      </c>
      <c r="I111" t="b">
        <v>0</v>
      </c>
      <c r="J111" s="10" t="b">
        <f>IF(OR(out[[#This Row],[retired]]=TRUE,out[[#This Row],[deceased]]=TRUE),FALSE,TRUE)</f>
        <v>1</v>
      </c>
      <c r="K111" s="10" t="str">
        <f>IFERROR(VLOOKUP(out[[#This Row],[role]:[role]],Table2[],MATCH(out[[#Headers],[דירוג]],Table2[#Headers],0),FALSE),"אחר")</f>
        <v>שופט</v>
      </c>
      <c r="L111" s="10" t="str">
        <f>IFERROR(VLOOKUP(out[[#This Row],[role]:[role]],Table2[],MATCH(out[[#Headers],[ערכאה]],Table2[#Headers],0),FALSE),"אחר")</f>
        <v>בית משפט שלום</v>
      </c>
      <c r="M111" s="10">
        <v>1</v>
      </c>
      <c r="N111" s="10">
        <f>IF(out[[#This Row],[sex]]="female",1,0)</f>
        <v>1</v>
      </c>
      <c r="O111" s="10" t="s">
        <v>4317</v>
      </c>
      <c r="P111" s="10">
        <f>IF(out[[#This Row],[שמות ערביים]]="ערבי",1,0)</f>
        <v>0</v>
      </c>
    </row>
    <row r="112" spans="1:16" x14ac:dyDescent="0.25">
      <c r="A112" s="1" t="s">
        <v>9</v>
      </c>
      <c r="B112" s="1" t="s">
        <v>10</v>
      </c>
      <c r="C112" s="1" t="s">
        <v>595</v>
      </c>
      <c r="D112" s="1" t="s">
        <v>596</v>
      </c>
      <c r="E112" s="1" t="s">
        <v>597</v>
      </c>
      <c r="F112" s="1" t="s">
        <v>598</v>
      </c>
      <c r="G112" s="1" t="s">
        <v>15</v>
      </c>
      <c r="H112" t="b">
        <v>0</v>
      </c>
      <c r="I112" t="b">
        <v>0</v>
      </c>
      <c r="J112" s="10" t="b">
        <f>IF(OR(out[[#This Row],[retired]]=TRUE,out[[#This Row],[deceased]]=TRUE),FALSE,TRUE)</f>
        <v>1</v>
      </c>
      <c r="K112" s="10" t="str">
        <f>IFERROR(VLOOKUP(out[[#This Row],[role]:[role]],Table2[],MATCH(out[[#Headers],[דירוג]],Table2[#Headers],0),FALSE),"אחר")</f>
        <v>שופט</v>
      </c>
      <c r="L112" s="10" t="str">
        <f>IFERROR(VLOOKUP(out[[#This Row],[role]:[role]],Table2[],MATCH(out[[#Headers],[ערכאה]],Table2[#Headers],0),FALSE),"אחר")</f>
        <v>בית משפט המחוזי</v>
      </c>
      <c r="M112" s="10">
        <v>1</v>
      </c>
      <c r="N112" s="10">
        <f>IF(out[[#This Row],[sex]]="female",1,0)</f>
        <v>0</v>
      </c>
      <c r="O112" s="10" t="s">
        <v>4317</v>
      </c>
      <c r="P112" s="10">
        <f>IF(out[[#This Row],[שמות ערביים]]="ערבי",1,0)</f>
        <v>0</v>
      </c>
    </row>
    <row r="113" spans="1:16" x14ac:dyDescent="0.25">
      <c r="A113" s="1" t="s">
        <v>9</v>
      </c>
      <c r="B113" s="1" t="s">
        <v>255</v>
      </c>
      <c r="C113" s="1" t="s">
        <v>348</v>
      </c>
      <c r="D113" s="1" t="s">
        <v>615</v>
      </c>
      <c r="E113" s="1" t="s">
        <v>350</v>
      </c>
      <c r="F113" s="1" t="s">
        <v>617</v>
      </c>
      <c r="G113" s="1" t="s">
        <v>26</v>
      </c>
      <c r="H113" t="b">
        <v>0</v>
      </c>
      <c r="I113" t="b">
        <v>0</v>
      </c>
      <c r="J113" s="10" t="b">
        <f>IF(OR(out[[#This Row],[retired]]=TRUE,out[[#This Row],[deceased]]=TRUE),FALSE,TRUE)</f>
        <v>1</v>
      </c>
      <c r="K113" s="10" t="str">
        <f>IFERROR(VLOOKUP(out[[#This Row],[role]:[role]],Table2[],MATCH(out[[#Headers],[דירוג]],Table2[#Headers],0),FALSE),"אחר")</f>
        <v>שופט</v>
      </c>
      <c r="L113" s="10" t="str">
        <f>IFERROR(VLOOKUP(out[[#This Row],[role]:[role]],Table2[],MATCH(out[[#Headers],[ערכאה]],Table2[#Headers],0),FALSE),"אחר")</f>
        <v>בית משפט שלום</v>
      </c>
      <c r="M113" s="10">
        <v>1</v>
      </c>
      <c r="N113" s="10">
        <f>IF(out[[#This Row],[sex]]="female",1,0)</f>
        <v>1</v>
      </c>
      <c r="O113" s="10" t="s">
        <v>4317</v>
      </c>
      <c r="P113" s="10">
        <f>IF(out[[#This Row],[שמות ערביים]]="ערבי",1,0)</f>
        <v>0</v>
      </c>
    </row>
    <row r="114" spans="1:16" x14ac:dyDescent="0.25">
      <c r="A114" s="1" t="s">
        <v>9</v>
      </c>
      <c r="B114" s="1" t="s">
        <v>621</v>
      </c>
      <c r="C114" s="1" t="s">
        <v>622</v>
      </c>
      <c r="D114" s="1" t="s">
        <v>606</v>
      </c>
      <c r="E114" s="1" t="s">
        <v>623</v>
      </c>
      <c r="F114" s="1" t="s">
        <v>608</v>
      </c>
      <c r="G114" s="1" t="s">
        <v>26</v>
      </c>
      <c r="H114" t="b">
        <v>0</v>
      </c>
      <c r="I114" t="b">
        <v>0</v>
      </c>
      <c r="J114" s="10" t="b">
        <f>IF(OR(out[[#This Row],[retired]]=TRUE,out[[#This Row],[deceased]]=TRUE),FALSE,TRUE)</f>
        <v>1</v>
      </c>
      <c r="K114" s="10" t="str">
        <f>IFERROR(VLOOKUP(out[[#This Row],[role]:[role]],Table2[],MATCH(out[[#Headers],[דירוג]],Table2[#Headers],0),FALSE),"אחר")</f>
        <v>סגן או משנה</v>
      </c>
      <c r="L114" s="10" t="str">
        <f>IFERROR(VLOOKUP(out[[#This Row],[role]:[role]],Table2[],MATCH(out[[#Headers],[ערכאה]],Table2[#Headers],0),FALSE),"אחר")</f>
        <v>בית משפט שלום</v>
      </c>
      <c r="M114" s="10">
        <v>1</v>
      </c>
      <c r="N114" s="10">
        <f>IF(out[[#This Row],[sex]]="female",1,0)</f>
        <v>1</v>
      </c>
      <c r="O114" s="10" t="s">
        <v>4317</v>
      </c>
      <c r="P114" s="10">
        <f>IF(out[[#This Row],[שמות ערביים]]="ערבי",1,0)</f>
        <v>0</v>
      </c>
    </row>
    <row r="115" spans="1:16" x14ac:dyDescent="0.25">
      <c r="A115" s="1" t="s">
        <v>9</v>
      </c>
      <c r="B115" s="1" t="s">
        <v>624</v>
      </c>
      <c r="C115" s="1" t="s">
        <v>625</v>
      </c>
      <c r="D115" s="1" t="s">
        <v>626</v>
      </c>
      <c r="E115" s="1" t="s">
        <v>627</v>
      </c>
      <c r="F115" s="1" t="s">
        <v>628</v>
      </c>
      <c r="G115" s="1" t="s">
        <v>15</v>
      </c>
      <c r="H115" t="b">
        <v>0</v>
      </c>
      <c r="I115" t="b">
        <v>0</v>
      </c>
      <c r="J115" s="10" t="b">
        <f>IF(OR(out[[#This Row],[retired]]=TRUE,out[[#This Row],[deceased]]=TRUE),FALSE,TRUE)</f>
        <v>1</v>
      </c>
      <c r="K115" s="10" t="str">
        <f>IFERROR(VLOOKUP(out[[#This Row],[role]:[role]],Table2[],MATCH(out[[#Headers],[דירוג]],Table2[#Headers],0),FALSE),"אחר")</f>
        <v>שופט</v>
      </c>
      <c r="L115" s="10" t="str">
        <f>IFERROR(VLOOKUP(out[[#This Row],[role]:[role]],Table2[],MATCH(out[[#Headers],[ערכאה]],Table2[#Headers],0),FALSE),"אחר")</f>
        <v>בית משפט שלום</v>
      </c>
      <c r="M115" s="10">
        <v>1</v>
      </c>
      <c r="N115" s="10">
        <f>IF(out[[#This Row],[sex]]="female",1,0)</f>
        <v>0</v>
      </c>
      <c r="O115" s="10" t="s">
        <v>4317</v>
      </c>
      <c r="P115" s="10">
        <f>IF(out[[#This Row],[שמות ערביים]]="ערבי",1,0)</f>
        <v>0</v>
      </c>
    </row>
    <row r="116" spans="1:16" x14ac:dyDescent="0.25">
      <c r="A116" s="1" t="s">
        <v>9</v>
      </c>
      <c r="B116" s="1" t="s">
        <v>540</v>
      </c>
      <c r="C116" s="1" t="s">
        <v>639</v>
      </c>
      <c r="D116" s="1" t="s">
        <v>636</v>
      </c>
      <c r="E116" s="1" t="s">
        <v>640</v>
      </c>
      <c r="F116" s="1" t="s">
        <v>641</v>
      </c>
      <c r="G116" s="1" t="s">
        <v>15</v>
      </c>
      <c r="H116" t="b">
        <v>0</v>
      </c>
      <c r="I116" t="b">
        <v>0</v>
      </c>
      <c r="J116" s="10" t="b">
        <f>IF(OR(out[[#This Row],[retired]]=TRUE,out[[#This Row],[deceased]]=TRUE),FALSE,TRUE)</f>
        <v>1</v>
      </c>
      <c r="K116" s="10" t="str">
        <f>IFERROR(VLOOKUP(out[[#This Row],[role]:[role]],Table2[],MATCH(out[[#Headers],[דירוג]],Table2[#Headers],0),FALSE),"אחר")</f>
        <v>שופט</v>
      </c>
      <c r="L116" s="10" t="str">
        <f>IFERROR(VLOOKUP(out[[#This Row],[role]:[role]],Table2[],MATCH(out[[#Headers],[ערכאה]],Table2[#Headers],0),FALSE),"אחר")</f>
        <v>בית משפט שלום</v>
      </c>
      <c r="M116" s="10">
        <v>1</v>
      </c>
      <c r="N116" s="10">
        <f>IF(out[[#This Row],[sex]]="female",1,0)</f>
        <v>0</v>
      </c>
      <c r="O116" s="10" t="s">
        <v>4317</v>
      </c>
      <c r="P116" s="10">
        <f>IF(out[[#This Row],[שמות ערביים]]="ערבי",1,0)</f>
        <v>0</v>
      </c>
    </row>
    <row r="117" spans="1:16" x14ac:dyDescent="0.25">
      <c r="A117" s="1" t="s">
        <v>9</v>
      </c>
      <c r="B117" s="1" t="s">
        <v>649</v>
      </c>
      <c r="C117" s="1" t="s">
        <v>541</v>
      </c>
      <c r="D117" s="1" t="s">
        <v>650</v>
      </c>
      <c r="E117" s="1" t="s">
        <v>543</v>
      </c>
      <c r="F117" s="1" t="s">
        <v>651</v>
      </c>
      <c r="G117" s="1" t="s">
        <v>15</v>
      </c>
      <c r="H117" t="b">
        <v>0</v>
      </c>
      <c r="I117" t="b">
        <v>0</v>
      </c>
      <c r="J117" s="10" t="b">
        <f>IF(OR(out[[#This Row],[retired]]=TRUE,out[[#This Row],[deceased]]=TRUE),FALSE,TRUE)</f>
        <v>1</v>
      </c>
      <c r="K117" s="10" t="str">
        <f>IFERROR(VLOOKUP(out[[#This Row],[role]:[role]],Table2[],MATCH(out[[#Headers],[דירוג]],Table2[#Headers],0),FALSE),"אחר")</f>
        <v>סגן או משנה</v>
      </c>
      <c r="L117" s="10" t="str">
        <f>IFERROR(VLOOKUP(out[[#This Row],[role]:[role]],Table2[],MATCH(out[[#Headers],[ערכאה]],Table2[#Headers],0),FALSE),"אחר")</f>
        <v>בית משפט שלום</v>
      </c>
      <c r="M117" s="10">
        <v>1</v>
      </c>
      <c r="N117" s="10">
        <f>IF(out[[#This Row],[sex]]="female",1,0)</f>
        <v>0</v>
      </c>
      <c r="O117" s="10" t="s">
        <v>4317</v>
      </c>
      <c r="P117" s="10">
        <f>IF(out[[#This Row],[שמות ערביים]]="ערבי",1,0)</f>
        <v>0</v>
      </c>
    </row>
    <row r="118" spans="1:16" x14ac:dyDescent="0.25">
      <c r="A118" s="1" t="s">
        <v>9</v>
      </c>
      <c r="B118" s="1" t="s">
        <v>521</v>
      </c>
      <c r="C118" s="1" t="s">
        <v>601</v>
      </c>
      <c r="D118" s="1" t="s">
        <v>413</v>
      </c>
      <c r="E118" s="1" t="s">
        <v>602</v>
      </c>
      <c r="F118" s="1" t="s">
        <v>414</v>
      </c>
      <c r="G118" s="1" t="s">
        <v>15</v>
      </c>
      <c r="H118" t="b">
        <v>0</v>
      </c>
      <c r="I118" t="b">
        <v>0</v>
      </c>
      <c r="J118" s="10" t="b">
        <f>IF(OR(out[[#This Row],[retired]]=TRUE,out[[#This Row],[deceased]]=TRUE),FALSE,TRUE)</f>
        <v>1</v>
      </c>
      <c r="K118" s="10" t="str">
        <f>IFERROR(VLOOKUP(out[[#This Row],[role]:[role]],Table2[],MATCH(out[[#Headers],[דירוג]],Table2[#Headers],0),FALSE),"אחר")</f>
        <v>שופט</v>
      </c>
      <c r="L118" s="10" t="str">
        <f>IFERROR(VLOOKUP(out[[#This Row],[role]:[role]],Table2[],MATCH(out[[#Headers],[ערכאה]],Table2[#Headers],0),FALSE),"אחר")</f>
        <v>בית משפט המחוזי</v>
      </c>
      <c r="M118" s="10">
        <v>1</v>
      </c>
      <c r="N118" s="10">
        <f>IF(out[[#This Row],[sex]]="female",1,0)</f>
        <v>0</v>
      </c>
      <c r="O118" s="10" t="s">
        <v>4317</v>
      </c>
      <c r="P118" s="10">
        <f>IF(out[[#This Row],[שמות ערביים]]="ערבי",1,0)</f>
        <v>0</v>
      </c>
    </row>
    <row r="119" spans="1:16" x14ac:dyDescent="0.25">
      <c r="A119" s="1" t="s">
        <v>9</v>
      </c>
      <c r="B119" s="1" t="s">
        <v>656</v>
      </c>
      <c r="C119" s="1" t="s">
        <v>657</v>
      </c>
      <c r="D119" s="1" t="s">
        <v>658</v>
      </c>
      <c r="E119" s="1" t="s">
        <v>659</v>
      </c>
      <c r="F119" s="1" t="s">
        <v>660</v>
      </c>
      <c r="G119" s="1" t="s">
        <v>15</v>
      </c>
      <c r="H119" t="b">
        <v>0</v>
      </c>
      <c r="I119" t="b">
        <v>0</v>
      </c>
      <c r="J119" s="10" t="b">
        <f>IF(OR(out[[#This Row],[retired]]=TRUE,out[[#This Row],[deceased]]=TRUE),FALSE,TRUE)</f>
        <v>1</v>
      </c>
      <c r="K119" s="10" t="str">
        <f>IFERROR(VLOOKUP(out[[#This Row],[role]:[role]],Table2[],MATCH(out[[#Headers],[דירוג]],Table2[#Headers],0),FALSE),"אחר")</f>
        <v>שופט</v>
      </c>
      <c r="L119" s="10" t="str">
        <f>IFERROR(VLOOKUP(out[[#This Row],[role]:[role]],Table2[],MATCH(out[[#Headers],[ערכאה]],Table2[#Headers],0),FALSE),"אחר")</f>
        <v>בית משפט שלום</v>
      </c>
      <c r="M119" s="10">
        <v>1</v>
      </c>
      <c r="N119" s="10">
        <f>IF(out[[#This Row],[sex]]="female",1,0)</f>
        <v>0</v>
      </c>
      <c r="O119" s="10" t="s">
        <v>4317</v>
      </c>
      <c r="P119" s="10">
        <f>IF(out[[#This Row],[שמות ערביים]]="ערבי",1,0)</f>
        <v>0</v>
      </c>
    </row>
    <row r="120" spans="1:16" x14ac:dyDescent="0.25">
      <c r="A120" s="1" t="s">
        <v>9</v>
      </c>
      <c r="B120" s="1" t="s">
        <v>52</v>
      </c>
      <c r="C120" s="1" t="s">
        <v>661</v>
      </c>
      <c r="D120" s="1" t="s">
        <v>662</v>
      </c>
      <c r="E120" s="1" t="s">
        <v>663</v>
      </c>
      <c r="F120" s="1" t="s">
        <v>664</v>
      </c>
      <c r="G120" s="1" t="s">
        <v>15</v>
      </c>
      <c r="H120" t="b">
        <v>0</v>
      </c>
      <c r="I120" t="b">
        <v>0</v>
      </c>
      <c r="J120" s="10" t="b">
        <f>IF(OR(out[[#This Row],[retired]]=TRUE,out[[#This Row],[deceased]]=TRUE),FALSE,TRUE)</f>
        <v>1</v>
      </c>
      <c r="K120" s="10" t="str">
        <f>IFERROR(VLOOKUP(out[[#This Row],[role]:[role]],Table2[],MATCH(out[[#Headers],[דירוג]],Table2[#Headers],0),FALSE),"אחר")</f>
        <v>שופט</v>
      </c>
      <c r="L120" s="10" t="str">
        <f>IFERROR(VLOOKUP(out[[#This Row],[role]:[role]],Table2[],MATCH(out[[#Headers],[ערכאה]],Table2[#Headers],0),FALSE),"אחר")</f>
        <v>בית משפט שלום</v>
      </c>
      <c r="M120" s="10">
        <v>1</v>
      </c>
      <c r="N120" s="10">
        <f>IF(out[[#This Row],[sex]]="female",1,0)</f>
        <v>0</v>
      </c>
      <c r="O120" s="10" t="s">
        <v>4317</v>
      </c>
      <c r="P120" s="10">
        <f>IF(out[[#This Row],[שמות ערביים]]="ערבי",1,0)</f>
        <v>0</v>
      </c>
    </row>
    <row r="121" spans="1:16" x14ac:dyDescent="0.25">
      <c r="A121" s="1" t="s">
        <v>9</v>
      </c>
      <c r="B121" s="1" t="s">
        <v>667</v>
      </c>
      <c r="C121" s="1" t="s">
        <v>668</v>
      </c>
      <c r="D121" s="1" t="s">
        <v>669</v>
      </c>
      <c r="E121" s="1" t="s">
        <v>670</v>
      </c>
      <c r="F121" s="1" t="s">
        <v>671</v>
      </c>
      <c r="G121" s="1" t="s">
        <v>26</v>
      </c>
      <c r="H121" t="b">
        <v>0</v>
      </c>
      <c r="I121" t="b">
        <v>0</v>
      </c>
      <c r="J121" s="10" t="b">
        <f>IF(OR(out[[#This Row],[retired]]=TRUE,out[[#This Row],[deceased]]=TRUE),FALSE,TRUE)</f>
        <v>1</v>
      </c>
      <c r="K121" s="10" t="str">
        <f>IFERROR(VLOOKUP(out[[#This Row],[role]:[role]],Table2[],MATCH(out[[#Headers],[דירוג]],Table2[#Headers],0),FALSE),"אחר")</f>
        <v>נשיא</v>
      </c>
      <c r="L121" s="10" t="str">
        <f>IFERROR(VLOOKUP(out[[#This Row],[role]:[role]],Table2[],MATCH(out[[#Headers],[ערכאה]],Table2[#Headers],0),FALSE),"אחר")</f>
        <v>בית משפט שלום</v>
      </c>
      <c r="M121" s="10">
        <v>1</v>
      </c>
      <c r="N121" s="10">
        <f>IF(out[[#This Row],[sex]]="female",1,0)</f>
        <v>1</v>
      </c>
      <c r="O121" s="10" t="s">
        <v>4317</v>
      </c>
      <c r="P121" s="10">
        <f>IF(out[[#This Row],[שמות ערביים]]="ערבי",1,0)</f>
        <v>0</v>
      </c>
    </row>
    <row r="122" spans="1:16" x14ac:dyDescent="0.25">
      <c r="A122" s="1" t="s">
        <v>9</v>
      </c>
      <c r="B122" s="1" t="s">
        <v>672</v>
      </c>
      <c r="C122" s="1" t="s">
        <v>673</v>
      </c>
      <c r="D122" s="1" t="s">
        <v>674</v>
      </c>
      <c r="E122" s="1" t="s">
        <v>675</v>
      </c>
      <c r="F122" s="1" t="s">
        <v>676</v>
      </c>
      <c r="G122" s="1" t="s">
        <v>26</v>
      </c>
      <c r="H122" t="b">
        <v>0</v>
      </c>
      <c r="I122" t="b">
        <v>0</v>
      </c>
      <c r="J122" s="10" t="b">
        <f>IF(OR(out[[#This Row],[retired]]=TRUE,out[[#This Row],[deceased]]=TRUE),FALSE,TRUE)</f>
        <v>1</v>
      </c>
      <c r="K122" s="10" t="str">
        <f>IFERROR(VLOOKUP(out[[#This Row],[role]:[role]],Table2[],MATCH(out[[#Headers],[דירוג]],Table2[#Headers],0),FALSE),"אחר")</f>
        <v>שופט</v>
      </c>
      <c r="L122" s="10" t="str">
        <f>IFERROR(VLOOKUP(out[[#This Row],[role]:[role]],Table2[],MATCH(out[[#Headers],[ערכאה]],Table2[#Headers],0),FALSE),"אחר")</f>
        <v>בית משפט שלום</v>
      </c>
      <c r="M122" s="10">
        <v>1</v>
      </c>
      <c r="N122" s="10">
        <f>IF(out[[#This Row],[sex]]="female",1,0)</f>
        <v>1</v>
      </c>
      <c r="O122" s="10" t="s">
        <v>4317</v>
      </c>
      <c r="P122" s="10">
        <f>IF(out[[#This Row],[שמות ערביים]]="ערבי",1,0)</f>
        <v>0</v>
      </c>
    </row>
    <row r="123" spans="1:16" x14ac:dyDescent="0.25">
      <c r="A123" s="1" t="s">
        <v>99</v>
      </c>
      <c r="B123" s="1" t="s">
        <v>677</v>
      </c>
      <c r="C123" s="1" t="s">
        <v>353</v>
      </c>
      <c r="D123" s="1" t="s">
        <v>678</v>
      </c>
      <c r="E123" s="1" t="s">
        <v>355</v>
      </c>
      <c r="F123" s="1" t="s">
        <v>679</v>
      </c>
      <c r="G123" s="1" t="s">
        <v>26</v>
      </c>
      <c r="H123" t="b">
        <v>0</v>
      </c>
      <c r="I123" t="b">
        <v>0</v>
      </c>
      <c r="J123" s="10" t="b">
        <f>IF(OR(out[[#This Row],[retired]]=TRUE,out[[#This Row],[deceased]]=TRUE),FALSE,TRUE)</f>
        <v>1</v>
      </c>
      <c r="K123" s="10" t="str">
        <f>IFERROR(VLOOKUP(out[[#This Row],[role]:[role]],Table2[],MATCH(out[[#Headers],[דירוג]],Table2[#Headers],0),FALSE),"אחר")</f>
        <v>רשם</v>
      </c>
      <c r="L123" s="10" t="str">
        <f>IFERROR(VLOOKUP(out[[#This Row],[role]:[role]],Table2[],MATCH(out[[#Headers],[ערכאה]],Table2[#Headers],0),FALSE),"אחר")</f>
        <v>בית הדין האזורי לעבודה</v>
      </c>
      <c r="M123" s="10">
        <v>1</v>
      </c>
      <c r="N123" s="10">
        <f>IF(out[[#This Row],[sex]]="female",1,0)</f>
        <v>1</v>
      </c>
      <c r="O123" s="10" t="s">
        <v>4317</v>
      </c>
      <c r="P123" s="10">
        <f>IF(out[[#This Row],[שמות ערביים]]="ערבי",1,0)</f>
        <v>0</v>
      </c>
    </row>
    <row r="124" spans="1:16" x14ac:dyDescent="0.25">
      <c r="A124" s="1" t="s">
        <v>9</v>
      </c>
      <c r="B124" s="1" t="s">
        <v>683</v>
      </c>
      <c r="C124" s="1" t="s">
        <v>684</v>
      </c>
      <c r="D124" s="1" t="s">
        <v>685</v>
      </c>
      <c r="E124" s="1" t="s">
        <v>686</v>
      </c>
      <c r="F124" s="1" t="s">
        <v>687</v>
      </c>
      <c r="G124" s="1" t="s">
        <v>15</v>
      </c>
      <c r="H124" t="b">
        <v>0</v>
      </c>
      <c r="I124" t="b">
        <v>0</v>
      </c>
      <c r="J124" s="10" t="b">
        <f>IF(OR(out[[#This Row],[retired]]=TRUE,out[[#This Row],[deceased]]=TRUE),FALSE,TRUE)</f>
        <v>1</v>
      </c>
      <c r="K124" s="10" t="str">
        <f>IFERROR(VLOOKUP(out[[#This Row],[role]:[role]],Table2[],MATCH(out[[#Headers],[דירוג]],Table2[#Headers],0),FALSE),"אחר")</f>
        <v>שופט</v>
      </c>
      <c r="L124" s="10" t="str">
        <f>IFERROR(VLOOKUP(out[[#This Row],[role]:[role]],Table2[],MATCH(out[[#Headers],[ערכאה]],Table2[#Headers],0),FALSE),"אחר")</f>
        <v>בית משפט המחוזי</v>
      </c>
      <c r="M124" s="10">
        <v>1</v>
      </c>
      <c r="N124" s="10">
        <f>IF(out[[#This Row],[sex]]="female",1,0)</f>
        <v>0</v>
      </c>
      <c r="O124" s="10" t="s">
        <v>4317</v>
      </c>
      <c r="P124" s="10">
        <f>IF(out[[#This Row],[שמות ערביים]]="ערבי",1,0)</f>
        <v>0</v>
      </c>
    </row>
    <row r="125" spans="1:16" x14ac:dyDescent="0.25">
      <c r="A125" s="1" t="s">
        <v>9</v>
      </c>
      <c r="B125" s="1" t="s">
        <v>710</v>
      </c>
      <c r="C125" s="1" t="s">
        <v>711</v>
      </c>
      <c r="D125" s="1" t="s">
        <v>712</v>
      </c>
      <c r="E125" s="1" t="s">
        <v>713</v>
      </c>
      <c r="F125" s="1" t="s">
        <v>714</v>
      </c>
      <c r="G125" s="1" t="s">
        <v>26</v>
      </c>
      <c r="H125" t="b">
        <v>0</v>
      </c>
      <c r="I125" t="b">
        <v>0</v>
      </c>
      <c r="J125" s="10" t="b">
        <f>IF(OR(out[[#This Row],[retired]]=TRUE,out[[#This Row],[deceased]]=TRUE),FALSE,TRUE)</f>
        <v>1</v>
      </c>
      <c r="K125" s="10" t="str">
        <f>IFERROR(VLOOKUP(out[[#This Row],[role]:[role]],Table2[],MATCH(out[[#Headers],[דירוג]],Table2[#Headers],0),FALSE),"אחר")</f>
        <v>שופט</v>
      </c>
      <c r="L125" s="10" t="str">
        <f>IFERROR(VLOOKUP(out[[#This Row],[role]:[role]],Table2[],MATCH(out[[#Headers],[ערכאה]],Table2[#Headers],0),FALSE),"אחר")</f>
        <v>בית משפט שלום</v>
      </c>
      <c r="M125" s="10">
        <v>1</v>
      </c>
      <c r="N125" s="10">
        <f>IF(out[[#This Row],[sex]]="female",1,0)</f>
        <v>1</v>
      </c>
      <c r="O125" s="10" t="s">
        <v>4317</v>
      </c>
      <c r="P125" s="10">
        <f>IF(out[[#This Row],[שמות ערביים]]="ערבי",1,0)</f>
        <v>0</v>
      </c>
    </row>
    <row r="126" spans="1:16" x14ac:dyDescent="0.25">
      <c r="A126" s="1" t="s">
        <v>9</v>
      </c>
      <c r="B126" s="1" t="s">
        <v>204</v>
      </c>
      <c r="C126" s="1" t="s">
        <v>265</v>
      </c>
      <c r="D126" s="1" t="s">
        <v>715</v>
      </c>
      <c r="E126" s="1" t="s">
        <v>267</v>
      </c>
      <c r="F126" s="1" t="s">
        <v>716</v>
      </c>
      <c r="G126" s="1" t="s">
        <v>26</v>
      </c>
      <c r="H126" t="b">
        <v>0</v>
      </c>
      <c r="I126" t="b">
        <v>0</v>
      </c>
      <c r="J126" s="10" t="b">
        <f>IF(OR(out[[#This Row],[retired]]=TRUE,out[[#This Row],[deceased]]=TRUE),FALSE,TRUE)</f>
        <v>1</v>
      </c>
      <c r="K126" s="10" t="str">
        <f>IFERROR(VLOOKUP(out[[#This Row],[role]:[role]],Table2[],MATCH(out[[#Headers],[דירוג]],Table2[#Headers],0),FALSE),"אחר")</f>
        <v>שופט</v>
      </c>
      <c r="L126" s="10" t="str">
        <f>IFERROR(VLOOKUP(out[[#This Row],[role]:[role]],Table2[],MATCH(out[[#Headers],[ערכאה]],Table2[#Headers],0),FALSE),"אחר")</f>
        <v>בית משפט שלום</v>
      </c>
      <c r="M126" s="10">
        <v>1</v>
      </c>
      <c r="N126" s="10">
        <f>IF(out[[#This Row],[sex]]="female",1,0)</f>
        <v>1</v>
      </c>
      <c r="O126" s="10" t="s">
        <v>4317</v>
      </c>
      <c r="P126" s="10">
        <f>IF(out[[#This Row],[שמות ערביים]]="ערבי",1,0)</f>
        <v>0</v>
      </c>
    </row>
    <row r="127" spans="1:16" x14ac:dyDescent="0.25">
      <c r="A127" s="1" t="s">
        <v>9</v>
      </c>
      <c r="B127" s="1" t="s">
        <v>717</v>
      </c>
      <c r="C127" s="1" t="s">
        <v>718</v>
      </c>
      <c r="D127" s="1" t="s">
        <v>719</v>
      </c>
      <c r="E127" s="1" t="s">
        <v>720</v>
      </c>
      <c r="F127" s="1" t="s">
        <v>721</v>
      </c>
      <c r="G127" s="1" t="s">
        <v>15</v>
      </c>
      <c r="H127" t="b">
        <v>0</v>
      </c>
      <c r="I127" t="b">
        <v>0</v>
      </c>
      <c r="J127" s="10" t="b">
        <f>IF(OR(out[[#This Row],[retired]]=TRUE,out[[#This Row],[deceased]]=TRUE),FALSE,TRUE)</f>
        <v>1</v>
      </c>
      <c r="K127" s="10" t="str">
        <f>IFERROR(VLOOKUP(out[[#This Row],[role]:[role]],Table2[],MATCH(out[[#Headers],[דירוג]],Table2[#Headers],0),FALSE),"אחר")</f>
        <v>שופט</v>
      </c>
      <c r="L127" s="10" t="str">
        <f>IFERROR(VLOOKUP(out[[#This Row],[role]:[role]],Table2[],MATCH(out[[#Headers],[ערכאה]],Table2[#Headers],0),FALSE),"אחר")</f>
        <v>בית משפט המחוזי</v>
      </c>
      <c r="M127" s="10">
        <v>1</v>
      </c>
      <c r="N127" s="10">
        <f>IF(out[[#This Row],[sex]]="female",1,0)</f>
        <v>0</v>
      </c>
      <c r="O127" s="10" t="s">
        <v>4317</v>
      </c>
      <c r="P127" s="10">
        <f>IF(out[[#This Row],[שמות ערביים]]="ערבי",1,0)</f>
        <v>0</v>
      </c>
    </row>
    <row r="128" spans="1:16" x14ac:dyDescent="0.25">
      <c r="A128" s="1" t="s">
        <v>9</v>
      </c>
      <c r="B128" s="1" t="s">
        <v>70</v>
      </c>
      <c r="C128" s="1" t="s">
        <v>722</v>
      </c>
      <c r="D128" s="1" t="s">
        <v>723</v>
      </c>
      <c r="E128" s="1" t="s">
        <v>724</v>
      </c>
      <c r="F128" s="1" t="s">
        <v>725</v>
      </c>
      <c r="G128" s="1" t="s">
        <v>15</v>
      </c>
      <c r="H128" t="b">
        <v>0</v>
      </c>
      <c r="I128" t="b">
        <v>0</v>
      </c>
      <c r="J128" s="10" t="b">
        <f>IF(OR(out[[#This Row],[retired]]=TRUE,out[[#This Row],[deceased]]=TRUE),FALSE,TRUE)</f>
        <v>1</v>
      </c>
      <c r="K128" s="10" t="str">
        <f>IFERROR(VLOOKUP(out[[#This Row],[role]:[role]],Table2[],MATCH(out[[#Headers],[דירוג]],Table2[#Headers],0),FALSE),"אחר")</f>
        <v>אחר</v>
      </c>
      <c r="L128" s="10" t="str">
        <f>IFERROR(VLOOKUP(out[[#This Row],[role]:[role]],Table2[],MATCH(out[[#Headers],[ערכאה]],Table2[#Headers],0),FALSE),"אחר")</f>
        <v>אחר</v>
      </c>
      <c r="M128" s="10">
        <v>1</v>
      </c>
      <c r="N128" s="10">
        <f>IF(out[[#This Row],[sex]]="female",1,0)</f>
        <v>0</v>
      </c>
      <c r="O128" s="10" t="s">
        <v>4317</v>
      </c>
      <c r="P128" s="10">
        <f>IF(out[[#This Row],[שמות ערביים]]="ערבי",1,0)</f>
        <v>0</v>
      </c>
    </row>
    <row r="129" spans="1:16" x14ac:dyDescent="0.25">
      <c r="A129" s="1" t="s">
        <v>9</v>
      </c>
      <c r="B129" s="1" t="s">
        <v>412</v>
      </c>
      <c r="C129" s="1" t="s">
        <v>254</v>
      </c>
      <c r="D129" s="1" t="s">
        <v>726</v>
      </c>
      <c r="E129" s="1" t="s">
        <v>258</v>
      </c>
      <c r="F129" s="1" t="s">
        <v>272</v>
      </c>
      <c r="G129" s="1" t="s">
        <v>15</v>
      </c>
      <c r="H129" t="b">
        <v>0</v>
      </c>
      <c r="I129" t="b">
        <v>0</v>
      </c>
      <c r="J129" s="10" t="b">
        <f>IF(OR(out[[#This Row],[retired]]=TRUE,out[[#This Row],[deceased]]=TRUE),FALSE,TRUE)</f>
        <v>1</v>
      </c>
      <c r="K129" s="10" t="str">
        <f>IFERROR(VLOOKUP(out[[#This Row],[role]:[role]],Table2[],MATCH(out[[#Headers],[דירוג]],Table2[#Headers],0),FALSE),"אחר")</f>
        <v>שופט</v>
      </c>
      <c r="L129" s="10" t="str">
        <f>IFERROR(VLOOKUP(out[[#This Row],[role]:[role]],Table2[],MATCH(out[[#Headers],[ערכאה]],Table2[#Headers],0),FALSE),"אחר")</f>
        <v>בית משפט לתעבורה</v>
      </c>
      <c r="M129" s="10">
        <v>1</v>
      </c>
      <c r="N129" s="10">
        <f>IF(out[[#This Row],[sex]]="female",1,0)</f>
        <v>0</v>
      </c>
      <c r="O129" s="10" t="s">
        <v>4317</v>
      </c>
      <c r="P129" s="10">
        <f>IF(out[[#This Row],[שמות ערביים]]="ערבי",1,0)</f>
        <v>0</v>
      </c>
    </row>
    <row r="130" spans="1:16" x14ac:dyDescent="0.25">
      <c r="A130" s="1" t="s">
        <v>9</v>
      </c>
      <c r="B130" s="1" t="s">
        <v>521</v>
      </c>
      <c r="C130" s="1" t="s">
        <v>727</v>
      </c>
      <c r="D130" s="1" t="s">
        <v>728</v>
      </c>
      <c r="E130" s="1" t="s">
        <v>729</v>
      </c>
      <c r="F130" s="1" t="s">
        <v>730</v>
      </c>
      <c r="G130" s="1" t="s">
        <v>15</v>
      </c>
      <c r="H130" t="b">
        <v>0</v>
      </c>
      <c r="I130" t="b">
        <v>0</v>
      </c>
      <c r="J130" s="10" t="b">
        <f>IF(OR(out[[#This Row],[retired]]=TRUE,out[[#This Row],[deceased]]=TRUE),FALSE,TRUE)</f>
        <v>1</v>
      </c>
      <c r="K130" s="10" t="str">
        <f>IFERROR(VLOOKUP(out[[#This Row],[role]:[role]],Table2[],MATCH(out[[#Headers],[דירוג]],Table2[#Headers],0),FALSE),"אחר")</f>
        <v>שופט</v>
      </c>
      <c r="L130" s="10" t="str">
        <f>IFERROR(VLOOKUP(out[[#This Row],[role]:[role]],Table2[],MATCH(out[[#Headers],[ערכאה]],Table2[#Headers],0),FALSE),"אחר")</f>
        <v>בית משפט המחוזי</v>
      </c>
      <c r="M130" s="10">
        <v>1</v>
      </c>
      <c r="N130" s="10">
        <f>IF(out[[#This Row],[sex]]="female",1,0)</f>
        <v>0</v>
      </c>
      <c r="O130" s="10" t="s">
        <v>4317</v>
      </c>
      <c r="P130" s="10">
        <f>IF(out[[#This Row],[שמות ערביים]]="ערבי",1,0)</f>
        <v>0</v>
      </c>
    </row>
    <row r="131" spans="1:16" x14ac:dyDescent="0.25">
      <c r="A131" s="1" t="s">
        <v>9</v>
      </c>
      <c r="B131" s="1" t="s">
        <v>70</v>
      </c>
      <c r="C131" s="1" t="s">
        <v>722</v>
      </c>
      <c r="D131" s="1" t="s">
        <v>723</v>
      </c>
      <c r="E131" s="1" t="s">
        <v>724</v>
      </c>
      <c r="F131" s="1" t="s">
        <v>725</v>
      </c>
      <c r="G131" s="1" t="s">
        <v>15</v>
      </c>
      <c r="H131" t="b">
        <v>0</v>
      </c>
      <c r="I131" t="b">
        <v>0</v>
      </c>
      <c r="J131" s="10" t="b">
        <f>IF(OR(out[[#This Row],[retired]]=TRUE,out[[#This Row],[deceased]]=TRUE),FALSE,TRUE)</f>
        <v>1</v>
      </c>
      <c r="K131" s="10" t="str">
        <f>IFERROR(VLOOKUP(out[[#This Row],[role]:[role]],Table2[],MATCH(out[[#Headers],[דירוג]],Table2[#Headers],0),FALSE),"אחר")</f>
        <v>אחר</v>
      </c>
      <c r="L131" s="10" t="str">
        <f>IFERROR(VLOOKUP(out[[#This Row],[role]:[role]],Table2[],MATCH(out[[#Headers],[ערכאה]],Table2[#Headers],0),FALSE),"אחר")</f>
        <v>אחר</v>
      </c>
      <c r="M131" s="10">
        <v>1</v>
      </c>
      <c r="N131" s="10">
        <f>IF(out[[#This Row],[sex]]="female",1,0)</f>
        <v>0</v>
      </c>
      <c r="O131" s="10" t="s">
        <v>4317</v>
      </c>
      <c r="P131" s="10">
        <f>IF(out[[#This Row],[שמות ערביים]]="ערבי",1,0)</f>
        <v>0</v>
      </c>
    </row>
    <row r="132" spans="1:16" x14ac:dyDescent="0.25">
      <c r="A132" s="1" t="s">
        <v>9</v>
      </c>
      <c r="B132" s="1" t="s">
        <v>649</v>
      </c>
      <c r="C132" s="1" t="s">
        <v>605</v>
      </c>
      <c r="D132" s="1" t="s">
        <v>738</v>
      </c>
      <c r="E132" s="1" t="s">
        <v>739</v>
      </c>
      <c r="F132" s="1" t="s">
        <v>740</v>
      </c>
      <c r="G132" s="1" t="s">
        <v>15</v>
      </c>
      <c r="H132" t="b">
        <v>0</v>
      </c>
      <c r="I132" t="b">
        <v>0</v>
      </c>
      <c r="J132" s="10" t="b">
        <f>IF(OR(out[[#This Row],[retired]]=TRUE,out[[#This Row],[deceased]]=TRUE),FALSE,TRUE)</f>
        <v>1</v>
      </c>
      <c r="K132" s="10" t="str">
        <f>IFERROR(VLOOKUP(out[[#This Row],[role]:[role]],Table2[],MATCH(out[[#Headers],[דירוג]],Table2[#Headers],0),FALSE),"אחר")</f>
        <v>סגן או משנה</v>
      </c>
      <c r="L132" s="10" t="str">
        <f>IFERROR(VLOOKUP(out[[#This Row],[role]:[role]],Table2[],MATCH(out[[#Headers],[ערכאה]],Table2[#Headers],0),FALSE),"אחר")</f>
        <v>בית משפט שלום</v>
      </c>
      <c r="M132" s="10">
        <v>1</v>
      </c>
      <c r="N132" s="10">
        <f>IF(out[[#This Row],[sex]]="female",1,0)</f>
        <v>0</v>
      </c>
      <c r="O132" s="10" t="s">
        <v>4317</v>
      </c>
      <c r="P132" s="10">
        <f>IF(out[[#This Row],[שמות ערביים]]="ערבי",1,0)</f>
        <v>0</v>
      </c>
    </row>
    <row r="133" spans="1:16" x14ac:dyDescent="0.25">
      <c r="A133" s="1" t="s">
        <v>9</v>
      </c>
      <c r="B133" s="1" t="s">
        <v>122</v>
      </c>
      <c r="C133" s="1" t="s">
        <v>745</v>
      </c>
      <c r="D133" s="1" t="s">
        <v>746</v>
      </c>
      <c r="E133" s="1" t="s">
        <v>747</v>
      </c>
      <c r="F133" s="1" t="s">
        <v>748</v>
      </c>
      <c r="G133" s="1" t="s">
        <v>26</v>
      </c>
      <c r="H133" t="b">
        <v>0</v>
      </c>
      <c r="I133" t="b">
        <v>0</v>
      </c>
      <c r="J133" s="10" t="b">
        <f>IF(OR(out[[#This Row],[retired]]=TRUE,out[[#This Row],[deceased]]=TRUE),FALSE,TRUE)</f>
        <v>1</v>
      </c>
      <c r="K133" s="10" t="str">
        <f>IFERROR(VLOOKUP(out[[#This Row],[role]:[role]],Table2[],MATCH(out[[#Headers],[דירוג]],Table2[#Headers],0),FALSE),"אחר")</f>
        <v>שופט</v>
      </c>
      <c r="L133" s="10" t="str">
        <f>IFERROR(VLOOKUP(out[[#This Row],[role]:[role]],Table2[],MATCH(out[[#Headers],[ערכאה]],Table2[#Headers],0),FALSE),"אחר")</f>
        <v>בית משפט המחוזי</v>
      </c>
      <c r="M133" s="10">
        <v>1</v>
      </c>
      <c r="N133" s="10">
        <f>IF(out[[#This Row],[sex]]="female",1,0)</f>
        <v>1</v>
      </c>
      <c r="O133" s="10" t="s">
        <v>4317</v>
      </c>
      <c r="P133" s="10">
        <f>IF(out[[#This Row],[שמות ערביים]]="ערבי",1,0)</f>
        <v>0</v>
      </c>
    </row>
    <row r="134" spans="1:16" x14ac:dyDescent="0.25">
      <c r="A134" s="1" t="s">
        <v>9</v>
      </c>
      <c r="B134" s="1" t="s">
        <v>380</v>
      </c>
      <c r="C134" s="1" t="s">
        <v>123</v>
      </c>
      <c r="D134" s="1" t="s">
        <v>749</v>
      </c>
      <c r="E134" s="1" t="s">
        <v>124</v>
      </c>
      <c r="F134" s="1" t="s">
        <v>750</v>
      </c>
      <c r="G134" s="1" t="s">
        <v>26</v>
      </c>
      <c r="H134" t="b">
        <v>0</v>
      </c>
      <c r="I134" t="b">
        <v>0</v>
      </c>
      <c r="J134" s="10" t="b">
        <f>IF(OR(out[[#This Row],[retired]]=TRUE,out[[#This Row],[deceased]]=TRUE),FALSE,TRUE)</f>
        <v>1</v>
      </c>
      <c r="K134" s="10" t="str">
        <f>IFERROR(VLOOKUP(out[[#This Row],[role]:[role]],Table2[],MATCH(out[[#Headers],[דירוג]],Table2[#Headers],0),FALSE),"אחר")</f>
        <v>שופט</v>
      </c>
      <c r="L134" s="10" t="str">
        <f>IFERROR(VLOOKUP(out[[#This Row],[role]:[role]],Table2[],MATCH(out[[#Headers],[ערכאה]],Table2[#Headers],0),FALSE),"אחר")</f>
        <v>בית משפט המחוזי</v>
      </c>
      <c r="M134" s="10">
        <v>1</v>
      </c>
      <c r="N134" s="10">
        <f>IF(out[[#This Row],[sex]]="female",1,0)</f>
        <v>1</v>
      </c>
      <c r="O134" s="10" t="s">
        <v>4317</v>
      </c>
      <c r="P134" s="10">
        <f>IF(out[[#This Row],[שמות ערביים]]="ערבי",1,0)</f>
        <v>0</v>
      </c>
    </row>
    <row r="135" spans="1:16" x14ac:dyDescent="0.25">
      <c r="A135" s="1" t="s">
        <v>9</v>
      </c>
      <c r="B135" s="1" t="s">
        <v>52</v>
      </c>
      <c r="C135" s="1" t="s">
        <v>82</v>
      </c>
      <c r="D135" s="1" t="s">
        <v>751</v>
      </c>
      <c r="E135" s="1" t="s">
        <v>331</v>
      </c>
      <c r="F135" s="1" t="s">
        <v>752</v>
      </c>
      <c r="G135" s="1" t="s">
        <v>15</v>
      </c>
      <c r="H135" t="b">
        <v>0</v>
      </c>
      <c r="I135" t="b">
        <v>0</v>
      </c>
      <c r="J135" s="10" t="b">
        <f>IF(OR(out[[#This Row],[retired]]=TRUE,out[[#This Row],[deceased]]=TRUE),FALSE,TRUE)</f>
        <v>1</v>
      </c>
      <c r="K135" s="10" t="str">
        <f>IFERROR(VLOOKUP(out[[#This Row],[role]:[role]],Table2[],MATCH(out[[#Headers],[דירוג]],Table2[#Headers],0),FALSE),"אחר")</f>
        <v>שופט</v>
      </c>
      <c r="L135" s="10" t="str">
        <f>IFERROR(VLOOKUP(out[[#This Row],[role]:[role]],Table2[],MATCH(out[[#Headers],[ערכאה]],Table2[#Headers],0),FALSE),"אחר")</f>
        <v>בית משפט שלום</v>
      </c>
      <c r="M135" s="10">
        <v>1</v>
      </c>
      <c r="N135" s="10">
        <f>IF(out[[#This Row],[sex]]="female",1,0)</f>
        <v>0</v>
      </c>
      <c r="O135" s="10" t="s">
        <v>4317</v>
      </c>
      <c r="P135" s="10">
        <f>IF(out[[#This Row],[שמות ערביים]]="ערבי",1,0)</f>
        <v>0</v>
      </c>
    </row>
    <row r="136" spans="1:16" x14ac:dyDescent="0.25">
      <c r="A136" s="1" t="s">
        <v>9</v>
      </c>
      <c r="B136" s="1" t="s">
        <v>756</v>
      </c>
      <c r="C136" s="1" t="s">
        <v>757</v>
      </c>
      <c r="D136" s="1" t="s">
        <v>758</v>
      </c>
      <c r="E136" s="1" t="s">
        <v>759</v>
      </c>
      <c r="F136" s="1" t="s">
        <v>760</v>
      </c>
      <c r="G136" s="1" t="s">
        <v>26</v>
      </c>
      <c r="H136" t="b">
        <v>0</v>
      </c>
      <c r="I136" t="b">
        <v>0</v>
      </c>
      <c r="J136" s="10" t="b">
        <f>IF(OR(out[[#This Row],[retired]]=TRUE,out[[#This Row],[deceased]]=TRUE),FALSE,TRUE)</f>
        <v>1</v>
      </c>
      <c r="K136" s="10" t="str">
        <f>IFERROR(VLOOKUP(out[[#This Row],[role]:[role]],Table2[],MATCH(out[[#Headers],[דירוג]],Table2[#Headers],0),FALSE),"אחר")</f>
        <v>שופט</v>
      </c>
      <c r="L136" s="10" t="str">
        <f>IFERROR(VLOOKUP(out[[#This Row],[role]:[role]],Table2[],MATCH(out[[#Headers],[ערכאה]],Table2[#Headers],0),FALSE),"אחר")</f>
        <v>בית משפט שלום</v>
      </c>
      <c r="M136" s="10">
        <v>1</v>
      </c>
      <c r="N136" s="10">
        <f>IF(out[[#This Row],[sex]]="female",1,0)</f>
        <v>1</v>
      </c>
      <c r="O136" s="10" t="s">
        <v>4317</v>
      </c>
      <c r="P136" s="10">
        <f>IF(out[[#This Row],[שמות ערביים]]="ערבי",1,0)</f>
        <v>0</v>
      </c>
    </row>
    <row r="137" spans="1:16" x14ac:dyDescent="0.25">
      <c r="A137" s="1" t="s">
        <v>9</v>
      </c>
      <c r="B137" s="1" t="s">
        <v>763</v>
      </c>
      <c r="C137" s="1" t="s">
        <v>473</v>
      </c>
      <c r="D137" s="1" t="s">
        <v>764</v>
      </c>
      <c r="E137" s="1" t="s">
        <v>765</v>
      </c>
      <c r="F137" s="1" t="s">
        <v>766</v>
      </c>
      <c r="G137" s="1" t="s">
        <v>15</v>
      </c>
      <c r="H137" t="b">
        <v>0</v>
      </c>
      <c r="I137" t="b">
        <v>0</v>
      </c>
      <c r="J137" s="10" t="b">
        <f>IF(OR(out[[#This Row],[retired]]=TRUE,out[[#This Row],[deceased]]=TRUE),FALSE,TRUE)</f>
        <v>1</v>
      </c>
      <c r="K137" s="10" t="str">
        <f>IFERROR(VLOOKUP(out[[#This Row],[role]:[role]],Table2[],MATCH(out[[#Headers],[דירוג]],Table2[#Headers],0),FALSE),"אחר")</f>
        <v>סגן או משנה</v>
      </c>
      <c r="L137" s="10" t="str">
        <f>IFERROR(VLOOKUP(out[[#This Row],[role]:[role]],Table2[],MATCH(out[[#Headers],[ערכאה]],Table2[#Headers],0),FALSE),"אחר")</f>
        <v>בית משפט המחוזי</v>
      </c>
      <c r="M137" s="10">
        <v>1</v>
      </c>
      <c r="N137" s="10">
        <f>IF(out[[#This Row],[sex]]="female",1,0)</f>
        <v>0</v>
      </c>
      <c r="O137" s="10" t="s">
        <v>4317</v>
      </c>
      <c r="P137" s="10">
        <f>IF(out[[#This Row],[שמות ערביים]]="ערבי",1,0)</f>
        <v>0</v>
      </c>
    </row>
    <row r="138" spans="1:16" x14ac:dyDescent="0.25">
      <c r="A138" s="1" t="s">
        <v>9</v>
      </c>
      <c r="B138" s="1" t="s">
        <v>788</v>
      </c>
      <c r="C138" s="1" t="s">
        <v>473</v>
      </c>
      <c r="D138" s="1" t="s">
        <v>789</v>
      </c>
      <c r="E138" s="1" t="s">
        <v>790</v>
      </c>
      <c r="F138" s="1" t="s">
        <v>791</v>
      </c>
      <c r="G138" s="1" t="s">
        <v>15</v>
      </c>
      <c r="H138" t="b">
        <v>0</v>
      </c>
      <c r="I138" t="b">
        <v>0</v>
      </c>
      <c r="J138" s="10" t="b">
        <f>IF(OR(out[[#This Row],[retired]]=TRUE,out[[#This Row],[deceased]]=TRUE),FALSE,TRUE)</f>
        <v>1</v>
      </c>
      <c r="K138" s="10" t="str">
        <f>IFERROR(VLOOKUP(out[[#This Row],[role]:[role]],Table2[],MATCH(out[[#Headers],[דירוג]],Table2[#Headers],0),FALSE),"אחר")</f>
        <v>שופט</v>
      </c>
      <c r="L138" s="10" t="str">
        <f>IFERROR(VLOOKUP(out[[#This Row],[role]:[role]],Table2[],MATCH(out[[#Headers],[ערכאה]],Table2[#Headers],0),FALSE),"אחר")</f>
        <v>בית משפט המחוזי</v>
      </c>
      <c r="M138" s="10">
        <v>1</v>
      </c>
      <c r="N138" s="10">
        <f>IF(out[[#This Row],[sex]]="female",1,0)</f>
        <v>0</v>
      </c>
      <c r="O138" s="10" t="s">
        <v>4317</v>
      </c>
      <c r="P138" s="10">
        <f>IF(out[[#This Row],[שמות ערביים]]="ערבי",1,0)</f>
        <v>0</v>
      </c>
    </row>
    <row r="139" spans="1:16" x14ac:dyDescent="0.25">
      <c r="A139" s="1" t="s">
        <v>9</v>
      </c>
      <c r="B139" s="1" t="s">
        <v>792</v>
      </c>
      <c r="C139" s="1" t="s">
        <v>291</v>
      </c>
      <c r="D139" s="1" t="s">
        <v>789</v>
      </c>
      <c r="E139" s="1" t="s">
        <v>793</v>
      </c>
      <c r="F139" s="1" t="s">
        <v>794</v>
      </c>
      <c r="G139" s="1" t="s">
        <v>15</v>
      </c>
      <c r="H139" t="b">
        <v>0</v>
      </c>
      <c r="I139" t="b">
        <v>0</v>
      </c>
      <c r="J139" s="10" t="b">
        <f>IF(OR(out[[#This Row],[retired]]=TRUE,out[[#This Row],[deceased]]=TRUE),FALSE,TRUE)</f>
        <v>1</v>
      </c>
      <c r="K139" s="10" t="str">
        <f>IFERROR(VLOOKUP(out[[#This Row],[role]:[role]],Table2[],MATCH(out[[#Headers],[דירוג]],Table2[#Headers],0),FALSE),"אחר")</f>
        <v>שופט</v>
      </c>
      <c r="L139" s="10" t="str">
        <f>IFERROR(VLOOKUP(out[[#This Row],[role]:[role]],Table2[],MATCH(out[[#Headers],[ערכאה]],Table2[#Headers],0),FALSE),"אחר")</f>
        <v>בית משפט שלום</v>
      </c>
      <c r="M139" s="10">
        <v>1</v>
      </c>
      <c r="N139" s="10">
        <f>IF(out[[#This Row],[sex]]="female",1,0)</f>
        <v>0</v>
      </c>
      <c r="O139" s="10" t="s">
        <v>4317</v>
      </c>
      <c r="P139" s="10">
        <f>IF(out[[#This Row],[שמות ערביים]]="ערבי",1,0)</f>
        <v>0</v>
      </c>
    </row>
    <row r="140" spans="1:16" x14ac:dyDescent="0.25">
      <c r="A140" s="1" t="s">
        <v>9</v>
      </c>
      <c r="B140" s="1" t="s">
        <v>795</v>
      </c>
      <c r="C140" s="1" t="s">
        <v>585</v>
      </c>
      <c r="D140" s="1" t="s">
        <v>787</v>
      </c>
      <c r="E140" s="1" t="s">
        <v>587</v>
      </c>
      <c r="F140" s="1" t="s">
        <v>796</v>
      </c>
      <c r="G140" s="1" t="s">
        <v>26</v>
      </c>
      <c r="H140" t="b">
        <v>0</v>
      </c>
      <c r="I140" t="b">
        <v>0</v>
      </c>
      <c r="J140" s="10" t="b">
        <f>IF(OR(out[[#This Row],[retired]]=TRUE,out[[#This Row],[deceased]]=TRUE),FALSE,TRUE)</f>
        <v>1</v>
      </c>
      <c r="K140" s="10" t="str">
        <f>IFERROR(VLOOKUP(out[[#This Row],[role]:[role]],Table2[],MATCH(out[[#Headers],[דירוג]],Table2[#Headers],0),FALSE),"אחר")</f>
        <v>שופט</v>
      </c>
      <c r="L140" s="10" t="str">
        <f>IFERROR(VLOOKUP(out[[#This Row],[role]:[role]],Table2[],MATCH(out[[#Headers],[ערכאה]],Table2[#Headers],0),FALSE),"אחר")</f>
        <v>בית משפט המחוזי</v>
      </c>
      <c r="M140" s="10">
        <v>1</v>
      </c>
      <c r="N140" s="10">
        <f>IF(out[[#This Row],[sex]]="female",1,0)</f>
        <v>1</v>
      </c>
      <c r="O140" s="10" t="s">
        <v>4317</v>
      </c>
      <c r="P140" s="10">
        <f>IF(out[[#This Row],[שמות ערביים]]="ערבי",1,0)</f>
        <v>0</v>
      </c>
    </row>
    <row r="141" spans="1:16" x14ac:dyDescent="0.25">
      <c r="A141" s="1" t="s">
        <v>9</v>
      </c>
      <c r="B141" s="1" t="s">
        <v>795</v>
      </c>
      <c r="C141" s="1" t="s">
        <v>77</v>
      </c>
      <c r="D141" s="1" t="s">
        <v>797</v>
      </c>
      <c r="E141" s="1" t="s">
        <v>79</v>
      </c>
      <c r="F141" s="1" t="s">
        <v>798</v>
      </c>
      <c r="G141" s="1" t="s">
        <v>26</v>
      </c>
      <c r="H141" t="b">
        <v>0</v>
      </c>
      <c r="I141" t="b">
        <v>0</v>
      </c>
      <c r="J141" s="10" t="b">
        <f>IF(OR(out[[#This Row],[retired]]=TRUE,out[[#This Row],[deceased]]=TRUE),FALSE,TRUE)</f>
        <v>1</v>
      </c>
      <c r="K141" s="10" t="str">
        <f>IFERROR(VLOOKUP(out[[#This Row],[role]:[role]],Table2[],MATCH(out[[#Headers],[דירוג]],Table2[#Headers],0),FALSE),"אחר")</f>
        <v>שופט</v>
      </c>
      <c r="L141" s="10" t="str">
        <f>IFERROR(VLOOKUP(out[[#This Row],[role]:[role]],Table2[],MATCH(out[[#Headers],[ערכאה]],Table2[#Headers],0),FALSE),"אחר")</f>
        <v>בית משפט המחוזי</v>
      </c>
      <c r="M141" s="10">
        <v>1</v>
      </c>
      <c r="N141" s="10">
        <f>IF(out[[#This Row],[sex]]="female",1,0)</f>
        <v>1</v>
      </c>
      <c r="O141" s="10" t="s">
        <v>4317</v>
      </c>
      <c r="P141" s="10">
        <f>IF(out[[#This Row],[שמות ערביים]]="ערבי",1,0)</f>
        <v>0</v>
      </c>
    </row>
    <row r="142" spans="1:16" x14ac:dyDescent="0.25">
      <c r="A142" s="1" t="s">
        <v>9</v>
      </c>
      <c r="B142" s="1" t="s">
        <v>799</v>
      </c>
      <c r="C142" s="1" t="s">
        <v>800</v>
      </c>
      <c r="D142" s="1" t="s">
        <v>801</v>
      </c>
      <c r="E142" s="1" t="s">
        <v>802</v>
      </c>
      <c r="F142" s="1" t="s">
        <v>803</v>
      </c>
      <c r="G142" s="1" t="s">
        <v>26</v>
      </c>
      <c r="H142" t="b">
        <v>0</v>
      </c>
      <c r="I142" t="b">
        <v>0</v>
      </c>
      <c r="J142" s="10" t="b">
        <f>IF(OR(out[[#This Row],[retired]]=TRUE,out[[#This Row],[deceased]]=TRUE),FALSE,TRUE)</f>
        <v>1</v>
      </c>
      <c r="K142" s="10" t="str">
        <f>IFERROR(VLOOKUP(out[[#This Row],[role]:[role]],Table2[],MATCH(out[[#Headers],[דירוג]],Table2[#Headers],0),FALSE),"אחר")</f>
        <v>שופט</v>
      </c>
      <c r="L142" s="10" t="str">
        <f>IFERROR(VLOOKUP(out[[#This Row],[role]:[role]],Table2[],MATCH(out[[#Headers],[ערכאה]],Table2[#Headers],0),FALSE),"אחר")</f>
        <v>הנהלת בתי המשפט</v>
      </c>
      <c r="M142" s="10">
        <v>1</v>
      </c>
      <c r="N142" s="10">
        <f>IF(out[[#This Row],[sex]]="female",1,0)</f>
        <v>1</v>
      </c>
      <c r="O142" s="10" t="s">
        <v>4317</v>
      </c>
      <c r="P142" s="10">
        <f>IF(out[[#This Row],[שמות ערביים]]="ערבי",1,0)</f>
        <v>0</v>
      </c>
    </row>
    <row r="143" spans="1:16" x14ac:dyDescent="0.25">
      <c r="A143" s="1" t="s">
        <v>9</v>
      </c>
      <c r="B143" s="1" t="s">
        <v>204</v>
      </c>
      <c r="C143" s="1" t="s">
        <v>807</v>
      </c>
      <c r="D143" s="1" t="s">
        <v>808</v>
      </c>
      <c r="E143" s="1" t="s">
        <v>402</v>
      </c>
      <c r="F143" s="1" t="s">
        <v>809</v>
      </c>
      <c r="G143" s="1" t="s">
        <v>26</v>
      </c>
      <c r="H143" t="b">
        <v>0</v>
      </c>
      <c r="I143" t="b">
        <v>0</v>
      </c>
      <c r="J143" s="10" t="b">
        <f>IF(OR(out[[#This Row],[retired]]=TRUE,out[[#This Row],[deceased]]=TRUE),FALSE,TRUE)</f>
        <v>1</v>
      </c>
      <c r="K143" s="10" t="str">
        <f>IFERROR(VLOOKUP(out[[#This Row],[role]:[role]],Table2[],MATCH(out[[#Headers],[דירוג]],Table2[#Headers],0),FALSE),"אחר")</f>
        <v>שופט</v>
      </c>
      <c r="L143" s="10" t="str">
        <f>IFERROR(VLOOKUP(out[[#This Row],[role]:[role]],Table2[],MATCH(out[[#Headers],[ערכאה]],Table2[#Headers],0),FALSE),"אחר")</f>
        <v>בית משפט שלום</v>
      </c>
      <c r="M143" s="10">
        <v>1</v>
      </c>
      <c r="N143" s="10">
        <f>IF(out[[#This Row],[sex]]="female",1,0)</f>
        <v>1</v>
      </c>
      <c r="O143" s="10" t="s">
        <v>4317</v>
      </c>
      <c r="P143" s="10">
        <f>IF(out[[#This Row],[שמות ערביים]]="ערבי",1,0)</f>
        <v>0</v>
      </c>
    </row>
    <row r="144" spans="1:16" x14ac:dyDescent="0.25">
      <c r="A144" s="1" t="s">
        <v>9</v>
      </c>
      <c r="B144" s="1" t="s">
        <v>810</v>
      </c>
      <c r="C144" s="1" t="s">
        <v>367</v>
      </c>
      <c r="D144" s="1" t="s">
        <v>811</v>
      </c>
      <c r="E144" s="1" t="s">
        <v>369</v>
      </c>
      <c r="F144" s="1" t="s">
        <v>812</v>
      </c>
      <c r="G144" s="1" t="s">
        <v>26</v>
      </c>
      <c r="H144" t="b">
        <v>0</v>
      </c>
      <c r="I144" t="b">
        <v>0</v>
      </c>
      <c r="J144" s="10" t="b">
        <f>IF(OR(out[[#This Row],[retired]]=TRUE,out[[#This Row],[deceased]]=TRUE),FALSE,TRUE)</f>
        <v>1</v>
      </c>
      <c r="K144" s="10" t="str">
        <f>IFERROR(VLOOKUP(out[[#This Row],[role]:[role]],Table2[],MATCH(out[[#Headers],[דירוג]],Table2[#Headers],0),FALSE),"אחר")</f>
        <v>סגן או משנה</v>
      </c>
      <c r="L144" s="10" t="str">
        <f>IFERROR(VLOOKUP(out[[#This Row],[role]:[role]],Table2[],MATCH(out[[#Headers],[ערכאה]],Table2[#Headers],0),FALSE),"אחר")</f>
        <v>בית משפט שלום</v>
      </c>
      <c r="M144" s="10">
        <v>1</v>
      </c>
      <c r="N144" s="10">
        <f>IF(out[[#This Row],[sex]]="female",1,0)</f>
        <v>1</v>
      </c>
      <c r="O144" s="10" t="s">
        <v>4317</v>
      </c>
      <c r="P144" s="10">
        <f>IF(out[[#This Row],[שמות ערביים]]="ערבי",1,0)</f>
        <v>0</v>
      </c>
    </row>
    <row r="145" spans="1:16" x14ac:dyDescent="0.25">
      <c r="A145" s="1" t="s">
        <v>9</v>
      </c>
      <c r="B145" s="1" t="s">
        <v>255</v>
      </c>
      <c r="C145" s="1" t="s">
        <v>813</v>
      </c>
      <c r="D145" s="1" t="s">
        <v>814</v>
      </c>
      <c r="E145" s="1" t="s">
        <v>815</v>
      </c>
      <c r="F145" s="1" t="s">
        <v>816</v>
      </c>
      <c r="G145" s="1" t="s">
        <v>26</v>
      </c>
      <c r="H145" t="b">
        <v>0</v>
      </c>
      <c r="I145" t="b">
        <v>0</v>
      </c>
      <c r="J145" s="10" t="b">
        <f>IF(OR(out[[#This Row],[retired]]=TRUE,out[[#This Row],[deceased]]=TRUE),FALSE,TRUE)</f>
        <v>1</v>
      </c>
      <c r="K145" s="10" t="str">
        <f>IFERROR(VLOOKUP(out[[#This Row],[role]:[role]],Table2[],MATCH(out[[#Headers],[דירוג]],Table2[#Headers],0),FALSE),"אחר")</f>
        <v>שופט</v>
      </c>
      <c r="L145" s="10" t="str">
        <f>IFERROR(VLOOKUP(out[[#This Row],[role]:[role]],Table2[],MATCH(out[[#Headers],[ערכאה]],Table2[#Headers],0),FALSE),"אחר")</f>
        <v>בית משפט שלום</v>
      </c>
      <c r="M145" s="10">
        <v>1</v>
      </c>
      <c r="N145" s="10">
        <f>IF(out[[#This Row],[sex]]="female",1,0)</f>
        <v>1</v>
      </c>
      <c r="O145" s="10" t="s">
        <v>4317</v>
      </c>
      <c r="P145" s="10">
        <f>IF(out[[#This Row],[שמות ערביים]]="ערבי",1,0)</f>
        <v>0</v>
      </c>
    </row>
    <row r="146" spans="1:16" x14ac:dyDescent="0.25">
      <c r="A146" s="1" t="s">
        <v>9</v>
      </c>
      <c r="B146" s="1" t="s">
        <v>204</v>
      </c>
      <c r="C146" s="1" t="s">
        <v>817</v>
      </c>
      <c r="D146" s="1" t="s">
        <v>818</v>
      </c>
      <c r="E146" s="1" t="s">
        <v>819</v>
      </c>
      <c r="F146" s="1" t="s">
        <v>820</v>
      </c>
      <c r="G146" s="1" t="s">
        <v>26</v>
      </c>
      <c r="H146" t="b">
        <v>0</v>
      </c>
      <c r="I146" t="b">
        <v>0</v>
      </c>
      <c r="J146" s="10" t="b">
        <f>IF(OR(out[[#This Row],[retired]]=TRUE,out[[#This Row],[deceased]]=TRUE),FALSE,TRUE)</f>
        <v>1</v>
      </c>
      <c r="K146" s="10" t="str">
        <f>IFERROR(VLOOKUP(out[[#This Row],[role]:[role]],Table2[],MATCH(out[[#Headers],[דירוג]],Table2[#Headers],0),FALSE),"אחר")</f>
        <v>שופט</v>
      </c>
      <c r="L146" s="10" t="str">
        <f>IFERROR(VLOOKUP(out[[#This Row],[role]:[role]],Table2[],MATCH(out[[#Headers],[ערכאה]],Table2[#Headers],0),FALSE),"אחר")</f>
        <v>בית משפט שלום</v>
      </c>
      <c r="M146" s="10">
        <v>1</v>
      </c>
      <c r="N146" s="10">
        <f>IF(out[[#This Row],[sex]]="female",1,0)</f>
        <v>1</v>
      </c>
      <c r="O146" s="10" t="s">
        <v>4317</v>
      </c>
      <c r="P146" s="10">
        <f>IF(out[[#This Row],[שמות ערביים]]="ערבי",1,0)</f>
        <v>0</v>
      </c>
    </row>
    <row r="147" spans="1:16" x14ac:dyDescent="0.25">
      <c r="A147" s="1" t="s">
        <v>9</v>
      </c>
      <c r="B147" s="1" t="s">
        <v>204</v>
      </c>
      <c r="C147" s="1" t="s">
        <v>828</v>
      </c>
      <c r="D147" s="1" t="s">
        <v>829</v>
      </c>
      <c r="E147" s="1" t="s">
        <v>830</v>
      </c>
      <c r="F147" s="1" t="s">
        <v>831</v>
      </c>
      <c r="G147" s="1" t="s">
        <v>26</v>
      </c>
      <c r="H147" t="b">
        <v>0</v>
      </c>
      <c r="I147" t="b">
        <v>0</v>
      </c>
      <c r="J147" s="10" t="b">
        <f>IF(OR(out[[#This Row],[retired]]=TRUE,out[[#This Row],[deceased]]=TRUE),FALSE,TRUE)</f>
        <v>1</v>
      </c>
      <c r="K147" s="10" t="str">
        <f>IFERROR(VLOOKUP(out[[#This Row],[role]:[role]],Table2[],MATCH(out[[#Headers],[דירוג]],Table2[#Headers],0),FALSE),"אחר")</f>
        <v>שופט</v>
      </c>
      <c r="L147" s="10" t="str">
        <f>IFERROR(VLOOKUP(out[[#This Row],[role]:[role]],Table2[],MATCH(out[[#Headers],[ערכאה]],Table2[#Headers],0),FALSE),"אחר")</f>
        <v>בית משפט שלום</v>
      </c>
      <c r="M147" s="10">
        <v>1</v>
      </c>
      <c r="N147" s="10">
        <f>IF(out[[#This Row],[sex]]="female",1,0)</f>
        <v>1</v>
      </c>
      <c r="O147" s="10" t="s">
        <v>4317</v>
      </c>
      <c r="P147" s="10">
        <f>IF(out[[#This Row],[שמות ערביים]]="ערבי",1,0)</f>
        <v>0</v>
      </c>
    </row>
    <row r="148" spans="1:16" x14ac:dyDescent="0.25">
      <c r="A148" s="1" t="s">
        <v>9</v>
      </c>
      <c r="B148" s="1" t="s">
        <v>832</v>
      </c>
      <c r="C148" s="1" t="s">
        <v>612</v>
      </c>
      <c r="D148" s="1" t="s">
        <v>833</v>
      </c>
      <c r="E148" s="1" t="s">
        <v>613</v>
      </c>
      <c r="F148" s="1" t="s">
        <v>834</v>
      </c>
      <c r="G148" s="1" t="s">
        <v>26</v>
      </c>
      <c r="H148" t="b">
        <v>0</v>
      </c>
      <c r="I148" t="b">
        <v>0</v>
      </c>
      <c r="J148" s="10" t="b">
        <f>IF(OR(out[[#This Row],[retired]]=TRUE,out[[#This Row],[deceased]]=TRUE),FALSE,TRUE)</f>
        <v>1</v>
      </c>
      <c r="K148" s="10" t="str">
        <f>IFERROR(VLOOKUP(out[[#This Row],[role]:[role]],Table2[],MATCH(out[[#Headers],[דירוג]],Table2[#Headers],0),FALSE),"אחר")</f>
        <v>שופט</v>
      </c>
      <c r="L148" s="10" t="str">
        <f>IFERROR(VLOOKUP(out[[#This Row],[role]:[role]],Table2[],MATCH(out[[#Headers],[ערכאה]],Table2[#Headers],0),FALSE),"אחר")</f>
        <v>בית משפט שלום</v>
      </c>
      <c r="M148" s="10">
        <v>1</v>
      </c>
      <c r="N148" s="10">
        <f>IF(out[[#This Row],[sex]]="female",1,0)</f>
        <v>1</v>
      </c>
      <c r="O148" s="10" t="s">
        <v>4317</v>
      </c>
      <c r="P148" s="10">
        <f>IF(out[[#This Row],[שמות ערביים]]="ערבי",1,0)</f>
        <v>0</v>
      </c>
    </row>
    <row r="149" spans="1:16" x14ac:dyDescent="0.25">
      <c r="A149" s="1" t="s">
        <v>99</v>
      </c>
      <c r="B149" s="1" t="s">
        <v>838</v>
      </c>
      <c r="C149" s="1" t="s">
        <v>601</v>
      </c>
      <c r="D149" s="1" t="s">
        <v>839</v>
      </c>
      <c r="E149" s="1" t="s">
        <v>840</v>
      </c>
      <c r="F149" s="1" t="s">
        <v>841</v>
      </c>
      <c r="G149" s="1" t="s">
        <v>15</v>
      </c>
      <c r="H149" t="b">
        <v>0</v>
      </c>
      <c r="I149" t="b">
        <v>0</v>
      </c>
      <c r="J149" s="10" t="b">
        <f>IF(OR(out[[#This Row],[retired]]=TRUE,out[[#This Row],[deceased]]=TRUE),FALSE,TRUE)</f>
        <v>1</v>
      </c>
      <c r="K149" s="10" t="str">
        <f>IFERROR(VLOOKUP(out[[#This Row],[role]:[role]],Table2[],MATCH(out[[#Headers],[דירוג]],Table2[#Headers],0),FALSE),"אחר")</f>
        <v>רשם</v>
      </c>
      <c r="L149" s="10" t="str">
        <f>IFERROR(VLOOKUP(out[[#This Row],[role]:[role]],Table2[],MATCH(out[[#Headers],[ערכאה]],Table2[#Headers],0),FALSE),"אחר")</f>
        <v>בית משפט שלום</v>
      </c>
      <c r="M149" s="10">
        <v>1</v>
      </c>
      <c r="N149" s="10">
        <f>IF(out[[#This Row],[sex]]="female",1,0)</f>
        <v>0</v>
      </c>
      <c r="O149" s="10" t="s">
        <v>4317</v>
      </c>
      <c r="P149" s="10">
        <f>IF(out[[#This Row],[שמות ערביים]]="ערבי",1,0)</f>
        <v>0</v>
      </c>
    </row>
    <row r="150" spans="1:16" x14ac:dyDescent="0.25">
      <c r="A150" s="1" t="s">
        <v>9</v>
      </c>
      <c r="B150" s="1" t="s">
        <v>848</v>
      </c>
      <c r="C150" s="1" t="s">
        <v>849</v>
      </c>
      <c r="D150" s="1" t="s">
        <v>850</v>
      </c>
      <c r="E150" s="1" t="s">
        <v>504</v>
      </c>
      <c r="F150" s="1" t="s">
        <v>851</v>
      </c>
      <c r="G150" s="1" t="s">
        <v>26</v>
      </c>
      <c r="H150" t="b">
        <v>0</v>
      </c>
      <c r="I150" t="b">
        <v>0</v>
      </c>
      <c r="J150" s="10" t="b">
        <f>IF(OR(out[[#This Row],[retired]]=TRUE,out[[#This Row],[deceased]]=TRUE),FALSE,TRUE)</f>
        <v>1</v>
      </c>
      <c r="K150" s="10" t="str">
        <f>IFERROR(VLOOKUP(out[[#This Row],[role]:[role]],Table2[],MATCH(out[[#Headers],[דירוג]],Table2[#Headers],0),FALSE),"אחר")</f>
        <v>שופט</v>
      </c>
      <c r="L150" s="10" t="str">
        <f>IFERROR(VLOOKUP(out[[#This Row],[role]:[role]],Table2[],MATCH(out[[#Headers],[ערכאה]],Table2[#Headers],0),FALSE),"אחר")</f>
        <v>בית משפט שלום</v>
      </c>
      <c r="M150" s="10">
        <v>1</v>
      </c>
      <c r="N150" s="10">
        <f>IF(out[[#This Row],[sex]]="female",1,0)</f>
        <v>1</v>
      </c>
      <c r="O150" s="10" t="s">
        <v>4317</v>
      </c>
      <c r="P150" s="10">
        <f>IF(out[[#This Row],[שמות ערביים]]="ערבי",1,0)</f>
        <v>0</v>
      </c>
    </row>
    <row r="151" spans="1:16" x14ac:dyDescent="0.25">
      <c r="A151" s="1" t="s">
        <v>9</v>
      </c>
      <c r="B151" s="1" t="s">
        <v>540</v>
      </c>
      <c r="C151" s="1" t="s">
        <v>333</v>
      </c>
      <c r="D151" s="1" t="s">
        <v>855</v>
      </c>
      <c r="E151" s="1" t="s">
        <v>335</v>
      </c>
      <c r="F151" s="1" t="s">
        <v>856</v>
      </c>
      <c r="G151" s="1" t="s">
        <v>15</v>
      </c>
      <c r="H151" t="b">
        <v>0</v>
      </c>
      <c r="I151" t="b">
        <v>0</v>
      </c>
      <c r="J151" s="10" t="b">
        <f>IF(OR(out[[#This Row],[retired]]=TRUE,out[[#This Row],[deceased]]=TRUE),FALSE,TRUE)</f>
        <v>1</v>
      </c>
      <c r="K151" s="10" t="str">
        <f>IFERROR(VLOOKUP(out[[#This Row],[role]:[role]],Table2[],MATCH(out[[#Headers],[דירוג]],Table2[#Headers],0),FALSE),"אחר")</f>
        <v>שופט</v>
      </c>
      <c r="L151" s="10" t="str">
        <f>IFERROR(VLOOKUP(out[[#This Row],[role]:[role]],Table2[],MATCH(out[[#Headers],[ערכאה]],Table2[#Headers],0),FALSE),"אחר")</f>
        <v>בית משפט שלום</v>
      </c>
      <c r="M151" s="10">
        <v>1</v>
      </c>
      <c r="N151" s="10">
        <f>IF(out[[#This Row],[sex]]="female",1,0)</f>
        <v>0</v>
      </c>
      <c r="O151" s="10" t="s">
        <v>4317</v>
      </c>
      <c r="P151" s="10">
        <f>IF(out[[#This Row],[שמות ערביים]]="ערבי",1,0)</f>
        <v>0</v>
      </c>
    </row>
    <row r="152" spans="1:16" x14ac:dyDescent="0.25">
      <c r="A152" s="1" t="s">
        <v>9</v>
      </c>
      <c r="B152" s="1" t="s">
        <v>857</v>
      </c>
      <c r="C152" s="1" t="s">
        <v>400</v>
      </c>
      <c r="D152" s="1" t="s">
        <v>858</v>
      </c>
      <c r="E152" s="1" t="s">
        <v>402</v>
      </c>
      <c r="F152" s="1" t="s">
        <v>859</v>
      </c>
      <c r="G152" s="1" t="s">
        <v>26</v>
      </c>
      <c r="H152" t="b">
        <v>0</v>
      </c>
      <c r="I152" t="b">
        <v>0</v>
      </c>
      <c r="J152" s="10" t="b">
        <f>IF(OR(out[[#This Row],[retired]]=TRUE,out[[#This Row],[deceased]]=TRUE),FALSE,TRUE)</f>
        <v>1</v>
      </c>
      <c r="K152" s="10" t="str">
        <f>IFERROR(VLOOKUP(out[[#This Row],[role]:[role]],Table2[],MATCH(out[[#Headers],[דירוג]],Table2[#Headers],0),FALSE),"אחר")</f>
        <v>שופט</v>
      </c>
      <c r="L152" s="10" t="str">
        <f>IFERROR(VLOOKUP(out[[#This Row],[role]:[role]],Table2[],MATCH(out[[#Headers],[ערכאה]],Table2[#Headers],0),FALSE),"אחר")</f>
        <v>בית משפט שלום</v>
      </c>
      <c r="M152" s="10">
        <v>1</v>
      </c>
      <c r="N152" s="10">
        <f>IF(out[[#This Row],[sex]]="female",1,0)</f>
        <v>1</v>
      </c>
      <c r="O152" s="10" t="s">
        <v>4317</v>
      </c>
      <c r="P152" s="10">
        <f>IF(out[[#This Row],[שמות ערביים]]="ערבי",1,0)</f>
        <v>0</v>
      </c>
    </row>
    <row r="153" spans="1:16" x14ac:dyDescent="0.25">
      <c r="A153" s="1" t="s">
        <v>9</v>
      </c>
      <c r="B153" s="1" t="s">
        <v>863</v>
      </c>
      <c r="C153" s="1" t="s">
        <v>864</v>
      </c>
      <c r="D153" s="1" t="s">
        <v>861</v>
      </c>
      <c r="E153" s="1" t="s">
        <v>865</v>
      </c>
      <c r="F153" s="1" t="s">
        <v>862</v>
      </c>
      <c r="G153" s="1" t="s">
        <v>26</v>
      </c>
      <c r="H153" t="b">
        <v>0</v>
      </c>
      <c r="I153" t="b">
        <v>0</v>
      </c>
      <c r="J153" s="10" t="b">
        <f>IF(OR(out[[#This Row],[retired]]=TRUE,out[[#This Row],[deceased]]=TRUE),FALSE,TRUE)</f>
        <v>1</v>
      </c>
      <c r="K153" s="10" t="str">
        <f>IFERROR(VLOOKUP(out[[#This Row],[role]:[role]],Table2[],MATCH(out[[#Headers],[דירוג]],Table2[#Headers],0),FALSE),"אחר")</f>
        <v>שופט</v>
      </c>
      <c r="L153" s="10" t="str">
        <f>IFERROR(VLOOKUP(out[[#This Row],[role]:[role]],Table2[],MATCH(out[[#Headers],[ערכאה]],Table2[#Headers],0),FALSE),"אחר")</f>
        <v>בית משפט שלום</v>
      </c>
      <c r="M153" s="10">
        <v>1</v>
      </c>
      <c r="N153" s="10">
        <f>IF(out[[#This Row],[sex]]="female",1,0)</f>
        <v>1</v>
      </c>
      <c r="O153" s="10" t="s">
        <v>4317</v>
      </c>
      <c r="P153" s="10">
        <f>IF(out[[#This Row],[שמות ערביים]]="ערבי",1,0)</f>
        <v>0</v>
      </c>
    </row>
    <row r="154" spans="1:16" x14ac:dyDescent="0.25">
      <c r="A154" s="1" t="s">
        <v>9</v>
      </c>
      <c r="B154" s="1" t="s">
        <v>656</v>
      </c>
      <c r="C154" s="1" t="s">
        <v>344</v>
      </c>
      <c r="D154" s="1" t="s">
        <v>866</v>
      </c>
      <c r="E154" s="1" t="s">
        <v>346</v>
      </c>
      <c r="F154" s="1" t="s">
        <v>867</v>
      </c>
      <c r="G154" s="1" t="s">
        <v>15</v>
      </c>
      <c r="H154" t="b">
        <v>0</v>
      </c>
      <c r="I154" t="b">
        <v>0</v>
      </c>
      <c r="J154" s="10" t="b">
        <f>IF(OR(out[[#This Row],[retired]]=TRUE,out[[#This Row],[deceased]]=TRUE),FALSE,TRUE)</f>
        <v>1</v>
      </c>
      <c r="K154" s="10" t="str">
        <f>IFERROR(VLOOKUP(out[[#This Row],[role]:[role]],Table2[],MATCH(out[[#Headers],[דירוג]],Table2[#Headers],0),FALSE),"אחר")</f>
        <v>שופט</v>
      </c>
      <c r="L154" s="10" t="str">
        <f>IFERROR(VLOOKUP(out[[#This Row],[role]:[role]],Table2[],MATCH(out[[#Headers],[ערכאה]],Table2[#Headers],0),FALSE),"אחר")</f>
        <v>בית משפט שלום</v>
      </c>
      <c r="M154" s="10">
        <v>1</v>
      </c>
      <c r="N154" s="10">
        <f>IF(out[[#This Row],[sex]]="female",1,0)</f>
        <v>0</v>
      </c>
      <c r="O154" s="10" t="s">
        <v>4317</v>
      </c>
      <c r="P154" s="10">
        <f>IF(out[[#This Row],[שמות ערביים]]="ערבי",1,0)</f>
        <v>0</v>
      </c>
    </row>
    <row r="155" spans="1:16" x14ac:dyDescent="0.25">
      <c r="A155" s="1" t="s">
        <v>9</v>
      </c>
      <c r="B155" s="1" t="s">
        <v>876</v>
      </c>
      <c r="C155" s="1" t="s">
        <v>589</v>
      </c>
      <c r="D155" s="1" t="s">
        <v>877</v>
      </c>
      <c r="E155" s="1" t="s">
        <v>591</v>
      </c>
      <c r="F155" s="1" t="s">
        <v>878</v>
      </c>
      <c r="G155" s="1" t="s">
        <v>26</v>
      </c>
      <c r="H155" t="b">
        <v>0</v>
      </c>
      <c r="I155" t="b">
        <v>0</v>
      </c>
      <c r="J155" s="10" t="b">
        <f>IF(OR(out[[#This Row],[retired]]=TRUE,out[[#This Row],[deceased]]=TRUE),FALSE,TRUE)</f>
        <v>1</v>
      </c>
      <c r="K155" s="10" t="str">
        <f>IFERROR(VLOOKUP(out[[#This Row],[role]:[role]],Table2[],MATCH(out[[#Headers],[דירוג]],Table2[#Headers],0),FALSE),"אחר")</f>
        <v>שופט</v>
      </c>
      <c r="L155" s="10" t="str">
        <f>IFERROR(VLOOKUP(out[[#This Row],[role]:[role]],Table2[],MATCH(out[[#Headers],[ערכאה]],Table2[#Headers],0),FALSE),"אחר")</f>
        <v>בית משפט שלום</v>
      </c>
      <c r="M155" s="10">
        <v>1</v>
      </c>
      <c r="N155" s="10">
        <f>IF(out[[#This Row],[sex]]="female",1,0)</f>
        <v>1</v>
      </c>
      <c r="O155" s="10" t="s">
        <v>4317</v>
      </c>
      <c r="P155" s="10">
        <f>IF(out[[#This Row],[שמות ערביים]]="ערבי",1,0)</f>
        <v>0</v>
      </c>
    </row>
    <row r="156" spans="1:16" x14ac:dyDescent="0.25">
      <c r="A156" s="1" t="s">
        <v>9</v>
      </c>
      <c r="B156" s="1" t="s">
        <v>169</v>
      </c>
      <c r="C156" s="1" t="s">
        <v>439</v>
      </c>
      <c r="D156" s="1" t="s">
        <v>891</v>
      </c>
      <c r="E156" s="1" t="s">
        <v>892</v>
      </c>
      <c r="F156" s="1" t="s">
        <v>893</v>
      </c>
      <c r="G156" s="1" t="s">
        <v>15</v>
      </c>
      <c r="H156" t="b">
        <v>0</v>
      </c>
      <c r="I156" t="b">
        <v>0</v>
      </c>
      <c r="J156" s="10" t="b">
        <f>IF(OR(out[[#This Row],[retired]]=TRUE,out[[#This Row],[deceased]]=TRUE),FALSE,TRUE)</f>
        <v>1</v>
      </c>
      <c r="K156" s="10" t="str">
        <f>IFERROR(VLOOKUP(out[[#This Row],[role]:[role]],Table2[],MATCH(out[[#Headers],[דירוג]],Table2[#Headers],0),FALSE),"אחר")</f>
        <v>שופט</v>
      </c>
      <c r="L156" s="10" t="str">
        <f>IFERROR(VLOOKUP(out[[#This Row],[role]:[role]],Table2[],MATCH(out[[#Headers],[ערכאה]],Table2[#Headers],0),FALSE),"אחר")</f>
        <v>בית משפט המחוזי</v>
      </c>
      <c r="M156" s="10">
        <v>1</v>
      </c>
      <c r="N156" s="10">
        <f>IF(out[[#This Row],[sex]]="female",1,0)</f>
        <v>0</v>
      </c>
      <c r="O156" s="10" t="s">
        <v>4317</v>
      </c>
      <c r="P156" s="10">
        <f>IF(out[[#This Row],[שמות ערביים]]="ערבי",1,0)</f>
        <v>0</v>
      </c>
    </row>
    <row r="157" spans="1:16" x14ac:dyDescent="0.25">
      <c r="A157" s="1" t="s">
        <v>9</v>
      </c>
      <c r="B157" s="1" t="s">
        <v>10</v>
      </c>
      <c r="C157" s="1" t="s">
        <v>652</v>
      </c>
      <c r="D157" s="1" t="s">
        <v>895</v>
      </c>
      <c r="E157" s="1" t="s">
        <v>654</v>
      </c>
      <c r="F157" s="1" t="s">
        <v>896</v>
      </c>
      <c r="G157" s="1" t="s">
        <v>15</v>
      </c>
      <c r="H157" t="b">
        <v>0</v>
      </c>
      <c r="I157" t="b">
        <v>0</v>
      </c>
      <c r="J157" s="10" t="b">
        <f>IF(OR(out[[#This Row],[retired]]=TRUE,out[[#This Row],[deceased]]=TRUE),FALSE,TRUE)</f>
        <v>1</v>
      </c>
      <c r="K157" s="10" t="str">
        <f>IFERROR(VLOOKUP(out[[#This Row],[role]:[role]],Table2[],MATCH(out[[#Headers],[דירוג]],Table2[#Headers],0),FALSE),"אחר")</f>
        <v>שופט</v>
      </c>
      <c r="L157" s="10" t="str">
        <f>IFERROR(VLOOKUP(out[[#This Row],[role]:[role]],Table2[],MATCH(out[[#Headers],[ערכאה]],Table2[#Headers],0),FALSE),"אחר")</f>
        <v>בית משפט המחוזי</v>
      </c>
      <c r="M157" s="10">
        <v>1</v>
      </c>
      <c r="N157" s="10">
        <f>IF(out[[#This Row],[sex]]="female",1,0)</f>
        <v>0</v>
      </c>
      <c r="O157" s="10" t="s">
        <v>4317</v>
      </c>
      <c r="P157" s="10">
        <f>IF(out[[#This Row],[שמות ערביים]]="ערבי",1,0)</f>
        <v>0</v>
      </c>
    </row>
    <row r="158" spans="1:16" x14ac:dyDescent="0.25">
      <c r="A158" s="1" t="s">
        <v>9</v>
      </c>
      <c r="B158" s="1" t="s">
        <v>295</v>
      </c>
      <c r="C158" s="1" t="s">
        <v>905</v>
      </c>
      <c r="D158" s="1" t="s">
        <v>906</v>
      </c>
      <c r="E158" s="1" t="s">
        <v>907</v>
      </c>
      <c r="F158" s="1" t="s">
        <v>908</v>
      </c>
      <c r="G158" s="1" t="s">
        <v>15</v>
      </c>
      <c r="H158" t="b">
        <v>0</v>
      </c>
      <c r="I158" t="b">
        <v>0</v>
      </c>
      <c r="J158" s="10" t="b">
        <f>IF(OR(out[[#This Row],[retired]]=TRUE,out[[#This Row],[deceased]]=TRUE),FALSE,TRUE)</f>
        <v>1</v>
      </c>
      <c r="K158" s="10" t="str">
        <f>IFERROR(VLOOKUP(out[[#This Row],[role]:[role]],Table2[],MATCH(out[[#Headers],[דירוג]],Table2[#Headers],0),FALSE),"אחר")</f>
        <v>שופט</v>
      </c>
      <c r="L158" s="10" t="str">
        <f>IFERROR(VLOOKUP(out[[#This Row],[role]:[role]],Table2[],MATCH(out[[#Headers],[ערכאה]],Table2[#Headers],0),FALSE),"אחר")</f>
        <v>בית משפט המחוזי</v>
      </c>
      <c r="M158" s="10">
        <v>1</v>
      </c>
      <c r="N158" s="10">
        <f>IF(out[[#This Row],[sex]]="female",1,0)</f>
        <v>0</v>
      </c>
      <c r="O158" s="10" t="s">
        <v>4317</v>
      </c>
      <c r="P158" s="10">
        <f>IF(out[[#This Row],[שמות ערביים]]="ערבי",1,0)</f>
        <v>0</v>
      </c>
    </row>
    <row r="159" spans="1:16" x14ac:dyDescent="0.25">
      <c r="A159" s="1" t="s">
        <v>9</v>
      </c>
      <c r="B159" s="1" t="s">
        <v>37</v>
      </c>
      <c r="C159" s="1" t="s">
        <v>915</v>
      </c>
      <c r="D159" s="1" t="s">
        <v>916</v>
      </c>
      <c r="E159" s="1" t="s">
        <v>917</v>
      </c>
      <c r="F159" s="1" t="s">
        <v>918</v>
      </c>
      <c r="G159" s="1" t="s">
        <v>26</v>
      </c>
      <c r="H159" t="b">
        <v>0</v>
      </c>
      <c r="I159" t="b">
        <v>0</v>
      </c>
      <c r="J159" s="10" t="b">
        <f>IF(OR(out[[#This Row],[retired]]=TRUE,out[[#This Row],[deceased]]=TRUE),FALSE,TRUE)</f>
        <v>1</v>
      </c>
      <c r="K159" s="10" t="str">
        <f>IFERROR(VLOOKUP(out[[#This Row],[role]:[role]],Table2[],MATCH(out[[#Headers],[דירוג]],Table2[#Headers],0),FALSE),"אחר")</f>
        <v>שופט</v>
      </c>
      <c r="L159" s="10" t="str">
        <f>IFERROR(VLOOKUP(out[[#This Row],[role]:[role]],Table2[],MATCH(out[[#Headers],[ערכאה]],Table2[#Headers],0),FALSE),"אחר")</f>
        <v>בית משפט שלום</v>
      </c>
      <c r="M159" s="10">
        <v>1</v>
      </c>
      <c r="N159" s="10">
        <f>IF(out[[#This Row],[sex]]="female",1,0)</f>
        <v>1</v>
      </c>
      <c r="O159" s="10" t="s">
        <v>4317</v>
      </c>
      <c r="P159" s="10">
        <f>IF(out[[#This Row],[שמות ערביים]]="ערבי",1,0)</f>
        <v>0</v>
      </c>
    </row>
    <row r="160" spans="1:16" x14ac:dyDescent="0.25">
      <c r="A160" s="1" t="s">
        <v>9</v>
      </c>
      <c r="B160" s="1" t="s">
        <v>37</v>
      </c>
      <c r="C160" s="1" t="s">
        <v>929</v>
      </c>
      <c r="D160" s="1" t="s">
        <v>930</v>
      </c>
      <c r="E160" s="1" t="s">
        <v>931</v>
      </c>
      <c r="F160" s="1" t="s">
        <v>932</v>
      </c>
      <c r="G160" s="1" t="s">
        <v>26</v>
      </c>
      <c r="H160" t="b">
        <v>0</v>
      </c>
      <c r="I160" t="b">
        <v>0</v>
      </c>
      <c r="J160" s="10" t="b">
        <f>IF(OR(out[[#This Row],[retired]]=TRUE,out[[#This Row],[deceased]]=TRUE),FALSE,TRUE)</f>
        <v>1</v>
      </c>
      <c r="K160" s="10" t="str">
        <f>IFERROR(VLOOKUP(out[[#This Row],[role]:[role]],Table2[],MATCH(out[[#Headers],[דירוג]],Table2[#Headers],0),FALSE),"אחר")</f>
        <v>שופט</v>
      </c>
      <c r="L160" s="10" t="str">
        <f>IFERROR(VLOOKUP(out[[#This Row],[role]:[role]],Table2[],MATCH(out[[#Headers],[ערכאה]],Table2[#Headers],0),FALSE),"אחר")</f>
        <v>בית משפט שלום</v>
      </c>
      <c r="M160" s="10">
        <v>1</v>
      </c>
      <c r="N160" s="10">
        <f>IF(out[[#This Row],[sex]]="female",1,0)</f>
        <v>1</v>
      </c>
      <c r="O160" s="10" t="s">
        <v>4317</v>
      </c>
      <c r="P160" s="10">
        <f>IF(out[[#This Row],[שמות ערביים]]="ערבי",1,0)</f>
        <v>0</v>
      </c>
    </row>
    <row r="161" spans="1:16" x14ac:dyDescent="0.25">
      <c r="A161" s="1" t="s">
        <v>9</v>
      </c>
      <c r="B161" s="1" t="s">
        <v>945</v>
      </c>
      <c r="C161" s="1" t="s">
        <v>128</v>
      </c>
      <c r="D161" s="1" t="s">
        <v>946</v>
      </c>
      <c r="E161" s="1" t="s">
        <v>947</v>
      </c>
      <c r="F161" s="1" t="s">
        <v>948</v>
      </c>
      <c r="G161" s="1" t="s">
        <v>26</v>
      </c>
      <c r="H161" t="b">
        <v>0</v>
      </c>
      <c r="I161" t="b">
        <v>0</v>
      </c>
      <c r="J161" s="10" t="b">
        <f>IF(OR(out[[#This Row],[retired]]=TRUE,out[[#This Row],[deceased]]=TRUE),FALSE,TRUE)</f>
        <v>1</v>
      </c>
      <c r="K161" s="10" t="str">
        <f>IFERROR(VLOOKUP(out[[#This Row],[role]:[role]],Table2[],MATCH(out[[#Headers],[דירוג]],Table2[#Headers],0),FALSE),"אחר")</f>
        <v>שופט</v>
      </c>
      <c r="L161" s="10" t="str">
        <f>IFERROR(VLOOKUP(out[[#This Row],[role]:[role]],Table2[],MATCH(out[[#Headers],[ערכאה]],Table2[#Headers],0),FALSE),"אחר")</f>
        <v>בית משפט שלום</v>
      </c>
      <c r="M161" s="10">
        <v>1</v>
      </c>
      <c r="N161" s="10">
        <f>IF(out[[#This Row],[sex]]="female",1,0)</f>
        <v>1</v>
      </c>
      <c r="O161" s="10" t="s">
        <v>4317</v>
      </c>
      <c r="P161" s="10">
        <f>IF(out[[#This Row],[שמות ערביים]]="ערבי",1,0)</f>
        <v>0</v>
      </c>
    </row>
    <row r="162" spans="1:16" x14ac:dyDescent="0.25">
      <c r="A162" s="1" t="s">
        <v>9</v>
      </c>
      <c r="B162" s="1" t="s">
        <v>204</v>
      </c>
      <c r="C162" s="1" t="s">
        <v>949</v>
      </c>
      <c r="D162" s="1" t="s">
        <v>950</v>
      </c>
      <c r="E162" s="1" t="s">
        <v>951</v>
      </c>
      <c r="F162" s="1" t="s">
        <v>952</v>
      </c>
      <c r="G162" s="1" t="s">
        <v>26</v>
      </c>
      <c r="H162" t="b">
        <v>0</v>
      </c>
      <c r="I162" t="b">
        <v>0</v>
      </c>
      <c r="J162" s="10" t="b">
        <f>IF(OR(out[[#This Row],[retired]]=TRUE,out[[#This Row],[deceased]]=TRUE),FALSE,TRUE)</f>
        <v>1</v>
      </c>
      <c r="K162" s="10" t="str">
        <f>IFERROR(VLOOKUP(out[[#This Row],[role]:[role]],Table2[],MATCH(out[[#Headers],[דירוג]],Table2[#Headers],0),FALSE),"אחר")</f>
        <v>שופט</v>
      </c>
      <c r="L162" s="10" t="str">
        <f>IFERROR(VLOOKUP(out[[#This Row],[role]:[role]],Table2[],MATCH(out[[#Headers],[ערכאה]],Table2[#Headers],0),FALSE),"אחר")</f>
        <v>בית משפט שלום</v>
      </c>
      <c r="M162" s="10">
        <v>1</v>
      </c>
      <c r="N162" s="10">
        <f>IF(out[[#This Row],[sex]]="female",1,0)</f>
        <v>1</v>
      </c>
      <c r="O162" s="10" t="s">
        <v>4317</v>
      </c>
      <c r="P162" s="10">
        <f>IF(out[[#This Row],[שמות ערביים]]="ערבי",1,0)</f>
        <v>0</v>
      </c>
    </row>
    <row r="163" spans="1:16" x14ac:dyDescent="0.25">
      <c r="A163" s="1" t="s">
        <v>9</v>
      </c>
      <c r="B163" s="1" t="s">
        <v>672</v>
      </c>
      <c r="C163" s="1" t="s">
        <v>953</v>
      </c>
      <c r="D163" s="1" t="s">
        <v>954</v>
      </c>
      <c r="E163" s="1" t="s">
        <v>955</v>
      </c>
      <c r="F163" s="1" t="s">
        <v>956</v>
      </c>
      <c r="G163" s="1" t="s">
        <v>26</v>
      </c>
      <c r="H163" t="b">
        <v>0</v>
      </c>
      <c r="I163" t="b">
        <v>0</v>
      </c>
      <c r="J163" s="10" t="b">
        <f>IF(OR(out[[#This Row],[retired]]=TRUE,out[[#This Row],[deceased]]=TRUE),FALSE,TRUE)</f>
        <v>1</v>
      </c>
      <c r="K163" s="10" t="str">
        <f>IFERROR(VLOOKUP(out[[#This Row],[role]:[role]],Table2[],MATCH(out[[#Headers],[דירוג]],Table2[#Headers],0),FALSE),"אחר")</f>
        <v>שופט</v>
      </c>
      <c r="L163" s="10" t="str">
        <f>IFERROR(VLOOKUP(out[[#This Row],[role]:[role]],Table2[],MATCH(out[[#Headers],[ערכאה]],Table2[#Headers],0),FALSE),"אחר")</f>
        <v>בית משפט שלום</v>
      </c>
      <c r="M163" s="10">
        <v>1</v>
      </c>
      <c r="N163" s="10">
        <f>IF(out[[#This Row],[sex]]="female",1,0)</f>
        <v>1</v>
      </c>
      <c r="O163" s="10" t="s">
        <v>4317</v>
      </c>
      <c r="P163" s="10">
        <f>IF(out[[#This Row],[שמות ערביים]]="ערבי",1,0)</f>
        <v>0</v>
      </c>
    </row>
    <row r="164" spans="1:16" x14ac:dyDescent="0.25">
      <c r="A164" s="1" t="s">
        <v>9</v>
      </c>
      <c r="B164" s="1" t="s">
        <v>52</v>
      </c>
      <c r="C164" s="1" t="s">
        <v>967</v>
      </c>
      <c r="D164" s="1" t="s">
        <v>963</v>
      </c>
      <c r="E164" s="1" t="s">
        <v>968</v>
      </c>
      <c r="F164" s="1" t="s">
        <v>969</v>
      </c>
      <c r="G164" s="1" t="s">
        <v>15</v>
      </c>
      <c r="H164" t="b">
        <v>0</v>
      </c>
      <c r="I164" t="b">
        <v>0</v>
      </c>
      <c r="J164" s="10" t="b">
        <f>IF(OR(out[[#This Row],[retired]]=TRUE,out[[#This Row],[deceased]]=TRUE),FALSE,TRUE)</f>
        <v>1</v>
      </c>
      <c r="K164" s="10" t="str">
        <f>IFERROR(VLOOKUP(out[[#This Row],[role]:[role]],Table2[],MATCH(out[[#Headers],[דירוג]],Table2[#Headers],0),FALSE),"אחר")</f>
        <v>שופט</v>
      </c>
      <c r="L164" s="10" t="str">
        <f>IFERROR(VLOOKUP(out[[#This Row],[role]:[role]],Table2[],MATCH(out[[#Headers],[ערכאה]],Table2[#Headers],0),FALSE),"אחר")</f>
        <v>בית משפט שלום</v>
      </c>
      <c r="M164" s="10">
        <v>1</v>
      </c>
      <c r="N164" s="10">
        <f>IF(out[[#This Row],[sex]]="female",1,0)</f>
        <v>0</v>
      </c>
      <c r="O164" s="10" t="s">
        <v>4317</v>
      </c>
      <c r="P164" s="10">
        <f>IF(out[[#This Row],[שמות ערביים]]="ערבי",1,0)</f>
        <v>0</v>
      </c>
    </row>
    <row r="165" spans="1:16" x14ac:dyDescent="0.25">
      <c r="A165" s="1" t="s">
        <v>99</v>
      </c>
      <c r="B165" s="1" t="s">
        <v>970</v>
      </c>
      <c r="C165" s="1" t="s">
        <v>137</v>
      </c>
      <c r="D165" s="1" t="s">
        <v>971</v>
      </c>
      <c r="E165" s="1" t="s">
        <v>139</v>
      </c>
      <c r="F165" s="1" t="s">
        <v>972</v>
      </c>
      <c r="G165" s="1" t="s">
        <v>26</v>
      </c>
      <c r="H165" t="b">
        <v>0</v>
      </c>
      <c r="I165" t="b">
        <v>0</v>
      </c>
      <c r="J165" s="10" t="b">
        <f>IF(OR(out[[#This Row],[retired]]=TRUE,out[[#This Row],[deceased]]=TRUE),FALSE,TRUE)</f>
        <v>1</v>
      </c>
      <c r="K165" s="10" t="str">
        <f>IFERROR(VLOOKUP(out[[#This Row],[role]:[role]],Table2[],MATCH(out[[#Headers],[דירוג]],Table2[#Headers],0),FALSE),"אחר")</f>
        <v>רשם</v>
      </c>
      <c r="L165" s="10" t="str">
        <f>IFERROR(VLOOKUP(out[[#This Row],[role]:[role]],Table2[],MATCH(out[[#Headers],[ערכאה]],Table2[#Headers],0),FALSE),"אחר")</f>
        <v>בית משפט שלום</v>
      </c>
      <c r="M165" s="10">
        <v>1</v>
      </c>
      <c r="N165" s="10">
        <f>IF(out[[#This Row],[sex]]="female",1,0)</f>
        <v>1</v>
      </c>
      <c r="O165" s="10" t="s">
        <v>4317</v>
      </c>
      <c r="P165" s="10">
        <f>IF(out[[#This Row],[שמות ערביים]]="ערבי",1,0)</f>
        <v>0</v>
      </c>
    </row>
    <row r="166" spans="1:16" x14ac:dyDescent="0.25">
      <c r="A166" s="1" t="s">
        <v>99</v>
      </c>
      <c r="B166" s="1" t="s">
        <v>973</v>
      </c>
      <c r="C166" s="1" t="s">
        <v>367</v>
      </c>
      <c r="D166" s="1" t="s">
        <v>974</v>
      </c>
      <c r="E166" s="1" t="s">
        <v>369</v>
      </c>
      <c r="F166" s="1" t="s">
        <v>975</v>
      </c>
      <c r="G166" s="1" t="s">
        <v>26</v>
      </c>
      <c r="H166" t="b">
        <v>0</v>
      </c>
      <c r="I166" t="b">
        <v>0</v>
      </c>
      <c r="J166" s="10" t="b">
        <f>IF(OR(out[[#This Row],[retired]]=TRUE,out[[#This Row],[deceased]]=TRUE),FALSE,TRUE)</f>
        <v>1</v>
      </c>
      <c r="K166" s="10" t="str">
        <f>IFERROR(VLOOKUP(out[[#This Row],[role]:[role]],Table2[],MATCH(out[[#Headers],[דירוג]],Table2[#Headers],0),FALSE),"אחר")</f>
        <v>רשם</v>
      </c>
      <c r="L166" s="10" t="str">
        <f>IFERROR(VLOOKUP(out[[#This Row],[role]:[role]],Table2[],MATCH(out[[#Headers],[ערכאה]],Table2[#Headers],0),FALSE),"אחר")</f>
        <v>בית משפט שלום</v>
      </c>
      <c r="M166" s="10">
        <v>1</v>
      </c>
      <c r="N166" s="10">
        <f>IF(out[[#This Row],[sex]]="female",1,0)</f>
        <v>1</v>
      </c>
      <c r="O166" s="10" t="s">
        <v>4317</v>
      </c>
      <c r="P166" s="10">
        <f>IF(out[[#This Row],[שמות ערביים]]="ערבי",1,0)</f>
        <v>0</v>
      </c>
    </row>
    <row r="167" spans="1:16" x14ac:dyDescent="0.25">
      <c r="A167" s="1" t="s">
        <v>9</v>
      </c>
      <c r="B167" s="1" t="s">
        <v>471</v>
      </c>
      <c r="C167" s="1" t="s">
        <v>727</v>
      </c>
      <c r="D167" s="1" t="s">
        <v>983</v>
      </c>
      <c r="E167" s="1" t="s">
        <v>729</v>
      </c>
      <c r="F167" s="1" t="s">
        <v>984</v>
      </c>
      <c r="G167" s="1" t="s">
        <v>15</v>
      </c>
      <c r="H167" t="b">
        <v>0</v>
      </c>
      <c r="I167" t="b">
        <v>0</v>
      </c>
      <c r="J167" s="10" t="b">
        <f>IF(OR(out[[#This Row],[retired]]=TRUE,out[[#This Row],[deceased]]=TRUE),FALSE,TRUE)</f>
        <v>1</v>
      </c>
      <c r="K167" s="10" t="str">
        <f>IFERROR(VLOOKUP(out[[#This Row],[role]:[role]],Table2[],MATCH(out[[#Headers],[דירוג]],Table2[#Headers],0),FALSE),"אחר")</f>
        <v>שופט</v>
      </c>
      <c r="L167" s="10" t="str">
        <f>IFERROR(VLOOKUP(out[[#This Row],[role]:[role]],Table2[],MATCH(out[[#Headers],[ערכאה]],Table2[#Headers],0),FALSE),"אחר")</f>
        <v>בית משפט שלום</v>
      </c>
      <c r="M167" s="10">
        <v>1</v>
      </c>
      <c r="N167" s="10">
        <f>IF(out[[#This Row],[sex]]="female",1,0)</f>
        <v>0</v>
      </c>
      <c r="O167" s="10" t="s">
        <v>4317</v>
      </c>
      <c r="P167" s="10">
        <f>IF(out[[#This Row],[שמות ערביים]]="ערבי",1,0)</f>
        <v>0</v>
      </c>
    </row>
    <row r="168" spans="1:16" x14ac:dyDescent="0.25">
      <c r="A168" s="1" t="s">
        <v>9</v>
      </c>
      <c r="B168" s="1" t="s">
        <v>985</v>
      </c>
      <c r="C168" s="1" t="s">
        <v>986</v>
      </c>
      <c r="D168" s="1" t="s">
        <v>987</v>
      </c>
      <c r="E168" s="1" t="s">
        <v>988</v>
      </c>
      <c r="F168" s="1" t="s">
        <v>989</v>
      </c>
      <c r="G168" s="1" t="s">
        <v>26</v>
      </c>
      <c r="H168" t="b">
        <v>0</v>
      </c>
      <c r="I168" t="b">
        <v>0</v>
      </c>
      <c r="J168" s="10" t="b">
        <f>IF(OR(out[[#This Row],[retired]]=TRUE,out[[#This Row],[deceased]]=TRUE),FALSE,TRUE)</f>
        <v>1</v>
      </c>
      <c r="K168" s="10" t="str">
        <f>IFERROR(VLOOKUP(out[[#This Row],[role]:[role]],Table2[],MATCH(out[[#Headers],[דירוג]],Table2[#Headers],0),FALSE),"אחר")</f>
        <v>שופט</v>
      </c>
      <c r="L168" s="10" t="str">
        <f>IFERROR(VLOOKUP(out[[#This Row],[role]:[role]],Table2[],MATCH(out[[#Headers],[ערכאה]],Table2[#Headers],0),FALSE),"אחר")</f>
        <v>בית הדין האזורי לעבודה</v>
      </c>
      <c r="M168" s="10">
        <v>1</v>
      </c>
      <c r="N168" s="10">
        <f>IF(out[[#This Row],[sex]]="female",1,0)</f>
        <v>1</v>
      </c>
      <c r="O168" s="10" t="s">
        <v>4317</v>
      </c>
      <c r="P168" s="10">
        <f>IF(out[[#This Row],[שמות ערביים]]="ערבי",1,0)</f>
        <v>0</v>
      </c>
    </row>
    <row r="169" spans="1:16" x14ac:dyDescent="0.25">
      <c r="A169" s="1" t="s">
        <v>9</v>
      </c>
      <c r="B169" s="1" t="s">
        <v>795</v>
      </c>
      <c r="C169" s="1" t="s">
        <v>123</v>
      </c>
      <c r="D169" s="1" t="s">
        <v>993</v>
      </c>
      <c r="E169" s="1" t="s">
        <v>124</v>
      </c>
      <c r="F169" s="1" t="s">
        <v>994</v>
      </c>
      <c r="G169" s="1" t="s">
        <v>26</v>
      </c>
      <c r="H169" t="b">
        <v>0</v>
      </c>
      <c r="I169" t="b">
        <v>0</v>
      </c>
      <c r="J169" s="10" t="b">
        <f>IF(OR(out[[#This Row],[retired]]=TRUE,out[[#This Row],[deceased]]=TRUE),FALSE,TRUE)</f>
        <v>1</v>
      </c>
      <c r="K169" s="10" t="str">
        <f>IFERROR(VLOOKUP(out[[#This Row],[role]:[role]],Table2[],MATCH(out[[#Headers],[דירוג]],Table2[#Headers],0),FALSE),"אחר")</f>
        <v>שופט</v>
      </c>
      <c r="L169" s="10" t="str">
        <f>IFERROR(VLOOKUP(out[[#This Row],[role]:[role]],Table2[],MATCH(out[[#Headers],[ערכאה]],Table2[#Headers],0),FALSE),"אחר")</f>
        <v>בית משפט המחוזי</v>
      </c>
      <c r="M169" s="10">
        <v>1</v>
      </c>
      <c r="N169" s="10">
        <f>IF(out[[#This Row],[sex]]="female",1,0)</f>
        <v>1</v>
      </c>
      <c r="O169" s="10" t="s">
        <v>4317</v>
      </c>
      <c r="P169" s="10">
        <f>IF(out[[#This Row],[שמות ערביים]]="ערבי",1,0)</f>
        <v>0</v>
      </c>
    </row>
    <row r="170" spans="1:16" x14ac:dyDescent="0.25">
      <c r="A170" s="1" t="s">
        <v>9</v>
      </c>
      <c r="B170" s="1" t="s">
        <v>1004</v>
      </c>
      <c r="C170" s="1" t="s">
        <v>1005</v>
      </c>
      <c r="D170" s="1" t="s">
        <v>1006</v>
      </c>
      <c r="E170" s="1" t="s">
        <v>1007</v>
      </c>
      <c r="F170" s="1" t="s">
        <v>1008</v>
      </c>
      <c r="G170" s="1" t="s">
        <v>15</v>
      </c>
      <c r="H170" t="b">
        <v>0</v>
      </c>
      <c r="I170" t="b">
        <v>0</v>
      </c>
      <c r="J170" s="10" t="b">
        <f>IF(OR(out[[#This Row],[retired]]=TRUE,out[[#This Row],[deceased]]=TRUE),FALSE,TRUE)</f>
        <v>1</v>
      </c>
      <c r="K170" s="10" t="str">
        <f>IFERROR(VLOOKUP(out[[#This Row],[role]:[role]],Table2[],MATCH(out[[#Headers],[דירוג]],Table2[#Headers],0),FALSE),"אחר")</f>
        <v>שופט</v>
      </c>
      <c r="L170" s="10" t="str">
        <f>IFERROR(VLOOKUP(out[[#This Row],[role]:[role]],Table2[],MATCH(out[[#Headers],[ערכאה]],Table2[#Headers],0),FALSE),"אחר")</f>
        <v>בית משפט שלום</v>
      </c>
      <c r="M170" s="10">
        <v>1</v>
      </c>
      <c r="N170" s="10">
        <f>IF(out[[#This Row],[sex]]="female",1,0)</f>
        <v>0</v>
      </c>
      <c r="O170" s="10" t="s">
        <v>4317</v>
      </c>
      <c r="P170" s="10">
        <f>IF(out[[#This Row],[שמות ערביים]]="ערבי",1,0)</f>
        <v>0</v>
      </c>
    </row>
    <row r="171" spans="1:16" x14ac:dyDescent="0.25">
      <c r="A171" s="1" t="s">
        <v>9</v>
      </c>
      <c r="B171" s="1" t="s">
        <v>1010</v>
      </c>
      <c r="C171" s="1" t="s">
        <v>490</v>
      </c>
      <c r="D171" s="1" t="s">
        <v>1006</v>
      </c>
      <c r="E171" s="1" t="s">
        <v>492</v>
      </c>
      <c r="F171" s="1" t="s">
        <v>1008</v>
      </c>
      <c r="G171" s="1" t="s">
        <v>26</v>
      </c>
      <c r="H171" t="b">
        <v>0</v>
      </c>
      <c r="I171" t="b">
        <v>0</v>
      </c>
      <c r="J171" s="10" t="b">
        <f>IF(OR(out[[#This Row],[retired]]=TRUE,out[[#This Row],[deceased]]=TRUE),FALSE,TRUE)</f>
        <v>1</v>
      </c>
      <c r="K171" s="10" t="str">
        <f>IFERROR(VLOOKUP(out[[#This Row],[role]:[role]],Table2[],MATCH(out[[#Headers],[דירוג]],Table2[#Headers],0),FALSE),"אחר")</f>
        <v>שופט</v>
      </c>
      <c r="L171" s="10" t="str">
        <f>IFERROR(VLOOKUP(out[[#This Row],[role]:[role]],Table2[],MATCH(out[[#Headers],[ערכאה]],Table2[#Headers],0),FALSE),"אחר")</f>
        <v>בית משפט שלום</v>
      </c>
      <c r="M171" s="10">
        <v>1</v>
      </c>
      <c r="N171" s="10">
        <f>IF(out[[#This Row],[sex]]="female",1,0)</f>
        <v>1</v>
      </c>
      <c r="O171" s="10" t="s">
        <v>4317</v>
      </c>
      <c r="P171" s="10">
        <f>IF(out[[#This Row],[שמות ערביים]]="ערבי",1,0)</f>
        <v>0</v>
      </c>
    </row>
    <row r="172" spans="1:16" x14ac:dyDescent="0.25">
      <c r="A172" s="1" t="s">
        <v>9</v>
      </c>
      <c r="B172" s="1" t="s">
        <v>1011</v>
      </c>
      <c r="C172" s="1" t="s">
        <v>150</v>
      </c>
      <c r="D172" s="1" t="s">
        <v>1012</v>
      </c>
      <c r="E172" s="1" t="s">
        <v>1013</v>
      </c>
      <c r="F172" s="1" t="s">
        <v>1014</v>
      </c>
      <c r="G172" s="1" t="s">
        <v>26</v>
      </c>
      <c r="H172" t="b">
        <v>0</v>
      </c>
      <c r="I172" t="b">
        <v>0</v>
      </c>
      <c r="J172" s="10" t="b">
        <f>IF(OR(out[[#This Row],[retired]]=TRUE,out[[#This Row],[deceased]]=TRUE),FALSE,TRUE)</f>
        <v>1</v>
      </c>
      <c r="K172" s="10" t="str">
        <f>IFERROR(VLOOKUP(out[[#This Row],[role]:[role]],Table2[],MATCH(out[[#Headers],[דירוג]],Table2[#Headers],0),FALSE),"אחר")</f>
        <v>שופט</v>
      </c>
      <c r="L172" s="10" t="str">
        <f>IFERROR(VLOOKUP(out[[#This Row],[role]:[role]],Table2[],MATCH(out[[#Headers],[ערכאה]],Table2[#Headers],0),FALSE),"אחר")</f>
        <v>בית משפט המחוזי</v>
      </c>
      <c r="M172" s="10">
        <v>1</v>
      </c>
      <c r="N172" s="10">
        <f>IF(out[[#This Row],[sex]]="female",1,0)</f>
        <v>1</v>
      </c>
      <c r="O172" s="10" t="s">
        <v>4317</v>
      </c>
      <c r="P172" s="10">
        <f>IF(out[[#This Row],[שמות ערביים]]="ערבי",1,0)</f>
        <v>0</v>
      </c>
    </row>
    <row r="173" spans="1:16" x14ac:dyDescent="0.25">
      <c r="A173" s="1" t="s">
        <v>9</v>
      </c>
      <c r="B173" s="1" t="s">
        <v>804</v>
      </c>
      <c r="C173" s="1" t="s">
        <v>631</v>
      </c>
      <c r="D173" s="1" t="s">
        <v>1015</v>
      </c>
      <c r="E173" s="1" t="s">
        <v>633</v>
      </c>
      <c r="F173" s="1" t="s">
        <v>1016</v>
      </c>
      <c r="G173" s="1" t="s">
        <v>15</v>
      </c>
      <c r="H173" t="b">
        <v>0</v>
      </c>
      <c r="I173" t="b">
        <v>0</v>
      </c>
      <c r="J173" s="10" t="b">
        <f>IF(OR(out[[#This Row],[retired]]=TRUE,out[[#This Row],[deceased]]=TRUE),FALSE,TRUE)</f>
        <v>1</v>
      </c>
      <c r="K173" s="10" t="str">
        <f>IFERROR(VLOOKUP(out[[#This Row],[role]:[role]],Table2[],MATCH(out[[#Headers],[דירוג]],Table2[#Headers],0),FALSE),"אחר")</f>
        <v>שופט</v>
      </c>
      <c r="L173" s="10" t="str">
        <f>IFERROR(VLOOKUP(out[[#This Row],[role]:[role]],Table2[],MATCH(out[[#Headers],[ערכאה]],Table2[#Headers],0),FALSE),"אחר")</f>
        <v>בית משפט שלום</v>
      </c>
      <c r="M173" s="10">
        <v>1</v>
      </c>
      <c r="N173" s="10">
        <f>IF(out[[#This Row],[sex]]="female",1,0)</f>
        <v>0</v>
      </c>
      <c r="O173" s="10" t="s">
        <v>4317</v>
      </c>
      <c r="P173" s="10">
        <f>IF(out[[#This Row],[שמות ערביים]]="ערבי",1,0)</f>
        <v>0</v>
      </c>
    </row>
    <row r="174" spans="1:16" x14ac:dyDescent="0.25">
      <c r="A174" s="1" t="s">
        <v>9</v>
      </c>
      <c r="B174" s="1" t="s">
        <v>1017</v>
      </c>
      <c r="C174" s="1" t="s">
        <v>1018</v>
      </c>
      <c r="D174" s="1" t="s">
        <v>1019</v>
      </c>
      <c r="E174" s="1" t="s">
        <v>1020</v>
      </c>
      <c r="F174" s="1" t="s">
        <v>1021</v>
      </c>
      <c r="G174" s="1" t="s">
        <v>26</v>
      </c>
      <c r="H174" t="b">
        <v>0</v>
      </c>
      <c r="I174" t="b">
        <v>0</v>
      </c>
      <c r="J174" s="10" t="b">
        <f>IF(OR(out[[#This Row],[retired]]=TRUE,out[[#This Row],[deceased]]=TRUE),FALSE,TRUE)</f>
        <v>1</v>
      </c>
      <c r="K174" s="10" t="str">
        <f>IFERROR(VLOOKUP(out[[#This Row],[role]:[role]],Table2[],MATCH(out[[#Headers],[דירוג]],Table2[#Headers],0),FALSE),"אחר")</f>
        <v>סגן או משנה</v>
      </c>
      <c r="L174" s="10" t="str">
        <f>IFERROR(VLOOKUP(out[[#This Row],[role]:[role]],Table2[],MATCH(out[[#Headers],[ערכאה]],Table2[#Headers],0),FALSE),"אחר")</f>
        <v>בית הדין האזורי לעבודה</v>
      </c>
      <c r="M174" s="10">
        <v>1</v>
      </c>
      <c r="N174" s="10">
        <f>IF(out[[#This Row],[sex]]="female",1,0)</f>
        <v>1</v>
      </c>
      <c r="O174" s="10" t="s">
        <v>4317</v>
      </c>
      <c r="P174" s="10">
        <f>IF(out[[#This Row],[שמות ערביים]]="ערבי",1,0)</f>
        <v>0</v>
      </c>
    </row>
    <row r="175" spans="1:16" x14ac:dyDescent="0.25">
      <c r="A175" s="1" t="s">
        <v>9</v>
      </c>
      <c r="B175" s="1" t="s">
        <v>1022</v>
      </c>
      <c r="C175" s="1" t="s">
        <v>1023</v>
      </c>
      <c r="D175" s="1" t="s">
        <v>1024</v>
      </c>
      <c r="E175" s="1" t="s">
        <v>1025</v>
      </c>
      <c r="F175" s="1" t="s">
        <v>1026</v>
      </c>
      <c r="G175" s="1" t="s">
        <v>15</v>
      </c>
      <c r="H175" t="b">
        <v>0</v>
      </c>
      <c r="I175" t="b">
        <v>0</v>
      </c>
      <c r="J175" s="10" t="b">
        <f>IF(OR(out[[#This Row],[retired]]=TRUE,out[[#This Row],[deceased]]=TRUE),FALSE,TRUE)</f>
        <v>1</v>
      </c>
      <c r="K175" s="10" t="str">
        <f>IFERROR(VLOOKUP(out[[#This Row],[role]:[role]],Table2[],MATCH(out[[#Headers],[דירוג]],Table2[#Headers],0),FALSE),"אחר")</f>
        <v>שופט</v>
      </c>
      <c r="L175" s="10" t="str">
        <f>IFERROR(VLOOKUP(out[[#This Row],[role]:[role]],Table2[],MATCH(out[[#Headers],[ערכאה]],Table2[#Headers],0),FALSE),"אחר")</f>
        <v>בית משפט שלום</v>
      </c>
      <c r="M175" s="10">
        <v>1</v>
      </c>
      <c r="N175" s="10">
        <f>IF(out[[#This Row],[sex]]="female",1,0)</f>
        <v>0</v>
      </c>
      <c r="O175" s="10" t="s">
        <v>4317</v>
      </c>
      <c r="P175" s="10">
        <f>IF(out[[#This Row],[שמות ערביים]]="ערבי",1,0)</f>
        <v>0</v>
      </c>
    </row>
    <row r="176" spans="1:16" x14ac:dyDescent="0.25">
      <c r="A176" s="1" t="s">
        <v>9</v>
      </c>
      <c r="B176" s="1" t="s">
        <v>1033</v>
      </c>
      <c r="C176" s="1" t="s">
        <v>1034</v>
      </c>
      <c r="D176" s="1" t="s">
        <v>1030</v>
      </c>
      <c r="E176" s="1" t="s">
        <v>1035</v>
      </c>
      <c r="F176" s="1" t="s">
        <v>1036</v>
      </c>
      <c r="G176" s="1" t="s">
        <v>26</v>
      </c>
      <c r="H176" t="b">
        <v>0</v>
      </c>
      <c r="I176" t="b">
        <v>0</v>
      </c>
      <c r="J176" s="10" t="b">
        <f>IF(OR(out[[#This Row],[retired]]=TRUE,out[[#This Row],[deceased]]=TRUE),FALSE,TRUE)</f>
        <v>1</v>
      </c>
      <c r="K176" s="10" t="str">
        <f>IFERROR(VLOOKUP(out[[#This Row],[role]:[role]],Table2[],MATCH(out[[#Headers],[דירוג]],Table2[#Headers],0),FALSE),"אחר")</f>
        <v>שופט</v>
      </c>
      <c r="L176" s="10" t="str">
        <f>IFERROR(VLOOKUP(out[[#This Row],[role]:[role]],Table2[],MATCH(out[[#Headers],[ערכאה]],Table2[#Headers],0),FALSE),"אחר")</f>
        <v>בית המשפט העליון</v>
      </c>
      <c r="M176" s="10">
        <v>1</v>
      </c>
      <c r="N176" s="10">
        <f>IF(out[[#This Row],[sex]]="female",1,0)</f>
        <v>1</v>
      </c>
      <c r="O176" s="10" t="s">
        <v>4317</v>
      </c>
      <c r="P176" s="10">
        <f>IF(out[[#This Row],[שמות ערביים]]="ערבי",1,0)</f>
        <v>0</v>
      </c>
    </row>
    <row r="177" spans="1:16" x14ac:dyDescent="0.25">
      <c r="A177" s="1" t="s">
        <v>9</v>
      </c>
      <c r="B177" s="1" t="s">
        <v>204</v>
      </c>
      <c r="C177" s="1" t="s">
        <v>585</v>
      </c>
      <c r="D177" s="1" t="s">
        <v>1037</v>
      </c>
      <c r="E177" s="1" t="s">
        <v>587</v>
      </c>
      <c r="F177" s="1" t="s">
        <v>1038</v>
      </c>
      <c r="G177" s="1" t="s">
        <v>26</v>
      </c>
      <c r="H177" t="b">
        <v>0</v>
      </c>
      <c r="I177" t="b">
        <v>0</v>
      </c>
      <c r="J177" s="10" t="b">
        <f>IF(OR(out[[#This Row],[retired]]=TRUE,out[[#This Row],[deceased]]=TRUE),FALSE,TRUE)</f>
        <v>1</v>
      </c>
      <c r="K177" s="10" t="str">
        <f>IFERROR(VLOOKUP(out[[#This Row],[role]:[role]],Table2[],MATCH(out[[#Headers],[דירוג]],Table2[#Headers],0),FALSE),"אחר")</f>
        <v>שופט</v>
      </c>
      <c r="L177" s="10" t="str">
        <f>IFERROR(VLOOKUP(out[[#This Row],[role]:[role]],Table2[],MATCH(out[[#Headers],[ערכאה]],Table2[#Headers],0),FALSE),"אחר")</f>
        <v>בית משפט שלום</v>
      </c>
      <c r="M177" s="10">
        <v>1</v>
      </c>
      <c r="N177" s="10">
        <f>IF(out[[#This Row],[sex]]="female",1,0)</f>
        <v>1</v>
      </c>
      <c r="O177" s="10" t="s">
        <v>4317</v>
      </c>
      <c r="P177" s="10">
        <f>IF(out[[#This Row],[שמות ערביים]]="ערבי",1,0)</f>
        <v>0</v>
      </c>
    </row>
    <row r="178" spans="1:16" x14ac:dyDescent="0.25">
      <c r="A178" s="1" t="s">
        <v>9</v>
      </c>
      <c r="B178" s="1" t="s">
        <v>1043</v>
      </c>
      <c r="C178" s="1" t="s">
        <v>238</v>
      </c>
      <c r="D178" s="1" t="s">
        <v>1044</v>
      </c>
      <c r="E178" s="1" t="s">
        <v>240</v>
      </c>
      <c r="F178" s="1" t="s">
        <v>1045</v>
      </c>
      <c r="G178" s="1" t="s">
        <v>26</v>
      </c>
      <c r="H178" t="b">
        <v>0</v>
      </c>
      <c r="I178" t="b">
        <v>0</v>
      </c>
      <c r="J178" s="10" t="b">
        <f>IF(OR(out[[#This Row],[retired]]=TRUE,out[[#This Row],[deceased]]=TRUE),FALSE,TRUE)</f>
        <v>1</v>
      </c>
      <c r="K178" s="10" t="str">
        <f>IFERROR(VLOOKUP(out[[#This Row],[role]:[role]],Table2[],MATCH(out[[#Headers],[דירוג]],Table2[#Headers],0),FALSE),"אחר")</f>
        <v>שופט</v>
      </c>
      <c r="L178" s="10" t="str">
        <f>IFERROR(VLOOKUP(out[[#This Row],[role]:[role]],Table2[],MATCH(out[[#Headers],[ערכאה]],Table2[#Headers],0),FALSE),"אחר")</f>
        <v>בית משפט המחוזי</v>
      </c>
      <c r="M178" s="10">
        <v>1</v>
      </c>
      <c r="N178" s="10">
        <f>IF(out[[#This Row],[sex]]="female",1,0)</f>
        <v>1</v>
      </c>
      <c r="O178" s="10" t="s">
        <v>4317</v>
      </c>
      <c r="P178" s="10">
        <f>IF(out[[#This Row],[שמות ערביים]]="ערבי",1,0)</f>
        <v>0</v>
      </c>
    </row>
    <row r="179" spans="1:16" x14ac:dyDescent="0.25">
      <c r="A179" s="1" t="s">
        <v>9</v>
      </c>
      <c r="B179" s="1" t="s">
        <v>471</v>
      </c>
      <c r="C179" s="1" t="s">
        <v>1049</v>
      </c>
      <c r="D179" s="1" t="s">
        <v>1050</v>
      </c>
      <c r="E179" s="1" t="s">
        <v>1051</v>
      </c>
      <c r="F179" s="1" t="s">
        <v>1052</v>
      </c>
      <c r="G179" s="1" t="s">
        <v>15</v>
      </c>
      <c r="H179" t="b">
        <v>0</v>
      </c>
      <c r="I179" t="b">
        <v>0</v>
      </c>
      <c r="J179" s="10" t="b">
        <f>IF(OR(out[[#This Row],[retired]]=TRUE,out[[#This Row],[deceased]]=TRUE),FALSE,TRUE)</f>
        <v>1</v>
      </c>
      <c r="K179" s="10" t="str">
        <f>IFERROR(VLOOKUP(out[[#This Row],[role]:[role]],Table2[],MATCH(out[[#Headers],[דירוג]],Table2[#Headers],0),FALSE),"אחר")</f>
        <v>שופט</v>
      </c>
      <c r="L179" s="10" t="str">
        <f>IFERROR(VLOOKUP(out[[#This Row],[role]:[role]],Table2[],MATCH(out[[#Headers],[ערכאה]],Table2[#Headers],0),FALSE),"אחר")</f>
        <v>בית משפט שלום</v>
      </c>
      <c r="M179" s="10">
        <v>1</v>
      </c>
      <c r="N179" s="10">
        <f>IF(out[[#This Row],[sex]]="female",1,0)</f>
        <v>0</v>
      </c>
      <c r="O179" s="10" t="s">
        <v>4317</v>
      </c>
      <c r="P179" s="10">
        <f>IF(out[[#This Row],[שמות ערביים]]="ערבי",1,0)</f>
        <v>0</v>
      </c>
    </row>
    <row r="180" spans="1:16" x14ac:dyDescent="0.25">
      <c r="A180" s="1" t="s">
        <v>9</v>
      </c>
      <c r="B180" s="1" t="s">
        <v>1053</v>
      </c>
      <c r="C180" s="1" t="s">
        <v>439</v>
      </c>
      <c r="D180" s="1" t="s">
        <v>1054</v>
      </c>
      <c r="E180" s="1" t="s">
        <v>1055</v>
      </c>
      <c r="F180" s="1" t="s">
        <v>1056</v>
      </c>
      <c r="G180" s="1" t="s">
        <v>15</v>
      </c>
      <c r="H180" t="b">
        <v>0</v>
      </c>
      <c r="I180" t="b">
        <v>0</v>
      </c>
      <c r="J180" s="10" t="b">
        <f>IF(OR(out[[#This Row],[retired]]=TRUE,out[[#This Row],[deceased]]=TRUE),FALSE,TRUE)</f>
        <v>1</v>
      </c>
      <c r="K180" s="10" t="str">
        <f>IFERROR(VLOOKUP(out[[#This Row],[role]:[role]],Table2[],MATCH(out[[#Headers],[דירוג]],Table2[#Headers],0),FALSE),"אחר")</f>
        <v>שופט</v>
      </c>
      <c r="L180" s="10" t="str">
        <f>IFERROR(VLOOKUP(out[[#This Row],[role]:[role]],Table2[],MATCH(out[[#Headers],[ערכאה]],Table2[#Headers],0),FALSE),"אחר")</f>
        <v>בית משפט שלום</v>
      </c>
      <c r="M180" s="10">
        <v>1</v>
      </c>
      <c r="N180" s="10">
        <f>IF(out[[#This Row],[sex]]="female",1,0)</f>
        <v>0</v>
      </c>
      <c r="O180" s="10" t="s">
        <v>4317</v>
      </c>
      <c r="P180" s="10">
        <f>IF(out[[#This Row],[שמות ערביים]]="ערבי",1,0)</f>
        <v>0</v>
      </c>
    </row>
    <row r="181" spans="1:16" x14ac:dyDescent="0.25">
      <c r="A181" s="1" t="s">
        <v>9</v>
      </c>
      <c r="B181" s="1" t="s">
        <v>1057</v>
      </c>
      <c r="C181" s="1" t="s">
        <v>137</v>
      </c>
      <c r="D181" s="1" t="s">
        <v>1058</v>
      </c>
      <c r="E181" s="1" t="s">
        <v>139</v>
      </c>
      <c r="F181" s="1" t="s">
        <v>1059</v>
      </c>
      <c r="G181" s="1" t="s">
        <v>26</v>
      </c>
      <c r="H181" t="b">
        <v>0</v>
      </c>
      <c r="I181" t="b">
        <v>0</v>
      </c>
      <c r="J181" s="10" t="b">
        <f>IF(OR(out[[#This Row],[retired]]=TRUE,out[[#This Row],[deceased]]=TRUE),FALSE,TRUE)</f>
        <v>1</v>
      </c>
      <c r="K181" s="10" t="str">
        <f>IFERROR(VLOOKUP(out[[#This Row],[role]:[role]],Table2[],MATCH(out[[#Headers],[דירוג]],Table2[#Headers],0),FALSE),"אחר")</f>
        <v>שופט</v>
      </c>
      <c r="L181" s="10" t="str">
        <f>IFERROR(VLOOKUP(out[[#This Row],[role]:[role]],Table2[],MATCH(out[[#Headers],[ערכאה]],Table2[#Headers],0),FALSE),"אחר")</f>
        <v>בית משפט שלום</v>
      </c>
      <c r="M181" s="10">
        <v>1</v>
      </c>
      <c r="N181" s="10">
        <f>IF(out[[#This Row],[sex]]="female",1,0)</f>
        <v>1</v>
      </c>
      <c r="O181" s="10" t="s">
        <v>4317</v>
      </c>
      <c r="P181" s="10">
        <f>IF(out[[#This Row],[שמות ערביים]]="ערבי",1,0)</f>
        <v>0</v>
      </c>
    </row>
    <row r="182" spans="1:16" x14ac:dyDescent="0.25">
      <c r="A182" s="1" t="s">
        <v>9</v>
      </c>
      <c r="B182" s="1" t="s">
        <v>804</v>
      </c>
      <c r="C182" s="1" t="s">
        <v>95</v>
      </c>
      <c r="D182" s="1" t="s">
        <v>1066</v>
      </c>
      <c r="E182" s="1" t="s">
        <v>97</v>
      </c>
      <c r="F182" s="1" t="s">
        <v>1067</v>
      </c>
      <c r="G182" s="1" t="s">
        <v>15</v>
      </c>
      <c r="H182" t="b">
        <v>0</v>
      </c>
      <c r="I182" t="b">
        <v>0</v>
      </c>
      <c r="J182" s="10" t="b">
        <f>IF(OR(out[[#This Row],[retired]]=TRUE,out[[#This Row],[deceased]]=TRUE),FALSE,TRUE)</f>
        <v>1</v>
      </c>
      <c r="K182" s="10" t="str">
        <f>IFERROR(VLOOKUP(out[[#This Row],[role]:[role]],Table2[],MATCH(out[[#Headers],[דירוג]],Table2[#Headers],0),FALSE),"אחר")</f>
        <v>שופט</v>
      </c>
      <c r="L182" s="10" t="str">
        <f>IFERROR(VLOOKUP(out[[#This Row],[role]:[role]],Table2[],MATCH(out[[#Headers],[ערכאה]],Table2[#Headers],0),FALSE),"אחר")</f>
        <v>בית משפט שלום</v>
      </c>
      <c r="M182" s="10">
        <v>1</v>
      </c>
      <c r="N182" s="10">
        <f>IF(out[[#This Row],[sex]]="female",1,0)</f>
        <v>0</v>
      </c>
      <c r="O182" s="10" t="s">
        <v>4317</v>
      </c>
      <c r="P182" s="10">
        <f>IF(out[[#This Row],[שמות ערביים]]="ערבי",1,0)</f>
        <v>0</v>
      </c>
    </row>
    <row r="183" spans="1:16" x14ac:dyDescent="0.25">
      <c r="A183" s="1" t="s">
        <v>9</v>
      </c>
      <c r="B183" s="1" t="s">
        <v>1069</v>
      </c>
      <c r="C183" s="1" t="s">
        <v>137</v>
      </c>
      <c r="D183" s="1" t="s">
        <v>1070</v>
      </c>
      <c r="E183" s="1" t="s">
        <v>139</v>
      </c>
      <c r="F183" s="1" t="s">
        <v>1071</v>
      </c>
      <c r="G183" s="1" t="s">
        <v>26</v>
      </c>
      <c r="H183" t="b">
        <v>0</v>
      </c>
      <c r="I183" t="b">
        <v>0</v>
      </c>
      <c r="J183" s="10" t="b">
        <f>IF(OR(out[[#This Row],[retired]]=TRUE,out[[#This Row],[deceased]]=TRUE),FALSE,TRUE)</f>
        <v>1</v>
      </c>
      <c r="K183" s="10" t="str">
        <f>IFERROR(VLOOKUP(out[[#This Row],[role]:[role]],Table2[],MATCH(out[[#Headers],[דירוג]],Table2[#Headers],0),FALSE),"אחר")</f>
        <v>שופט</v>
      </c>
      <c r="L183" s="10" t="str">
        <f>IFERROR(VLOOKUP(out[[#This Row],[role]:[role]],Table2[],MATCH(out[[#Headers],[ערכאה]],Table2[#Headers],0),FALSE),"אחר")</f>
        <v>בית משפט המחוזי</v>
      </c>
      <c r="M183" s="10">
        <v>1</v>
      </c>
      <c r="N183" s="10">
        <f>IF(out[[#This Row],[sex]]="female",1,0)</f>
        <v>1</v>
      </c>
      <c r="O183" s="10" t="s">
        <v>4317</v>
      </c>
      <c r="P183" s="10">
        <f>IF(out[[#This Row],[שמות ערביים]]="ערבי",1,0)</f>
        <v>0</v>
      </c>
    </row>
    <row r="184" spans="1:16" x14ac:dyDescent="0.25">
      <c r="A184" s="1" t="s">
        <v>9</v>
      </c>
      <c r="B184" s="1" t="s">
        <v>81</v>
      </c>
      <c r="C184" s="1" t="s">
        <v>1073</v>
      </c>
      <c r="D184" s="1" t="s">
        <v>1074</v>
      </c>
      <c r="E184" s="1" t="s">
        <v>1075</v>
      </c>
      <c r="F184" s="1" t="s">
        <v>1076</v>
      </c>
      <c r="G184" s="1" t="s">
        <v>15</v>
      </c>
      <c r="H184" t="b">
        <v>0</v>
      </c>
      <c r="I184" t="b">
        <v>0</v>
      </c>
      <c r="J184" s="10" t="b">
        <f>IF(OR(out[[#This Row],[retired]]=TRUE,out[[#This Row],[deceased]]=TRUE),FALSE,TRUE)</f>
        <v>1</v>
      </c>
      <c r="K184" s="10" t="str">
        <f>IFERROR(VLOOKUP(out[[#This Row],[role]:[role]],Table2[],MATCH(out[[#Headers],[דירוג]],Table2[#Headers],0),FALSE),"אחר")</f>
        <v>סגן או משנה</v>
      </c>
      <c r="L184" s="10" t="str">
        <f>IFERROR(VLOOKUP(out[[#This Row],[role]:[role]],Table2[],MATCH(out[[#Headers],[ערכאה]],Table2[#Headers],0),FALSE),"אחר")</f>
        <v>בית משפט המחוזי</v>
      </c>
      <c r="M184" s="10">
        <v>1</v>
      </c>
      <c r="N184" s="10">
        <f>IF(out[[#This Row],[sex]]="female",1,0)</f>
        <v>0</v>
      </c>
      <c r="O184" s="10" t="s">
        <v>4317</v>
      </c>
      <c r="P184" s="10">
        <f>IF(out[[#This Row],[שמות ערביים]]="ערבי",1,0)</f>
        <v>0</v>
      </c>
    </row>
    <row r="185" spans="1:16" x14ac:dyDescent="0.25">
      <c r="A185" s="1" t="s">
        <v>9</v>
      </c>
      <c r="B185" s="1" t="s">
        <v>672</v>
      </c>
      <c r="C185" s="1" t="s">
        <v>1087</v>
      </c>
      <c r="D185" s="1" t="s">
        <v>1088</v>
      </c>
      <c r="E185" s="1" t="s">
        <v>1089</v>
      </c>
      <c r="F185" s="1" t="s">
        <v>1090</v>
      </c>
      <c r="G185" s="1" t="s">
        <v>26</v>
      </c>
      <c r="H185" t="b">
        <v>0</v>
      </c>
      <c r="I185" t="b">
        <v>0</v>
      </c>
      <c r="J185" s="10" t="b">
        <f>IF(OR(out[[#This Row],[retired]]=TRUE,out[[#This Row],[deceased]]=TRUE),FALSE,TRUE)</f>
        <v>1</v>
      </c>
      <c r="K185" s="10" t="str">
        <f>IFERROR(VLOOKUP(out[[#This Row],[role]:[role]],Table2[],MATCH(out[[#Headers],[דירוג]],Table2[#Headers],0),FALSE),"אחר")</f>
        <v>שופט</v>
      </c>
      <c r="L185" s="10" t="str">
        <f>IFERROR(VLOOKUP(out[[#This Row],[role]:[role]],Table2[],MATCH(out[[#Headers],[ערכאה]],Table2[#Headers],0),FALSE),"אחר")</f>
        <v>בית משפט שלום</v>
      </c>
      <c r="M185" s="10">
        <v>1</v>
      </c>
      <c r="N185" s="10">
        <f>IF(out[[#This Row],[sex]]="female",1,0)</f>
        <v>1</v>
      </c>
      <c r="O185" s="10" t="s">
        <v>4317</v>
      </c>
      <c r="P185" s="10">
        <f>IF(out[[#This Row],[שמות ערביים]]="ערבי",1,0)</f>
        <v>0</v>
      </c>
    </row>
    <row r="186" spans="1:16" x14ac:dyDescent="0.25">
      <c r="A186" s="1" t="s">
        <v>9</v>
      </c>
      <c r="B186" s="1" t="s">
        <v>1091</v>
      </c>
      <c r="C186" s="1" t="s">
        <v>196</v>
      </c>
      <c r="D186" s="1" t="s">
        <v>1092</v>
      </c>
      <c r="E186" s="1" t="s">
        <v>198</v>
      </c>
      <c r="F186" s="1" t="s">
        <v>1093</v>
      </c>
      <c r="G186" s="1" t="s">
        <v>15</v>
      </c>
      <c r="H186" t="b">
        <v>0</v>
      </c>
      <c r="I186" t="b">
        <v>0</v>
      </c>
      <c r="J186" s="10" t="b">
        <f>IF(OR(out[[#This Row],[retired]]=TRUE,out[[#This Row],[deceased]]=TRUE),FALSE,TRUE)</f>
        <v>1</v>
      </c>
      <c r="K186" s="10" t="str">
        <f>IFERROR(VLOOKUP(out[[#This Row],[role]:[role]],Table2[],MATCH(out[[#Headers],[דירוג]],Table2[#Headers],0),FALSE),"אחר")</f>
        <v>סגן או משנה</v>
      </c>
      <c r="L186" s="10" t="str">
        <f>IFERROR(VLOOKUP(out[[#This Row],[role]:[role]],Table2[],MATCH(out[[#Headers],[ערכאה]],Table2[#Headers],0),FALSE),"אחר")</f>
        <v>בית משפט שלום</v>
      </c>
      <c r="M186" s="10">
        <v>1</v>
      </c>
      <c r="N186" s="10">
        <f>IF(out[[#This Row],[sex]]="female",1,0)</f>
        <v>0</v>
      </c>
      <c r="O186" s="10" t="s">
        <v>4317</v>
      </c>
      <c r="P186" s="10">
        <f>IF(out[[#This Row],[שמות ערביים]]="ערבי",1,0)</f>
        <v>0</v>
      </c>
    </row>
    <row r="187" spans="1:16" x14ac:dyDescent="0.25">
      <c r="A187" s="1" t="s">
        <v>9</v>
      </c>
      <c r="B187" s="1" t="s">
        <v>94</v>
      </c>
      <c r="C187" s="1" t="s">
        <v>477</v>
      </c>
      <c r="D187" s="1" t="s">
        <v>1096</v>
      </c>
      <c r="E187" s="1" t="s">
        <v>479</v>
      </c>
      <c r="F187" s="1" t="s">
        <v>1097</v>
      </c>
      <c r="G187" s="1" t="s">
        <v>15</v>
      </c>
      <c r="H187" t="b">
        <v>0</v>
      </c>
      <c r="I187" t="b">
        <v>0</v>
      </c>
      <c r="J187" s="10" t="b">
        <f>IF(OR(out[[#This Row],[retired]]=TRUE,out[[#This Row],[deceased]]=TRUE),FALSE,TRUE)</f>
        <v>1</v>
      </c>
      <c r="K187" s="10" t="str">
        <f>IFERROR(VLOOKUP(out[[#This Row],[role]:[role]],Table2[],MATCH(out[[#Headers],[דירוג]],Table2[#Headers],0),FALSE),"אחר")</f>
        <v>שופט</v>
      </c>
      <c r="L187" s="10" t="str">
        <f>IFERROR(VLOOKUP(out[[#This Row],[role]:[role]],Table2[],MATCH(out[[#Headers],[ערכאה]],Table2[#Headers],0),FALSE),"אחר")</f>
        <v>בית משפט המחוזי</v>
      </c>
      <c r="M187" s="10">
        <v>1</v>
      </c>
      <c r="N187" s="10">
        <f>IF(out[[#This Row],[sex]]="female",1,0)</f>
        <v>0</v>
      </c>
      <c r="O187" s="10" t="s">
        <v>4317</v>
      </c>
      <c r="P187" s="10">
        <f>IF(out[[#This Row],[שמות ערביים]]="ערבי",1,0)</f>
        <v>0</v>
      </c>
    </row>
    <row r="188" spans="1:16" x14ac:dyDescent="0.25">
      <c r="A188" s="1" t="s">
        <v>9</v>
      </c>
      <c r="B188" s="1" t="s">
        <v>1011</v>
      </c>
      <c r="C188" s="1" t="s">
        <v>137</v>
      </c>
      <c r="D188" s="1" t="s">
        <v>1104</v>
      </c>
      <c r="E188" s="1" t="s">
        <v>139</v>
      </c>
      <c r="F188" s="1" t="s">
        <v>1105</v>
      </c>
      <c r="G188" s="1" t="s">
        <v>26</v>
      </c>
      <c r="H188" t="b">
        <v>0</v>
      </c>
      <c r="I188" t="b">
        <v>0</v>
      </c>
      <c r="J188" s="10" t="b">
        <f>IF(OR(out[[#This Row],[retired]]=TRUE,out[[#This Row],[deceased]]=TRUE),FALSE,TRUE)</f>
        <v>1</v>
      </c>
      <c r="K188" s="10" t="str">
        <f>IFERROR(VLOOKUP(out[[#This Row],[role]:[role]],Table2[],MATCH(out[[#Headers],[דירוג]],Table2[#Headers],0),FALSE),"אחר")</f>
        <v>שופט</v>
      </c>
      <c r="L188" s="10" t="str">
        <f>IFERROR(VLOOKUP(out[[#This Row],[role]:[role]],Table2[],MATCH(out[[#Headers],[ערכאה]],Table2[#Headers],0),FALSE),"אחר")</f>
        <v>בית משפט המחוזי</v>
      </c>
      <c r="M188" s="10">
        <v>1</v>
      </c>
      <c r="N188" s="10">
        <f>IF(out[[#This Row],[sex]]="female",1,0)</f>
        <v>1</v>
      </c>
      <c r="O188" s="10" t="s">
        <v>4317</v>
      </c>
      <c r="P188" s="10">
        <f>IF(out[[#This Row],[שמות ערביים]]="ערבי",1,0)</f>
        <v>0</v>
      </c>
    </row>
    <row r="189" spans="1:16" x14ac:dyDescent="0.25">
      <c r="A189" s="1" t="s">
        <v>9</v>
      </c>
      <c r="B189" s="1" t="s">
        <v>52</v>
      </c>
      <c r="C189" s="1" t="s">
        <v>1107</v>
      </c>
      <c r="D189" s="1" t="s">
        <v>1108</v>
      </c>
      <c r="E189" s="1" t="s">
        <v>1109</v>
      </c>
      <c r="F189" s="1" t="s">
        <v>1110</v>
      </c>
      <c r="G189" s="1" t="s">
        <v>15</v>
      </c>
      <c r="H189" t="b">
        <v>0</v>
      </c>
      <c r="I189" t="b">
        <v>0</v>
      </c>
      <c r="J189" s="10" t="b">
        <f>IF(OR(out[[#This Row],[retired]]=TRUE,out[[#This Row],[deceased]]=TRUE),FALSE,TRUE)</f>
        <v>1</v>
      </c>
      <c r="K189" s="10" t="str">
        <f>IFERROR(VLOOKUP(out[[#This Row],[role]:[role]],Table2[],MATCH(out[[#Headers],[דירוג]],Table2[#Headers],0),FALSE),"אחר")</f>
        <v>שופט</v>
      </c>
      <c r="L189" s="10" t="str">
        <f>IFERROR(VLOOKUP(out[[#This Row],[role]:[role]],Table2[],MATCH(out[[#Headers],[ערכאה]],Table2[#Headers],0),FALSE),"אחר")</f>
        <v>בית משפט שלום</v>
      </c>
      <c r="M189" s="10">
        <v>1</v>
      </c>
      <c r="N189" s="10">
        <f>IF(out[[#This Row],[sex]]="female",1,0)</f>
        <v>0</v>
      </c>
      <c r="O189" s="10" t="s">
        <v>4317</v>
      </c>
      <c r="P189" s="10">
        <f>IF(out[[#This Row],[שמות ערביים]]="ערבי",1,0)</f>
        <v>0</v>
      </c>
    </row>
    <row r="190" spans="1:16" x14ac:dyDescent="0.25">
      <c r="A190" s="1" t="s">
        <v>9</v>
      </c>
      <c r="B190" s="1" t="s">
        <v>122</v>
      </c>
      <c r="C190" s="1" t="s">
        <v>400</v>
      </c>
      <c r="D190" s="1" t="s">
        <v>1111</v>
      </c>
      <c r="E190" s="1" t="s">
        <v>402</v>
      </c>
      <c r="F190" s="1" t="s">
        <v>1112</v>
      </c>
      <c r="G190" s="1" t="s">
        <v>26</v>
      </c>
      <c r="H190" t="b">
        <v>0</v>
      </c>
      <c r="I190" t="b">
        <v>0</v>
      </c>
      <c r="J190" s="10" t="b">
        <f>IF(OR(out[[#This Row],[retired]]=TRUE,out[[#This Row],[deceased]]=TRUE),FALSE,TRUE)</f>
        <v>1</v>
      </c>
      <c r="K190" s="10" t="str">
        <f>IFERROR(VLOOKUP(out[[#This Row],[role]:[role]],Table2[],MATCH(out[[#Headers],[דירוג]],Table2[#Headers],0),FALSE),"אחר")</f>
        <v>שופט</v>
      </c>
      <c r="L190" s="10" t="str">
        <f>IFERROR(VLOOKUP(out[[#This Row],[role]:[role]],Table2[],MATCH(out[[#Headers],[ערכאה]],Table2[#Headers],0),FALSE),"אחר")</f>
        <v>בית משפט המחוזי</v>
      </c>
      <c r="M190" s="10">
        <v>1</v>
      </c>
      <c r="N190" s="10">
        <f>IF(out[[#This Row],[sex]]="female",1,0)</f>
        <v>1</v>
      </c>
      <c r="O190" s="10" t="s">
        <v>4317</v>
      </c>
      <c r="P190" s="10">
        <f>IF(out[[#This Row],[שמות ערביים]]="ערבי",1,0)</f>
        <v>0</v>
      </c>
    </row>
    <row r="191" spans="1:16" x14ac:dyDescent="0.25">
      <c r="A191" s="1" t="s">
        <v>9</v>
      </c>
      <c r="B191" s="1" t="s">
        <v>1043</v>
      </c>
      <c r="C191" s="1" t="s">
        <v>205</v>
      </c>
      <c r="D191" s="1" t="s">
        <v>1118</v>
      </c>
      <c r="E191" s="1" t="s">
        <v>207</v>
      </c>
      <c r="F191" s="1" t="s">
        <v>1119</v>
      </c>
      <c r="G191" s="1" t="s">
        <v>26</v>
      </c>
      <c r="H191" t="b">
        <v>0</v>
      </c>
      <c r="I191" t="b">
        <v>0</v>
      </c>
      <c r="J191" s="10" t="b">
        <f>IF(OR(out[[#This Row],[retired]]=TRUE,out[[#This Row],[deceased]]=TRUE),FALSE,TRUE)</f>
        <v>1</v>
      </c>
      <c r="K191" s="10" t="str">
        <f>IFERROR(VLOOKUP(out[[#This Row],[role]:[role]],Table2[],MATCH(out[[#Headers],[דירוג]],Table2[#Headers],0),FALSE),"אחר")</f>
        <v>שופט</v>
      </c>
      <c r="L191" s="10" t="str">
        <f>IFERROR(VLOOKUP(out[[#This Row],[role]:[role]],Table2[],MATCH(out[[#Headers],[ערכאה]],Table2[#Headers],0),FALSE),"אחר")</f>
        <v>בית משפט המחוזי</v>
      </c>
      <c r="M191" s="10">
        <v>1</v>
      </c>
      <c r="N191" s="10">
        <f>IF(out[[#This Row],[sex]]="female",1,0)</f>
        <v>1</v>
      </c>
      <c r="O191" s="10" t="s">
        <v>4317</v>
      </c>
      <c r="P191" s="10">
        <f>IF(out[[#This Row],[שמות ערביים]]="ערבי",1,0)</f>
        <v>0</v>
      </c>
    </row>
    <row r="192" spans="1:16" x14ac:dyDescent="0.25">
      <c r="A192" s="1" t="s">
        <v>9</v>
      </c>
      <c r="B192" s="1" t="s">
        <v>1033</v>
      </c>
      <c r="C192" s="1" t="s">
        <v>800</v>
      </c>
      <c r="D192" s="1" t="s">
        <v>1120</v>
      </c>
      <c r="E192" s="1" t="s">
        <v>1121</v>
      </c>
      <c r="F192" s="1" t="s">
        <v>1122</v>
      </c>
      <c r="G192" s="1" t="s">
        <v>26</v>
      </c>
      <c r="H192" t="b">
        <v>0</v>
      </c>
      <c r="I192" t="b">
        <v>0</v>
      </c>
      <c r="J192" s="10" t="b">
        <f>IF(OR(out[[#This Row],[retired]]=TRUE,out[[#This Row],[deceased]]=TRUE),FALSE,TRUE)</f>
        <v>1</v>
      </c>
      <c r="K192" s="10" t="str">
        <f>IFERROR(VLOOKUP(out[[#This Row],[role]:[role]],Table2[],MATCH(out[[#Headers],[דירוג]],Table2[#Headers],0),FALSE),"אחר")</f>
        <v>שופט</v>
      </c>
      <c r="L192" s="10" t="str">
        <f>IFERROR(VLOOKUP(out[[#This Row],[role]:[role]],Table2[],MATCH(out[[#Headers],[ערכאה]],Table2[#Headers],0),FALSE),"אחר")</f>
        <v>בית המשפט העליון</v>
      </c>
      <c r="M192" s="10">
        <v>1</v>
      </c>
      <c r="N192" s="10">
        <f>IF(out[[#This Row],[sex]]="female",1,0)</f>
        <v>1</v>
      </c>
      <c r="O192" s="10" t="s">
        <v>4317</v>
      </c>
      <c r="P192" s="10">
        <f>IF(out[[#This Row],[שמות ערביים]]="ערבי",1,0)</f>
        <v>0</v>
      </c>
    </row>
    <row r="193" spans="1:16" x14ac:dyDescent="0.25">
      <c r="A193" s="1" t="s">
        <v>9</v>
      </c>
      <c r="B193" s="1" t="s">
        <v>1137</v>
      </c>
      <c r="C193" s="1" t="s">
        <v>1138</v>
      </c>
      <c r="D193" s="1" t="s">
        <v>1134</v>
      </c>
      <c r="E193" s="1" t="s">
        <v>1139</v>
      </c>
      <c r="F193" s="1" t="s">
        <v>1136</v>
      </c>
      <c r="G193" s="1" t="s">
        <v>15</v>
      </c>
      <c r="H193" t="b">
        <v>0</v>
      </c>
      <c r="I193" t="b">
        <v>0</v>
      </c>
      <c r="J193" s="10" t="b">
        <f>IF(OR(out[[#This Row],[retired]]=TRUE,out[[#This Row],[deceased]]=TRUE),FALSE,TRUE)</f>
        <v>1</v>
      </c>
      <c r="K193" s="10" t="str">
        <f>IFERROR(VLOOKUP(out[[#This Row],[role]:[role]],Table2[],MATCH(out[[#Headers],[דירוג]],Table2[#Headers],0),FALSE),"אחר")</f>
        <v>סגן או משנה</v>
      </c>
      <c r="L193" s="10" t="str">
        <f>IFERROR(VLOOKUP(out[[#This Row],[role]:[role]],Table2[],MATCH(out[[#Headers],[ערכאה]],Table2[#Headers],0),FALSE),"אחר")</f>
        <v>בית משפט שלום</v>
      </c>
      <c r="M193" s="10">
        <v>1</v>
      </c>
      <c r="N193" s="10">
        <f>IF(out[[#This Row],[sex]]="female",1,0)</f>
        <v>0</v>
      </c>
      <c r="O193" s="10" t="s">
        <v>4317</v>
      </c>
      <c r="P193" s="10">
        <f>IF(out[[#This Row],[שמות ערביים]]="ערבי",1,0)</f>
        <v>0</v>
      </c>
    </row>
    <row r="194" spans="1:16" x14ac:dyDescent="0.25">
      <c r="A194" s="1" t="s">
        <v>99</v>
      </c>
      <c r="B194" s="1" t="s">
        <v>1142</v>
      </c>
      <c r="C194" s="1" t="s">
        <v>397</v>
      </c>
      <c r="D194" s="1" t="s">
        <v>1140</v>
      </c>
      <c r="E194" s="1" t="s">
        <v>1143</v>
      </c>
      <c r="F194" s="1" t="s">
        <v>1144</v>
      </c>
      <c r="G194" s="1" t="s">
        <v>15</v>
      </c>
      <c r="H194" t="b">
        <v>0</v>
      </c>
      <c r="I194" t="b">
        <v>0</v>
      </c>
      <c r="J194" s="10" t="b">
        <f>IF(OR(out[[#This Row],[retired]]=TRUE,out[[#This Row],[deceased]]=TRUE),FALSE,TRUE)</f>
        <v>1</v>
      </c>
      <c r="K194" s="10" t="str">
        <f>IFERROR(VLOOKUP(out[[#This Row],[role]:[role]],Table2[],MATCH(out[[#Headers],[דירוג]],Table2[#Headers],0),FALSE),"אחר")</f>
        <v>רשם</v>
      </c>
      <c r="L194" s="10" t="str">
        <f>IFERROR(VLOOKUP(out[[#This Row],[role]:[role]],Table2[],MATCH(out[[#Headers],[ערכאה]],Table2[#Headers],0),FALSE),"אחר")</f>
        <v>בית משפט שלום</v>
      </c>
      <c r="M194" s="10">
        <v>1</v>
      </c>
      <c r="N194" s="10">
        <f>IF(out[[#This Row],[sex]]="female",1,0)</f>
        <v>0</v>
      </c>
      <c r="O194" s="10" t="s">
        <v>4317</v>
      </c>
      <c r="P194" s="10">
        <f>IF(out[[#This Row],[שמות ערביים]]="ערבי",1,0)</f>
        <v>0</v>
      </c>
    </row>
    <row r="195" spans="1:16" x14ac:dyDescent="0.25">
      <c r="A195" s="1" t="s">
        <v>9</v>
      </c>
      <c r="B195" s="1" t="s">
        <v>1152</v>
      </c>
      <c r="C195" s="1" t="s">
        <v>225</v>
      </c>
      <c r="D195" s="1" t="s">
        <v>1150</v>
      </c>
      <c r="E195" s="1" t="s">
        <v>226</v>
      </c>
      <c r="F195" s="1" t="s">
        <v>1153</v>
      </c>
      <c r="G195" s="1" t="s">
        <v>15</v>
      </c>
      <c r="H195" t="b">
        <v>0</v>
      </c>
      <c r="I195" t="b">
        <v>0</v>
      </c>
      <c r="J195" s="10" t="b">
        <f>IF(OR(out[[#This Row],[retired]]=TRUE,out[[#This Row],[deceased]]=TRUE),FALSE,TRUE)</f>
        <v>1</v>
      </c>
      <c r="K195" s="10" t="str">
        <f>IFERROR(VLOOKUP(out[[#This Row],[role]:[role]],Table2[],MATCH(out[[#Headers],[דירוג]],Table2[#Headers],0),FALSE),"אחר")</f>
        <v>סגן או משנה</v>
      </c>
      <c r="L195" s="10" t="str">
        <f>IFERROR(VLOOKUP(out[[#This Row],[role]:[role]],Table2[],MATCH(out[[#Headers],[ערכאה]],Table2[#Headers],0),FALSE),"אחר")</f>
        <v>בית משפט שלום</v>
      </c>
      <c r="M195" s="10">
        <v>1</v>
      </c>
      <c r="N195" s="10">
        <f>IF(out[[#This Row],[sex]]="female",1,0)</f>
        <v>0</v>
      </c>
      <c r="O195" s="10" t="s">
        <v>4317</v>
      </c>
      <c r="P195" s="10">
        <f>IF(out[[#This Row],[שמות ערביים]]="ערבי",1,0)</f>
        <v>0</v>
      </c>
    </row>
    <row r="196" spans="1:16" x14ac:dyDescent="0.25">
      <c r="A196" s="1" t="s">
        <v>9</v>
      </c>
      <c r="B196" s="1" t="s">
        <v>399</v>
      </c>
      <c r="C196" s="1" t="s">
        <v>1164</v>
      </c>
      <c r="D196" s="1" t="s">
        <v>1165</v>
      </c>
      <c r="E196" s="1" t="s">
        <v>1166</v>
      </c>
      <c r="F196" s="1" t="s">
        <v>1167</v>
      </c>
      <c r="G196" s="1" t="s">
        <v>26</v>
      </c>
      <c r="H196" t="b">
        <v>0</v>
      </c>
      <c r="I196" t="b">
        <v>0</v>
      </c>
      <c r="J196" s="10" t="b">
        <f>IF(OR(out[[#This Row],[retired]]=TRUE,out[[#This Row],[deceased]]=TRUE),FALSE,TRUE)</f>
        <v>1</v>
      </c>
      <c r="K196" s="10" t="str">
        <f>IFERROR(VLOOKUP(out[[#This Row],[role]:[role]],Table2[],MATCH(out[[#Headers],[דירוג]],Table2[#Headers],0),FALSE),"אחר")</f>
        <v>שופט</v>
      </c>
      <c r="L196" s="10" t="str">
        <f>IFERROR(VLOOKUP(out[[#This Row],[role]:[role]],Table2[],MATCH(out[[#Headers],[ערכאה]],Table2[#Headers],0),FALSE),"אחר")</f>
        <v>בית הדין האזורי לעבודה</v>
      </c>
      <c r="M196" s="10">
        <v>1</v>
      </c>
      <c r="N196" s="10">
        <f>IF(out[[#This Row],[sex]]="female",1,0)</f>
        <v>1</v>
      </c>
      <c r="O196" s="10" t="s">
        <v>4317</v>
      </c>
      <c r="P196" s="10">
        <f>IF(out[[#This Row],[שמות ערביים]]="ערבי",1,0)</f>
        <v>0</v>
      </c>
    </row>
    <row r="197" spans="1:16" x14ac:dyDescent="0.25">
      <c r="A197" s="1" t="s">
        <v>99</v>
      </c>
      <c r="B197" s="1" t="s">
        <v>1168</v>
      </c>
      <c r="C197" s="1" t="s">
        <v>1169</v>
      </c>
      <c r="D197" s="1" t="s">
        <v>1170</v>
      </c>
      <c r="E197" s="1" t="s">
        <v>1171</v>
      </c>
      <c r="F197" s="1" t="s">
        <v>1172</v>
      </c>
      <c r="G197" s="1" t="s">
        <v>26</v>
      </c>
      <c r="H197" t="b">
        <v>0</v>
      </c>
      <c r="I197" t="b">
        <v>0</v>
      </c>
      <c r="J197" s="10" t="b">
        <f>IF(OR(out[[#This Row],[retired]]=TRUE,out[[#This Row],[deceased]]=TRUE),FALSE,TRUE)</f>
        <v>1</v>
      </c>
      <c r="K197" s="10" t="str">
        <f>IFERROR(VLOOKUP(out[[#This Row],[role]:[role]],Table2[],MATCH(out[[#Headers],[דירוג]],Table2[#Headers],0),FALSE),"אחר")</f>
        <v>רשם</v>
      </c>
      <c r="L197" s="10" t="str">
        <f>IFERROR(VLOOKUP(out[[#This Row],[role]:[role]],Table2[],MATCH(out[[#Headers],[ערכאה]],Table2[#Headers],0),FALSE),"אחר")</f>
        <v>בית משפט שלום</v>
      </c>
      <c r="M197" s="10">
        <v>1</v>
      </c>
      <c r="N197" s="10">
        <f>IF(out[[#This Row],[sex]]="female",1,0)</f>
        <v>1</v>
      </c>
      <c r="O197" s="10" t="s">
        <v>4317</v>
      </c>
      <c r="P197" s="10">
        <f>IF(out[[#This Row],[שמות ערביים]]="ערבי",1,0)</f>
        <v>0</v>
      </c>
    </row>
    <row r="198" spans="1:16" x14ac:dyDescent="0.25">
      <c r="A198" s="1" t="s">
        <v>9</v>
      </c>
      <c r="B198" s="1" t="s">
        <v>857</v>
      </c>
      <c r="C198" s="1" t="s">
        <v>585</v>
      </c>
      <c r="D198" s="1" t="s">
        <v>1180</v>
      </c>
      <c r="E198" s="1" t="s">
        <v>587</v>
      </c>
      <c r="F198" s="1" t="s">
        <v>1181</v>
      </c>
      <c r="G198" s="1" t="s">
        <v>26</v>
      </c>
      <c r="H198" t="b">
        <v>0</v>
      </c>
      <c r="I198" t="b">
        <v>0</v>
      </c>
      <c r="J198" s="10" t="b">
        <f>IF(OR(out[[#This Row],[retired]]=TRUE,out[[#This Row],[deceased]]=TRUE),FALSE,TRUE)</f>
        <v>1</v>
      </c>
      <c r="K198" s="10" t="str">
        <f>IFERROR(VLOOKUP(out[[#This Row],[role]:[role]],Table2[],MATCH(out[[#Headers],[דירוג]],Table2[#Headers],0),FALSE),"אחר")</f>
        <v>שופט</v>
      </c>
      <c r="L198" s="10" t="str">
        <f>IFERROR(VLOOKUP(out[[#This Row],[role]:[role]],Table2[],MATCH(out[[#Headers],[ערכאה]],Table2[#Headers],0),FALSE),"אחר")</f>
        <v>בית משפט שלום</v>
      </c>
      <c r="M198" s="10">
        <v>1</v>
      </c>
      <c r="N198" s="10">
        <f>IF(out[[#This Row],[sex]]="female",1,0)</f>
        <v>1</v>
      </c>
      <c r="O198" s="10" t="s">
        <v>4317</v>
      </c>
      <c r="P198" s="10">
        <f>IF(out[[#This Row],[שמות ערביים]]="ערבי",1,0)</f>
        <v>0</v>
      </c>
    </row>
    <row r="199" spans="1:16" x14ac:dyDescent="0.25">
      <c r="A199" s="1" t="s">
        <v>9</v>
      </c>
      <c r="B199" s="1" t="s">
        <v>1182</v>
      </c>
      <c r="C199" s="1" t="s">
        <v>1034</v>
      </c>
      <c r="D199" s="1" t="s">
        <v>1183</v>
      </c>
      <c r="E199" s="1" t="s">
        <v>1035</v>
      </c>
      <c r="F199" s="1" t="s">
        <v>1184</v>
      </c>
      <c r="G199" s="1" t="s">
        <v>26</v>
      </c>
      <c r="H199" t="b">
        <v>0</v>
      </c>
      <c r="I199" t="b">
        <v>0</v>
      </c>
      <c r="J199" s="10" t="b">
        <f>IF(OR(out[[#This Row],[retired]]=TRUE,out[[#This Row],[deceased]]=TRUE),FALSE,TRUE)</f>
        <v>1</v>
      </c>
      <c r="K199" s="10" t="str">
        <f>IFERROR(VLOOKUP(out[[#This Row],[role]:[role]],Table2[],MATCH(out[[#Headers],[דירוג]],Table2[#Headers],0),FALSE),"אחר")</f>
        <v>שופט</v>
      </c>
      <c r="L199" s="10" t="str">
        <f>IFERROR(VLOOKUP(out[[#This Row],[role]:[role]],Table2[],MATCH(out[[#Headers],[ערכאה]],Table2[#Headers],0),FALSE),"אחר")</f>
        <v>בית משפט שלום</v>
      </c>
      <c r="M199" s="10">
        <v>1</v>
      </c>
      <c r="N199" s="10">
        <f>IF(out[[#This Row],[sex]]="female",1,0)</f>
        <v>1</v>
      </c>
      <c r="O199" s="10" t="s">
        <v>4317</v>
      </c>
      <c r="P199" s="10">
        <f>IF(out[[#This Row],[שמות ערביים]]="ערבי",1,0)</f>
        <v>0</v>
      </c>
    </row>
    <row r="200" spans="1:16" x14ac:dyDescent="0.25">
      <c r="A200" s="1" t="s">
        <v>9</v>
      </c>
      <c r="B200" s="1" t="s">
        <v>126</v>
      </c>
      <c r="C200" s="1" t="s">
        <v>1188</v>
      </c>
      <c r="D200" s="1" t="s">
        <v>1189</v>
      </c>
      <c r="E200" s="1" t="s">
        <v>1190</v>
      </c>
      <c r="F200" s="1" t="s">
        <v>1191</v>
      </c>
      <c r="G200" s="1" t="s">
        <v>15</v>
      </c>
      <c r="H200" t="b">
        <v>0</v>
      </c>
      <c r="I200" t="b">
        <v>0</v>
      </c>
      <c r="J200" s="10" t="b">
        <f>IF(OR(out[[#This Row],[retired]]=TRUE,out[[#This Row],[deceased]]=TRUE),FALSE,TRUE)</f>
        <v>1</v>
      </c>
      <c r="K200" s="10" t="str">
        <f>IFERROR(VLOOKUP(out[[#This Row],[role]:[role]],Table2[],MATCH(out[[#Headers],[דירוג]],Table2[#Headers],0),FALSE),"אחר")</f>
        <v>שופט</v>
      </c>
      <c r="L200" s="10" t="str">
        <f>IFERROR(VLOOKUP(out[[#This Row],[role]:[role]],Table2[],MATCH(out[[#Headers],[ערכאה]],Table2[#Headers],0),FALSE),"אחר")</f>
        <v>בית משפט שלום</v>
      </c>
      <c r="M200" s="10">
        <v>1</v>
      </c>
      <c r="N200" s="10">
        <f>IF(out[[#This Row],[sex]]="female",1,0)</f>
        <v>0</v>
      </c>
      <c r="O200" s="10" t="s">
        <v>4317</v>
      </c>
      <c r="P200" s="10">
        <f>IF(out[[#This Row],[שמות ערביים]]="ערבי",1,0)</f>
        <v>0</v>
      </c>
    </row>
    <row r="201" spans="1:16" x14ac:dyDescent="0.25">
      <c r="A201" s="1" t="s">
        <v>9</v>
      </c>
      <c r="B201" s="1" t="s">
        <v>52</v>
      </c>
      <c r="C201" s="1" t="s">
        <v>1192</v>
      </c>
      <c r="D201" s="1" t="s">
        <v>1193</v>
      </c>
      <c r="E201" s="1" t="s">
        <v>1194</v>
      </c>
      <c r="F201" s="1" t="s">
        <v>1195</v>
      </c>
      <c r="G201" s="1" t="s">
        <v>15</v>
      </c>
      <c r="H201" t="b">
        <v>0</v>
      </c>
      <c r="I201" t="b">
        <v>0</v>
      </c>
      <c r="J201" s="10" t="b">
        <f>IF(OR(out[[#This Row],[retired]]=TRUE,out[[#This Row],[deceased]]=TRUE),FALSE,TRUE)</f>
        <v>1</v>
      </c>
      <c r="K201" s="10" t="str">
        <f>IFERROR(VLOOKUP(out[[#This Row],[role]:[role]],Table2[],MATCH(out[[#Headers],[דירוג]],Table2[#Headers],0),FALSE),"אחר")</f>
        <v>שופט</v>
      </c>
      <c r="L201" s="10" t="str">
        <f>IFERROR(VLOOKUP(out[[#This Row],[role]:[role]],Table2[],MATCH(out[[#Headers],[ערכאה]],Table2[#Headers],0),FALSE),"אחר")</f>
        <v>בית משפט שלום</v>
      </c>
      <c r="M201" s="10">
        <v>1</v>
      </c>
      <c r="N201" s="10">
        <f>IF(out[[#This Row],[sex]]="female",1,0)</f>
        <v>0</v>
      </c>
      <c r="O201" s="10" t="s">
        <v>4317</v>
      </c>
      <c r="P201" s="10">
        <f>IF(out[[#This Row],[שמות ערביים]]="ערבי",1,0)</f>
        <v>0</v>
      </c>
    </row>
    <row r="202" spans="1:16" x14ac:dyDescent="0.25">
      <c r="A202" s="1" t="s">
        <v>9</v>
      </c>
      <c r="B202" s="1" t="s">
        <v>451</v>
      </c>
      <c r="C202" s="1" t="s">
        <v>439</v>
      </c>
      <c r="D202" s="1" t="s">
        <v>1196</v>
      </c>
      <c r="E202" s="1" t="s">
        <v>1197</v>
      </c>
      <c r="F202" s="1" t="s">
        <v>1198</v>
      </c>
      <c r="G202" s="1" t="s">
        <v>15</v>
      </c>
      <c r="H202" t="b">
        <v>0</v>
      </c>
      <c r="I202" t="b">
        <v>0</v>
      </c>
      <c r="J202" s="10" t="b">
        <f>IF(OR(out[[#This Row],[retired]]=TRUE,out[[#This Row],[deceased]]=TRUE),FALSE,TRUE)</f>
        <v>1</v>
      </c>
      <c r="K202" s="10" t="str">
        <f>IFERROR(VLOOKUP(out[[#This Row],[role]:[role]],Table2[],MATCH(out[[#Headers],[דירוג]],Table2[#Headers],0),FALSE),"אחר")</f>
        <v>שופט</v>
      </c>
      <c r="L202" s="10" t="str">
        <f>IFERROR(VLOOKUP(out[[#This Row],[role]:[role]],Table2[],MATCH(out[[#Headers],[ערכאה]],Table2[#Headers],0),FALSE),"אחר")</f>
        <v>בית המשפט העליון</v>
      </c>
      <c r="M202" s="10">
        <v>1</v>
      </c>
      <c r="N202" s="10">
        <f>IF(out[[#This Row],[sex]]="female",1,0)</f>
        <v>0</v>
      </c>
      <c r="O202" s="10" t="s">
        <v>4317</v>
      </c>
      <c r="P202" s="10">
        <f>IF(out[[#This Row],[שמות ערביים]]="ערבי",1,0)</f>
        <v>0</v>
      </c>
    </row>
    <row r="203" spans="1:16" x14ac:dyDescent="0.25">
      <c r="A203" s="1" t="s">
        <v>99</v>
      </c>
      <c r="B203" s="1" t="s">
        <v>1203</v>
      </c>
      <c r="C203" s="1" t="s">
        <v>1204</v>
      </c>
      <c r="D203" s="1" t="s">
        <v>1205</v>
      </c>
      <c r="E203" s="1" t="s">
        <v>1206</v>
      </c>
      <c r="F203" s="1" t="s">
        <v>1207</v>
      </c>
      <c r="G203" s="1" t="s">
        <v>15</v>
      </c>
      <c r="H203" t="b">
        <v>0</v>
      </c>
      <c r="I203" t="b">
        <v>0</v>
      </c>
      <c r="J203" s="10" t="b">
        <f>IF(OR(out[[#This Row],[retired]]=TRUE,out[[#This Row],[deceased]]=TRUE),FALSE,TRUE)</f>
        <v>1</v>
      </c>
      <c r="K203" s="10" t="str">
        <f>IFERROR(VLOOKUP(out[[#This Row],[role]:[role]],Table2[],MATCH(out[[#Headers],[דירוג]],Table2[#Headers],0),FALSE),"אחר")</f>
        <v>רשם</v>
      </c>
      <c r="L203" s="10" t="str">
        <f>IFERROR(VLOOKUP(out[[#This Row],[role]:[role]],Table2[],MATCH(out[[#Headers],[ערכאה]],Table2[#Headers],0),FALSE),"אחר")</f>
        <v>בית משפט שלום</v>
      </c>
      <c r="M203" s="10">
        <v>1</v>
      </c>
      <c r="N203" s="10">
        <f>IF(out[[#This Row],[sex]]="female",1,0)</f>
        <v>0</v>
      </c>
      <c r="O203" s="10" t="s">
        <v>4317</v>
      </c>
      <c r="P203" s="10">
        <f>IF(out[[#This Row],[שמות ערביים]]="ערבי",1,0)</f>
        <v>0</v>
      </c>
    </row>
    <row r="204" spans="1:16" x14ac:dyDescent="0.25">
      <c r="A204" s="1" t="s">
        <v>9</v>
      </c>
      <c r="B204" s="1" t="s">
        <v>10</v>
      </c>
      <c r="C204" s="1" t="s">
        <v>541</v>
      </c>
      <c r="D204" s="1" t="s">
        <v>1100</v>
      </c>
      <c r="E204" s="1" t="s">
        <v>543</v>
      </c>
      <c r="F204" s="1" t="s">
        <v>1212</v>
      </c>
      <c r="G204" s="1" t="s">
        <v>15</v>
      </c>
      <c r="H204" t="b">
        <v>0</v>
      </c>
      <c r="I204" t="b">
        <v>0</v>
      </c>
      <c r="J204" s="10" t="b">
        <f>IF(OR(out[[#This Row],[retired]]=TRUE,out[[#This Row],[deceased]]=TRUE),FALSE,TRUE)</f>
        <v>1</v>
      </c>
      <c r="K204" s="10" t="str">
        <f>IFERROR(VLOOKUP(out[[#This Row],[role]:[role]],Table2[],MATCH(out[[#Headers],[דירוג]],Table2[#Headers],0),FALSE),"אחר")</f>
        <v>שופט</v>
      </c>
      <c r="L204" s="10" t="str">
        <f>IFERROR(VLOOKUP(out[[#This Row],[role]:[role]],Table2[],MATCH(out[[#Headers],[ערכאה]],Table2[#Headers],0),FALSE),"אחר")</f>
        <v>בית משפט המחוזי</v>
      </c>
      <c r="M204" s="10">
        <v>1</v>
      </c>
      <c r="N204" s="10">
        <f>IF(out[[#This Row],[sex]]="female",1,0)</f>
        <v>0</v>
      </c>
      <c r="O204" s="10" t="s">
        <v>4317</v>
      </c>
      <c r="P204" s="10">
        <f>IF(out[[#This Row],[שמות ערביים]]="ערבי",1,0)</f>
        <v>0</v>
      </c>
    </row>
    <row r="205" spans="1:16" x14ac:dyDescent="0.25">
      <c r="A205" s="1" t="s">
        <v>9</v>
      </c>
      <c r="B205" s="1" t="s">
        <v>1213</v>
      </c>
      <c r="C205" s="1" t="s">
        <v>1214</v>
      </c>
      <c r="D205" s="1" t="s">
        <v>1215</v>
      </c>
      <c r="E205" s="1" t="s">
        <v>1216</v>
      </c>
      <c r="F205" s="1" t="s">
        <v>1217</v>
      </c>
      <c r="G205" s="1" t="s">
        <v>26</v>
      </c>
      <c r="H205" t="b">
        <v>0</v>
      </c>
      <c r="I205" t="b">
        <v>0</v>
      </c>
      <c r="J205" s="10" t="b">
        <f>IF(OR(out[[#This Row],[retired]]=TRUE,out[[#This Row],[deceased]]=TRUE),FALSE,TRUE)</f>
        <v>1</v>
      </c>
      <c r="K205" s="10" t="str">
        <f>IFERROR(VLOOKUP(out[[#This Row],[role]:[role]],Table2[],MATCH(out[[#Headers],[דירוג]],Table2[#Headers],0),FALSE),"אחר")</f>
        <v>שופט</v>
      </c>
      <c r="L205" s="10" t="str">
        <f>IFERROR(VLOOKUP(out[[#This Row],[role]:[role]],Table2[],MATCH(out[[#Headers],[ערכאה]],Table2[#Headers],0),FALSE),"אחר")</f>
        <v>בית משפט שלום</v>
      </c>
      <c r="M205" s="10">
        <v>1</v>
      </c>
      <c r="N205" s="10">
        <f>IF(out[[#This Row],[sex]]="female",1,0)</f>
        <v>1</v>
      </c>
      <c r="O205" s="10" t="s">
        <v>4317</v>
      </c>
      <c r="P205" s="10">
        <f>IF(out[[#This Row],[שמות ערביים]]="ערבי",1,0)</f>
        <v>0</v>
      </c>
    </row>
    <row r="206" spans="1:16" x14ac:dyDescent="0.25">
      <c r="A206" s="1" t="s">
        <v>9</v>
      </c>
      <c r="B206" s="1" t="s">
        <v>71</v>
      </c>
      <c r="C206" s="1" t="s">
        <v>410</v>
      </c>
      <c r="D206" s="1" t="s">
        <v>1240</v>
      </c>
      <c r="E206" s="1" t="s">
        <v>1241</v>
      </c>
      <c r="F206" s="1" t="s">
        <v>1242</v>
      </c>
      <c r="G206" s="1" t="s">
        <v>15</v>
      </c>
      <c r="H206" t="b">
        <v>0</v>
      </c>
      <c r="I206" t="b">
        <v>0</v>
      </c>
      <c r="J206" s="10" t="b">
        <f>IF(OR(out[[#This Row],[retired]]=TRUE,out[[#This Row],[deceased]]=TRUE),FALSE,TRUE)</f>
        <v>1</v>
      </c>
      <c r="K206" s="10" t="str">
        <f>IFERROR(VLOOKUP(out[[#This Row],[role]:[role]],Table2[],MATCH(out[[#Headers],[דירוג]],Table2[#Headers],0),FALSE),"אחר")</f>
        <v>שופט</v>
      </c>
      <c r="L206" s="10" t="str">
        <f>IFERROR(VLOOKUP(out[[#This Row],[role]:[role]],Table2[],MATCH(out[[#Headers],[ערכאה]],Table2[#Headers],0),FALSE),"אחר")</f>
        <v>בית משפט שלום</v>
      </c>
      <c r="M206" s="10">
        <v>1</v>
      </c>
      <c r="N206" s="10">
        <f>IF(out[[#This Row],[sex]]="female",1,0)</f>
        <v>0</v>
      </c>
      <c r="O206" s="10" t="s">
        <v>4317</v>
      </c>
      <c r="P206" s="10">
        <f>IF(out[[#This Row],[שמות ערביים]]="ערבי",1,0)</f>
        <v>0</v>
      </c>
    </row>
    <row r="207" spans="1:16" x14ac:dyDescent="0.25">
      <c r="A207" s="1" t="s">
        <v>9</v>
      </c>
      <c r="B207" s="1" t="s">
        <v>404</v>
      </c>
      <c r="C207" s="1" t="s">
        <v>652</v>
      </c>
      <c r="D207" s="1" t="s">
        <v>1248</v>
      </c>
      <c r="E207" s="1" t="s">
        <v>654</v>
      </c>
      <c r="F207" s="1" t="s">
        <v>1249</v>
      </c>
      <c r="G207" s="1" t="s">
        <v>15</v>
      </c>
      <c r="H207" t="b">
        <v>0</v>
      </c>
      <c r="I207" t="b">
        <v>0</v>
      </c>
      <c r="J207" s="10" t="b">
        <f>IF(OR(out[[#This Row],[retired]]=TRUE,out[[#This Row],[deceased]]=TRUE),FALSE,TRUE)</f>
        <v>1</v>
      </c>
      <c r="K207" s="10" t="str">
        <f>IFERROR(VLOOKUP(out[[#This Row],[role]:[role]],Table2[],MATCH(out[[#Headers],[דירוג]],Table2[#Headers],0),FALSE),"אחר")</f>
        <v>שופט</v>
      </c>
      <c r="L207" s="10" t="str">
        <f>IFERROR(VLOOKUP(out[[#This Row],[role]:[role]],Table2[],MATCH(out[[#Headers],[ערכאה]],Table2[#Headers],0),FALSE),"אחר")</f>
        <v>בית הדין האזורי לעבודה</v>
      </c>
      <c r="M207" s="10">
        <v>1</v>
      </c>
      <c r="N207" s="10">
        <f>IF(out[[#This Row],[sex]]="female",1,0)</f>
        <v>0</v>
      </c>
      <c r="O207" s="10" t="s">
        <v>4317</v>
      </c>
      <c r="P207" s="10">
        <f>IF(out[[#This Row],[שמות ערביים]]="ערבי",1,0)</f>
        <v>0</v>
      </c>
    </row>
    <row r="208" spans="1:16" x14ac:dyDescent="0.25">
      <c r="A208" s="1" t="s">
        <v>9</v>
      </c>
      <c r="B208" s="1" t="s">
        <v>126</v>
      </c>
      <c r="C208" s="1" t="s">
        <v>635</v>
      </c>
      <c r="D208" s="1" t="s">
        <v>1258</v>
      </c>
      <c r="E208" s="1" t="s">
        <v>637</v>
      </c>
      <c r="F208" s="1" t="s">
        <v>1259</v>
      </c>
      <c r="G208" s="1" t="s">
        <v>15</v>
      </c>
      <c r="H208" t="b">
        <v>0</v>
      </c>
      <c r="I208" t="b">
        <v>0</v>
      </c>
      <c r="J208" s="10" t="b">
        <f>IF(OR(out[[#This Row],[retired]]=TRUE,out[[#This Row],[deceased]]=TRUE),FALSE,TRUE)</f>
        <v>1</v>
      </c>
      <c r="K208" s="10" t="str">
        <f>IFERROR(VLOOKUP(out[[#This Row],[role]:[role]],Table2[],MATCH(out[[#Headers],[דירוג]],Table2[#Headers],0),FALSE),"אחר")</f>
        <v>שופט</v>
      </c>
      <c r="L208" s="10" t="str">
        <f>IFERROR(VLOOKUP(out[[#This Row],[role]:[role]],Table2[],MATCH(out[[#Headers],[ערכאה]],Table2[#Headers],0),FALSE),"אחר")</f>
        <v>בית משפט שלום</v>
      </c>
      <c r="M208" s="10">
        <v>1</v>
      </c>
      <c r="N208" s="10">
        <f>IF(out[[#This Row],[sex]]="female",1,0)</f>
        <v>0</v>
      </c>
      <c r="O208" s="10" t="s">
        <v>4317</v>
      </c>
      <c r="P208" s="10">
        <f>IF(out[[#This Row],[שמות ערביים]]="ערבי",1,0)</f>
        <v>0</v>
      </c>
    </row>
    <row r="209" spans="1:16" x14ac:dyDescent="0.25">
      <c r="A209" s="1" t="s">
        <v>9</v>
      </c>
      <c r="B209" s="1" t="s">
        <v>300</v>
      </c>
      <c r="C209" s="1" t="s">
        <v>291</v>
      </c>
      <c r="D209" s="1" t="s">
        <v>1248</v>
      </c>
      <c r="E209" s="1" t="s">
        <v>743</v>
      </c>
      <c r="F209" s="1" t="s">
        <v>1249</v>
      </c>
      <c r="G209" s="1" t="s">
        <v>15</v>
      </c>
      <c r="H209" t="b">
        <v>0</v>
      </c>
      <c r="I209" t="b">
        <v>0</v>
      </c>
      <c r="J209" s="10" t="b">
        <f>IF(OR(out[[#This Row],[retired]]=TRUE,out[[#This Row],[deceased]]=TRUE),FALSE,TRUE)</f>
        <v>1</v>
      </c>
      <c r="K209" s="10" t="str">
        <f>IFERROR(VLOOKUP(out[[#This Row],[role]:[role]],Table2[],MATCH(out[[#Headers],[דירוג]],Table2[#Headers],0),FALSE),"אחר")</f>
        <v>שופט</v>
      </c>
      <c r="L209" s="10" t="str">
        <f>IFERROR(VLOOKUP(out[[#This Row],[role]:[role]],Table2[],MATCH(out[[#Headers],[ערכאה]],Table2[#Headers],0),FALSE),"אחר")</f>
        <v>בית משפט שלום</v>
      </c>
      <c r="M209" s="10">
        <v>1</v>
      </c>
      <c r="N209" s="10">
        <f>IF(out[[#This Row],[sex]]="female",1,0)</f>
        <v>0</v>
      </c>
      <c r="O209" s="10" t="s">
        <v>4317</v>
      </c>
      <c r="P209" s="10">
        <f>IF(out[[#This Row],[שמות ערביים]]="ערבי",1,0)</f>
        <v>0</v>
      </c>
    </row>
    <row r="210" spans="1:16" x14ac:dyDescent="0.25">
      <c r="A210" s="1" t="s">
        <v>9</v>
      </c>
      <c r="B210" s="1" t="s">
        <v>1261</v>
      </c>
      <c r="C210" s="1" t="s">
        <v>726</v>
      </c>
      <c r="D210" s="1" t="s">
        <v>1248</v>
      </c>
      <c r="E210" s="1" t="s">
        <v>272</v>
      </c>
      <c r="F210" s="1" t="s">
        <v>1249</v>
      </c>
      <c r="G210" s="1" t="s">
        <v>15</v>
      </c>
      <c r="H210" t="b">
        <v>0</v>
      </c>
      <c r="I210" t="b">
        <v>0</v>
      </c>
      <c r="J210" s="10" t="b">
        <f>IF(OR(out[[#This Row],[retired]]=TRUE,out[[#This Row],[deceased]]=TRUE),FALSE,TRUE)</f>
        <v>1</v>
      </c>
      <c r="K210" s="10" t="str">
        <f>IFERROR(VLOOKUP(out[[#This Row],[role]:[role]],Table2[],MATCH(out[[#Headers],[דירוג]],Table2[#Headers],0),FALSE),"אחר")</f>
        <v>שופט</v>
      </c>
      <c r="L210" s="10" t="str">
        <f>IFERROR(VLOOKUP(out[[#This Row],[role]:[role]],Table2[],MATCH(out[[#Headers],[ערכאה]],Table2[#Headers],0),FALSE),"אחר")</f>
        <v>בית הדין האזורי לעבודה</v>
      </c>
      <c r="M210" s="10">
        <v>1</v>
      </c>
      <c r="N210" s="10">
        <f>IF(out[[#This Row],[sex]]="female",1,0)</f>
        <v>0</v>
      </c>
      <c r="O210" s="10" t="s">
        <v>4317</v>
      </c>
      <c r="P210" s="10">
        <f>IF(out[[#This Row],[שמות ערביים]]="ערבי",1,0)</f>
        <v>0</v>
      </c>
    </row>
    <row r="211" spans="1:16" x14ac:dyDescent="0.25">
      <c r="A211" s="1" t="s">
        <v>9</v>
      </c>
      <c r="B211" s="1" t="s">
        <v>540</v>
      </c>
      <c r="C211" s="1" t="s">
        <v>200</v>
      </c>
      <c r="D211" s="1" t="s">
        <v>1263</v>
      </c>
      <c r="E211" s="1" t="s">
        <v>869</v>
      </c>
      <c r="F211" s="1" t="s">
        <v>1264</v>
      </c>
      <c r="G211" s="1" t="s">
        <v>15</v>
      </c>
      <c r="H211" t="b">
        <v>0</v>
      </c>
      <c r="I211" t="b">
        <v>0</v>
      </c>
      <c r="J211" s="10" t="b">
        <f>IF(OR(out[[#This Row],[retired]]=TRUE,out[[#This Row],[deceased]]=TRUE),FALSE,TRUE)</f>
        <v>1</v>
      </c>
      <c r="K211" s="10" t="str">
        <f>IFERROR(VLOOKUP(out[[#This Row],[role]:[role]],Table2[],MATCH(out[[#Headers],[דירוג]],Table2[#Headers],0),FALSE),"אחר")</f>
        <v>שופט</v>
      </c>
      <c r="L211" s="10" t="str">
        <f>IFERROR(VLOOKUP(out[[#This Row],[role]:[role]],Table2[],MATCH(out[[#Headers],[ערכאה]],Table2[#Headers],0),FALSE),"אחר")</f>
        <v>בית משפט שלום</v>
      </c>
      <c r="M211" s="10">
        <v>1</v>
      </c>
      <c r="N211" s="10">
        <f>IF(out[[#This Row],[sex]]="female",1,0)</f>
        <v>0</v>
      </c>
      <c r="O211" s="10" t="s">
        <v>4317</v>
      </c>
      <c r="P211" s="10">
        <f>IF(out[[#This Row],[שמות ערביים]]="ערבי",1,0)</f>
        <v>0</v>
      </c>
    </row>
    <row r="212" spans="1:16" x14ac:dyDescent="0.25">
      <c r="A212" s="1" t="s">
        <v>9</v>
      </c>
      <c r="B212" s="1" t="s">
        <v>1269</v>
      </c>
      <c r="C212" s="1" t="s">
        <v>1270</v>
      </c>
      <c r="D212" s="1" t="s">
        <v>1263</v>
      </c>
      <c r="E212" s="1" t="s">
        <v>1271</v>
      </c>
      <c r="F212" s="1" t="s">
        <v>1264</v>
      </c>
      <c r="G212" s="1" t="s">
        <v>26</v>
      </c>
      <c r="H212" t="b">
        <v>0</v>
      </c>
      <c r="I212" t="b">
        <v>0</v>
      </c>
      <c r="J212" s="10" t="b">
        <f>IF(OR(out[[#This Row],[retired]]=TRUE,out[[#This Row],[deceased]]=TRUE),FALSE,TRUE)</f>
        <v>1</v>
      </c>
      <c r="K212" s="10" t="str">
        <f>IFERROR(VLOOKUP(out[[#This Row],[role]:[role]],Table2[],MATCH(out[[#Headers],[דירוג]],Table2[#Headers],0),FALSE),"אחר")</f>
        <v>שופט</v>
      </c>
      <c r="L212" s="10" t="str">
        <f>IFERROR(VLOOKUP(out[[#This Row],[role]:[role]],Table2[],MATCH(out[[#Headers],[ערכאה]],Table2[#Headers],0),FALSE),"אחר")</f>
        <v>בית משפט שלום</v>
      </c>
      <c r="M212" s="10">
        <v>1</v>
      </c>
      <c r="N212" s="10">
        <f>IF(out[[#This Row],[sex]]="female",1,0)</f>
        <v>1</v>
      </c>
      <c r="O212" s="10" t="s">
        <v>4317</v>
      </c>
      <c r="P212" s="10">
        <f>IF(out[[#This Row],[שמות ערביים]]="ערבי",1,0)</f>
        <v>0</v>
      </c>
    </row>
    <row r="213" spans="1:16" x14ac:dyDescent="0.25">
      <c r="A213" s="1" t="s">
        <v>9</v>
      </c>
      <c r="B213" s="1" t="s">
        <v>47</v>
      </c>
      <c r="C213" s="1" t="s">
        <v>1272</v>
      </c>
      <c r="D213" s="1" t="s">
        <v>1273</v>
      </c>
      <c r="E213" s="1" t="s">
        <v>1274</v>
      </c>
      <c r="F213" s="1" t="s">
        <v>1275</v>
      </c>
      <c r="G213" s="1" t="s">
        <v>26</v>
      </c>
      <c r="H213" t="b">
        <v>0</v>
      </c>
      <c r="I213" t="b">
        <v>0</v>
      </c>
      <c r="J213" s="10" t="b">
        <f>IF(OR(out[[#This Row],[retired]]=TRUE,out[[#This Row],[deceased]]=TRUE),FALSE,TRUE)</f>
        <v>1</v>
      </c>
      <c r="K213" s="10" t="str">
        <f>IFERROR(VLOOKUP(out[[#This Row],[role]:[role]],Table2[],MATCH(out[[#Headers],[דירוג]],Table2[#Headers],0),FALSE),"אחר")</f>
        <v>שופט</v>
      </c>
      <c r="L213" s="10" t="str">
        <f>IFERROR(VLOOKUP(out[[#This Row],[role]:[role]],Table2[],MATCH(out[[#Headers],[ערכאה]],Table2[#Headers],0),FALSE),"אחר")</f>
        <v>בית משפט שלום</v>
      </c>
      <c r="M213" s="10">
        <v>1</v>
      </c>
      <c r="N213" s="10">
        <f>IF(out[[#This Row],[sex]]="female",1,0)</f>
        <v>1</v>
      </c>
      <c r="O213" s="10" t="s">
        <v>4317</v>
      </c>
      <c r="P213" s="10">
        <f>IF(out[[#This Row],[שמות ערביים]]="ערבי",1,0)</f>
        <v>0</v>
      </c>
    </row>
    <row r="214" spans="1:16" x14ac:dyDescent="0.25">
      <c r="A214" s="1" t="s">
        <v>9</v>
      </c>
      <c r="B214" s="1" t="s">
        <v>857</v>
      </c>
      <c r="C214" s="1" t="s">
        <v>387</v>
      </c>
      <c r="D214" s="1" t="s">
        <v>1277</v>
      </c>
      <c r="E214" s="1" t="s">
        <v>1278</v>
      </c>
      <c r="F214" s="1" t="s">
        <v>1279</v>
      </c>
      <c r="G214" s="1" t="s">
        <v>26</v>
      </c>
      <c r="H214" t="b">
        <v>0</v>
      </c>
      <c r="I214" t="b">
        <v>0</v>
      </c>
      <c r="J214" s="10" t="b">
        <f>IF(OR(out[[#This Row],[retired]]=TRUE,out[[#This Row],[deceased]]=TRUE),FALSE,TRUE)</f>
        <v>1</v>
      </c>
      <c r="K214" s="10" t="str">
        <f>IFERROR(VLOOKUP(out[[#This Row],[role]:[role]],Table2[],MATCH(out[[#Headers],[דירוג]],Table2[#Headers],0),FALSE),"אחר")</f>
        <v>שופט</v>
      </c>
      <c r="L214" s="10" t="str">
        <f>IFERROR(VLOOKUP(out[[#This Row],[role]:[role]],Table2[],MATCH(out[[#Headers],[ערכאה]],Table2[#Headers],0),FALSE),"אחר")</f>
        <v>בית משפט שלום</v>
      </c>
      <c r="M214" s="10">
        <v>1</v>
      </c>
      <c r="N214" s="10">
        <f>IF(out[[#This Row],[sex]]="female",1,0)</f>
        <v>1</v>
      </c>
      <c r="O214" s="10" t="s">
        <v>4317</v>
      </c>
      <c r="P214" s="10">
        <f>IF(out[[#This Row],[שמות ערביים]]="ערבי",1,0)</f>
        <v>0</v>
      </c>
    </row>
    <row r="215" spans="1:16" x14ac:dyDescent="0.25">
      <c r="A215" s="1" t="s">
        <v>9</v>
      </c>
      <c r="B215" s="1" t="s">
        <v>1175</v>
      </c>
      <c r="C215" s="1" t="s">
        <v>205</v>
      </c>
      <c r="D215" s="1" t="s">
        <v>1281</v>
      </c>
      <c r="E215" s="1" t="s">
        <v>207</v>
      </c>
      <c r="F215" s="1" t="s">
        <v>1282</v>
      </c>
      <c r="G215" s="1" t="s">
        <v>26</v>
      </c>
      <c r="H215" t="b">
        <v>0</v>
      </c>
      <c r="I215" t="b">
        <v>0</v>
      </c>
      <c r="J215" s="10" t="b">
        <f>IF(OR(out[[#This Row],[retired]]=TRUE,out[[#This Row],[deceased]]=TRUE),FALSE,TRUE)</f>
        <v>1</v>
      </c>
      <c r="K215" s="10" t="str">
        <f>IFERROR(VLOOKUP(out[[#This Row],[role]:[role]],Table2[],MATCH(out[[#Headers],[דירוג]],Table2[#Headers],0),FALSE),"אחר")</f>
        <v>שופט</v>
      </c>
      <c r="L215" s="10" t="str">
        <f>IFERROR(VLOOKUP(out[[#This Row],[role]:[role]],Table2[],MATCH(out[[#Headers],[ערכאה]],Table2[#Headers],0),FALSE),"אחר")</f>
        <v>בית משפט שלום</v>
      </c>
      <c r="M215" s="10">
        <v>1</v>
      </c>
      <c r="N215" s="10">
        <f>IF(out[[#This Row],[sex]]="female",1,0)</f>
        <v>1</v>
      </c>
      <c r="O215" s="10" t="s">
        <v>4317</v>
      </c>
      <c r="P215" s="10">
        <f>IF(out[[#This Row],[שמות ערביים]]="ערבי",1,0)</f>
        <v>0</v>
      </c>
    </row>
    <row r="216" spans="1:16" x14ac:dyDescent="0.25">
      <c r="A216" s="1" t="s">
        <v>9</v>
      </c>
      <c r="B216" s="1" t="s">
        <v>1289</v>
      </c>
      <c r="C216" s="1" t="s">
        <v>1290</v>
      </c>
      <c r="D216" s="1" t="s">
        <v>1291</v>
      </c>
      <c r="E216" s="1" t="s">
        <v>1292</v>
      </c>
      <c r="F216" s="1" t="s">
        <v>1293</v>
      </c>
      <c r="G216" s="1" t="s">
        <v>26</v>
      </c>
      <c r="H216" t="b">
        <v>0</v>
      </c>
      <c r="I216" t="b">
        <v>0</v>
      </c>
      <c r="J216" s="10" t="b">
        <f>IF(OR(out[[#This Row],[retired]]=TRUE,out[[#This Row],[deceased]]=TRUE),FALSE,TRUE)</f>
        <v>1</v>
      </c>
      <c r="K216" s="10" t="str">
        <f>IFERROR(VLOOKUP(out[[#This Row],[role]:[role]],Table2[],MATCH(out[[#Headers],[דירוג]],Table2[#Headers],0),FALSE),"אחר")</f>
        <v>שופט</v>
      </c>
      <c r="L216" s="10" t="str">
        <f>IFERROR(VLOOKUP(out[[#This Row],[role]:[role]],Table2[],MATCH(out[[#Headers],[ערכאה]],Table2[#Headers],0),FALSE),"אחר")</f>
        <v>בית משפט שלום</v>
      </c>
      <c r="M216" s="10">
        <v>1</v>
      </c>
      <c r="N216" s="10">
        <f>IF(out[[#This Row],[sex]]="female",1,0)</f>
        <v>1</v>
      </c>
      <c r="O216" s="10" t="s">
        <v>4317</v>
      </c>
      <c r="P216" s="10">
        <f>IF(out[[#This Row],[שמות ערביים]]="ערבי",1,0)</f>
        <v>0</v>
      </c>
    </row>
    <row r="217" spans="1:16" x14ac:dyDescent="0.25">
      <c r="A217" s="1" t="s">
        <v>9</v>
      </c>
      <c r="B217" s="1" t="s">
        <v>126</v>
      </c>
      <c r="C217" s="1" t="s">
        <v>1294</v>
      </c>
      <c r="D217" s="1" t="s">
        <v>1295</v>
      </c>
      <c r="E217" s="1" t="s">
        <v>191</v>
      </c>
      <c r="F217" s="1" t="s">
        <v>1296</v>
      </c>
      <c r="G217" s="1" t="s">
        <v>15</v>
      </c>
      <c r="H217" t="b">
        <v>0</v>
      </c>
      <c r="I217" t="b">
        <v>0</v>
      </c>
      <c r="J217" s="10" t="b">
        <f>IF(OR(out[[#This Row],[retired]]=TRUE,out[[#This Row],[deceased]]=TRUE),FALSE,TRUE)</f>
        <v>1</v>
      </c>
      <c r="K217" s="10" t="str">
        <f>IFERROR(VLOOKUP(out[[#This Row],[role]:[role]],Table2[],MATCH(out[[#Headers],[דירוג]],Table2[#Headers],0),FALSE),"אחר")</f>
        <v>שופט</v>
      </c>
      <c r="L217" s="10" t="str">
        <f>IFERROR(VLOOKUP(out[[#This Row],[role]:[role]],Table2[],MATCH(out[[#Headers],[ערכאה]],Table2[#Headers],0),FALSE),"אחר")</f>
        <v>בית משפט שלום</v>
      </c>
      <c r="M217" s="10">
        <v>1</v>
      </c>
      <c r="N217" s="10">
        <f>IF(out[[#This Row],[sex]]="female",1,0)</f>
        <v>0</v>
      </c>
      <c r="O217" s="10" t="s">
        <v>4317</v>
      </c>
      <c r="P217" s="10">
        <f>IF(out[[#This Row],[שמות ערביים]]="ערבי",1,0)</f>
        <v>0</v>
      </c>
    </row>
    <row r="218" spans="1:16" x14ac:dyDescent="0.25">
      <c r="A218" s="1" t="s">
        <v>9</v>
      </c>
      <c r="B218" s="1" t="s">
        <v>1297</v>
      </c>
      <c r="C218" s="1" t="s">
        <v>1298</v>
      </c>
      <c r="D218" s="1" t="s">
        <v>1299</v>
      </c>
      <c r="E218" s="1" t="s">
        <v>1300</v>
      </c>
      <c r="F218" s="1" t="s">
        <v>1301</v>
      </c>
      <c r="G218" s="1" t="s">
        <v>15</v>
      </c>
      <c r="H218" t="b">
        <v>0</v>
      </c>
      <c r="I218" t="b">
        <v>0</v>
      </c>
      <c r="J218" s="10" t="b">
        <f>IF(OR(out[[#This Row],[retired]]=TRUE,out[[#This Row],[deceased]]=TRUE),FALSE,TRUE)</f>
        <v>1</v>
      </c>
      <c r="K218" s="10" t="str">
        <f>IFERROR(VLOOKUP(out[[#This Row],[role]:[role]],Table2[],MATCH(out[[#Headers],[דירוג]],Table2[#Headers],0),FALSE),"אחר")</f>
        <v>שופט</v>
      </c>
      <c r="L218" s="10" t="str">
        <f>IFERROR(VLOOKUP(out[[#This Row],[role]:[role]],Table2[],MATCH(out[[#Headers],[ערכאה]],Table2[#Headers],0),FALSE),"אחר")</f>
        <v>בית משפט המחוזי</v>
      </c>
      <c r="M218" s="10">
        <v>1</v>
      </c>
      <c r="N218" s="10">
        <f>IF(out[[#This Row],[sex]]="female",1,0)</f>
        <v>0</v>
      </c>
      <c r="O218" s="10" t="s">
        <v>4317</v>
      </c>
      <c r="P218" s="10">
        <f>IF(out[[#This Row],[שמות ערביים]]="ערבי",1,0)</f>
        <v>0</v>
      </c>
    </row>
    <row r="219" spans="1:16" x14ac:dyDescent="0.25">
      <c r="A219" s="1" t="s">
        <v>9</v>
      </c>
      <c r="B219" s="1" t="s">
        <v>1302</v>
      </c>
      <c r="C219" s="1" t="s">
        <v>326</v>
      </c>
      <c r="D219" s="1" t="s">
        <v>63</v>
      </c>
      <c r="E219" s="1" t="s">
        <v>328</v>
      </c>
      <c r="F219" s="1" t="s">
        <v>65</v>
      </c>
      <c r="G219" s="1" t="s">
        <v>26</v>
      </c>
      <c r="H219" t="b">
        <v>0</v>
      </c>
      <c r="I219" t="b">
        <v>0</v>
      </c>
      <c r="J219" s="10" t="b">
        <f>IF(OR(out[[#This Row],[retired]]=TRUE,out[[#This Row],[deceased]]=TRUE),FALSE,TRUE)</f>
        <v>1</v>
      </c>
      <c r="K219" s="10" t="str">
        <f>IFERROR(VLOOKUP(out[[#This Row],[role]:[role]],Table2[],MATCH(out[[#Headers],[דירוג]],Table2[#Headers],0),FALSE),"אחר")</f>
        <v>שופט</v>
      </c>
      <c r="L219" s="10" t="str">
        <f>IFERROR(VLOOKUP(out[[#This Row],[role]:[role]],Table2[],MATCH(out[[#Headers],[ערכאה]],Table2[#Headers],0),FALSE),"אחר")</f>
        <v>בית משפט שלום</v>
      </c>
      <c r="M219" s="10">
        <v>1</v>
      </c>
      <c r="N219" s="10">
        <f>IF(out[[#This Row],[sex]]="female",1,0)</f>
        <v>1</v>
      </c>
      <c r="O219" s="10" t="s">
        <v>4317</v>
      </c>
      <c r="P219" s="10">
        <f>IF(out[[#This Row],[שמות ערביים]]="ערבי",1,0)</f>
        <v>0</v>
      </c>
    </row>
    <row r="220" spans="1:16" x14ac:dyDescent="0.25">
      <c r="A220" s="1" t="s">
        <v>9</v>
      </c>
      <c r="B220" s="1" t="s">
        <v>1261</v>
      </c>
      <c r="C220" s="1" t="s">
        <v>246</v>
      </c>
      <c r="D220" s="1" t="s">
        <v>1276</v>
      </c>
      <c r="E220" s="1" t="s">
        <v>248</v>
      </c>
      <c r="F220" s="1" t="s">
        <v>1280</v>
      </c>
      <c r="G220" s="1" t="s">
        <v>15</v>
      </c>
      <c r="H220" t="b">
        <v>0</v>
      </c>
      <c r="I220" t="b">
        <v>0</v>
      </c>
      <c r="J220" s="10" t="b">
        <f>IF(OR(out[[#This Row],[retired]]=TRUE,out[[#This Row],[deceased]]=TRUE),FALSE,TRUE)</f>
        <v>1</v>
      </c>
      <c r="K220" s="10" t="str">
        <f>IFERROR(VLOOKUP(out[[#This Row],[role]:[role]],Table2[],MATCH(out[[#Headers],[דירוג]],Table2[#Headers],0),FALSE),"אחר")</f>
        <v>שופט</v>
      </c>
      <c r="L220" s="10" t="str">
        <f>IFERROR(VLOOKUP(out[[#This Row],[role]:[role]],Table2[],MATCH(out[[#Headers],[ערכאה]],Table2[#Headers],0),FALSE),"אחר")</f>
        <v>בית הדין האזורי לעבודה</v>
      </c>
      <c r="M220" s="10">
        <v>1</v>
      </c>
      <c r="N220" s="10">
        <f>IF(out[[#This Row],[sex]]="female",1,0)</f>
        <v>0</v>
      </c>
      <c r="O220" s="10" t="s">
        <v>4317</v>
      </c>
      <c r="P220" s="10">
        <f>IF(out[[#This Row],[שמות ערביים]]="ערבי",1,0)</f>
        <v>0</v>
      </c>
    </row>
    <row r="221" spans="1:16" x14ac:dyDescent="0.25">
      <c r="A221" s="1" t="s">
        <v>9</v>
      </c>
      <c r="B221" s="1" t="s">
        <v>295</v>
      </c>
      <c r="C221" s="1" t="s">
        <v>1305</v>
      </c>
      <c r="D221" s="1" t="s">
        <v>1306</v>
      </c>
      <c r="E221" s="1" t="s">
        <v>1307</v>
      </c>
      <c r="F221" s="1" t="s">
        <v>1308</v>
      </c>
      <c r="G221" s="1" t="s">
        <v>15</v>
      </c>
      <c r="H221" t="b">
        <v>0</v>
      </c>
      <c r="I221" t="b">
        <v>0</v>
      </c>
      <c r="J221" s="10" t="b">
        <f>IF(OR(out[[#This Row],[retired]]=TRUE,out[[#This Row],[deceased]]=TRUE),FALSE,TRUE)</f>
        <v>1</v>
      </c>
      <c r="K221" s="10" t="str">
        <f>IFERROR(VLOOKUP(out[[#This Row],[role]:[role]],Table2[],MATCH(out[[#Headers],[דירוג]],Table2[#Headers],0),FALSE),"אחר")</f>
        <v>שופט</v>
      </c>
      <c r="L221" s="10" t="str">
        <f>IFERROR(VLOOKUP(out[[#This Row],[role]:[role]],Table2[],MATCH(out[[#Headers],[ערכאה]],Table2[#Headers],0),FALSE),"אחר")</f>
        <v>בית משפט המחוזי</v>
      </c>
      <c r="M221" s="10">
        <v>1</v>
      </c>
      <c r="N221" s="10">
        <f>IF(out[[#This Row],[sex]]="female",1,0)</f>
        <v>0</v>
      </c>
      <c r="O221" s="10" t="s">
        <v>4317</v>
      </c>
      <c r="P221" s="10">
        <f>IF(out[[#This Row],[שמות ערביים]]="ערבי",1,0)</f>
        <v>0</v>
      </c>
    </row>
    <row r="222" spans="1:16" x14ac:dyDescent="0.25">
      <c r="A222" s="1" t="s">
        <v>9</v>
      </c>
      <c r="B222" s="1" t="s">
        <v>1309</v>
      </c>
      <c r="C222" s="1" t="s">
        <v>1310</v>
      </c>
      <c r="D222" s="1" t="s">
        <v>1311</v>
      </c>
      <c r="E222" s="1" t="s">
        <v>1312</v>
      </c>
      <c r="F222" s="1" t="s">
        <v>1313</v>
      </c>
      <c r="G222" s="1" t="s">
        <v>15</v>
      </c>
      <c r="H222" t="b">
        <v>0</v>
      </c>
      <c r="I222" t="b">
        <v>0</v>
      </c>
      <c r="J222" s="10" t="b">
        <f>IF(OR(out[[#This Row],[retired]]=TRUE,out[[#This Row],[deceased]]=TRUE),FALSE,TRUE)</f>
        <v>1</v>
      </c>
      <c r="K222" s="10" t="str">
        <f>IFERROR(VLOOKUP(out[[#This Row],[role]:[role]],Table2[],MATCH(out[[#Headers],[דירוג]],Table2[#Headers],0),FALSE),"אחר")</f>
        <v>שופט</v>
      </c>
      <c r="L222" s="10" t="str">
        <f>IFERROR(VLOOKUP(out[[#This Row],[role]:[role]],Table2[],MATCH(out[[#Headers],[ערכאה]],Table2[#Headers],0),FALSE),"אחר")</f>
        <v>בית משפט שלום</v>
      </c>
      <c r="M222" s="10">
        <v>1</v>
      </c>
      <c r="N222" s="10">
        <f>IF(out[[#This Row],[sex]]="female",1,0)</f>
        <v>0</v>
      </c>
      <c r="O222" s="10" t="s">
        <v>4317</v>
      </c>
      <c r="P222" s="10">
        <f>IF(out[[#This Row],[שמות ערביים]]="ערבי",1,0)</f>
        <v>0</v>
      </c>
    </row>
    <row r="223" spans="1:16" x14ac:dyDescent="0.25">
      <c r="A223" s="1" t="s">
        <v>9</v>
      </c>
      <c r="B223" s="1" t="s">
        <v>1314</v>
      </c>
      <c r="C223" s="1" t="s">
        <v>1315</v>
      </c>
      <c r="D223" s="1" t="s">
        <v>1316</v>
      </c>
      <c r="E223" s="1" t="s">
        <v>1317</v>
      </c>
      <c r="F223" s="1" t="s">
        <v>1318</v>
      </c>
      <c r="G223" s="1" t="s">
        <v>15</v>
      </c>
      <c r="H223" t="b">
        <v>0</v>
      </c>
      <c r="I223" t="b">
        <v>0</v>
      </c>
      <c r="J223" s="10" t="b">
        <f>IF(OR(out[[#This Row],[retired]]=TRUE,out[[#This Row],[deceased]]=TRUE),FALSE,TRUE)</f>
        <v>1</v>
      </c>
      <c r="K223" s="10" t="str">
        <f>IFERROR(VLOOKUP(out[[#This Row],[role]:[role]],Table2[],MATCH(out[[#Headers],[דירוג]],Table2[#Headers],0),FALSE),"אחר")</f>
        <v>שופט</v>
      </c>
      <c r="L223" s="10" t="str">
        <f>IFERROR(VLOOKUP(out[[#This Row],[role]:[role]],Table2[],MATCH(out[[#Headers],[ערכאה]],Table2[#Headers],0),FALSE),"אחר")</f>
        <v>בית משפט שלום</v>
      </c>
      <c r="M223" s="10">
        <v>1</v>
      </c>
      <c r="N223" s="10">
        <f>IF(out[[#This Row],[sex]]="female",1,0)</f>
        <v>0</v>
      </c>
      <c r="O223" s="10" t="s">
        <v>4317</v>
      </c>
      <c r="P223" s="10">
        <f>IF(out[[#This Row],[שמות ערביים]]="ערבי",1,0)</f>
        <v>0</v>
      </c>
    </row>
    <row r="224" spans="1:16" x14ac:dyDescent="0.25">
      <c r="A224" s="1" t="s">
        <v>9</v>
      </c>
      <c r="B224" s="1" t="s">
        <v>204</v>
      </c>
      <c r="C224" s="1" t="s">
        <v>256</v>
      </c>
      <c r="D224" s="1" t="s">
        <v>1319</v>
      </c>
      <c r="E224" s="1" t="s">
        <v>257</v>
      </c>
      <c r="F224" s="1" t="s">
        <v>1320</v>
      </c>
      <c r="G224" s="1" t="s">
        <v>26</v>
      </c>
      <c r="H224" t="b">
        <v>0</v>
      </c>
      <c r="I224" t="b">
        <v>0</v>
      </c>
      <c r="J224" s="10" t="b">
        <f>IF(OR(out[[#This Row],[retired]]=TRUE,out[[#This Row],[deceased]]=TRUE),FALSE,TRUE)</f>
        <v>1</v>
      </c>
      <c r="K224" s="10" t="str">
        <f>IFERROR(VLOOKUP(out[[#This Row],[role]:[role]],Table2[],MATCH(out[[#Headers],[דירוג]],Table2[#Headers],0),FALSE),"אחר")</f>
        <v>שופט</v>
      </c>
      <c r="L224" s="10" t="str">
        <f>IFERROR(VLOOKUP(out[[#This Row],[role]:[role]],Table2[],MATCH(out[[#Headers],[ערכאה]],Table2[#Headers],0),FALSE),"אחר")</f>
        <v>בית משפט שלום</v>
      </c>
      <c r="M224" s="10">
        <v>1</v>
      </c>
      <c r="N224" s="10">
        <f>IF(out[[#This Row],[sex]]="female",1,0)</f>
        <v>1</v>
      </c>
      <c r="O224" s="10" t="s">
        <v>4317</v>
      </c>
      <c r="P224" s="10">
        <f>IF(out[[#This Row],[שמות ערביים]]="ערבי",1,0)</f>
        <v>0</v>
      </c>
    </row>
    <row r="225" spans="1:16" x14ac:dyDescent="0.25">
      <c r="A225" s="1" t="s">
        <v>9</v>
      </c>
      <c r="B225" s="1" t="s">
        <v>717</v>
      </c>
      <c r="C225" s="1" t="s">
        <v>1321</v>
      </c>
      <c r="D225" s="1" t="s">
        <v>1322</v>
      </c>
      <c r="E225" s="1" t="s">
        <v>1323</v>
      </c>
      <c r="F225" s="1" t="s">
        <v>1324</v>
      </c>
      <c r="G225" s="1" t="s">
        <v>15</v>
      </c>
      <c r="H225" t="b">
        <v>0</v>
      </c>
      <c r="I225" t="b">
        <v>0</v>
      </c>
      <c r="J225" s="10" t="b">
        <f>IF(OR(out[[#This Row],[retired]]=TRUE,out[[#This Row],[deceased]]=TRUE),FALSE,TRUE)</f>
        <v>1</v>
      </c>
      <c r="K225" s="10" t="str">
        <f>IFERROR(VLOOKUP(out[[#This Row],[role]:[role]],Table2[],MATCH(out[[#Headers],[דירוג]],Table2[#Headers],0),FALSE),"אחר")</f>
        <v>שופט</v>
      </c>
      <c r="L225" s="10" t="str">
        <f>IFERROR(VLOOKUP(out[[#This Row],[role]:[role]],Table2[],MATCH(out[[#Headers],[ערכאה]],Table2[#Headers],0),FALSE),"אחר")</f>
        <v>בית משפט המחוזי</v>
      </c>
      <c r="M225" s="10">
        <v>1</v>
      </c>
      <c r="N225" s="10">
        <f>IF(out[[#This Row],[sex]]="female",1,0)</f>
        <v>0</v>
      </c>
      <c r="O225" s="10" t="s">
        <v>4317</v>
      </c>
      <c r="P225" s="10">
        <f>IF(out[[#This Row],[שמות ערביים]]="ערבי",1,0)</f>
        <v>0</v>
      </c>
    </row>
    <row r="226" spans="1:16" x14ac:dyDescent="0.25">
      <c r="A226" s="1" t="s">
        <v>9</v>
      </c>
      <c r="B226" s="1" t="s">
        <v>52</v>
      </c>
      <c r="C226" s="1" t="s">
        <v>1327</v>
      </c>
      <c r="D226" s="1" t="s">
        <v>1319</v>
      </c>
      <c r="E226" s="1" t="s">
        <v>1328</v>
      </c>
      <c r="F226" s="1" t="s">
        <v>1320</v>
      </c>
      <c r="G226" s="1" t="s">
        <v>15</v>
      </c>
      <c r="H226" t="b">
        <v>0</v>
      </c>
      <c r="I226" t="b">
        <v>0</v>
      </c>
      <c r="J226" s="10" t="b">
        <f>IF(OR(out[[#This Row],[retired]]=TRUE,out[[#This Row],[deceased]]=TRUE),FALSE,TRUE)</f>
        <v>1</v>
      </c>
      <c r="K226" s="10" t="str">
        <f>IFERROR(VLOOKUP(out[[#This Row],[role]:[role]],Table2[],MATCH(out[[#Headers],[דירוג]],Table2[#Headers],0),FALSE),"אחר")</f>
        <v>שופט</v>
      </c>
      <c r="L226" s="10" t="str">
        <f>IFERROR(VLOOKUP(out[[#This Row],[role]:[role]],Table2[],MATCH(out[[#Headers],[ערכאה]],Table2[#Headers],0),FALSE),"אחר")</f>
        <v>בית משפט שלום</v>
      </c>
      <c r="M226" s="10">
        <v>1</v>
      </c>
      <c r="N226" s="10">
        <f>IF(out[[#This Row],[sex]]="female",1,0)</f>
        <v>0</v>
      </c>
      <c r="O226" s="10" t="s">
        <v>4317</v>
      </c>
      <c r="P226" s="10">
        <f>IF(out[[#This Row],[שמות ערביים]]="ערבי",1,0)</f>
        <v>0</v>
      </c>
    </row>
    <row r="227" spans="1:16" x14ac:dyDescent="0.25">
      <c r="A227" s="1" t="s">
        <v>9</v>
      </c>
      <c r="B227" s="1" t="s">
        <v>232</v>
      </c>
      <c r="C227" s="1" t="s">
        <v>292</v>
      </c>
      <c r="D227" s="1" t="s">
        <v>1333</v>
      </c>
      <c r="E227" s="1" t="s">
        <v>293</v>
      </c>
      <c r="F227" s="1" t="s">
        <v>1334</v>
      </c>
      <c r="G227" s="1" t="s">
        <v>26</v>
      </c>
      <c r="H227" t="b">
        <v>0</v>
      </c>
      <c r="I227" t="b">
        <v>0</v>
      </c>
      <c r="J227" s="10" t="b">
        <f>IF(OR(out[[#This Row],[retired]]=TRUE,out[[#This Row],[deceased]]=TRUE),FALSE,TRUE)</f>
        <v>1</v>
      </c>
      <c r="K227" s="10" t="str">
        <f>IFERROR(VLOOKUP(out[[#This Row],[role]:[role]],Table2[],MATCH(out[[#Headers],[דירוג]],Table2[#Headers],0),FALSE),"אחר")</f>
        <v>שופט</v>
      </c>
      <c r="L227" s="10" t="str">
        <f>IFERROR(VLOOKUP(out[[#This Row],[role]:[role]],Table2[],MATCH(out[[#Headers],[ערכאה]],Table2[#Headers],0),FALSE),"אחר")</f>
        <v>בית משפט שלום</v>
      </c>
      <c r="M227" s="10">
        <v>1</v>
      </c>
      <c r="N227" s="10">
        <f>IF(out[[#This Row],[sex]]="female",1,0)</f>
        <v>1</v>
      </c>
      <c r="O227" s="10" t="s">
        <v>4317</v>
      </c>
      <c r="P227" s="10">
        <f>IF(out[[#This Row],[שמות ערביים]]="ערבי",1,0)</f>
        <v>0</v>
      </c>
    </row>
    <row r="228" spans="1:16" x14ac:dyDescent="0.25">
      <c r="A228" s="1" t="s">
        <v>9</v>
      </c>
      <c r="B228" s="1" t="s">
        <v>295</v>
      </c>
      <c r="C228" s="1" t="s">
        <v>938</v>
      </c>
      <c r="D228" s="1" t="s">
        <v>1335</v>
      </c>
      <c r="E228" s="1" t="s">
        <v>360</v>
      </c>
      <c r="F228" s="1" t="s">
        <v>1336</v>
      </c>
      <c r="G228" s="1" t="s">
        <v>15</v>
      </c>
      <c r="H228" t="b">
        <v>0</v>
      </c>
      <c r="I228" t="b">
        <v>0</v>
      </c>
      <c r="J228" s="10" t="b">
        <f>IF(OR(out[[#This Row],[retired]]=TRUE,out[[#This Row],[deceased]]=TRUE),FALSE,TRUE)</f>
        <v>1</v>
      </c>
      <c r="K228" s="10" t="str">
        <f>IFERROR(VLOOKUP(out[[#This Row],[role]:[role]],Table2[],MATCH(out[[#Headers],[דירוג]],Table2[#Headers],0),FALSE),"אחר")</f>
        <v>שופט</v>
      </c>
      <c r="L228" s="10" t="str">
        <f>IFERROR(VLOOKUP(out[[#This Row],[role]:[role]],Table2[],MATCH(out[[#Headers],[ערכאה]],Table2[#Headers],0),FALSE),"אחר")</f>
        <v>בית משפט המחוזי</v>
      </c>
      <c r="M228" s="10">
        <v>1</v>
      </c>
      <c r="N228" s="10">
        <f>IF(out[[#This Row],[sex]]="female",1,0)</f>
        <v>0</v>
      </c>
      <c r="O228" s="10" t="s">
        <v>4317</v>
      </c>
      <c r="P228" s="10">
        <f>IF(out[[#This Row],[שמות ערביים]]="ערבי",1,0)</f>
        <v>0</v>
      </c>
    </row>
    <row r="229" spans="1:16" x14ac:dyDescent="0.25">
      <c r="A229" s="1" t="s">
        <v>9</v>
      </c>
      <c r="B229" s="1" t="s">
        <v>1345</v>
      </c>
      <c r="C229" s="1" t="s">
        <v>348</v>
      </c>
      <c r="D229" s="1" t="s">
        <v>1346</v>
      </c>
      <c r="E229" s="1" t="s">
        <v>350</v>
      </c>
      <c r="F229" s="1" t="s">
        <v>1347</v>
      </c>
      <c r="G229" s="1" t="s">
        <v>26</v>
      </c>
      <c r="H229" t="b">
        <v>0</v>
      </c>
      <c r="I229" t="b">
        <v>0</v>
      </c>
      <c r="J229" s="10" t="b">
        <f>IF(OR(out[[#This Row],[retired]]=TRUE,out[[#This Row],[deceased]]=TRUE),FALSE,TRUE)</f>
        <v>1</v>
      </c>
      <c r="K229" s="10" t="str">
        <f>IFERROR(VLOOKUP(out[[#This Row],[role]:[role]],Table2[],MATCH(out[[#Headers],[דירוג]],Table2[#Headers],0),FALSE),"אחר")</f>
        <v>שופט</v>
      </c>
      <c r="L229" s="10" t="str">
        <f>IFERROR(VLOOKUP(out[[#This Row],[role]:[role]],Table2[],MATCH(out[[#Headers],[ערכאה]],Table2[#Headers],0),FALSE),"אחר")</f>
        <v>בית משפט שלום</v>
      </c>
      <c r="M229" s="10">
        <v>1</v>
      </c>
      <c r="N229" s="10">
        <f>IF(out[[#This Row],[sex]]="female",1,0)</f>
        <v>1</v>
      </c>
      <c r="O229" s="10" t="s">
        <v>4317</v>
      </c>
      <c r="P229" s="10">
        <f>IF(out[[#This Row],[שמות ערביים]]="ערבי",1,0)</f>
        <v>0</v>
      </c>
    </row>
    <row r="230" spans="1:16" x14ac:dyDescent="0.25">
      <c r="A230" s="1" t="s">
        <v>9</v>
      </c>
      <c r="B230" s="1" t="s">
        <v>1352</v>
      </c>
      <c r="C230" s="1" t="s">
        <v>1353</v>
      </c>
      <c r="D230" s="1" t="s">
        <v>1354</v>
      </c>
      <c r="E230" s="1" t="s">
        <v>1355</v>
      </c>
      <c r="F230" s="1" t="s">
        <v>1356</v>
      </c>
      <c r="G230" s="1" t="s">
        <v>26</v>
      </c>
      <c r="H230" t="b">
        <v>0</v>
      </c>
      <c r="I230" t="b">
        <v>0</v>
      </c>
      <c r="J230" s="10" t="b">
        <f>IF(OR(out[[#This Row],[retired]]=TRUE,out[[#This Row],[deceased]]=TRUE),FALSE,TRUE)</f>
        <v>1</v>
      </c>
      <c r="K230" s="10" t="str">
        <f>IFERROR(VLOOKUP(out[[#This Row],[role]:[role]],Table2[],MATCH(out[[#Headers],[דירוג]],Table2[#Headers],0),FALSE),"אחר")</f>
        <v>סגן או משנה</v>
      </c>
      <c r="L230" s="10" t="str">
        <f>IFERROR(VLOOKUP(out[[#This Row],[role]:[role]],Table2[],MATCH(out[[#Headers],[ערכאה]],Table2[#Headers],0),FALSE),"אחר")</f>
        <v>בית הדין האזורי לעבודה</v>
      </c>
      <c r="M230" s="10">
        <v>1</v>
      </c>
      <c r="N230" s="10">
        <f>IF(out[[#This Row],[sex]]="female",1,0)</f>
        <v>1</v>
      </c>
      <c r="O230" s="10" t="s">
        <v>4317</v>
      </c>
      <c r="P230" s="10">
        <f>IF(out[[#This Row],[שמות ערביים]]="ערבי",1,0)</f>
        <v>0</v>
      </c>
    </row>
    <row r="231" spans="1:16" x14ac:dyDescent="0.25">
      <c r="A231" s="1" t="s">
        <v>9</v>
      </c>
      <c r="B231" s="1" t="s">
        <v>232</v>
      </c>
      <c r="C231" s="1" t="s">
        <v>1374</v>
      </c>
      <c r="D231" s="1" t="s">
        <v>1366</v>
      </c>
      <c r="E231" s="1" t="s">
        <v>1375</v>
      </c>
      <c r="F231" s="1" t="s">
        <v>1376</v>
      </c>
      <c r="G231" s="1" t="s">
        <v>26</v>
      </c>
      <c r="H231" t="b">
        <v>0</v>
      </c>
      <c r="I231" t="b">
        <v>0</v>
      </c>
      <c r="J231" s="10" t="b">
        <f>IF(OR(out[[#This Row],[retired]]=TRUE,out[[#This Row],[deceased]]=TRUE),FALSE,TRUE)</f>
        <v>1</v>
      </c>
      <c r="K231" s="10" t="str">
        <f>IFERROR(VLOOKUP(out[[#This Row],[role]:[role]],Table2[],MATCH(out[[#Headers],[דירוג]],Table2[#Headers],0),FALSE),"אחר")</f>
        <v>שופט</v>
      </c>
      <c r="L231" s="10" t="str">
        <f>IFERROR(VLOOKUP(out[[#This Row],[role]:[role]],Table2[],MATCH(out[[#Headers],[ערכאה]],Table2[#Headers],0),FALSE),"אחר")</f>
        <v>בית משפט שלום</v>
      </c>
      <c r="M231" s="10">
        <v>1</v>
      </c>
      <c r="N231" s="10">
        <f>IF(out[[#This Row],[sex]]="female",1,0)</f>
        <v>1</v>
      </c>
      <c r="O231" s="10" t="s">
        <v>4317</v>
      </c>
      <c r="P231" s="10">
        <f>IF(out[[#This Row],[שמות ערביים]]="ערבי",1,0)</f>
        <v>0</v>
      </c>
    </row>
    <row r="232" spans="1:16" x14ac:dyDescent="0.25">
      <c r="A232" s="1" t="s">
        <v>9</v>
      </c>
      <c r="B232" s="1" t="s">
        <v>300</v>
      </c>
      <c r="C232" s="1" t="s">
        <v>477</v>
      </c>
      <c r="D232" s="1" t="s">
        <v>1385</v>
      </c>
      <c r="E232" s="1" t="s">
        <v>479</v>
      </c>
      <c r="F232" s="1" t="s">
        <v>1386</v>
      </c>
      <c r="G232" s="1" t="s">
        <v>15</v>
      </c>
      <c r="H232" t="b">
        <v>0</v>
      </c>
      <c r="I232" t="b">
        <v>0</v>
      </c>
      <c r="J232" s="10" t="b">
        <f>IF(OR(out[[#This Row],[retired]]=TRUE,out[[#This Row],[deceased]]=TRUE),FALSE,TRUE)</f>
        <v>1</v>
      </c>
      <c r="K232" s="10" t="str">
        <f>IFERROR(VLOOKUP(out[[#This Row],[role]:[role]],Table2[],MATCH(out[[#Headers],[דירוג]],Table2[#Headers],0),FALSE),"אחר")</f>
        <v>שופט</v>
      </c>
      <c r="L232" s="10" t="str">
        <f>IFERROR(VLOOKUP(out[[#This Row],[role]:[role]],Table2[],MATCH(out[[#Headers],[ערכאה]],Table2[#Headers],0),FALSE),"אחר")</f>
        <v>בית משפט שלום</v>
      </c>
      <c r="M232" s="10">
        <v>1</v>
      </c>
      <c r="N232" s="10">
        <f>IF(out[[#This Row],[sex]]="female",1,0)</f>
        <v>0</v>
      </c>
      <c r="O232" s="10" t="s">
        <v>4317</v>
      </c>
      <c r="P232" s="10">
        <f>IF(out[[#This Row],[שמות ערביים]]="ערבי",1,0)</f>
        <v>0</v>
      </c>
    </row>
    <row r="233" spans="1:16" x14ac:dyDescent="0.25">
      <c r="A233" s="1" t="s">
        <v>9</v>
      </c>
      <c r="B233" s="1" t="s">
        <v>1391</v>
      </c>
      <c r="C233" s="1" t="s">
        <v>1392</v>
      </c>
      <c r="D233" s="1" t="s">
        <v>1393</v>
      </c>
      <c r="E233" s="1" t="s">
        <v>1394</v>
      </c>
      <c r="F233" s="1" t="s">
        <v>1395</v>
      </c>
      <c r="G233" s="1" t="s">
        <v>15</v>
      </c>
      <c r="H233" t="b">
        <v>0</v>
      </c>
      <c r="I233" t="b">
        <v>0</v>
      </c>
      <c r="J233" s="10" t="b">
        <f>IF(OR(out[[#This Row],[retired]]=TRUE,out[[#This Row],[deceased]]=TRUE),FALSE,TRUE)</f>
        <v>1</v>
      </c>
      <c r="K233" s="10" t="str">
        <f>IFERROR(VLOOKUP(out[[#This Row],[role]:[role]],Table2[],MATCH(out[[#Headers],[דירוג]],Table2[#Headers],0),FALSE),"אחר")</f>
        <v>סגן או משנה</v>
      </c>
      <c r="L233" s="10" t="str">
        <f>IFERROR(VLOOKUP(out[[#This Row],[role]:[role]],Table2[],MATCH(out[[#Headers],[ערכאה]],Table2[#Headers],0),FALSE),"אחר")</f>
        <v>בית הדין האזורי לעבודה</v>
      </c>
      <c r="M233" s="10">
        <v>1</v>
      </c>
      <c r="N233" s="10">
        <f>IF(out[[#This Row],[sex]]="female",1,0)</f>
        <v>0</v>
      </c>
      <c r="O233" s="10" t="s">
        <v>4317</v>
      </c>
      <c r="P233" s="10">
        <f>IF(out[[#This Row],[שמות ערביים]]="ערבי",1,0)</f>
        <v>0</v>
      </c>
    </row>
    <row r="234" spans="1:16" x14ac:dyDescent="0.25">
      <c r="A234" s="1" t="s">
        <v>9</v>
      </c>
      <c r="B234" s="1" t="s">
        <v>250</v>
      </c>
      <c r="C234" s="1" t="s">
        <v>1396</v>
      </c>
      <c r="D234" s="1" t="s">
        <v>1397</v>
      </c>
      <c r="E234" s="1" t="s">
        <v>1398</v>
      </c>
      <c r="F234" s="1" t="s">
        <v>1399</v>
      </c>
      <c r="G234" s="1" t="s">
        <v>26</v>
      </c>
      <c r="H234" t="b">
        <v>0</v>
      </c>
      <c r="I234" t="b">
        <v>0</v>
      </c>
      <c r="J234" s="10" t="b">
        <f>IF(OR(out[[#This Row],[retired]]=TRUE,out[[#This Row],[deceased]]=TRUE),FALSE,TRUE)</f>
        <v>1</v>
      </c>
      <c r="K234" s="10" t="str">
        <f>IFERROR(VLOOKUP(out[[#This Row],[role]:[role]],Table2[],MATCH(out[[#Headers],[דירוג]],Table2[#Headers],0),FALSE),"אחר")</f>
        <v>שופט</v>
      </c>
      <c r="L234" s="10" t="str">
        <f>IFERROR(VLOOKUP(out[[#This Row],[role]:[role]],Table2[],MATCH(out[[#Headers],[ערכאה]],Table2[#Headers],0),FALSE),"אחר")</f>
        <v>בית הדין הארצי לעבודה</v>
      </c>
      <c r="M234" s="10">
        <v>1</v>
      </c>
      <c r="N234" s="10">
        <f>IF(out[[#This Row],[sex]]="female",1,0)</f>
        <v>1</v>
      </c>
      <c r="O234" s="10" t="s">
        <v>4317</v>
      </c>
      <c r="P234" s="10">
        <f>IF(out[[#This Row],[שמות ערביים]]="ערבי",1,0)</f>
        <v>0</v>
      </c>
    </row>
    <row r="235" spans="1:16" x14ac:dyDescent="0.25">
      <c r="A235" s="1" t="s">
        <v>9</v>
      </c>
      <c r="B235" s="1" t="s">
        <v>795</v>
      </c>
      <c r="C235" s="1" t="s">
        <v>1164</v>
      </c>
      <c r="D235" s="1" t="s">
        <v>1404</v>
      </c>
      <c r="E235" s="1" t="s">
        <v>1166</v>
      </c>
      <c r="F235" s="1" t="s">
        <v>1405</v>
      </c>
      <c r="G235" s="1" t="s">
        <v>26</v>
      </c>
      <c r="H235" t="b">
        <v>0</v>
      </c>
      <c r="I235" t="b">
        <v>0</v>
      </c>
      <c r="J235" s="10" t="b">
        <f>IF(OR(out[[#This Row],[retired]]=TRUE,out[[#This Row],[deceased]]=TRUE),FALSE,TRUE)</f>
        <v>1</v>
      </c>
      <c r="K235" s="10" t="str">
        <f>IFERROR(VLOOKUP(out[[#This Row],[role]:[role]],Table2[],MATCH(out[[#Headers],[דירוג]],Table2[#Headers],0),FALSE),"אחר")</f>
        <v>שופט</v>
      </c>
      <c r="L235" s="10" t="str">
        <f>IFERROR(VLOOKUP(out[[#This Row],[role]:[role]],Table2[],MATCH(out[[#Headers],[ערכאה]],Table2[#Headers],0),FALSE),"אחר")</f>
        <v>בית משפט המחוזי</v>
      </c>
      <c r="M235" s="10">
        <v>1</v>
      </c>
      <c r="N235" s="10">
        <f>IF(out[[#This Row],[sex]]="female",1,0)</f>
        <v>1</v>
      </c>
      <c r="O235" s="10" t="s">
        <v>4317</v>
      </c>
      <c r="P235" s="10">
        <f>IF(out[[#This Row],[שמות ערביים]]="ערבי",1,0)</f>
        <v>0</v>
      </c>
    </row>
    <row r="236" spans="1:16" x14ac:dyDescent="0.25">
      <c r="A236" s="1" t="s">
        <v>9</v>
      </c>
      <c r="B236" s="1" t="s">
        <v>1410</v>
      </c>
      <c r="C236" s="1" t="s">
        <v>1411</v>
      </c>
      <c r="D236" s="1" t="s">
        <v>1412</v>
      </c>
      <c r="E236" s="1" t="s">
        <v>1413</v>
      </c>
      <c r="F236" s="1" t="s">
        <v>1414</v>
      </c>
      <c r="G236" s="1" t="s">
        <v>26</v>
      </c>
      <c r="H236" t="b">
        <v>0</v>
      </c>
      <c r="I236" t="b">
        <v>0</v>
      </c>
      <c r="J236" s="10" t="b">
        <f>IF(OR(out[[#This Row],[retired]]=TRUE,out[[#This Row],[deceased]]=TRUE),FALSE,TRUE)</f>
        <v>1</v>
      </c>
      <c r="K236" s="10" t="str">
        <f>IFERROR(VLOOKUP(out[[#This Row],[role]:[role]],Table2[],MATCH(out[[#Headers],[דירוג]],Table2[#Headers],0),FALSE),"אחר")</f>
        <v>שופט</v>
      </c>
      <c r="L236" s="10" t="str">
        <f>IFERROR(VLOOKUP(out[[#This Row],[role]:[role]],Table2[],MATCH(out[[#Headers],[ערכאה]],Table2[#Headers],0),FALSE),"אחר")</f>
        <v>בית משפט המחוזי</v>
      </c>
      <c r="M236" s="10">
        <v>1</v>
      </c>
      <c r="N236" s="10">
        <f>IF(out[[#This Row],[sex]]="female",1,0)</f>
        <v>1</v>
      </c>
      <c r="O236" s="10" t="s">
        <v>4317</v>
      </c>
      <c r="P236" s="10">
        <f>IF(out[[#This Row],[שמות ערביים]]="ערבי",1,0)</f>
        <v>0</v>
      </c>
    </row>
    <row r="237" spans="1:16" x14ac:dyDescent="0.25">
      <c r="A237" s="1" t="s">
        <v>9</v>
      </c>
      <c r="B237" s="1" t="s">
        <v>255</v>
      </c>
      <c r="C237" s="1" t="s">
        <v>1420</v>
      </c>
      <c r="D237" s="1" t="s">
        <v>1421</v>
      </c>
      <c r="E237" s="1" t="s">
        <v>1422</v>
      </c>
      <c r="F237" s="1" t="s">
        <v>1423</v>
      </c>
      <c r="G237" s="1" t="s">
        <v>26</v>
      </c>
      <c r="H237" t="b">
        <v>0</v>
      </c>
      <c r="I237" t="b">
        <v>0</v>
      </c>
      <c r="J237" s="10" t="b">
        <f>IF(OR(out[[#This Row],[retired]]=TRUE,out[[#This Row],[deceased]]=TRUE),FALSE,TRUE)</f>
        <v>1</v>
      </c>
      <c r="K237" s="10" t="str">
        <f>IFERROR(VLOOKUP(out[[#This Row],[role]:[role]],Table2[],MATCH(out[[#Headers],[דירוג]],Table2[#Headers],0),FALSE),"אחר")</f>
        <v>שופט</v>
      </c>
      <c r="L237" s="10" t="str">
        <f>IFERROR(VLOOKUP(out[[#This Row],[role]:[role]],Table2[],MATCH(out[[#Headers],[ערכאה]],Table2[#Headers],0),FALSE),"אחר")</f>
        <v>בית משפט שלום</v>
      </c>
      <c r="M237" s="10">
        <v>1</v>
      </c>
      <c r="N237" s="10">
        <f>IF(out[[#This Row],[sex]]="female",1,0)</f>
        <v>1</v>
      </c>
      <c r="O237" s="10" t="s">
        <v>4317</v>
      </c>
      <c r="P237" s="10">
        <f>IF(out[[#This Row],[שמות ערביים]]="ערבי",1,0)</f>
        <v>0</v>
      </c>
    </row>
    <row r="238" spans="1:16" x14ac:dyDescent="0.25">
      <c r="A238" s="1" t="s">
        <v>9</v>
      </c>
      <c r="B238" s="1" t="s">
        <v>672</v>
      </c>
      <c r="C238" s="1" t="s">
        <v>1442</v>
      </c>
      <c r="D238" s="1" t="s">
        <v>1443</v>
      </c>
      <c r="E238" s="1" t="s">
        <v>235</v>
      </c>
      <c r="F238" s="1" t="s">
        <v>1444</v>
      </c>
      <c r="G238" s="1" t="s">
        <v>26</v>
      </c>
      <c r="H238" t="b">
        <v>0</v>
      </c>
      <c r="I238" t="b">
        <v>0</v>
      </c>
      <c r="J238" s="10" t="b">
        <f>IF(OR(out[[#This Row],[retired]]=TRUE,out[[#This Row],[deceased]]=TRUE),FALSE,TRUE)</f>
        <v>1</v>
      </c>
      <c r="K238" s="10" t="str">
        <f>IFERROR(VLOOKUP(out[[#This Row],[role]:[role]],Table2[],MATCH(out[[#Headers],[דירוג]],Table2[#Headers],0),FALSE),"אחר")</f>
        <v>שופט</v>
      </c>
      <c r="L238" s="10" t="str">
        <f>IFERROR(VLOOKUP(out[[#This Row],[role]:[role]],Table2[],MATCH(out[[#Headers],[ערכאה]],Table2[#Headers],0),FALSE),"אחר")</f>
        <v>בית משפט שלום</v>
      </c>
      <c r="M238" s="10">
        <v>1</v>
      </c>
      <c r="N238" s="10">
        <f>IF(out[[#This Row],[sex]]="female",1,0)</f>
        <v>1</v>
      </c>
      <c r="O238" s="10" t="s">
        <v>4317</v>
      </c>
      <c r="P238" s="10">
        <f>IF(out[[#This Row],[שמות ערביים]]="ערבי",1,0)</f>
        <v>0</v>
      </c>
    </row>
    <row r="239" spans="1:16" x14ac:dyDescent="0.25">
      <c r="A239" s="1" t="s">
        <v>9</v>
      </c>
      <c r="B239" s="1" t="s">
        <v>1450</v>
      </c>
      <c r="C239" s="1" t="s">
        <v>1451</v>
      </c>
      <c r="D239" s="1" t="s">
        <v>1452</v>
      </c>
      <c r="E239" s="1" t="s">
        <v>1453</v>
      </c>
      <c r="F239" s="1" t="s">
        <v>1454</v>
      </c>
      <c r="G239" s="1" t="s">
        <v>26</v>
      </c>
      <c r="H239" t="b">
        <v>0</v>
      </c>
      <c r="I239" t="b">
        <v>0</v>
      </c>
      <c r="J239" s="10" t="b">
        <f>IF(OR(out[[#This Row],[retired]]=TRUE,out[[#This Row],[deceased]]=TRUE),FALSE,TRUE)</f>
        <v>1</v>
      </c>
      <c r="K239" s="10" t="str">
        <f>IFERROR(VLOOKUP(out[[#This Row],[role]:[role]],Table2[],MATCH(out[[#Headers],[דירוג]],Table2[#Headers],0),FALSE),"אחר")</f>
        <v>שופט</v>
      </c>
      <c r="L239" s="10" t="str">
        <f>IFERROR(VLOOKUP(out[[#This Row],[role]:[role]],Table2[],MATCH(out[[#Headers],[ערכאה]],Table2[#Headers],0),FALSE),"אחר")</f>
        <v>בית משפט שלום</v>
      </c>
      <c r="M239" s="10">
        <v>1</v>
      </c>
      <c r="N239" s="10">
        <f>IF(out[[#This Row],[sex]]="female",1,0)</f>
        <v>1</v>
      </c>
      <c r="O239" s="10" t="s">
        <v>4317</v>
      </c>
      <c r="P239" s="10">
        <f>IF(out[[#This Row],[שמות ערביים]]="ערבי",1,0)</f>
        <v>0</v>
      </c>
    </row>
    <row r="240" spans="1:16" x14ac:dyDescent="0.25">
      <c r="A240" s="1" t="s">
        <v>9</v>
      </c>
      <c r="B240" s="1" t="s">
        <v>537</v>
      </c>
      <c r="C240" s="1" t="s">
        <v>986</v>
      </c>
      <c r="D240" s="1" t="s">
        <v>1449</v>
      </c>
      <c r="E240" s="1" t="s">
        <v>1461</v>
      </c>
      <c r="F240" s="1" t="s">
        <v>1462</v>
      </c>
      <c r="G240" s="1" t="s">
        <v>26</v>
      </c>
      <c r="H240" t="b">
        <v>0</v>
      </c>
      <c r="I240" t="b">
        <v>0</v>
      </c>
      <c r="J240" s="10" t="b">
        <f>IF(OR(out[[#This Row],[retired]]=TRUE,out[[#This Row],[deceased]]=TRUE),FALSE,TRUE)</f>
        <v>1</v>
      </c>
      <c r="K240" s="10" t="str">
        <f>IFERROR(VLOOKUP(out[[#This Row],[role]:[role]],Table2[],MATCH(out[[#Headers],[דירוג]],Table2[#Headers],0),FALSE),"אחר")</f>
        <v>שופט</v>
      </c>
      <c r="L240" s="10" t="str">
        <f>IFERROR(VLOOKUP(out[[#This Row],[role]:[role]],Table2[],MATCH(out[[#Headers],[ערכאה]],Table2[#Headers],0),FALSE),"אחר")</f>
        <v>בית הדין האזורי לעבודה</v>
      </c>
      <c r="M240" s="10">
        <v>1</v>
      </c>
      <c r="N240" s="10">
        <f>IF(out[[#This Row],[sex]]="female",1,0)</f>
        <v>1</v>
      </c>
      <c r="O240" s="10" t="s">
        <v>4317</v>
      </c>
      <c r="P240" s="10">
        <f>IF(out[[#This Row],[שמות ערביים]]="ערבי",1,0)</f>
        <v>0</v>
      </c>
    </row>
    <row r="241" spans="1:16" x14ac:dyDescent="0.25">
      <c r="A241" s="1" t="s">
        <v>9</v>
      </c>
      <c r="B241" s="1" t="s">
        <v>451</v>
      </c>
      <c r="C241" s="1" t="s">
        <v>1463</v>
      </c>
      <c r="D241" s="1" t="s">
        <v>1464</v>
      </c>
      <c r="E241" s="1" t="s">
        <v>1465</v>
      </c>
      <c r="F241" s="1" t="s">
        <v>1466</v>
      </c>
      <c r="G241" s="1" t="s">
        <v>15</v>
      </c>
      <c r="H241" t="b">
        <v>0</v>
      </c>
      <c r="I241" t="b">
        <v>0</v>
      </c>
      <c r="J241" s="10" t="b">
        <f>IF(OR(out[[#This Row],[retired]]=TRUE,out[[#This Row],[deceased]]=TRUE),FALSE,TRUE)</f>
        <v>1</v>
      </c>
      <c r="K241" s="10" t="str">
        <f>IFERROR(VLOOKUP(out[[#This Row],[role]:[role]],Table2[],MATCH(out[[#Headers],[דירוג]],Table2[#Headers],0),FALSE),"אחר")</f>
        <v>שופט</v>
      </c>
      <c r="L241" s="10" t="str">
        <f>IFERROR(VLOOKUP(out[[#This Row],[role]:[role]],Table2[],MATCH(out[[#Headers],[ערכאה]],Table2[#Headers],0),FALSE),"אחר")</f>
        <v>בית המשפט העליון</v>
      </c>
      <c r="M241" s="10">
        <v>1</v>
      </c>
      <c r="N241" s="10">
        <f>IF(out[[#This Row],[sex]]="female",1,0)</f>
        <v>0</v>
      </c>
      <c r="O241" s="10" t="s">
        <v>4317</v>
      </c>
      <c r="P241" s="10">
        <f>IF(out[[#This Row],[שמות ערביים]]="ערבי",1,0)</f>
        <v>0</v>
      </c>
    </row>
    <row r="242" spans="1:16" x14ac:dyDescent="0.25">
      <c r="A242" s="1" t="s">
        <v>9</v>
      </c>
      <c r="B242" s="1" t="s">
        <v>1467</v>
      </c>
      <c r="C242" s="1" t="s">
        <v>1392</v>
      </c>
      <c r="D242" s="1" t="s">
        <v>1468</v>
      </c>
      <c r="E242" s="1" t="s">
        <v>1394</v>
      </c>
      <c r="F242" s="1" t="s">
        <v>1469</v>
      </c>
      <c r="G242" s="1" t="s">
        <v>15</v>
      </c>
      <c r="H242" t="b">
        <v>0</v>
      </c>
      <c r="I242" t="b">
        <v>0</v>
      </c>
      <c r="J242" s="10" t="b">
        <f>IF(OR(out[[#This Row],[retired]]=TRUE,out[[#This Row],[deceased]]=TRUE),FALSE,TRUE)</f>
        <v>1</v>
      </c>
      <c r="K242" s="10" t="str">
        <f>IFERROR(VLOOKUP(out[[#This Row],[role]:[role]],Table2[],MATCH(out[[#Headers],[דירוג]],Table2[#Headers],0),FALSE),"אחר")</f>
        <v>שופט</v>
      </c>
      <c r="L242" s="10" t="str">
        <f>IFERROR(VLOOKUP(out[[#This Row],[role]:[role]],Table2[],MATCH(out[[#Headers],[ערכאה]],Table2[#Headers],0),FALSE),"אחר")</f>
        <v>בית משפט המחוזי</v>
      </c>
      <c r="M242" s="10">
        <v>1</v>
      </c>
      <c r="N242" s="10">
        <f>IF(out[[#This Row],[sex]]="female",1,0)</f>
        <v>0</v>
      </c>
      <c r="O242" s="10" t="s">
        <v>4317</v>
      </c>
      <c r="P242" s="10">
        <f>IF(out[[#This Row],[שמות ערביים]]="ערבי",1,0)</f>
        <v>0</v>
      </c>
    </row>
    <row r="243" spans="1:16" x14ac:dyDescent="0.25">
      <c r="A243" s="1" t="s">
        <v>9</v>
      </c>
      <c r="B243" s="1" t="s">
        <v>795</v>
      </c>
      <c r="C243" s="1" t="s">
        <v>1473</v>
      </c>
      <c r="D243" s="1" t="s">
        <v>1474</v>
      </c>
      <c r="E243" s="1" t="s">
        <v>1475</v>
      </c>
      <c r="F243" s="1" t="s">
        <v>1476</v>
      </c>
      <c r="G243" s="1" t="s">
        <v>26</v>
      </c>
      <c r="H243" t="b">
        <v>0</v>
      </c>
      <c r="I243" t="b">
        <v>0</v>
      </c>
      <c r="J243" s="10" t="b">
        <f>IF(OR(out[[#This Row],[retired]]=TRUE,out[[#This Row],[deceased]]=TRUE),FALSE,TRUE)</f>
        <v>1</v>
      </c>
      <c r="K243" s="10" t="str">
        <f>IFERROR(VLOOKUP(out[[#This Row],[role]:[role]],Table2[],MATCH(out[[#Headers],[דירוג]],Table2[#Headers],0),FALSE),"אחר")</f>
        <v>שופט</v>
      </c>
      <c r="L243" s="10" t="str">
        <f>IFERROR(VLOOKUP(out[[#This Row],[role]:[role]],Table2[],MATCH(out[[#Headers],[ערכאה]],Table2[#Headers],0),FALSE),"אחר")</f>
        <v>בית משפט המחוזי</v>
      </c>
      <c r="M243" s="10">
        <v>1</v>
      </c>
      <c r="N243" s="10">
        <f>IF(out[[#This Row],[sex]]="female",1,0)</f>
        <v>1</v>
      </c>
      <c r="O243" s="10" t="s">
        <v>4317</v>
      </c>
      <c r="P243" s="10">
        <f>IF(out[[#This Row],[שמות ערביים]]="ערבי",1,0)</f>
        <v>0</v>
      </c>
    </row>
    <row r="244" spans="1:16" x14ac:dyDescent="0.25">
      <c r="A244" s="1" t="s">
        <v>9</v>
      </c>
      <c r="B244" s="1" t="s">
        <v>848</v>
      </c>
      <c r="C244" s="1" t="s">
        <v>849</v>
      </c>
      <c r="D244" s="1" t="s">
        <v>1480</v>
      </c>
      <c r="E244" s="1" t="s">
        <v>504</v>
      </c>
      <c r="F244" s="1" t="s">
        <v>1481</v>
      </c>
      <c r="G244" s="1" t="s">
        <v>26</v>
      </c>
      <c r="H244" t="b">
        <v>0</v>
      </c>
      <c r="I244" t="b">
        <v>0</v>
      </c>
      <c r="J244" s="10" t="b">
        <f>IF(OR(out[[#This Row],[retired]]=TRUE,out[[#This Row],[deceased]]=TRUE),FALSE,TRUE)</f>
        <v>1</v>
      </c>
      <c r="K244" s="10" t="str">
        <f>IFERROR(VLOOKUP(out[[#This Row],[role]:[role]],Table2[],MATCH(out[[#Headers],[דירוג]],Table2[#Headers],0),FALSE),"אחר")</f>
        <v>שופט</v>
      </c>
      <c r="L244" s="10" t="str">
        <f>IFERROR(VLOOKUP(out[[#This Row],[role]:[role]],Table2[],MATCH(out[[#Headers],[ערכאה]],Table2[#Headers],0),FALSE),"אחר")</f>
        <v>בית משפט שלום</v>
      </c>
      <c r="M244" s="10">
        <v>1</v>
      </c>
      <c r="N244" s="10">
        <f>IF(out[[#This Row],[sex]]="female",1,0)</f>
        <v>1</v>
      </c>
      <c r="O244" s="10" t="s">
        <v>4317</v>
      </c>
      <c r="P244" s="10">
        <f>IF(out[[#This Row],[שמות ערביים]]="ערבי",1,0)</f>
        <v>0</v>
      </c>
    </row>
    <row r="245" spans="1:16" x14ac:dyDescent="0.25">
      <c r="A245" s="1" t="s">
        <v>9</v>
      </c>
      <c r="B245" s="1" t="s">
        <v>857</v>
      </c>
      <c r="C245" s="1" t="s">
        <v>1488</v>
      </c>
      <c r="D245" s="1" t="s">
        <v>1489</v>
      </c>
      <c r="E245" s="1" t="s">
        <v>1490</v>
      </c>
      <c r="F245" s="1" t="s">
        <v>1491</v>
      </c>
      <c r="G245" s="1" t="s">
        <v>26</v>
      </c>
      <c r="H245" t="b">
        <v>0</v>
      </c>
      <c r="I245" t="b">
        <v>0</v>
      </c>
      <c r="J245" s="10" t="b">
        <f>IF(OR(out[[#This Row],[retired]]=TRUE,out[[#This Row],[deceased]]=TRUE),FALSE,TRUE)</f>
        <v>1</v>
      </c>
      <c r="K245" s="10" t="str">
        <f>IFERROR(VLOOKUP(out[[#This Row],[role]:[role]],Table2[],MATCH(out[[#Headers],[דירוג]],Table2[#Headers],0),FALSE),"אחר")</f>
        <v>שופט</v>
      </c>
      <c r="L245" s="10" t="str">
        <f>IFERROR(VLOOKUP(out[[#This Row],[role]:[role]],Table2[],MATCH(out[[#Headers],[ערכאה]],Table2[#Headers],0),FALSE),"אחר")</f>
        <v>בית משפט שלום</v>
      </c>
      <c r="M245" s="10">
        <v>1</v>
      </c>
      <c r="N245" s="10">
        <f>IF(out[[#This Row],[sex]]="female",1,0)</f>
        <v>1</v>
      </c>
      <c r="O245" s="10" t="s">
        <v>4317</v>
      </c>
      <c r="P245" s="10">
        <f>IF(out[[#This Row],[שמות ערביים]]="ערבי",1,0)</f>
        <v>0</v>
      </c>
    </row>
    <row r="246" spans="1:16" x14ac:dyDescent="0.25">
      <c r="A246" s="1" t="s">
        <v>9</v>
      </c>
      <c r="B246" s="1" t="s">
        <v>169</v>
      </c>
      <c r="C246" s="1" t="s">
        <v>1510</v>
      </c>
      <c r="D246" s="1" t="s">
        <v>1511</v>
      </c>
      <c r="E246" s="1" t="s">
        <v>1512</v>
      </c>
      <c r="F246" s="1" t="s">
        <v>1513</v>
      </c>
      <c r="G246" s="1" t="s">
        <v>15</v>
      </c>
      <c r="H246" t="b">
        <v>0</v>
      </c>
      <c r="I246" t="b">
        <v>0</v>
      </c>
      <c r="J246" s="10" t="b">
        <f>IF(OR(out[[#This Row],[retired]]=TRUE,out[[#This Row],[deceased]]=TRUE),FALSE,TRUE)</f>
        <v>1</v>
      </c>
      <c r="K246" s="10" t="str">
        <f>IFERROR(VLOOKUP(out[[#This Row],[role]:[role]],Table2[],MATCH(out[[#Headers],[דירוג]],Table2[#Headers],0),FALSE),"אחר")</f>
        <v>שופט</v>
      </c>
      <c r="L246" s="10" t="str">
        <f>IFERROR(VLOOKUP(out[[#This Row],[role]:[role]],Table2[],MATCH(out[[#Headers],[ערכאה]],Table2[#Headers],0),FALSE),"אחר")</f>
        <v>בית משפט המחוזי</v>
      </c>
      <c r="M246" s="10">
        <v>1</v>
      </c>
      <c r="N246" s="10">
        <f>IF(out[[#This Row],[sex]]="female",1,0)</f>
        <v>0</v>
      </c>
      <c r="O246" s="10" t="s">
        <v>4317</v>
      </c>
      <c r="P246" s="10">
        <f>IF(out[[#This Row],[שמות ערביים]]="ערבי",1,0)</f>
        <v>0</v>
      </c>
    </row>
    <row r="247" spans="1:16" x14ac:dyDescent="0.25">
      <c r="A247" s="1" t="s">
        <v>9</v>
      </c>
      <c r="B247" s="1" t="s">
        <v>52</v>
      </c>
      <c r="C247" s="1" t="s">
        <v>1514</v>
      </c>
      <c r="D247" s="1" t="s">
        <v>1515</v>
      </c>
      <c r="E247" s="1" t="s">
        <v>1516</v>
      </c>
      <c r="F247" s="1" t="s">
        <v>1517</v>
      </c>
      <c r="G247" s="1" t="s">
        <v>15</v>
      </c>
      <c r="H247" t="b">
        <v>0</v>
      </c>
      <c r="I247" t="b">
        <v>0</v>
      </c>
      <c r="J247" s="10" t="b">
        <f>IF(OR(out[[#This Row],[retired]]=TRUE,out[[#This Row],[deceased]]=TRUE),FALSE,TRUE)</f>
        <v>1</v>
      </c>
      <c r="K247" s="10" t="str">
        <f>IFERROR(VLOOKUP(out[[#This Row],[role]:[role]],Table2[],MATCH(out[[#Headers],[דירוג]],Table2[#Headers],0),FALSE),"אחר")</f>
        <v>שופט</v>
      </c>
      <c r="L247" s="10" t="str">
        <f>IFERROR(VLOOKUP(out[[#This Row],[role]:[role]],Table2[],MATCH(out[[#Headers],[ערכאה]],Table2[#Headers],0),FALSE),"אחר")</f>
        <v>בית משפט שלום</v>
      </c>
      <c r="M247" s="10">
        <v>1</v>
      </c>
      <c r="N247" s="10">
        <f>IF(out[[#This Row],[sex]]="female",1,0)</f>
        <v>0</v>
      </c>
      <c r="O247" s="10" t="s">
        <v>4317</v>
      </c>
      <c r="P247" s="10">
        <f>IF(out[[#This Row],[שמות ערביים]]="ערבי",1,0)</f>
        <v>0</v>
      </c>
    </row>
    <row r="248" spans="1:16" x14ac:dyDescent="0.25">
      <c r="A248" s="1" t="s">
        <v>9</v>
      </c>
      <c r="B248" s="1" t="s">
        <v>1518</v>
      </c>
      <c r="C248" s="1" t="s">
        <v>1018</v>
      </c>
      <c r="D248" s="1" t="s">
        <v>1519</v>
      </c>
      <c r="E248" s="1" t="s">
        <v>1040</v>
      </c>
      <c r="F248" s="1" t="s">
        <v>1520</v>
      </c>
      <c r="G248" s="1" t="s">
        <v>26</v>
      </c>
      <c r="H248" t="b">
        <v>0</v>
      </c>
      <c r="I248" t="b">
        <v>0</v>
      </c>
      <c r="J248" s="10" t="b">
        <f>IF(OR(out[[#This Row],[retired]]=TRUE,out[[#This Row],[deceased]]=TRUE),FALSE,TRUE)</f>
        <v>1</v>
      </c>
      <c r="K248" s="10" t="str">
        <f>IFERROR(VLOOKUP(out[[#This Row],[role]:[role]],Table2[],MATCH(out[[#Headers],[דירוג]],Table2[#Headers],0),FALSE),"אחר")</f>
        <v>שופט</v>
      </c>
      <c r="L248" s="10" t="str">
        <f>IFERROR(VLOOKUP(out[[#This Row],[role]:[role]],Table2[],MATCH(out[[#Headers],[ערכאה]],Table2[#Headers],0),FALSE),"אחר")</f>
        <v>בית משפט המחוזי</v>
      </c>
      <c r="M248" s="10">
        <v>1</v>
      </c>
      <c r="N248" s="10">
        <f>IF(out[[#This Row],[sex]]="female",1,0)</f>
        <v>1</v>
      </c>
      <c r="O248" s="10" t="s">
        <v>4317</v>
      </c>
      <c r="P248" s="10">
        <f>IF(out[[#This Row],[שמות ערביים]]="ערבי",1,0)</f>
        <v>0</v>
      </c>
    </row>
    <row r="249" spans="1:16" x14ac:dyDescent="0.25">
      <c r="A249" s="1" t="s">
        <v>9</v>
      </c>
      <c r="B249" s="1" t="s">
        <v>399</v>
      </c>
      <c r="C249" s="1" t="s">
        <v>1521</v>
      </c>
      <c r="D249" s="1" t="s">
        <v>1522</v>
      </c>
      <c r="E249" s="1" t="s">
        <v>1523</v>
      </c>
      <c r="F249" s="1" t="s">
        <v>1524</v>
      </c>
      <c r="G249" s="1" t="s">
        <v>26</v>
      </c>
      <c r="H249" t="b">
        <v>0</v>
      </c>
      <c r="I249" t="b">
        <v>0</v>
      </c>
      <c r="J249" s="10" t="b">
        <f>IF(OR(out[[#This Row],[retired]]=TRUE,out[[#This Row],[deceased]]=TRUE),FALSE,TRUE)</f>
        <v>1</v>
      </c>
      <c r="K249" s="10" t="str">
        <f>IFERROR(VLOOKUP(out[[#This Row],[role]:[role]],Table2[],MATCH(out[[#Headers],[דירוג]],Table2[#Headers],0),FALSE),"אחר")</f>
        <v>שופט</v>
      </c>
      <c r="L249" s="10" t="str">
        <f>IFERROR(VLOOKUP(out[[#This Row],[role]:[role]],Table2[],MATCH(out[[#Headers],[ערכאה]],Table2[#Headers],0),FALSE),"אחר")</f>
        <v>בית הדין האזורי לעבודה</v>
      </c>
      <c r="M249" s="10">
        <v>1</v>
      </c>
      <c r="N249" s="10">
        <f>IF(out[[#This Row],[sex]]="female",1,0)</f>
        <v>1</v>
      </c>
      <c r="O249" s="10" t="s">
        <v>4317</v>
      </c>
      <c r="P249" s="10">
        <f>IF(out[[#This Row],[שמות ערביים]]="ערבי",1,0)</f>
        <v>0</v>
      </c>
    </row>
    <row r="250" spans="1:16" x14ac:dyDescent="0.25">
      <c r="A250" s="1" t="s">
        <v>9</v>
      </c>
      <c r="B250" s="1" t="s">
        <v>126</v>
      </c>
      <c r="C250" s="1" t="s">
        <v>518</v>
      </c>
      <c r="D250" s="1" t="s">
        <v>1525</v>
      </c>
      <c r="E250" s="1" t="s">
        <v>520</v>
      </c>
      <c r="F250" s="1" t="s">
        <v>1526</v>
      </c>
      <c r="G250" s="1" t="s">
        <v>15</v>
      </c>
      <c r="H250" t="b">
        <v>0</v>
      </c>
      <c r="I250" t="b">
        <v>0</v>
      </c>
      <c r="J250" s="10" t="b">
        <f>IF(OR(out[[#This Row],[retired]]=TRUE,out[[#This Row],[deceased]]=TRUE),FALSE,TRUE)</f>
        <v>1</v>
      </c>
      <c r="K250" s="10" t="str">
        <f>IFERROR(VLOOKUP(out[[#This Row],[role]:[role]],Table2[],MATCH(out[[#Headers],[דירוג]],Table2[#Headers],0),FALSE),"אחר")</f>
        <v>שופט</v>
      </c>
      <c r="L250" s="10" t="str">
        <f>IFERROR(VLOOKUP(out[[#This Row],[role]:[role]],Table2[],MATCH(out[[#Headers],[ערכאה]],Table2[#Headers],0),FALSE),"אחר")</f>
        <v>בית משפט שלום</v>
      </c>
      <c r="M250" s="10">
        <v>1</v>
      </c>
      <c r="N250" s="10">
        <f>IF(out[[#This Row],[sex]]="female",1,0)</f>
        <v>0</v>
      </c>
      <c r="O250" s="10" t="s">
        <v>4317</v>
      </c>
      <c r="P250" s="10">
        <f>IF(out[[#This Row],[שמות ערביים]]="ערבי",1,0)</f>
        <v>0</v>
      </c>
    </row>
    <row r="251" spans="1:16" x14ac:dyDescent="0.25">
      <c r="A251" s="1" t="s">
        <v>99</v>
      </c>
      <c r="B251" s="1" t="s">
        <v>1529</v>
      </c>
      <c r="C251" s="1" t="s">
        <v>1034</v>
      </c>
      <c r="D251" s="1" t="s">
        <v>1530</v>
      </c>
      <c r="E251" s="1" t="s">
        <v>1035</v>
      </c>
      <c r="F251" s="1" t="s">
        <v>1531</v>
      </c>
      <c r="G251" s="1" t="s">
        <v>26</v>
      </c>
      <c r="H251" t="b">
        <v>0</v>
      </c>
      <c r="I251" t="b">
        <v>0</v>
      </c>
      <c r="J251" s="10" t="b">
        <f>IF(OR(out[[#This Row],[retired]]=TRUE,out[[#This Row],[deceased]]=TRUE),FALSE,TRUE)</f>
        <v>1</v>
      </c>
      <c r="K251" s="10" t="str">
        <f>IFERROR(VLOOKUP(out[[#This Row],[role]:[role]],Table2[],MATCH(out[[#Headers],[דירוג]],Table2[#Headers],0),FALSE),"אחר")</f>
        <v>רשם</v>
      </c>
      <c r="L251" s="10" t="str">
        <f>IFERROR(VLOOKUP(out[[#This Row],[role]:[role]],Table2[],MATCH(out[[#Headers],[ערכאה]],Table2[#Headers],0),FALSE),"אחר")</f>
        <v>בית משפט שלום</v>
      </c>
      <c r="M251" s="10">
        <v>1</v>
      </c>
      <c r="N251" s="10">
        <f>IF(out[[#This Row],[sex]]="female",1,0)</f>
        <v>1</v>
      </c>
      <c r="O251" s="10" t="s">
        <v>4317</v>
      </c>
      <c r="P251" s="10">
        <f>IF(out[[#This Row],[שמות ערביים]]="ערבי",1,0)</f>
        <v>0</v>
      </c>
    </row>
    <row r="252" spans="1:16" x14ac:dyDescent="0.25">
      <c r="A252" s="1" t="s">
        <v>9</v>
      </c>
      <c r="B252" s="1" t="s">
        <v>1532</v>
      </c>
      <c r="C252" s="1" t="s">
        <v>387</v>
      </c>
      <c r="D252" s="1" t="s">
        <v>1533</v>
      </c>
      <c r="E252" s="1" t="s">
        <v>1278</v>
      </c>
      <c r="F252" s="1" t="s">
        <v>1534</v>
      </c>
      <c r="G252" s="1" t="s">
        <v>26</v>
      </c>
      <c r="H252" t="b">
        <v>0</v>
      </c>
      <c r="I252" t="b">
        <v>0</v>
      </c>
      <c r="J252" s="10" t="b">
        <f>IF(OR(out[[#This Row],[retired]]=TRUE,out[[#This Row],[deceased]]=TRUE),FALSE,TRUE)</f>
        <v>1</v>
      </c>
      <c r="K252" s="10" t="str">
        <f>IFERROR(VLOOKUP(out[[#This Row],[role]:[role]],Table2[],MATCH(out[[#Headers],[דירוג]],Table2[#Headers],0),FALSE),"אחר")</f>
        <v>סגן או משנה</v>
      </c>
      <c r="L252" s="10" t="str">
        <f>IFERROR(VLOOKUP(out[[#This Row],[role]:[role]],Table2[],MATCH(out[[#Headers],[ערכאה]],Table2[#Headers],0),FALSE),"אחר")</f>
        <v>בית משפט שלום</v>
      </c>
      <c r="M252" s="10">
        <v>1</v>
      </c>
      <c r="N252" s="10">
        <f>IF(out[[#This Row],[sex]]="female",1,0)</f>
        <v>1</v>
      </c>
      <c r="O252" s="10" t="s">
        <v>4317</v>
      </c>
      <c r="P252" s="10">
        <f>IF(out[[#This Row],[שמות ערביים]]="ערבי",1,0)</f>
        <v>0</v>
      </c>
    </row>
    <row r="253" spans="1:16" x14ac:dyDescent="0.25">
      <c r="A253" s="1" t="s">
        <v>9</v>
      </c>
      <c r="B253" s="1" t="s">
        <v>876</v>
      </c>
      <c r="C253" s="1" t="s">
        <v>137</v>
      </c>
      <c r="D253" s="1" t="s">
        <v>1535</v>
      </c>
      <c r="E253" s="1" t="s">
        <v>139</v>
      </c>
      <c r="F253" s="1" t="s">
        <v>1536</v>
      </c>
      <c r="G253" s="1" t="s">
        <v>26</v>
      </c>
      <c r="H253" t="b">
        <v>0</v>
      </c>
      <c r="I253" t="b">
        <v>0</v>
      </c>
      <c r="J253" s="10" t="b">
        <f>IF(OR(out[[#This Row],[retired]]=TRUE,out[[#This Row],[deceased]]=TRUE),FALSE,TRUE)</f>
        <v>1</v>
      </c>
      <c r="K253" s="10" t="str">
        <f>IFERROR(VLOOKUP(out[[#This Row],[role]:[role]],Table2[],MATCH(out[[#Headers],[דירוג]],Table2[#Headers],0),FALSE),"אחר")</f>
        <v>שופט</v>
      </c>
      <c r="L253" s="10" t="str">
        <f>IFERROR(VLOOKUP(out[[#This Row],[role]:[role]],Table2[],MATCH(out[[#Headers],[ערכאה]],Table2[#Headers],0),FALSE),"אחר")</f>
        <v>בית משפט שלום</v>
      </c>
      <c r="M253" s="10">
        <v>1</v>
      </c>
      <c r="N253" s="10">
        <f>IF(out[[#This Row],[sex]]="female",1,0)</f>
        <v>1</v>
      </c>
      <c r="O253" s="10" t="s">
        <v>4317</v>
      </c>
      <c r="P253" s="10">
        <f>IF(out[[#This Row],[שמות ערביים]]="ערבי",1,0)</f>
        <v>0</v>
      </c>
    </row>
    <row r="254" spans="1:16" x14ac:dyDescent="0.25">
      <c r="A254" s="1" t="s">
        <v>9</v>
      </c>
      <c r="B254" s="1" t="s">
        <v>1537</v>
      </c>
      <c r="C254" s="1" t="s">
        <v>915</v>
      </c>
      <c r="D254" s="1" t="s">
        <v>1538</v>
      </c>
      <c r="E254" s="1" t="s">
        <v>917</v>
      </c>
      <c r="F254" s="1" t="s">
        <v>1539</v>
      </c>
      <c r="G254" s="1" t="s">
        <v>26</v>
      </c>
      <c r="H254" t="b">
        <v>0</v>
      </c>
      <c r="I254" t="b">
        <v>0</v>
      </c>
      <c r="J254" s="10" t="b">
        <f>IF(OR(out[[#This Row],[retired]]=TRUE,out[[#This Row],[deceased]]=TRUE),FALSE,TRUE)</f>
        <v>1</v>
      </c>
      <c r="K254" s="10" t="str">
        <f>IFERROR(VLOOKUP(out[[#This Row],[role]:[role]],Table2[],MATCH(out[[#Headers],[דירוג]],Table2[#Headers],0),FALSE),"אחר")</f>
        <v>שופט</v>
      </c>
      <c r="L254" s="10" t="str">
        <f>IFERROR(VLOOKUP(out[[#This Row],[role]:[role]],Table2[],MATCH(out[[#Headers],[ערכאה]],Table2[#Headers],0),FALSE),"אחר")</f>
        <v>בית משפט שלום</v>
      </c>
      <c r="M254" s="10">
        <v>1</v>
      </c>
      <c r="N254" s="10">
        <f>IF(out[[#This Row],[sex]]="female",1,0)</f>
        <v>1</v>
      </c>
      <c r="O254" s="10" t="s">
        <v>4317</v>
      </c>
      <c r="P254" s="10">
        <f>IF(out[[#This Row],[שמות ערביים]]="ערבי",1,0)</f>
        <v>0</v>
      </c>
    </row>
    <row r="255" spans="1:16" x14ac:dyDescent="0.25">
      <c r="A255" s="1" t="s">
        <v>99</v>
      </c>
      <c r="B255" s="1" t="s">
        <v>1540</v>
      </c>
      <c r="C255" s="1" t="s">
        <v>1541</v>
      </c>
      <c r="D255" s="1" t="s">
        <v>635</v>
      </c>
      <c r="E255" s="1" t="s">
        <v>1542</v>
      </c>
      <c r="F255" s="1" t="s">
        <v>637</v>
      </c>
      <c r="G255" s="1" t="s">
        <v>15</v>
      </c>
      <c r="H255" t="b">
        <v>0</v>
      </c>
      <c r="I255" t="b">
        <v>0</v>
      </c>
      <c r="J255" s="10" t="b">
        <f>IF(OR(out[[#This Row],[retired]]=TRUE,out[[#This Row],[deceased]]=TRUE),FALSE,TRUE)</f>
        <v>1</v>
      </c>
      <c r="K255" s="10" t="str">
        <f>IFERROR(VLOOKUP(out[[#This Row],[role]:[role]],Table2[],MATCH(out[[#Headers],[דירוג]],Table2[#Headers],0),FALSE),"אחר")</f>
        <v>רשם</v>
      </c>
      <c r="L255" s="10" t="str">
        <f>IFERROR(VLOOKUP(out[[#This Row],[role]:[role]],Table2[],MATCH(out[[#Headers],[ערכאה]],Table2[#Headers],0),FALSE),"אחר")</f>
        <v>בית משפט שלום</v>
      </c>
      <c r="M255" s="10">
        <v>1</v>
      </c>
      <c r="N255" s="10">
        <f>IF(out[[#This Row],[sex]]="female",1,0)</f>
        <v>0</v>
      </c>
      <c r="O255" s="10" t="s">
        <v>4317</v>
      </c>
      <c r="P255" s="10">
        <f>IF(out[[#This Row],[שמות ערביים]]="ערבי",1,0)</f>
        <v>0</v>
      </c>
    </row>
    <row r="256" spans="1:16" x14ac:dyDescent="0.25">
      <c r="A256" s="1" t="s">
        <v>9</v>
      </c>
      <c r="B256" s="1" t="s">
        <v>1543</v>
      </c>
      <c r="C256" s="1" t="s">
        <v>1544</v>
      </c>
      <c r="D256" s="1" t="s">
        <v>1545</v>
      </c>
      <c r="E256" s="1" t="s">
        <v>1546</v>
      </c>
      <c r="F256" s="1" t="s">
        <v>1526</v>
      </c>
      <c r="G256" s="1" t="s">
        <v>26</v>
      </c>
      <c r="H256" t="b">
        <v>0</v>
      </c>
      <c r="I256" t="b">
        <v>0</v>
      </c>
      <c r="J256" s="10" t="b">
        <f>IF(OR(out[[#This Row],[retired]]=TRUE,out[[#This Row],[deceased]]=TRUE),FALSE,TRUE)</f>
        <v>1</v>
      </c>
      <c r="K256" s="10" t="str">
        <f>IFERROR(VLOOKUP(out[[#This Row],[role]:[role]],Table2[],MATCH(out[[#Headers],[דירוג]],Table2[#Headers],0),FALSE),"אחר")</f>
        <v>סגן או משנה</v>
      </c>
      <c r="L256" s="10" t="str">
        <f>IFERROR(VLOOKUP(out[[#This Row],[role]:[role]],Table2[],MATCH(out[[#Headers],[ערכאה]],Table2[#Headers],0),FALSE),"אחר")</f>
        <v>בית משפט שלום</v>
      </c>
      <c r="M256" s="10">
        <v>1</v>
      </c>
      <c r="N256" s="10">
        <f>IF(out[[#This Row],[sex]]="female",1,0)</f>
        <v>1</v>
      </c>
      <c r="O256" s="10" t="s">
        <v>4317</v>
      </c>
      <c r="P256" s="10">
        <f>IF(out[[#This Row],[שמות ערביים]]="ערבי",1,0)</f>
        <v>0</v>
      </c>
    </row>
    <row r="257" spans="1:16" x14ac:dyDescent="0.25">
      <c r="A257" s="1" t="s">
        <v>9</v>
      </c>
      <c r="B257" s="1" t="s">
        <v>1562</v>
      </c>
      <c r="C257" s="1" t="s">
        <v>429</v>
      </c>
      <c r="D257" s="1" t="s">
        <v>1563</v>
      </c>
      <c r="E257" s="1" t="s">
        <v>431</v>
      </c>
      <c r="F257" s="1" t="s">
        <v>1564</v>
      </c>
      <c r="G257" s="1" t="s">
        <v>26</v>
      </c>
      <c r="H257" t="b">
        <v>0</v>
      </c>
      <c r="I257" t="b">
        <v>0</v>
      </c>
      <c r="J257" s="10" t="b">
        <f>IF(OR(out[[#This Row],[retired]]=TRUE,out[[#This Row],[deceased]]=TRUE),FALSE,TRUE)</f>
        <v>1</v>
      </c>
      <c r="K257" s="10" t="str">
        <f>IFERROR(VLOOKUP(out[[#This Row],[role]:[role]],Table2[],MATCH(out[[#Headers],[דירוג]],Table2[#Headers],0),FALSE),"אחר")</f>
        <v>שופט</v>
      </c>
      <c r="L257" s="10" t="str">
        <f>IFERROR(VLOOKUP(out[[#This Row],[role]:[role]],Table2[],MATCH(out[[#Headers],[ערכאה]],Table2[#Headers],0),FALSE),"אחר")</f>
        <v>בית הדין הארצי לעבודה</v>
      </c>
      <c r="M257" s="10">
        <v>1</v>
      </c>
      <c r="N257" s="10">
        <f>IF(out[[#This Row],[sex]]="female",1,0)</f>
        <v>1</v>
      </c>
      <c r="O257" s="10" t="s">
        <v>4317</v>
      </c>
      <c r="P257" s="10">
        <f>IF(out[[#This Row],[שמות ערביים]]="ערבי",1,0)</f>
        <v>0</v>
      </c>
    </row>
    <row r="258" spans="1:16" x14ac:dyDescent="0.25">
      <c r="A258" s="1" t="s">
        <v>9</v>
      </c>
      <c r="B258" s="1" t="s">
        <v>177</v>
      </c>
      <c r="C258" s="1" t="s">
        <v>137</v>
      </c>
      <c r="D258" s="1" t="s">
        <v>1565</v>
      </c>
      <c r="E258" s="1" t="s">
        <v>139</v>
      </c>
      <c r="F258" s="1" t="s">
        <v>1566</v>
      </c>
      <c r="G258" s="1" t="s">
        <v>26</v>
      </c>
      <c r="H258" t="b">
        <v>0</v>
      </c>
      <c r="I258" t="b">
        <v>0</v>
      </c>
      <c r="J258" s="10" t="b">
        <f>IF(OR(out[[#This Row],[retired]]=TRUE,out[[#This Row],[deceased]]=TRUE),FALSE,TRUE)</f>
        <v>1</v>
      </c>
      <c r="K258" s="10" t="str">
        <f>IFERROR(VLOOKUP(out[[#This Row],[role]:[role]],Table2[],MATCH(out[[#Headers],[דירוג]],Table2[#Headers],0),FALSE),"אחר")</f>
        <v>שופט</v>
      </c>
      <c r="L258" s="10" t="str">
        <f>IFERROR(VLOOKUP(out[[#This Row],[role]:[role]],Table2[],MATCH(out[[#Headers],[ערכאה]],Table2[#Headers],0),FALSE),"אחר")</f>
        <v>בית משפט לתעבורה</v>
      </c>
      <c r="M258" s="10">
        <v>1</v>
      </c>
      <c r="N258" s="10">
        <f>IF(out[[#This Row],[sex]]="female",1,0)</f>
        <v>1</v>
      </c>
      <c r="O258" s="10" t="s">
        <v>4317</v>
      </c>
      <c r="P258" s="10">
        <f>IF(out[[#This Row],[שמות ערביים]]="ערבי",1,0)</f>
        <v>0</v>
      </c>
    </row>
    <row r="259" spans="1:16" x14ac:dyDescent="0.25">
      <c r="A259" s="1" t="s">
        <v>9</v>
      </c>
      <c r="B259" s="1" t="s">
        <v>204</v>
      </c>
      <c r="C259" s="1" t="s">
        <v>429</v>
      </c>
      <c r="D259" s="1" t="s">
        <v>1569</v>
      </c>
      <c r="E259" s="1" t="s">
        <v>431</v>
      </c>
      <c r="F259" s="1" t="s">
        <v>1570</v>
      </c>
      <c r="G259" s="1" t="s">
        <v>26</v>
      </c>
      <c r="H259" t="b">
        <v>0</v>
      </c>
      <c r="I259" t="b">
        <v>0</v>
      </c>
      <c r="J259" s="10" t="b">
        <f>IF(OR(out[[#This Row],[retired]]=TRUE,out[[#This Row],[deceased]]=TRUE),FALSE,TRUE)</f>
        <v>1</v>
      </c>
      <c r="K259" s="10" t="str">
        <f>IFERROR(VLOOKUP(out[[#This Row],[role]:[role]],Table2[],MATCH(out[[#Headers],[דירוג]],Table2[#Headers],0),FALSE),"אחר")</f>
        <v>שופט</v>
      </c>
      <c r="L259" s="10" t="str">
        <f>IFERROR(VLOOKUP(out[[#This Row],[role]:[role]],Table2[],MATCH(out[[#Headers],[ערכאה]],Table2[#Headers],0),FALSE),"אחר")</f>
        <v>בית משפט שלום</v>
      </c>
      <c r="M259" s="10">
        <v>1</v>
      </c>
      <c r="N259" s="10">
        <f>IF(out[[#This Row],[sex]]="female",1,0)</f>
        <v>1</v>
      </c>
      <c r="O259" s="10" t="s">
        <v>4317</v>
      </c>
      <c r="P259" s="10">
        <f>IF(out[[#This Row],[שמות ערביים]]="ערבי",1,0)</f>
        <v>0</v>
      </c>
    </row>
    <row r="260" spans="1:16" x14ac:dyDescent="0.25">
      <c r="A260" s="1" t="s">
        <v>9</v>
      </c>
      <c r="B260" s="1" t="s">
        <v>442</v>
      </c>
      <c r="C260" s="1" t="s">
        <v>1571</v>
      </c>
      <c r="D260" s="1" t="s">
        <v>1572</v>
      </c>
      <c r="E260" s="1" t="s">
        <v>1573</v>
      </c>
      <c r="F260" s="1" t="s">
        <v>1574</v>
      </c>
      <c r="G260" s="1" t="s">
        <v>26</v>
      </c>
      <c r="H260" t="b">
        <v>0</v>
      </c>
      <c r="I260" t="b">
        <v>0</v>
      </c>
      <c r="J260" s="10" t="b">
        <f>IF(OR(out[[#This Row],[retired]]=TRUE,out[[#This Row],[deceased]]=TRUE),FALSE,TRUE)</f>
        <v>1</v>
      </c>
      <c r="K260" s="10" t="str">
        <f>IFERROR(VLOOKUP(out[[#This Row],[role]:[role]],Table2[],MATCH(out[[#Headers],[דירוג]],Table2[#Headers],0),FALSE),"אחר")</f>
        <v>שופט</v>
      </c>
      <c r="L260" s="10" t="str">
        <f>IFERROR(VLOOKUP(out[[#This Row],[role]:[role]],Table2[],MATCH(out[[#Headers],[ערכאה]],Table2[#Headers],0),FALSE),"אחר")</f>
        <v>בית משפט שלום</v>
      </c>
      <c r="M260" s="10">
        <v>1</v>
      </c>
      <c r="N260" s="10">
        <f>IF(out[[#This Row],[sex]]="female",1,0)</f>
        <v>1</v>
      </c>
      <c r="O260" s="10" t="s">
        <v>4317</v>
      </c>
      <c r="P260" s="10">
        <f>IF(out[[#This Row],[שמות ערביים]]="ערבי",1,0)</f>
        <v>0</v>
      </c>
    </row>
    <row r="261" spans="1:16" x14ac:dyDescent="0.25">
      <c r="A261" s="1" t="s">
        <v>9</v>
      </c>
      <c r="B261" s="1" t="s">
        <v>1022</v>
      </c>
      <c r="C261" s="1" t="s">
        <v>518</v>
      </c>
      <c r="D261" s="1" t="s">
        <v>1579</v>
      </c>
      <c r="E261" s="1" t="s">
        <v>520</v>
      </c>
      <c r="F261" s="1" t="s">
        <v>1580</v>
      </c>
      <c r="G261" s="1" t="s">
        <v>15</v>
      </c>
      <c r="H261" t="b">
        <v>0</v>
      </c>
      <c r="I261" t="b">
        <v>0</v>
      </c>
      <c r="J261" s="10" t="b">
        <f>IF(OR(out[[#This Row],[retired]]=TRUE,out[[#This Row],[deceased]]=TRUE),FALSE,TRUE)</f>
        <v>1</v>
      </c>
      <c r="K261" s="10" t="str">
        <f>IFERROR(VLOOKUP(out[[#This Row],[role]:[role]],Table2[],MATCH(out[[#Headers],[דירוג]],Table2[#Headers],0),FALSE),"אחר")</f>
        <v>שופט</v>
      </c>
      <c r="L261" s="10" t="str">
        <f>IFERROR(VLOOKUP(out[[#This Row],[role]:[role]],Table2[],MATCH(out[[#Headers],[ערכאה]],Table2[#Headers],0),FALSE),"אחר")</f>
        <v>בית משפט שלום</v>
      </c>
      <c r="M261" s="10">
        <v>1</v>
      </c>
      <c r="N261" s="10">
        <f>IF(out[[#This Row],[sex]]="female",1,0)</f>
        <v>0</v>
      </c>
      <c r="O261" s="10" t="s">
        <v>4317</v>
      </c>
      <c r="P261" s="10">
        <f>IF(out[[#This Row],[שמות ערביים]]="ערבי",1,0)</f>
        <v>0</v>
      </c>
    </row>
    <row r="262" spans="1:16" x14ac:dyDescent="0.25">
      <c r="A262" s="1" t="s">
        <v>9</v>
      </c>
      <c r="B262" s="1" t="s">
        <v>1581</v>
      </c>
      <c r="C262" s="1" t="s">
        <v>1582</v>
      </c>
      <c r="D262" s="1" t="s">
        <v>1579</v>
      </c>
      <c r="E262" s="1" t="s">
        <v>1583</v>
      </c>
      <c r="F262" s="1" t="s">
        <v>1580</v>
      </c>
      <c r="G262" s="1" t="s">
        <v>15</v>
      </c>
      <c r="H262" t="b">
        <v>0</v>
      </c>
      <c r="I262" t="b">
        <v>0</v>
      </c>
      <c r="J262" s="10" t="b">
        <f>IF(OR(out[[#This Row],[retired]]=TRUE,out[[#This Row],[deceased]]=TRUE),FALSE,TRUE)</f>
        <v>1</v>
      </c>
      <c r="K262" s="10" t="str">
        <f>IFERROR(VLOOKUP(out[[#This Row],[role]:[role]],Table2[],MATCH(out[[#Headers],[דירוג]],Table2[#Headers],0),FALSE),"אחר")</f>
        <v>נשיא</v>
      </c>
      <c r="L262" s="10" t="str">
        <f>IFERROR(VLOOKUP(out[[#This Row],[role]:[role]],Table2[],MATCH(out[[#Headers],[ערכאה]],Table2[#Headers],0),FALSE),"אחר")</f>
        <v>בית משפט שלום</v>
      </c>
      <c r="M262" s="10">
        <v>1</v>
      </c>
      <c r="N262" s="10">
        <f>IF(out[[#This Row],[sex]]="female",1,0)</f>
        <v>0</v>
      </c>
      <c r="O262" s="10" t="s">
        <v>4317</v>
      </c>
      <c r="P262" s="10">
        <f>IF(out[[#This Row],[שמות ערביים]]="ערבי",1,0)</f>
        <v>0</v>
      </c>
    </row>
    <row r="263" spans="1:16" x14ac:dyDescent="0.25">
      <c r="A263" s="1" t="s">
        <v>9</v>
      </c>
      <c r="B263" s="1" t="s">
        <v>94</v>
      </c>
      <c r="C263" s="1" t="s">
        <v>1584</v>
      </c>
      <c r="D263" s="1" t="s">
        <v>1585</v>
      </c>
      <c r="E263" s="1" t="s">
        <v>1586</v>
      </c>
      <c r="F263" s="1" t="s">
        <v>1587</v>
      </c>
      <c r="G263" s="1" t="s">
        <v>15</v>
      </c>
      <c r="H263" t="b">
        <v>0</v>
      </c>
      <c r="I263" t="b">
        <v>0</v>
      </c>
      <c r="J263" s="10" t="b">
        <f>IF(OR(out[[#This Row],[retired]]=TRUE,out[[#This Row],[deceased]]=TRUE),FALSE,TRUE)</f>
        <v>1</v>
      </c>
      <c r="K263" s="10" t="str">
        <f>IFERROR(VLOOKUP(out[[#This Row],[role]:[role]],Table2[],MATCH(out[[#Headers],[דירוג]],Table2[#Headers],0),FALSE),"אחר")</f>
        <v>שופט</v>
      </c>
      <c r="L263" s="10" t="str">
        <f>IFERROR(VLOOKUP(out[[#This Row],[role]:[role]],Table2[],MATCH(out[[#Headers],[ערכאה]],Table2[#Headers],0),FALSE),"אחר")</f>
        <v>בית משפט המחוזי</v>
      </c>
      <c r="M263" s="10">
        <v>1</v>
      </c>
      <c r="N263" s="10">
        <f>IF(out[[#This Row],[sex]]="female",1,0)</f>
        <v>0</v>
      </c>
      <c r="O263" s="10" t="s">
        <v>4317</v>
      </c>
      <c r="P263" s="10">
        <f>IF(out[[#This Row],[שמות ערביים]]="ערבי",1,0)</f>
        <v>0</v>
      </c>
    </row>
    <row r="264" spans="1:16" x14ac:dyDescent="0.25">
      <c r="A264" s="1" t="s">
        <v>99</v>
      </c>
      <c r="B264" s="1" t="s">
        <v>1588</v>
      </c>
      <c r="C264" s="1" t="s">
        <v>82</v>
      </c>
      <c r="D264" s="1" t="s">
        <v>1589</v>
      </c>
      <c r="E264" s="1" t="s">
        <v>84</v>
      </c>
      <c r="F264" s="1" t="s">
        <v>1590</v>
      </c>
      <c r="G264" s="1" t="s">
        <v>15</v>
      </c>
      <c r="H264" t="b">
        <v>0</v>
      </c>
      <c r="I264" t="b">
        <v>0</v>
      </c>
      <c r="J264" s="10" t="b">
        <f>IF(OR(out[[#This Row],[retired]]=TRUE,out[[#This Row],[deceased]]=TRUE),FALSE,TRUE)</f>
        <v>1</v>
      </c>
      <c r="K264" s="10" t="str">
        <f>IFERROR(VLOOKUP(out[[#This Row],[role]:[role]],Table2[],MATCH(out[[#Headers],[דירוג]],Table2[#Headers],0),FALSE),"אחר")</f>
        <v>רשם</v>
      </c>
      <c r="L264" s="10" t="str">
        <f>IFERROR(VLOOKUP(out[[#This Row],[role]:[role]],Table2[],MATCH(out[[#Headers],[ערכאה]],Table2[#Headers],0),FALSE),"אחר")</f>
        <v>בית משפט שלום</v>
      </c>
      <c r="M264" s="10">
        <v>1</v>
      </c>
      <c r="N264" s="10">
        <f>IF(out[[#This Row],[sex]]="female",1,0)</f>
        <v>0</v>
      </c>
      <c r="O264" s="10" t="s">
        <v>4317</v>
      </c>
      <c r="P264" s="10">
        <f>IF(out[[#This Row],[שמות ערביים]]="ערבי",1,0)</f>
        <v>0</v>
      </c>
    </row>
    <row r="265" spans="1:16" x14ac:dyDescent="0.25">
      <c r="A265" s="1" t="s">
        <v>9</v>
      </c>
      <c r="B265" s="1" t="s">
        <v>540</v>
      </c>
      <c r="C265" s="1" t="s">
        <v>1541</v>
      </c>
      <c r="D265" s="1" t="s">
        <v>1579</v>
      </c>
      <c r="E265" s="1" t="s">
        <v>1542</v>
      </c>
      <c r="F265" s="1" t="s">
        <v>1580</v>
      </c>
      <c r="G265" s="1" t="s">
        <v>15</v>
      </c>
      <c r="H265" t="b">
        <v>0</v>
      </c>
      <c r="I265" t="b">
        <v>0</v>
      </c>
      <c r="J265" s="10" t="b">
        <f>IF(OR(out[[#This Row],[retired]]=TRUE,out[[#This Row],[deceased]]=TRUE),FALSE,TRUE)</f>
        <v>1</v>
      </c>
      <c r="K265" s="10" t="str">
        <f>IFERROR(VLOOKUP(out[[#This Row],[role]:[role]],Table2[],MATCH(out[[#Headers],[דירוג]],Table2[#Headers],0),FALSE),"אחר")</f>
        <v>שופט</v>
      </c>
      <c r="L265" s="10" t="str">
        <f>IFERROR(VLOOKUP(out[[#This Row],[role]:[role]],Table2[],MATCH(out[[#Headers],[ערכאה]],Table2[#Headers],0),FALSE),"אחר")</f>
        <v>בית משפט שלום</v>
      </c>
      <c r="M265" s="10">
        <v>1</v>
      </c>
      <c r="N265" s="10">
        <f>IF(out[[#This Row],[sex]]="female",1,0)</f>
        <v>0</v>
      </c>
      <c r="O265" s="10" t="s">
        <v>4317</v>
      </c>
      <c r="P265" s="10">
        <f>IF(out[[#This Row],[שמות ערביים]]="ערבי",1,0)</f>
        <v>0</v>
      </c>
    </row>
    <row r="266" spans="1:16" x14ac:dyDescent="0.25">
      <c r="A266" s="1" t="s">
        <v>9</v>
      </c>
      <c r="B266" s="1" t="s">
        <v>521</v>
      </c>
      <c r="C266" s="1" t="s">
        <v>1596</v>
      </c>
      <c r="D266" s="1" t="s">
        <v>1597</v>
      </c>
      <c r="E266" s="1" t="s">
        <v>1598</v>
      </c>
      <c r="F266" s="1" t="s">
        <v>1599</v>
      </c>
      <c r="G266" s="1" t="s">
        <v>15</v>
      </c>
      <c r="H266" t="b">
        <v>0</v>
      </c>
      <c r="I266" t="b">
        <v>0</v>
      </c>
      <c r="J266" s="10" t="b">
        <f>IF(OR(out[[#This Row],[retired]]=TRUE,out[[#This Row],[deceased]]=TRUE),FALSE,TRUE)</f>
        <v>1</v>
      </c>
      <c r="K266" s="10" t="str">
        <f>IFERROR(VLOOKUP(out[[#This Row],[role]:[role]],Table2[],MATCH(out[[#Headers],[דירוג]],Table2[#Headers],0),FALSE),"אחר")</f>
        <v>שופט</v>
      </c>
      <c r="L266" s="10" t="str">
        <f>IFERROR(VLOOKUP(out[[#This Row],[role]:[role]],Table2[],MATCH(out[[#Headers],[ערכאה]],Table2[#Headers],0),FALSE),"אחר")</f>
        <v>בית משפט המחוזי</v>
      </c>
      <c r="M266" s="10">
        <v>1</v>
      </c>
      <c r="N266" s="10">
        <f>IF(out[[#This Row],[sex]]="female",1,0)</f>
        <v>0</v>
      </c>
      <c r="O266" s="10" t="s">
        <v>4317</v>
      </c>
      <c r="P266" s="10">
        <f>IF(out[[#This Row],[שמות ערביים]]="ערבי",1,0)</f>
        <v>0</v>
      </c>
    </row>
    <row r="267" spans="1:16" x14ac:dyDescent="0.25">
      <c r="A267" s="1" t="s">
        <v>9</v>
      </c>
      <c r="B267" s="1" t="s">
        <v>255</v>
      </c>
      <c r="C267" s="1" t="s">
        <v>1571</v>
      </c>
      <c r="D267" s="1" t="s">
        <v>1605</v>
      </c>
      <c r="E267" s="1" t="s">
        <v>1573</v>
      </c>
      <c r="F267" s="1" t="s">
        <v>1606</v>
      </c>
      <c r="G267" s="1" t="s">
        <v>26</v>
      </c>
      <c r="H267" t="b">
        <v>0</v>
      </c>
      <c r="I267" t="b">
        <v>0</v>
      </c>
      <c r="J267" s="10" t="b">
        <f>IF(OR(out[[#This Row],[retired]]=TRUE,out[[#This Row],[deceased]]=TRUE),FALSE,TRUE)</f>
        <v>1</v>
      </c>
      <c r="K267" s="10" t="str">
        <f>IFERROR(VLOOKUP(out[[#This Row],[role]:[role]],Table2[],MATCH(out[[#Headers],[דירוג]],Table2[#Headers],0),FALSE),"אחר")</f>
        <v>שופט</v>
      </c>
      <c r="L267" s="10" t="str">
        <f>IFERROR(VLOOKUP(out[[#This Row],[role]:[role]],Table2[],MATCH(out[[#Headers],[ערכאה]],Table2[#Headers],0),FALSE),"אחר")</f>
        <v>בית משפט שלום</v>
      </c>
      <c r="M267" s="10">
        <v>1</v>
      </c>
      <c r="N267" s="10">
        <f>IF(out[[#This Row],[sex]]="female",1,0)</f>
        <v>1</v>
      </c>
      <c r="O267" s="10" t="s">
        <v>4317</v>
      </c>
      <c r="P267" s="10">
        <f>IF(out[[#This Row],[שמות ערביים]]="ערבי",1,0)</f>
        <v>0</v>
      </c>
    </row>
    <row r="268" spans="1:16" x14ac:dyDescent="0.25">
      <c r="A268" s="1" t="s">
        <v>9</v>
      </c>
      <c r="B268" s="1" t="s">
        <v>245</v>
      </c>
      <c r="C268" s="1" t="s">
        <v>1616</v>
      </c>
      <c r="D268" s="1" t="s">
        <v>1617</v>
      </c>
      <c r="E268" s="1" t="s">
        <v>1618</v>
      </c>
      <c r="F268" s="1" t="s">
        <v>1619</v>
      </c>
      <c r="G268" s="1" t="s">
        <v>26</v>
      </c>
      <c r="H268" t="b">
        <v>0</v>
      </c>
      <c r="I268" t="b">
        <v>0</v>
      </c>
      <c r="J268" s="10" t="b">
        <f>IF(OR(out[[#This Row],[retired]]=TRUE,out[[#This Row],[deceased]]=TRUE),FALSE,TRUE)</f>
        <v>1</v>
      </c>
      <c r="K268" s="10" t="str">
        <f>IFERROR(VLOOKUP(out[[#This Row],[role]:[role]],Table2[],MATCH(out[[#Headers],[דירוג]],Table2[#Headers],0),FALSE),"אחר")</f>
        <v>שופט</v>
      </c>
      <c r="L268" s="10" t="str">
        <f>IFERROR(VLOOKUP(out[[#This Row],[role]:[role]],Table2[],MATCH(out[[#Headers],[ערכאה]],Table2[#Headers],0),FALSE),"אחר")</f>
        <v>בית משפט שלום</v>
      </c>
      <c r="M268" s="10">
        <v>1</v>
      </c>
      <c r="N268" s="10">
        <f>IF(out[[#This Row],[sex]]="female",1,0)</f>
        <v>1</v>
      </c>
      <c r="O268" s="10" t="s">
        <v>4317</v>
      </c>
      <c r="P268" s="10">
        <f>IF(out[[#This Row],[שמות ערביים]]="ערבי",1,0)</f>
        <v>0</v>
      </c>
    </row>
    <row r="269" spans="1:16" x14ac:dyDescent="0.25">
      <c r="A269" s="1" t="s">
        <v>9</v>
      </c>
      <c r="B269" s="1" t="s">
        <v>126</v>
      </c>
      <c r="C269" s="1" t="s">
        <v>1620</v>
      </c>
      <c r="D269" s="1" t="s">
        <v>1621</v>
      </c>
      <c r="E269" s="1" t="s">
        <v>654</v>
      </c>
      <c r="F269" s="1" t="s">
        <v>1622</v>
      </c>
      <c r="G269" s="1" t="s">
        <v>15</v>
      </c>
      <c r="H269" t="b">
        <v>0</v>
      </c>
      <c r="I269" t="b">
        <v>0</v>
      </c>
      <c r="J269" s="10" t="b">
        <f>IF(OR(out[[#This Row],[retired]]=TRUE,out[[#This Row],[deceased]]=TRUE),FALSE,TRUE)</f>
        <v>1</v>
      </c>
      <c r="K269" s="10" t="str">
        <f>IFERROR(VLOOKUP(out[[#This Row],[role]:[role]],Table2[],MATCH(out[[#Headers],[דירוג]],Table2[#Headers],0),FALSE),"אחר")</f>
        <v>שופט</v>
      </c>
      <c r="L269" s="10" t="str">
        <f>IFERROR(VLOOKUP(out[[#This Row],[role]:[role]],Table2[],MATCH(out[[#Headers],[ערכאה]],Table2[#Headers],0),FALSE),"אחר")</f>
        <v>בית משפט שלום</v>
      </c>
      <c r="M269" s="10">
        <v>1</v>
      </c>
      <c r="N269" s="10">
        <f>IF(out[[#This Row],[sex]]="female",1,0)</f>
        <v>0</v>
      </c>
      <c r="O269" s="10" t="s">
        <v>4317</v>
      </c>
      <c r="P269" s="10">
        <f>IF(out[[#This Row],[שמות ערביים]]="ערבי",1,0)</f>
        <v>0</v>
      </c>
    </row>
    <row r="270" spans="1:16" x14ac:dyDescent="0.25">
      <c r="A270" s="1" t="s">
        <v>9</v>
      </c>
      <c r="B270" s="1" t="s">
        <v>1623</v>
      </c>
      <c r="C270" s="1" t="s">
        <v>1333</v>
      </c>
      <c r="D270" s="1" t="s">
        <v>652</v>
      </c>
      <c r="E270" s="1" t="s">
        <v>1624</v>
      </c>
      <c r="F270" s="1" t="s">
        <v>654</v>
      </c>
      <c r="G270" s="1" t="s">
        <v>15</v>
      </c>
      <c r="H270" t="b">
        <v>0</v>
      </c>
      <c r="I270" t="b">
        <v>0</v>
      </c>
      <c r="J270" s="10" t="b">
        <f>IF(OR(out[[#This Row],[retired]]=TRUE,out[[#This Row],[deceased]]=TRUE),FALSE,TRUE)</f>
        <v>1</v>
      </c>
      <c r="K270" s="10" t="str">
        <f>IFERROR(VLOOKUP(out[[#This Row],[role]:[role]],Table2[],MATCH(out[[#Headers],[דירוג]],Table2[#Headers],0),FALSE),"אחר")</f>
        <v>סגן או משנה</v>
      </c>
      <c r="L270" s="10" t="str">
        <f>IFERROR(VLOOKUP(out[[#This Row],[role]:[role]],Table2[],MATCH(out[[#Headers],[ערכאה]],Table2[#Headers],0),FALSE),"אחר")</f>
        <v>בית משפט שלום</v>
      </c>
      <c r="M270" s="10">
        <v>1</v>
      </c>
      <c r="N270" s="10">
        <f>IF(out[[#This Row],[sex]]="female",1,0)</f>
        <v>0</v>
      </c>
      <c r="O270" s="10" t="s">
        <v>4317</v>
      </c>
      <c r="P270" s="10">
        <f>IF(out[[#This Row],[שמות ערביים]]="ערבי",1,0)</f>
        <v>0</v>
      </c>
    </row>
    <row r="271" spans="1:16" x14ac:dyDescent="0.25">
      <c r="A271" s="1" t="s">
        <v>9</v>
      </c>
      <c r="B271" s="1" t="s">
        <v>1022</v>
      </c>
      <c r="C271" s="1" t="s">
        <v>291</v>
      </c>
      <c r="D271" s="1" t="s">
        <v>1625</v>
      </c>
      <c r="E271" s="1" t="s">
        <v>1626</v>
      </c>
      <c r="F271" s="1" t="s">
        <v>1627</v>
      </c>
      <c r="G271" s="1" t="s">
        <v>15</v>
      </c>
      <c r="H271" t="b">
        <v>0</v>
      </c>
      <c r="I271" t="b">
        <v>0</v>
      </c>
      <c r="J271" s="10" t="b">
        <f>IF(OR(out[[#This Row],[retired]]=TRUE,out[[#This Row],[deceased]]=TRUE),FALSE,TRUE)</f>
        <v>1</v>
      </c>
      <c r="K271" s="10" t="str">
        <f>IFERROR(VLOOKUP(out[[#This Row],[role]:[role]],Table2[],MATCH(out[[#Headers],[דירוג]],Table2[#Headers],0),FALSE),"אחר")</f>
        <v>שופט</v>
      </c>
      <c r="L271" s="10" t="str">
        <f>IFERROR(VLOOKUP(out[[#This Row],[role]:[role]],Table2[],MATCH(out[[#Headers],[ערכאה]],Table2[#Headers],0),FALSE),"אחר")</f>
        <v>בית משפט שלום</v>
      </c>
      <c r="M271" s="10">
        <v>1</v>
      </c>
      <c r="N271" s="10">
        <f>IF(out[[#This Row],[sex]]="female",1,0)</f>
        <v>0</v>
      </c>
      <c r="O271" s="10" t="s">
        <v>4317</v>
      </c>
      <c r="P271" s="10">
        <f>IF(out[[#This Row],[שמות ערביים]]="ערבי",1,0)</f>
        <v>0</v>
      </c>
    </row>
    <row r="272" spans="1:16" x14ac:dyDescent="0.25">
      <c r="A272" s="1" t="s">
        <v>9</v>
      </c>
      <c r="B272" s="1" t="s">
        <v>52</v>
      </c>
      <c r="C272" s="1" t="s">
        <v>1628</v>
      </c>
      <c r="D272" s="1" t="s">
        <v>1629</v>
      </c>
      <c r="E272" s="1" t="s">
        <v>1630</v>
      </c>
      <c r="F272" s="1" t="s">
        <v>1631</v>
      </c>
      <c r="G272" s="1" t="s">
        <v>15</v>
      </c>
      <c r="H272" t="b">
        <v>0</v>
      </c>
      <c r="I272" t="b">
        <v>0</v>
      </c>
      <c r="J272" s="10" t="b">
        <f>IF(OR(out[[#This Row],[retired]]=TRUE,out[[#This Row],[deceased]]=TRUE),FALSE,TRUE)</f>
        <v>1</v>
      </c>
      <c r="K272" s="10" t="str">
        <f>IFERROR(VLOOKUP(out[[#This Row],[role]:[role]],Table2[],MATCH(out[[#Headers],[דירוג]],Table2[#Headers],0),FALSE),"אחר")</f>
        <v>שופט</v>
      </c>
      <c r="L272" s="10" t="str">
        <f>IFERROR(VLOOKUP(out[[#This Row],[role]:[role]],Table2[],MATCH(out[[#Headers],[ערכאה]],Table2[#Headers],0),FALSE),"אחר")</f>
        <v>בית משפט שלום</v>
      </c>
      <c r="M272" s="10">
        <v>1</v>
      </c>
      <c r="N272" s="10">
        <f>IF(out[[#This Row],[sex]]="female",1,0)</f>
        <v>0</v>
      </c>
      <c r="O272" s="10" t="s">
        <v>4317</v>
      </c>
      <c r="P272" s="10">
        <f>IF(out[[#This Row],[שמות ערביים]]="ערבי",1,0)</f>
        <v>0</v>
      </c>
    </row>
    <row r="273" spans="1:16" x14ac:dyDescent="0.25">
      <c r="A273" s="1" t="s">
        <v>9</v>
      </c>
      <c r="B273" s="1" t="s">
        <v>1632</v>
      </c>
      <c r="C273" s="1" t="s">
        <v>1633</v>
      </c>
      <c r="D273" s="1" t="s">
        <v>1634</v>
      </c>
      <c r="E273" s="1" t="s">
        <v>1635</v>
      </c>
      <c r="F273" s="1" t="s">
        <v>1636</v>
      </c>
      <c r="G273" s="1" t="s">
        <v>26</v>
      </c>
      <c r="H273" t="b">
        <v>0</v>
      </c>
      <c r="I273" t="b">
        <v>0</v>
      </c>
      <c r="J273" s="10" t="b">
        <f>IF(OR(out[[#This Row],[retired]]=TRUE,out[[#This Row],[deceased]]=TRUE),FALSE,TRUE)</f>
        <v>1</v>
      </c>
      <c r="K273" s="10" t="str">
        <f>IFERROR(VLOOKUP(out[[#This Row],[role]:[role]],Table2[],MATCH(out[[#Headers],[דירוג]],Table2[#Headers],0),FALSE),"אחר")</f>
        <v>סגן או משנה</v>
      </c>
      <c r="L273" s="10" t="str">
        <f>IFERROR(VLOOKUP(out[[#This Row],[role]:[role]],Table2[],MATCH(out[[#Headers],[ערכאה]],Table2[#Headers],0),FALSE),"אחר")</f>
        <v>בית משפט שלום</v>
      </c>
      <c r="M273" s="10">
        <v>1</v>
      </c>
      <c r="N273" s="10">
        <f>IF(out[[#This Row],[sex]]="female",1,0)</f>
        <v>1</v>
      </c>
      <c r="O273" s="10" t="s">
        <v>4317</v>
      </c>
      <c r="P273" s="10">
        <f>IF(out[[#This Row],[שמות ערביים]]="ערבי",1,0)</f>
        <v>0</v>
      </c>
    </row>
    <row r="274" spans="1:16" x14ac:dyDescent="0.25">
      <c r="A274" s="1" t="s">
        <v>9</v>
      </c>
      <c r="B274" s="1" t="s">
        <v>1137</v>
      </c>
      <c r="C274" s="1" t="s">
        <v>344</v>
      </c>
      <c r="D274" s="1" t="s">
        <v>1652</v>
      </c>
      <c r="E274" s="1" t="s">
        <v>346</v>
      </c>
      <c r="F274" s="1" t="s">
        <v>1653</v>
      </c>
      <c r="G274" s="1" t="s">
        <v>15</v>
      </c>
      <c r="H274" t="b">
        <v>0</v>
      </c>
      <c r="I274" t="b">
        <v>0</v>
      </c>
      <c r="J274" s="10" t="b">
        <f>IF(OR(out[[#This Row],[retired]]=TRUE,out[[#This Row],[deceased]]=TRUE),FALSE,TRUE)</f>
        <v>1</v>
      </c>
      <c r="K274" s="10" t="str">
        <f>IFERROR(VLOOKUP(out[[#This Row],[role]:[role]],Table2[],MATCH(out[[#Headers],[דירוג]],Table2[#Headers],0),FALSE),"אחר")</f>
        <v>סגן או משנה</v>
      </c>
      <c r="L274" s="10" t="str">
        <f>IFERROR(VLOOKUP(out[[#This Row],[role]:[role]],Table2[],MATCH(out[[#Headers],[ערכאה]],Table2[#Headers],0),FALSE),"אחר")</f>
        <v>בית משפט שלום</v>
      </c>
      <c r="M274" s="10">
        <v>1</v>
      </c>
      <c r="N274" s="10">
        <f>IF(out[[#This Row],[sex]]="female",1,0)</f>
        <v>0</v>
      </c>
      <c r="O274" s="10" t="s">
        <v>4317</v>
      </c>
      <c r="P274" s="10">
        <f>IF(out[[#This Row],[שמות ערביים]]="ערבי",1,0)</f>
        <v>0</v>
      </c>
    </row>
    <row r="275" spans="1:16" x14ac:dyDescent="0.25">
      <c r="A275" s="1" t="s">
        <v>9</v>
      </c>
      <c r="B275" s="1" t="s">
        <v>1654</v>
      </c>
      <c r="C275" s="1" t="s">
        <v>1655</v>
      </c>
      <c r="D275" s="1" t="s">
        <v>1656</v>
      </c>
      <c r="E275" s="1" t="s">
        <v>1657</v>
      </c>
      <c r="F275" s="1" t="s">
        <v>1658</v>
      </c>
      <c r="G275" s="1" t="s">
        <v>26</v>
      </c>
      <c r="H275" t="b">
        <v>0</v>
      </c>
      <c r="I275" t="b">
        <v>0</v>
      </c>
      <c r="J275" s="10" t="b">
        <f>IF(OR(out[[#This Row],[retired]]=TRUE,out[[#This Row],[deceased]]=TRUE),FALSE,TRUE)</f>
        <v>1</v>
      </c>
      <c r="K275" s="10" t="str">
        <f>IFERROR(VLOOKUP(out[[#This Row],[role]:[role]],Table2[],MATCH(out[[#Headers],[דירוג]],Table2[#Headers],0),FALSE),"אחר")</f>
        <v>שופט</v>
      </c>
      <c r="L275" s="10" t="str">
        <f>IFERROR(VLOOKUP(out[[#This Row],[role]:[role]],Table2[],MATCH(out[[#Headers],[ערכאה]],Table2[#Headers],0),FALSE),"אחר")</f>
        <v>בית משפט שלום</v>
      </c>
      <c r="M275" s="10">
        <v>1</v>
      </c>
      <c r="N275" s="10">
        <f>IF(out[[#This Row],[sex]]="female",1,0)</f>
        <v>1</v>
      </c>
      <c r="O275" s="10" t="s">
        <v>4317</v>
      </c>
      <c r="P275" s="10">
        <f>IF(out[[#This Row],[שמות ערביים]]="ערבי",1,0)</f>
        <v>0</v>
      </c>
    </row>
    <row r="276" spans="1:16" x14ac:dyDescent="0.25">
      <c r="A276" s="1" t="s">
        <v>9</v>
      </c>
      <c r="B276" s="1" t="s">
        <v>94</v>
      </c>
      <c r="C276" s="1" t="s">
        <v>413</v>
      </c>
      <c r="D276" s="1" t="s">
        <v>1659</v>
      </c>
      <c r="E276" s="1" t="s">
        <v>414</v>
      </c>
      <c r="F276" s="1" t="s">
        <v>1660</v>
      </c>
      <c r="G276" s="1" t="s">
        <v>15</v>
      </c>
      <c r="H276" t="b">
        <v>0</v>
      </c>
      <c r="I276" t="b">
        <v>0</v>
      </c>
      <c r="J276" s="10" t="b">
        <f>IF(OR(out[[#This Row],[retired]]=TRUE,out[[#This Row],[deceased]]=TRUE),FALSE,TRUE)</f>
        <v>1</v>
      </c>
      <c r="K276" s="10" t="str">
        <f>IFERROR(VLOOKUP(out[[#This Row],[role]:[role]],Table2[],MATCH(out[[#Headers],[דירוג]],Table2[#Headers],0),FALSE),"אחר")</f>
        <v>שופט</v>
      </c>
      <c r="L276" s="10" t="str">
        <f>IFERROR(VLOOKUP(out[[#This Row],[role]:[role]],Table2[],MATCH(out[[#Headers],[ערכאה]],Table2[#Headers],0),FALSE),"אחר")</f>
        <v>בית משפט המחוזי</v>
      </c>
      <c r="M276" s="10">
        <v>1</v>
      </c>
      <c r="N276" s="10">
        <f>IF(out[[#This Row],[sex]]="female",1,0)</f>
        <v>0</v>
      </c>
      <c r="O276" s="10" t="s">
        <v>4317</v>
      </c>
      <c r="P276" s="10">
        <f>IF(out[[#This Row],[שמות ערביים]]="ערבי",1,0)</f>
        <v>0</v>
      </c>
    </row>
    <row r="277" spans="1:16" x14ac:dyDescent="0.25">
      <c r="A277" s="1" t="s">
        <v>9</v>
      </c>
      <c r="B277" s="1" t="s">
        <v>52</v>
      </c>
      <c r="C277" s="1" t="s">
        <v>513</v>
      </c>
      <c r="D277" s="1" t="s">
        <v>1661</v>
      </c>
      <c r="E277" s="1" t="s">
        <v>515</v>
      </c>
      <c r="F277" s="1" t="s">
        <v>1662</v>
      </c>
      <c r="G277" s="1" t="s">
        <v>15</v>
      </c>
      <c r="H277" t="b">
        <v>0</v>
      </c>
      <c r="I277" t="b">
        <v>0</v>
      </c>
      <c r="J277" s="10" t="b">
        <f>IF(OR(out[[#This Row],[retired]]=TRUE,out[[#This Row],[deceased]]=TRUE),FALSE,TRUE)</f>
        <v>1</v>
      </c>
      <c r="K277" s="10" t="str">
        <f>IFERROR(VLOOKUP(out[[#This Row],[role]:[role]],Table2[],MATCH(out[[#Headers],[דירוג]],Table2[#Headers],0),FALSE),"אחר")</f>
        <v>שופט</v>
      </c>
      <c r="L277" s="10" t="str">
        <f>IFERROR(VLOOKUP(out[[#This Row],[role]:[role]],Table2[],MATCH(out[[#Headers],[ערכאה]],Table2[#Headers],0),FALSE),"אחר")</f>
        <v>בית משפט שלום</v>
      </c>
      <c r="M277" s="10">
        <v>1</v>
      </c>
      <c r="N277" s="10">
        <f>IF(out[[#This Row],[sex]]="female",1,0)</f>
        <v>0</v>
      </c>
      <c r="O277" s="10" t="s">
        <v>4317</v>
      </c>
      <c r="P277" s="10">
        <f>IF(out[[#This Row],[שמות ערביים]]="ערבי",1,0)</f>
        <v>0</v>
      </c>
    </row>
    <row r="278" spans="1:16" x14ac:dyDescent="0.25">
      <c r="A278" s="1" t="s">
        <v>9</v>
      </c>
      <c r="B278" s="1" t="s">
        <v>399</v>
      </c>
      <c r="C278" s="1" t="s">
        <v>1665</v>
      </c>
      <c r="D278" s="1" t="s">
        <v>1666</v>
      </c>
      <c r="E278" s="1" t="s">
        <v>1667</v>
      </c>
      <c r="F278" s="1" t="s">
        <v>1668</v>
      </c>
      <c r="G278" s="1" t="s">
        <v>26</v>
      </c>
      <c r="H278" t="b">
        <v>0</v>
      </c>
      <c r="I278" t="b">
        <v>0</v>
      </c>
      <c r="J278" s="10" t="b">
        <f>IF(OR(out[[#This Row],[retired]]=TRUE,out[[#This Row],[deceased]]=TRUE),FALSE,TRUE)</f>
        <v>1</v>
      </c>
      <c r="K278" s="10" t="str">
        <f>IFERROR(VLOOKUP(out[[#This Row],[role]:[role]],Table2[],MATCH(out[[#Headers],[דירוג]],Table2[#Headers],0),FALSE),"אחר")</f>
        <v>שופט</v>
      </c>
      <c r="L278" s="10" t="str">
        <f>IFERROR(VLOOKUP(out[[#This Row],[role]:[role]],Table2[],MATCH(out[[#Headers],[ערכאה]],Table2[#Headers],0),FALSE),"אחר")</f>
        <v>בית הדין האזורי לעבודה</v>
      </c>
      <c r="M278" s="10">
        <v>1</v>
      </c>
      <c r="N278" s="10">
        <f>IF(out[[#This Row],[sex]]="female",1,0)</f>
        <v>1</v>
      </c>
      <c r="O278" s="10" t="s">
        <v>4317</v>
      </c>
      <c r="P278" s="10">
        <f>IF(out[[#This Row],[שמות ערביים]]="ערבי",1,0)</f>
        <v>0</v>
      </c>
    </row>
    <row r="279" spans="1:16" x14ac:dyDescent="0.25">
      <c r="A279" s="1" t="s">
        <v>9</v>
      </c>
      <c r="B279" s="1" t="s">
        <v>1159</v>
      </c>
      <c r="C279" s="1" t="s">
        <v>1674</v>
      </c>
      <c r="D279" s="1" t="s">
        <v>1675</v>
      </c>
      <c r="E279" s="1" t="s">
        <v>1676</v>
      </c>
      <c r="F279" s="1" t="s">
        <v>1677</v>
      </c>
      <c r="G279" s="1" t="s">
        <v>26</v>
      </c>
      <c r="H279" t="b">
        <v>0</v>
      </c>
      <c r="I279" t="b">
        <v>0</v>
      </c>
      <c r="J279" s="10" t="b">
        <f>IF(OR(out[[#This Row],[retired]]=TRUE,out[[#This Row],[deceased]]=TRUE),FALSE,TRUE)</f>
        <v>1</v>
      </c>
      <c r="K279" s="10" t="str">
        <f>IFERROR(VLOOKUP(out[[#This Row],[role]:[role]],Table2[],MATCH(out[[#Headers],[דירוג]],Table2[#Headers],0),FALSE),"אחר")</f>
        <v>שופט</v>
      </c>
      <c r="L279" s="10" t="str">
        <f>IFERROR(VLOOKUP(out[[#This Row],[role]:[role]],Table2[],MATCH(out[[#Headers],[ערכאה]],Table2[#Headers],0),FALSE),"אחר")</f>
        <v>בית הדין האזורי לעבודה</v>
      </c>
      <c r="M279" s="10">
        <v>1</v>
      </c>
      <c r="N279" s="10">
        <f>IF(out[[#This Row],[sex]]="female",1,0)</f>
        <v>1</v>
      </c>
      <c r="O279" s="10" t="s">
        <v>4317</v>
      </c>
      <c r="P279" s="10">
        <f>IF(out[[#This Row],[שמות ערביים]]="ערבי",1,0)</f>
        <v>0</v>
      </c>
    </row>
    <row r="280" spans="1:16" x14ac:dyDescent="0.25">
      <c r="A280" s="1" t="s">
        <v>9</v>
      </c>
      <c r="B280" s="1" t="s">
        <v>52</v>
      </c>
      <c r="C280" s="1" t="s">
        <v>1682</v>
      </c>
      <c r="D280" s="1" t="s">
        <v>1683</v>
      </c>
      <c r="E280" s="1" t="s">
        <v>1684</v>
      </c>
      <c r="F280" s="1" t="s">
        <v>1685</v>
      </c>
      <c r="G280" s="1" t="s">
        <v>15</v>
      </c>
      <c r="H280" t="b">
        <v>0</v>
      </c>
      <c r="I280" t="b">
        <v>0</v>
      </c>
      <c r="J280" s="10" t="b">
        <f>IF(OR(out[[#This Row],[retired]]=TRUE,out[[#This Row],[deceased]]=TRUE),FALSE,TRUE)</f>
        <v>1</v>
      </c>
      <c r="K280" s="10" t="str">
        <f>IFERROR(VLOOKUP(out[[#This Row],[role]:[role]],Table2[],MATCH(out[[#Headers],[דירוג]],Table2[#Headers],0),FALSE),"אחר")</f>
        <v>שופט</v>
      </c>
      <c r="L280" s="10" t="str">
        <f>IFERROR(VLOOKUP(out[[#This Row],[role]:[role]],Table2[],MATCH(out[[#Headers],[ערכאה]],Table2[#Headers],0),FALSE),"אחר")</f>
        <v>בית משפט שלום</v>
      </c>
      <c r="M280" s="10">
        <v>1</v>
      </c>
      <c r="N280" s="10">
        <f>IF(out[[#This Row],[sex]]="female",1,0)</f>
        <v>0</v>
      </c>
      <c r="O280" s="10" t="s">
        <v>4317</v>
      </c>
      <c r="P280" s="10">
        <f>IF(out[[#This Row],[שמות ערביים]]="ערבי",1,0)</f>
        <v>0</v>
      </c>
    </row>
    <row r="281" spans="1:16" x14ac:dyDescent="0.25">
      <c r="A281" s="1" t="s">
        <v>9</v>
      </c>
      <c r="B281" s="1" t="s">
        <v>1687</v>
      </c>
      <c r="C281" s="1" t="s">
        <v>1688</v>
      </c>
      <c r="D281" s="1" t="s">
        <v>1675</v>
      </c>
      <c r="E281" s="1" t="s">
        <v>1689</v>
      </c>
      <c r="F281" s="1" t="s">
        <v>1677</v>
      </c>
      <c r="G281" s="1" t="s">
        <v>15</v>
      </c>
      <c r="H281" t="b">
        <v>0</v>
      </c>
      <c r="I281" t="b">
        <v>0</v>
      </c>
      <c r="J281" s="10" t="b">
        <f>IF(OR(out[[#This Row],[retired]]=TRUE,out[[#This Row],[deceased]]=TRUE),FALSE,TRUE)</f>
        <v>1</v>
      </c>
      <c r="K281" s="10" t="str">
        <f>IFERROR(VLOOKUP(out[[#This Row],[role]:[role]],Table2[],MATCH(out[[#Headers],[דירוג]],Table2[#Headers],0),FALSE),"אחר")</f>
        <v>סגן או משנה</v>
      </c>
      <c r="L281" s="10" t="str">
        <f>IFERROR(VLOOKUP(out[[#This Row],[role]:[role]],Table2[],MATCH(out[[#Headers],[ערכאה]],Table2[#Headers],0),FALSE),"אחר")</f>
        <v>בית משפט המחוזי</v>
      </c>
      <c r="M281" s="10">
        <v>1</v>
      </c>
      <c r="N281" s="10">
        <f>IF(out[[#This Row],[sex]]="female",1,0)</f>
        <v>0</v>
      </c>
      <c r="O281" s="10" t="s">
        <v>4317</v>
      </c>
      <c r="P281" s="10">
        <f>IF(out[[#This Row],[שמות ערביים]]="ערבי",1,0)</f>
        <v>0</v>
      </c>
    </row>
    <row r="282" spans="1:16" x14ac:dyDescent="0.25">
      <c r="A282" s="1" t="s">
        <v>99</v>
      </c>
      <c r="B282" s="1" t="s">
        <v>1690</v>
      </c>
      <c r="C282" s="1" t="s">
        <v>1691</v>
      </c>
      <c r="D282" s="1" t="s">
        <v>1692</v>
      </c>
      <c r="E282" s="1" t="s">
        <v>1693</v>
      </c>
      <c r="F282" s="1" t="s">
        <v>1694</v>
      </c>
      <c r="G282" s="1" t="s">
        <v>26</v>
      </c>
      <c r="H282" t="b">
        <v>0</v>
      </c>
      <c r="I282" t="b">
        <v>0</v>
      </c>
      <c r="J282" s="10" t="b">
        <f>IF(OR(out[[#This Row],[retired]]=TRUE,out[[#This Row],[deceased]]=TRUE),FALSE,TRUE)</f>
        <v>1</v>
      </c>
      <c r="K282" s="10" t="str">
        <f>IFERROR(VLOOKUP(out[[#This Row],[role]:[role]],Table2[],MATCH(out[[#Headers],[דירוג]],Table2[#Headers],0),FALSE),"אחר")</f>
        <v>רשם</v>
      </c>
      <c r="L282" s="10" t="str">
        <f>IFERROR(VLOOKUP(out[[#This Row],[role]:[role]],Table2[],MATCH(out[[#Headers],[ערכאה]],Table2[#Headers],0),FALSE),"אחר")</f>
        <v>בית משפט שלום</v>
      </c>
      <c r="M282" s="10">
        <v>1</v>
      </c>
      <c r="N282" s="10">
        <f>IF(out[[#This Row],[sex]]="female",1,0)</f>
        <v>1</v>
      </c>
      <c r="O282" s="10" t="s">
        <v>4317</v>
      </c>
      <c r="P282" s="10">
        <f>IF(out[[#This Row],[שמות ערביים]]="ערבי",1,0)</f>
        <v>0</v>
      </c>
    </row>
    <row r="283" spans="1:16" x14ac:dyDescent="0.25">
      <c r="A283" s="1" t="s">
        <v>9</v>
      </c>
      <c r="B283" s="1" t="s">
        <v>204</v>
      </c>
      <c r="C283" s="1" t="s">
        <v>1695</v>
      </c>
      <c r="D283" s="1" t="s">
        <v>1696</v>
      </c>
      <c r="E283" s="1" t="s">
        <v>1697</v>
      </c>
      <c r="F283" s="1" t="s">
        <v>1698</v>
      </c>
      <c r="G283" s="1" t="s">
        <v>26</v>
      </c>
      <c r="H283" t="b">
        <v>0</v>
      </c>
      <c r="I283" t="b">
        <v>0</v>
      </c>
      <c r="J283" s="10" t="b">
        <f>IF(OR(out[[#This Row],[retired]]=TRUE,out[[#This Row],[deceased]]=TRUE),FALSE,TRUE)</f>
        <v>1</v>
      </c>
      <c r="K283" s="10" t="str">
        <f>IFERROR(VLOOKUP(out[[#This Row],[role]:[role]],Table2[],MATCH(out[[#Headers],[דירוג]],Table2[#Headers],0),FALSE),"אחר")</f>
        <v>שופט</v>
      </c>
      <c r="L283" s="10" t="str">
        <f>IFERROR(VLOOKUP(out[[#This Row],[role]:[role]],Table2[],MATCH(out[[#Headers],[ערכאה]],Table2[#Headers],0),FALSE),"אחר")</f>
        <v>בית משפט שלום</v>
      </c>
      <c r="M283" s="10">
        <v>1</v>
      </c>
      <c r="N283" s="10">
        <f>IF(out[[#This Row],[sex]]="female",1,0)</f>
        <v>1</v>
      </c>
      <c r="O283" s="10" t="s">
        <v>4317</v>
      </c>
      <c r="P283" s="10">
        <f>IF(out[[#This Row],[שמות ערביים]]="ערבי",1,0)</f>
        <v>0</v>
      </c>
    </row>
    <row r="284" spans="1:16" x14ac:dyDescent="0.25">
      <c r="A284" s="1" t="s">
        <v>99</v>
      </c>
      <c r="B284" s="1" t="s">
        <v>1704</v>
      </c>
      <c r="C284" s="1" t="s">
        <v>200</v>
      </c>
      <c r="D284" s="1" t="s">
        <v>1705</v>
      </c>
      <c r="E284" s="1" t="s">
        <v>1706</v>
      </c>
      <c r="F284" s="1" t="s">
        <v>1707</v>
      </c>
      <c r="G284" s="1" t="s">
        <v>15</v>
      </c>
      <c r="H284" t="b">
        <v>0</v>
      </c>
      <c r="I284" t="b">
        <v>0</v>
      </c>
      <c r="J284" s="10" t="b">
        <f>IF(OR(out[[#This Row],[retired]]=TRUE,out[[#This Row],[deceased]]=TRUE),FALSE,TRUE)</f>
        <v>1</v>
      </c>
      <c r="K284" s="10" t="str">
        <f>IFERROR(VLOOKUP(out[[#This Row],[role]:[role]],Table2[],MATCH(out[[#Headers],[דירוג]],Table2[#Headers],0),FALSE),"אחר")</f>
        <v>רשם</v>
      </c>
      <c r="L284" s="10" t="str">
        <f>IFERROR(VLOOKUP(out[[#This Row],[role]:[role]],Table2[],MATCH(out[[#Headers],[ערכאה]],Table2[#Headers],0),FALSE),"אחר")</f>
        <v>בית משפט שלום</v>
      </c>
      <c r="M284" s="10">
        <v>1</v>
      </c>
      <c r="N284" s="10">
        <f>IF(out[[#This Row],[sex]]="female",1,0)</f>
        <v>0</v>
      </c>
      <c r="O284" s="10" t="s">
        <v>4317</v>
      </c>
      <c r="P284" s="10">
        <f>IF(out[[#This Row],[שמות ערביים]]="ערבי",1,0)</f>
        <v>0</v>
      </c>
    </row>
    <row r="285" spans="1:16" x14ac:dyDescent="0.25">
      <c r="A285" s="1" t="s">
        <v>9</v>
      </c>
      <c r="B285" s="1" t="s">
        <v>52</v>
      </c>
      <c r="C285" s="1" t="s">
        <v>367</v>
      </c>
      <c r="D285" s="1" t="s">
        <v>1705</v>
      </c>
      <c r="E285" s="1" t="s">
        <v>369</v>
      </c>
      <c r="F285" s="1" t="s">
        <v>1707</v>
      </c>
      <c r="G285" s="1" t="s">
        <v>15</v>
      </c>
      <c r="H285" t="b">
        <v>0</v>
      </c>
      <c r="I285" t="b">
        <v>0</v>
      </c>
      <c r="J285" s="10" t="b">
        <f>IF(OR(out[[#This Row],[retired]]=TRUE,out[[#This Row],[deceased]]=TRUE),FALSE,TRUE)</f>
        <v>1</v>
      </c>
      <c r="K285" s="10" t="str">
        <f>IFERROR(VLOOKUP(out[[#This Row],[role]:[role]],Table2[],MATCH(out[[#Headers],[דירוג]],Table2[#Headers],0),FALSE),"אחר")</f>
        <v>שופט</v>
      </c>
      <c r="L285" s="10" t="str">
        <f>IFERROR(VLOOKUP(out[[#This Row],[role]:[role]],Table2[],MATCH(out[[#Headers],[ערכאה]],Table2[#Headers],0),FALSE),"אחר")</f>
        <v>בית משפט שלום</v>
      </c>
      <c r="M285" s="10">
        <v>1</v>
      </c>
      <c r="N285" s="10">
        <f>IF(out[[#This Row],[sex]]="female",1,0)</f>
        <v>0</v>
      </c>
      <c r="O285" s="10" t="s">
        <v>4317</v>
      </c>
      <c r="P285" s="10">
        <f>IF(out[[#This Row],[שמות ערביים]]="ערבי",1,0)</f>
        <v>0</v>
      </c>
    </row>
    <row r="286" spans="1:16" x14ac:dyDescent="0.25">
      <c r="A286" s="1" t="s">
        <v>9</v>
      </c>
      <c r="B286" s="1" t="s">
        <v>1717</v>
      </c>
      <c r="C286" s="1" t="s">
        <v>1718</v>
      </c>
      <c r="D286" s="1" t="s">
        <v>1719</v>
      </c>
      <c r="E286" s="1" t="s">
        <v>1720</v>
      </c>
      <c r="F286" s="1" t="s">
        <v>1721</v>
      </c>
      <c r="G286" s="1" t="s">
        <v>26</v>
      </c>
      <c r="H286" t="b">
        <v>0</v>
      </c>
      <c r="I286" t="b">
        <v>0</v>
      </c>
      <c r="J286" s="10" t="b">
        <f>IF(OR(out[[#This Row],[retired]]=TRUE,out[[#This Row],[deceased]]=TRUE),FALSE,TRUE)</f>
        <v>1</v>
      </c>
      <c r="K286" s="10" t="str">
        <f>IFERROR(VLOOKUP(out[[#This Row],[role]:[role]],Table2[],MATCH(out[[#Headers],[דירוג]],Table2[#Headers],0),FALSE),"אחר")</f>
        <v>שופט</v>
      </c>
      <c r="L286" s="10" t="str">
        <f>IFERROR(VLOOKUP(out[[#This Row],[role]:[role]],Table2[],MATCH(out[[#Headers],[ערכאה]],Table2[#Headers],0),FALSE),"אחר")</f>
        <v>בית משפט שלום</v>
      </c>
      <c r="M286" s="10">
        <v>1</v>
      </c>
      <c r="N286" s="10">
        <f>IF(out[[#This Row],[sex]]="female",1,0)</f>
        <v>1</v>
      </c>
      <c r="O286" s="10" t="s">
        <v>4317</v>
      </c>
      <c r="P286" s="10">
        <f>IF(out[[#This Row],[שמות ערביים]]="ערבי",1,0)</f>
        <v>0</v>
      </c>
    </row>
    <row r="287" spans="1:16" x14ac:dyDescent="0.25">
      <c r="A287" s="1" t="s">
        <v>9</v>
      </c>
      <c r="B287" s="1" t="s">
        <v>1022</v>
      </c>
      <c r="C287" s="1" t="s">
        <v>477</v>
      </c>
      <c r="D287" s="1" t="s">
        <v>1723</v>
      </c>
      <c r="E287" s="1" t="s">
        <v>479</v>
      </c>
      <c r="F287" s="1" t="s">
        <v>1724</v>
      </c>
      <c r="G287" s="1" t="s">
        <v>15</v>
      </c>
      <c r="H287" t="b">
        <v>0</v>
      </c>
      <c r="I287" t="b">
        <v>0</v>
      </c>
      <c r="J287" s="10" t="b">
        <f>IF(OR(out[[#This Row],[retired]]=TRUE,out[[#This Row],[deceased]]=TRUE),FALSE,TRUE)</f>
        <v>1</v>
      </c>
      <c r="K287" s="10" t="str">
        <f>IFERROR(VLOOKUP(out[[#This Row],[role]:[role]],Table2[],MATCH(out[[#Headers],[דירוג]],Table2[#Headers],0),FALSE),"אחר")</f>
        <v>שופט</v>
      </c>
      <c r="L287" s="10" t="str">
        <f>IFERROR(VLOOKUP(out[[#This Row],[role]:[role]],Table2[],MATCH(out[[#Headers],[ערכאה]],Table2[#Headers],0),FALSE),"אחר")</f>
        <v>בית משפט שלום</v>
      </c>
      <c r="M287" s="10">
        <v>1</v>
      </c>
      <c r="N287" s="10">
        <f>IF(out[[#This Row],[sex]]="female",1,0)</f>
        <v>0</v>
      </c>
      <c r="O287" s="10" t="s">
        <v>4317</v>
      </c>
      <c r="P287" s="10">
        <f>IF(out[[#This Row],[שמות ערביים]]="ערבי",1,0)</f>
        <v>0</v>
      </c>
    </row>
    <row r="288" spans="1:16" x14ac:dyDescent="0.25">
      <c r="A288" s="1" t="s">
        <v>9</v>
      </c>
      <c r="B288" s="1" t="s">
        <v>672</v>
      </c>
      <c r="C288" s="1" t="s">
        <v>1728</v>
      </c>
      <c r="D288" s="1" t="s">
        <v>1729</v>
      </c>
      <c r="E288" s="1" t="s">
        <v>1278</v>
      </c>
      <c r="F288" s="1" t="s">
        <v>1730</v>
      </c>
      <c r="G288" s="1" t="s">
        <v>26</v>
      </c>
      <c r="H288" t="b">
        <v>0</v>
      </c>
      <c r="I288" t="b">
        <v>0</v>
      </c>
      <c r="J288" s="10" t="b">
        <f>IF(OR(out[[#This Row],[retired]]=TRUE,out[[#This Row],[deceased]]=TRUE),FALSE,TRUE)</f>
        <v>1</v>
      </c>
      <c r="K288" s="10" t="str">
        <f>IFERROR(VLOOKUP(out[[#This Row],[role]:[role]],Table2[],MATCH(out[[#Headers],[דירוג]],Table2[#Headers],0),FALSE),"אחר")</f>
        <v>שופט</v>
      </c>
      <c r="L288" s="10" t="str">
        <f>IFERROR(VLOOKUP(out[[#This Row],[role]:[role]],Table2[],MATCH(out[[#Headers],[ערכאה]],Table2[#Headers],0),FALSE),"אחר")</f>
        <v>בית משפט שלום</v>
      </c>
      <c r="M288" s="10">
        <v>1</v>
      </c>
      <c r="N288" s="10">
        <f>IF(out[[#This Row],[sex]]="female",1,0)</f>
        <v>1</v>
      </c>
      <c r="O288" s="10" t="s">
        <v>4317</v>
      </c>
      <c r="P288" s="10">
        <f>IF(out[[#This Row],[שמות ערביים]]="ערבי",1,0)</f>
        <v>0</v>
      </c>
    </row>
    <row r="289" spans="1:16" x14ac:dyDescent="0.25">
      <c r="A289" s="1" t="s">
        <v>9</v>
      </c>
      <c r="B289" s="1" t="s">
        <v>1410</v>
      </c>
      <c r="C289" s="1" t="s">
        <v>1731</v>
      </c>
      <c r="D289" s="1" t="s">
        <v>1732</v>
      </c>
      <c r="E289" s="1" t="s">
        <v>1733</v>
      </c>
      <c r="F289" s="1" t="s">
        <v>1734</v>
      </c>
      <c r="G289" s="1" t="s">
        <v>26</v>
      </c>
      <c r="H289" t="b">
        <v>0</v>
      </c>
      <c r="I289" t="b">
        <v>0</v>
      </c>
      <c r="J289" s="10" t="b">
        <f>IF(OR(out[[#This Row],[retired]]=TRUE,out[[#This Row],[deceased]]=TRUE),FALSE,TRUE)</f>
        <v>1</v>
      </c>
      <c r="K289" s="10" t="str">
        <f>IFERROR(VLOOKUP(out[[#This Row],[role]:[role]],Table2[],MATCH(out[[#Headers],[דירוג]],Table2[#Headers],0),FALSE),"אחר")</f>
        <v>שופט</v>
      </c>
      <c r="L289" s="10" t="str">
        <f>IFERROR(VLOOKUP(out[[#This Row],[role]:[role]],Table2[],MATCH(out[[#Headers],[ערכאה]],Table2[#Headers],0),FALSE),"אחר")</f>
        <v>בית משפט המחוזי</v>
      </c>
      <c r="M289" s="10">
        <v>1</v>
      </c>
      <c r="N289" s="10">
        <f>IF(out[[#This Row],[sex]]="female",1,0)</f>
        <v>1</v>
      </c>
      <c r="O289" s="10" t="s">
        <v>4317</v>
      </c>
      <c r="P289" s="10">
        <f>IF(out[[#This Row],[שמות ערביים]]="ערבי",1,0)</f>
        <v>0</v>
      </c>
    </row>
    <row r="290" spans="1:16" x14ac:dyDescent="0.25">
      <c r="A290" s="1" t="s">
        <v>9</v>
      </c>
      <c r="B290" s="1" t="s">
        <v>52</v>
      </c>
      <c r="C290" s="1" t="s">
        <v>652</v>
      </c>
      <c r="D290" s="1" t="s">
        <v>1743</v>
      </c>
      <c r="E290" s="1" t="s">
        <v>654</v>
      </c>
      <c r="F290" s="1" t="s">
        <v>1744</v>
      </c>
      <c r="G290" s="1" t="s">
        <v>15</v>
      </c>
      <c r="H290" t="b">
        <v>0</v>
      </c>
      <c r="I290" t="b">
        <v>0</v>
      </c>
      <c r="J290" s="10" t="b">
        <f>IF(OR(out[[#This Row],[retired]]=TRUE,out[[#This Row],[deceased]]=TRUE),FALSE,TRUE)</f>
        <v>1</v>
      </c>
      <c r="K290" s="10" t="str">
        <f>IFERROR(VLOOKUP(out[[#This Row],[role]:[role]],Table2[],MATCH(out[[#Headers],[דירוג]],Table2[#Headers],0),FALSE),"אחר")</f>
        <v>שופט</v>
      </c>
      <c r="L290" s="10" t="str">
        <f>IFERROR(VLOOKUP(out[[#This Row],[role]:[role]],Table2[],MATCH(out[[#Headers],[ערכאה]],Table2[#Headers],0),FALSE),"אחר")</f>
        <v>בית משפט שלום</v>
      </c>
      <c r="M290" s="10">
        <v>1</v>
      </c>
      <c r="N290" s="10">
        <f>IF(out[[#This Row],[sex]]="female",1,0)</f>
        <v>0</v>
      </c>
      <c r="O290" s="10" t="s">
        <v>4317</v>
      </c>
      <c r="P290" s="10">
        <f>IF(out[[#This Row],[שמות ערביים]]="ערבי",1,0)</f>
        <v>0</v>
      </c>
    </row>
    <row r="291" spans="1:16" x14ac:dyDescent="0.25">
      <c r="A291" s="1" t="s">
        <v>9</v>
      </c>
      <c r="B291" s="1" t="s">
        <v>52</v>
      </c>
      <c r="C291" s="1" t="s">
        <v>63</v>
      </c>
      <c r="D291" s="1" t="s">
        <v>1756</v>
      </c>
      <c r="E291" s="1" t="s">
        <v>65</v>
      </c>
      <c r="F291" s="1" t="s">
        <v>1757</v>
      </c>
      <c r="G291" s="1" t="s">
        <v>15</v>
      </c>
      <c r="H291" t="b">
        <v>0</v>
      </c>
      <c r="I291" t="b">
        <v>0</v>
      </c>
      <c r="J291" s="10" t="b">
        <f>IF(OR(out[[#This Row],[retired]]=TRUE,out[[#This Row],[deceased]]=TRUE),FALSE,TRUE)</f>
        <v>1</v>
      </c>
      <c r="K291" s="10" t="str">
        <f>IFERROR(VLOOKUP(out[[#This Row],[role]:[role]],Table2[],MATCH(out[[#Headers],[דירוג]],Table2[#Headers],0),FALSE),"אחר")</f>
        <v>שופט</v>
      </c>
      <c r="L291" s="10" t="str">
        <f>IFERROR(VLOOKUP(out[[#This Row],[role]:[role]],Table2[],MATCH(out[[#Headers],[ערכאה]],Table2[#Headers],0),FALSE),"אחר")</f>
        <v>בית משפט שלום</v>
      </c>
      <c r="M291" s="10">
        <v>1</v>
      </c>
      <c r="N291" s="10">
        <f>IF(out[[#This Row],[sex]]="female",1,0)</f>
        <v>0</v>
      </c>
      <c r="O291" s="10" t="s">
        <v>4317</v>
      </c>
      <c r="P291" s="10">
        <f>IF(out[[#This Row],[שמות ערביים]]="ערבי",1,0)</f>
        <v>0</v>
      </c>
    </row>
    <row r="292" spans="1:16" x14ac:dyDescent="0.25">
      <c r="A292" s="1" t="s">
        <v>9</v>
      </c>
      <c r="B292" s="1" t="s">
        <v>204</v>
      </c>
      <c r="C292" s="1" t="s">
        <v>1164</v>
      </c>
      <c r="D292" s="1" t="s">
        <v>1758</v>
      </c>
      <c r="E292" s="1" t="s">
        <v>1166</v>
      </c>
      <c r="F292" s="1" t="s">
        <v>1759</v>
      </c>
      <c r="G292" s="1" t="s">
        <v>26</v>
      </c>
      <c r="H292" t="b">
        <v>0</v>
      </c>
      <c r="I292" t="b">
        <v>0</v>
      </c>
      <c r="J292" s="10" t="b">
        <f>IF(OR(out[[#This Row],[retired]]=TRUE,out[[#This Row],[deceased]]=TRUE),FALSE,TRUE)</f>
        <v>1</v>
      </c>
      <c r="K292" s="10" t="str">
        <f>IFERROR(VLOOKUP(out[[#This Row],[role]:[role]],Table2[],MATCH(out[[#Headers],[דירוג]],Table2[#Headers],0),FALSE),"אחר")</f>
        <v>שופט</v>
      </c>
      <c r="L292" s="10" t="str">
        <f>IFERROR(VLOOKUP(out[[#This Row],[role]:[role]],Table2[],MATCH(out[[#Headers],[ערכאה]],Table2[#Headers],0),FALSE),"אחר")</f>
        <v>בית משפט שלום</v>
      </c>
      <c r="M292" s="10">
        <v>1</v>
      </c>
      <c r="N292" s="10">
        <f>IF(out[[#This Row],[sex]]="female",1,0)</f>
        <v>1</v>
      </c>
      <c r="O292" s="10" t="s">
        <v>4317</v>
      </c>
      <c r="P292" s="10">
        <f>IF(out[[#This Row],[שמות ערביים]]="ערבי",1,0)</f>
        <v>0</v>
      </c>
    </row>
    <row r="293" spans="1:16" x14ac:dyDescent="0.25">
      <c r="A293" s="1" t="s">
        <v>9</v>
      </c>
      <c r="B293" s="1" t="s">
        <v>1760</v>
      </c>
      <c r="C293" s="1" t="s">
        <v>1761</v>
      </c>
      <c r="D293" s="1" t="s">
        <v>1755</v>
      </c>
      <c r="E293" s="1" t="s">
        <v>1762</v>
      </c>
      <c r="F293" s="1" t="s">
        <v>1757</v>
      </c>
      <c r="G293" s="1" t="s">
        <v>26</v>
      </c>
      <c r="H293" t="b">
        <v>0</v>
      </c>
      <c r="I293" t="b">
        <v>0</v>
      </c>
      <c r="J293" s="10" t="b">
        <f>IF(OR(out[[#This Row],[retired]]=TRUE,out[[#This Row],[deceased]]=TRUE),FALSE,TRUE)</f>
        <v>1</v>
      </c>
      <c r="K293" s="10" t="str">
        <f>IFERROR(VLOOKUP(out[[#This Row],[role]:[role]],Table2[],MATCH(out[[#Headers],[דירוג]],Table2[#Headers],0),FALSE),"אחר")</f>
        <v>שופט</v>
      </c>
      <c r="L293" s="10" t="str">
        <f>IFERROR(VLOOKUP(out[[#This Row],[role]:[role]],Table2[],MATCH(out[[#Headers],[ערכאה]],Table2[#Headers],0),FALSE),"אחר")</f>
        <v>בית משפט שלום</v>
      </c>
      <c r="M293" s="10">
        <v>1</v>
      </c>
      <c r="N293" s="10">
        <f>IF(out[[#This Row],[sex]]="female",1,0)</f>
        <v>1</v>
      </c>
      <c r="O293" s="10" t="s">
        <v>4317</v>
      </c>
      <c r="P293" s="10">
        <f>IF(out[[#This Row],[שמות ערביים]]="ערבי",1,0)</f>
        <v>0</v>
      </c>
    </row>
    <row r="294" spans="1:16" x14ac:dyDescent="0.25">
      <c r="A294" s="1" t="s">
        <v>9</v>
      </c>
      <c r="B294" s="1" t="s">
        <v>1717</v>
      </c>
      <c r="C294" s="1" t="s">
        <v>1763</v>
      </c>
      <c r="D294" s="1" t="s">
        <v>1764</v>
      </c>
      <c r="E294" s="1" t="s">
        <v>419</v>
      </c>
      <c r="F294" s="1" t="s">
        <v>1765</v>
      </c>
      <c r="G294" s="1" t="s">
        <v>26</v>
      </c>
      <c r="H294" t="b">
        <v>0</v>
      </c>
      <c r="I294" t="b">
        <v>0</v>
      </c>
      <c r="J294" s="10" t="b">
        <f>IF(OR(out[[#This Row],[retired]]=TRUE,out[[#This Row],[deceased]]=TRUE),FALSE,TRUE)</f>
        <v>1</v>
      </c>
      <c r="K294" s="10" t="str">
        <f>IFERROR(VLOOKUP(out[[#This Row],[role]:[role]],Table2[],MATCH(out[[#Headers],[דירוג]],Table2[#Headers],0),FALSE),"אחר")</f>
        <v>שופט</v>
      </c>
      <c r="L294" s="10" t="str">
        <f>IFERROR(VLOOKUP(out[[#This Row],[role]:[role]],Table2[],MATCH(out[[#Headers],[ערכאה]],Table2[#Headers],0),FALSE),"אחר")</f>
        <v>בית משפט שלום</v>
      </c>
      <c r="M294" s="10">
        <v>1</v>
      </c>
      <c r="N294" s="10">
        <f>IF(out[[#This Row],[sex]]="female",1,0)</f>
        <v>1</v>
      </c>
      <c r="O294" s="10" t="s">
        <v>4317</v>
      </c>
      <c r="P294" s="10">
        <f>IF(out[[#This Row],[שמות ערביים]]="ערבי",1,0)</f>
        <v>0</v>
      </c>
    </row>
    <row r="295" spans="1:16" x14ac:dyDescent="0.25">
      <c r="A295" s="1" t="s">
        <v>9</v>
      </c>
      <c r="B295" s="1" t="s">
        <v>295</v>
      </c>
      <c r="C295" s="1" t="s">
        <v>114</v>
      </c>
      <c r="D295" s="1" t="s">
        <v>1756</v>
      </c>
      <c r="E295" s="1" t="s">
        <v>555</v>
      </c>
      <c r="F295" s="1" t="s">
        <v>1770</v>
      </c>
      <c r="G295" s="1" t="s">
        <v>15</v>
      </c>
      <c r="H295" t="b">
        <v>0</v>
      </c>
      <c r="I295" t="b">
        <v>0</v>
      </c>
      <c r="J295" s="10" t="b">
        <f>IF(OR(out[[#This Row],[retired]]=TRUE,out[[#This Row],[deceased]]=TRUE),FALSE,TRUE)</f>
        <v>1</v>
      </c>
      <c r="K295" s="10" t="str">
        <f>IFERROR(VLOOKUP(out[[#This Row],[role]:[role]],Table2[],MATCH(out[[#Headers],[דירוג]],Table2[#Headers],0),FALSE),"אחר")</f>
        <v>שופט</v>
      </c>
      <c r="L295" s="10" t="str">
        <f>IFERROR(VLOOKUP(out[[#This Row],[role]:[role]],Table2[],MATCH(out[[#Headers],[ערכאה]],Table2[#Headers],0),FALSE),"אחר")</f>
        <v>בית משפט המחוזי</v>
      </c>
      <c r="M295" s="10">
        <v>1</v>
      </c>
      <c r="N295" s="10">
        <f>IF(out[[#This Row],[sex]]="female",1,0)</f>
        <v>0</v>
      </c>
      <c r="O295" s="10" t="s">
        <v>4317</v>
      </c>
      <c r="P295" s="10">
        <f>IF(out[[#This Row],[שמות ערביים]]="ערבי",1,0)</f>
        <v>0</v>
      </c>
    </row>
    <row r="296" spans="1:16" x14ac:dyDescent="0.25">
      <c r="A296" s="1" t="s">
        <v>9</v>
      </c>
      <c r="B296" s="1" t="s">
        <v>1771</v>
      </c>
      <c r="C296" s="1" t="s">
        <v>137</v>
      </c>
      <c r="D296" s="1" t="s">
        <v>1772</v>
      </c>
      <c r="E296" s="1" t="s">
        <v>139</v>
      </c>
      <c r="F296" s="1" t="s">
        <v>1773</v>
      </c>
      <c r="G296" s="1" t="s">
        <v>26</v>
      </c>
      <c r="H296" t="b">
        <v>0</v>
      </c>
      <c r="I296" t="b">
        <v>0</v>
      </c>
      <c r="J296" s="10" t="b">
        <f>IF(OR(out[[#This Row],[retired]]=TRUE,out[[#This Row],[deceased]]=TRUE),FALSE,TRUE)</f>
        <v>1</v>
      </c>
      <c r="K296" s="10" t="str">
        <f>IFERROR(VLOOKUP(out[[#This Row],[role]:[role]],Table2[],MATCH(out[[#Headers],[דירוג]],Table2[#Headers],0),FALSE),"אחר")</f>
        <v>שופט</v>
      </c>
      <c r="L296" s="10" t="str">
        <f>IFERROR(VLOOKUP(out[[#This Row],[role]:[role]],Table2[],MATCH(out[[#Headers],[ערכאה]],Table2[#Headers],0),FALSE),"אחר")</f>
        <v>בית משפט שלום</v>
      </c>
      <c r="M296" s="10">
        <v>1</v>
      </c>
      <c r="N296" s="10">
        <f>IF(out[[#This Row],[sex]]="female",1,0)</f>
        <v>1</v>
      </c>
      <c r="O296" s="10" t="s">
        <v>4317</v>
      </c>
      <c r="P296" s="10">
        <f>IF(out[[#This Row],[שמות ערביים]]="ערבי",1,0)</f>
        <v>0</v>
      </c>
    </row>
    <row r="297" spans="1:16" x14ac:dyDescent="0.25">
      <c r="A297" s="1" t="s">
        <v>9</v>
      </c>
      <c r="B297" s="1" t="s">
        <v>1786</v>
      </c>
      <c r="C297" s="1" t="s">
        <v>692</v>
      </c>
      <c r="D297" s="1" t="s">
        <v>1787</v>
      </c>
      <c r="E297" s="1" t="s">
        <v>1788</v>
      </c>
      <c r="F297" s="1" t="s">
        <v>1789</v>
      </c>
      <c r="G297" s="1" t="s">
        <v>26</v>
      </c>
      <c r="H297" t="b">
        <v>0</v>
      </c>
      <c r="I297" t="b">
        <v>0</v>
      </c>
      <c r="J297" s="10" t="b">
        <f>IF(OR(out[[#This Row],[retired]]=TRUE,out[[#This Row],[deceased]]=TRUE),FALSE,TRUE)</f>
        <v>1</v>
      </c>
      <c r="K297" s="10" t="str">
        <f>IFERROR(VLOOKUP(out[[#This Row],[role]:[role]],Table2[],MATCH(out[[#Headers],[דירוג]],Table2[#Headers],0),FALSE),"אחר")</f>
        <v>סגן או משנה</v>
      </c>
      <c r="L297" s="10" t="str">
        <f>IFERROR(VLOOKUP(out[[#This Row],[role]:[role]],Table2[],MATCH(out[[#Headers],[ערכאה]],Table2[#Headers],0),FALSE),"אחר")</f>
        <v>בית משפט המחוזי</v>
      </c>
      <c r="M297" s="10">
        <v>1</v>
      </c>
      <c r="N297" s="10">
        <f>IF(out[[#This Row],[sex]]="female",1,0)</f>
        <v>1</v>
      </c>
      <c r="O297" s="10" t="s">
        <v>4317</v>
      </c>
      <c r="P297" s="10">
        <f>IF(out[[#This Row],[שמות ערביים]]="ערבי",1,0)</f>
        <v>0</v>
      </c>
    </row>
    <row r="298" spans="1:16" x14ac:dyDescent="0.25">
      <c r="A298" s="1" t="s">
        <v>9</v>
      </c>
      <c r="B298" s="1" t="s">
        <v>300</v>
      </c>
      <c r="C298" s="1" t="s">
        <v>722</v>
      </c>
      <c r="D298" s="1" t="s">
        <v>1790</v>
      </c>
      <c r="E298" s="1" t="s">
        <v>724</v>
      </c>
      <c r="F298" s="1" t="s">
        <v>1791</v>
      </c>
      <c r="G298" s="1" t="s">
        <v>15</v>
      </c>
      <c r="H298" t="b">
        <v>0</v>
      </c>
      <c r="I298" t="b">
        <v>0</v>
      </c>
      <c r="J298" s="10" t="b">
        <f>IF(OR(out[[#This Row],[retired]]=TRUE,out[[#This Row],[deceased]]=TRUE),FALSE,TRUE)</f>
        <v>1</v>
      </c>
      <c r="K298" s="10" t="str">
        <f>IFERROR(VLOOKUP(out[[#This Row],[role]:[role]],Table2[],MATCH(out[[#Headers],[דירוג]],Table2[#Headers],0),FALSE),"אחר")</f>
        <v>שופט</v>
      </c>
      <c r="L298" s="10" t="str">
        <f>IFERROR(VLOOKUP(out[[#This Row],[role]:[role]],Table2[],MATCH(out[[#Headers],[ערכאה]],Table2[#Headers],0),FALSE),"אחר")</f>
        <v>בית משפט שלום</v>
      </c>
      <c r="M298" s="10">
        <v>1</v>
      </c>
      <c r="N298" s="10">
        <f>IF(out[[#This Row],[sex]]="female",1,0)</f>
        <v>0</v>
      </c>
      <c r="O298" s="10" t="s">
        <v>4317</v>
      </c>
      <c r="P298" s="10">
        <f>IF(out[[#This Row],[שמות ערביים]]="ערבי",1,0)</f>
        <v>0</v>
      </c>
    </row>
    <row r="299" spans="1:16" x14ac:dyDescent="0.25">
      <c r="A299" s="1" t="s">
        <v>9</v>
      </c>
      <c r="B299" s="1" t="s">
        <v>1792</v>
      </c>
      <c r="C299" s="1" t="s">
        <v>265</v>
      </c>
      <c r="D299" s="1" t="s">
        <v>1790</v>
      </c>
      <c r="E299" s="1" t="s">
        <v>267</v>
      </c>
      <c r="F299" s="1" t="s">
        <v>1791</v>
      </c>
      <c r="G299" s="1" t="s">
        <v>26</v>
      </c>
      <c r="H299" t="b">
        <v>0</v>
      </c>
      <c r="I299" t="b">
        <v>0</v>
      </c>
      <c r="J299" s="10" t="b">
        <f>IF(OR(out[[#This Row],[retired]]=TRUE,out[[#This Row],[deceased]]=TRUE),FALSE,TRUE)</f>
        <v>1</v>
      </c>
      <c r="K299" s="10" t="str">
        <f>IFERROR(VLOOKUP(out[[#This Row],[role]:[role]],Table2[],MATCH(out[[#Headers],[דירוג]],Table2[#Headers],0),FALSE),"אחר")</f>
        <v>שופט</v>
      </c>
      <c r="L299" s="10" t="str">
        <f>IFERROR(VLOOKUP(out[[#This Row],[role]:[role]],Table2[],MATCH(out[[#Headers],[ערכאה]],Table2[#Headers],0),FALSE),"אחר")</f>
        <v>בית משפט שלום</v>
      </c>
      <c r="M299" s="10">
        <v>1</v>
      </c>
      <c r="N299" s="10">
        <f>IF(out[[#This Row],[sex]]="female",1,0)</f>
        <v>1</v>
      </c>
      <c r="O299" s="10" t="s">
        <v>4317</v>
      </c>
      <c r="P299" s="10">
        <f>IF(out[[#This Row],[שמות ערביים]]="ערבי",1,0)</f>
        <v>0</v>
      </c>
    </row>
    <row r="300" spans="1:16" x14ac:dyDescent="0.25">
      <c r="A300" s="1" t="s">
        <v>99</v>
      </c>
      <c r="B300" s="1" t="s">
        <v>1793</v>
      </c>
      <c r="C300" s="1" t="s">
        <v>1034</v>
      </c>
      <c r="D300" s="1" t="s">
        <v>1794</v>
      </c>
      <c r="E300" s="1" t="s">
        <v>1035</v>
      </c>
      <c r="F300" s="1" t="s">
        <v>1795</v>
      </c>
      <c r="G300" s="1" t="s">
        <v>26</v>
      </c>
      <c r="H300" t="b">
        <v>0</v>
      </c>
      <c r="I300" t="b">
        <v>0</v>
      </c>
      <c r="J300" s="10" t="b">
        <f>IF(OR(out[[#This Row],[retired]]=TRUE,out[[#This Row],[deceased]]=TRUE),FALSE,TRUE)</f>
        <v>1</v>
      </c>
      <c r="K300" s="10" t="str">
        <f>IFERROR(VLOOKUP(out[[#This Row],[role]:[role]],Table2[],MATCH(out[[#Headers],[דירוג]],Table2[#Headers],0),FALSE),"אחר")</f>
        <v>רשם</v>
      </c>
      <c r="L300" s="10" t="str">
        <f>IFERROR(VLOOKUP(out[[#This Row],[role]:[role]],Table2[],MATCH(out[[#Headers],[ערכאה]],Table2[#Headers],0),FALSE),"אחר")</f>
        <v>בית משפט שלום</v>
      </c>
      <c r="M300" s="10">
        <v>1</v>
      </c>
      <c r="N300" s="10">
        <f>IF(out[[#This Row],[sex]]="female",1,0)</f>
        <v>1</v>
      </c>
      <c r="O300" s="10" t="s">
        <v>4317</v>
      </c>
      <c r="P300" s="10">
        <f>IF(out[[#This Row],[שמות ערביים]]="ערבי",1,0)</f>
        <v>0</v>
      </c>
    </row>
    <row r="301" spans="1:16" x14ac:dyDescent="0.25">
      <c r="A301" s="1" t="s">
        <v>9</v>
      </c>
      <c r="B301" s="1" t="s">
        <v>1800</v>
      </c>
      <c r="C301" s="1" t="s">
        <v>77</v>
      </c>
      <c r="D301" s="1" t="s">
        <v>1801</v>
      </c>
      <c r="E301" s="1" t="s">
        <v>79</v>
      </c>
      <c r="F301" s="1" t="s">
        <v>1802</v>
      </c>
      <c r="G301" s="1" t="s">
        <v>26</v>
      </c>
      <c r="H301" t="b">
        <v>0</v>
      </c>
      <c r="I301" t="b">
        <v>0</v>
      </c>
      <c r="J301" s="10" t="b">
        <f>IF(OR(out[[#This Row],[retired]]=TRUE,out[[#This Row],[deceased]]=TRUE),FALSE,TRUE)</f>
        <v>1</v>
      </c>
      <c r="K301" s="10" t="str">
        <f>IFERROR(VLOOKUP(out[[#This Row],[role]:[role]],Table2[],MATCH(out[[#Headers],[דירוג]],Table2[#Headers],0),FALSE),"אחר")</f>
        <v>שופט</v>
      </c>
      <c r="L301" s="10" t="str">
        <f>IFERROR(VLOOKUP(out[[#This Row],[role]:[role]],Table2[],MATCH(out[[#Headers],[ערכאה]],Table2[#Headers],0),FALSE),"אחר")</f>
        <v>בית משפט שלום</v>
      </c>
      <c r="M301" s="10">
        <v>1</v>
      </c>
      <c r="N301" s="10">
        <f>IF(out[[#This Row],[sex]]="female",1,0)</f>
        <v>1</v>
      </c>
      <c r="O301" s="10" t="s">
        <v>4317</v>
      </c>
      <c r="P301" s="10">
        <f>IF(out[[#This Row],[שמות ערביים]]="ערבי",1,0)</f>
        <v>0</v>
      </c>
    </row>
    <row r="302" spans="1:16" x14ac:dyDescent="0.25">
      <c r="A302" s="1" t="s">
        <v>9</v>
      </c>
      <c r="B302" s="1" t="s">
        <v>451</v>
      </c>
      <c r="C302" s="1" t="s">
        <v>1803</v>
      </c>
      <c r="D302" s="1" t="s">
        <v>1804</v>
      </c>
      <c r="E302" s="1" t="s">
        <v>1805</v>
      </c>
      <c r="F302" s="1" t="s">
        <v>1806</v>
      </c>
      <c r="G302" s="1" t="s">
        <v>15</v>
      </c>
      <c r="H302" t="b">
        <v>0</v>
      </c>
      <c r="I302" t="b">
        <v>0</v>
      </c>
      <c r="J302" s="10" t="b">
        <f>IF(OR(out[[#This Row],[retired]]=TRUE,out[[#This Row],[deceased]]=TRUE),FALSE,TRUE)</f>
        <v>1</v>
      </c>
      <c r="K302" s="10" t="str">
        <f>IFERROR(VLOOKUP(out[[#This Row],[role]:[role]],Table2[],MATCH(out[[#Headers],[דירוג]],Table2[#Headers],0),FALSE),"אחר")</f>
        <v>שופט</v>
      </c>
      <c r="L302" s="10" t="str">
        <f>IFERROR(VLOOKUP(out[[#This Row],[role]:[role]],Table2[],MATCH(out[[#Headers],[ערכאה]],Table2[#Headers],0),FALSE),"אחר")</f>
        <v>בית המשפט העליון</v>
      </c>
      <c r="M302" s="10">
        <v>1</v>
      </c>
      <c r="N302" s="10">
        <f>IF(out[[#This Row],[sex]]="female",1,0)</f>
        <v>0</v>
      </c>
      <c r="O302" s="10" t="s">
        <v>4317</v>
      </c>
      <c r="P302" s="10">
        <f>IF(out[[#This Row],[שמות ערביים]]="ערבי",1,0)</f>
        <v>0</v>
      </c>
    </row>
    <row r="303" spans="1:16" x14ac:dyDescent="0.25">
      <c r="A303" s="1" t="s">
        <v>9</v>
      </c>
      <c r="B303" s="1" t="s">
        <v>1053</v>
      </c>
      <c r="C303" s="1" t="s">
        <v>1407</v>
      </c>
      <c r="D303" s="1" t="s">
        <v>1810</v>
      </c>
      <c r="E303" s="1" t="s">
        <v>1408</v>
      </c>
      <c r="F303" s="1" t="s">
        <v>1811</v>
      </c>
      <c r="G303" s="1" t="s">
        <v>15</v>
      </c>
      <c r="H303" t="b">
        <v>0</v>
      </c>
      <c r="I303" t="b">
        <v>0</v>
      </c>
      <c r="J303" s="10" t="b">
        <f>IF(OR(out[[#This Row],[retired]]=TRUE,out[[#This Row],[deceased]]=TRUE),FALSE,TRUE)</f>
        <v>1</v>
      </c>
      <c r="K303" s="10" t="str">
        <f>IFERROR(VLOOKUP(out[[#This Row],[role]:[role]],Table2[],MATCH(out[[#Headers],[דירוג]],Table2[#Headers],0),FALSE),"אחר")</f>
        <v>שופט</v>
      </c>
      <c r="L303" s="10" t="str">
        <f>IFERROR(VLOOKUP(out[[#This Row],[role]:[role]],Table2[],MATCH(out[[#Headers],[ערכאה]],Table2[#Headers],0),FALSE),"אחר")</f>
        <v>בית משפט שלום</v>
      </c>
      <c r="M303" s="10">
        <v>1</v>
      </c>
      <c r="N303" s="10">
        <f>IF(out[[#This Row],[sex]]="female",1,0)</f>
        <v>0</v>
      </c>
      <c r="O303" s="10" t="s">
        <v>4317</v>
      </c>
      <c r="P303" s="10">
        <f>IF(out[[#This Row],[שמות ערביים]]="ערבי",1,0)</f>
        <v>0</v>
      </c>
    </row>
    <row r="304" spans="1:16" x14ac:dyDescent="0.25">
      <c r="A304" s="1" t="s">
        <v>9</v>
      </c>
      <c r="B304" s="1" t="s">
        <v>1261</v>
      </c>
      <c r="C304" s="1" t="s">
        <v>101</v>
      </c>
      <c r="D304" s="1" t="s">
        <v>1812</v>
      </c>
      <c r="E304" s="1" t="s">
        <v>1813</v>
      </c>
      <c r="F304" s="1" t="s">
        <v>1814</v>
      </c>
      <c r="G304" s="1" t="s">
        <v>15</v>
      </c>
      <c r="H304" t="b">
        <v>0</v>
      </c>
      <c r="I304" t="b">
        <v>0</v>
      </c>
      <c r="J304" s="10" t="b">
        <f>IF(OR(out[[#This Row],[retired]]=TRUE,out[[#This Row],[deceased]]=TRUE),FALSE,TRUE)</f>
        <v>1</v>
      </c>
      <c r="K304" s="10" t="str">
        <f>IFERROR(VLOOKUP(out[[#This Row],[role]:[role]],Table2[],MATCH(out[[#Headers],[דירוג]],Table2[#Headers],0),FALSE),"אחר")</f>
        <v>שופט</v>
      </c>
      <c r="L304" s="10" t="str">
        <f>IFERROR(VLOOKUP(out[[#This Row],[role]:[role]],Table2[],MATCH(out[[#Headers],[ערכאה]],Table2[#Headers],0),FALSE),"אחר")</f>
        <v>בית הדין האזורי לעבודה</v>
      </c>
      <c r="M304" s="10">
        <v>1</v>
      </c>
      <c r="N304" s="10">
        <f>IF(out[[#This Row],[sex]]="female",1,0)</f>
        <v>0</v>
      </c>
      <c r="O304" s="10" t="s">
        <v>4317</v>
      </c>
      <c r="P304" s="10">
        <f>IF(out[[#This Row],[שמות ערביים]]="ערבי",1,0)</f>
        <v>0</v>
      </c>
    </row>
    <row r="305" spans="1:16" x14ac:dyDescent="0.25">
      <c r="A305" s="1" t="s">
        <v>9</v>
      </c>
      <c r="B305" s="1" t="s">
        <v>52</v>
      </c>
      <c r="C305" s="1" t="s">
        <v>1815</v>
      </c>
      <c r="D305" s="1" t="s">
        <v>1816</v>
      </c>
      <c r="E305" s="1" t="s">
        <v>1817</v>
      </c>
      <c r="F305" s="1" t="s">
        <v>1818</v>
      </c>
      <c r="G305" s="1" t="s">
        <v>15</v>
      </c>
      <c r="H305" t="b">
        <v>0</v>
      </c>
      <c r="I305" t="b">
        <v>0</v>
      </c>
      <c r="J305" s="10" t="b">
        <f>IF(OR(out[[#This Row],[retired]]=TRUE,out[[#This Row],[deceased]]=TRUE),FALSE,TRUE)</f>
        <v>1</v>
      </c>
      <c r="K305" s="10" t="str">
        <f>IFERROR(VLOOKUP(out[[#This Row],[role]:[role]],Table2[],MATCH(out[[#Headers],[דירוג]],Table2[#Headers],0),FALSE),"אחר")</f>
        <v>שופט</v>
      </c>
      <c r="L305" s="10" t="str">
        <f>IFERROR(VLOOKUP(out[[#This Row],[role]:[role]],Table2[],MATCH(out[[#Headers],[ערכאה]],Table2[#Headers],0),FALSE),"אחר")</f>
        <v>בית משפט שלום</v>
      </c>
      <c r="M305" s="10">
        <v>1</v>
      </c>
      <c r="N305" s="10">
        <f>IF(out[[#This Row],[sex]]="female",1,0)</f>
        <v>0</v>
      </c>
      <c r="O305" s="10" t="s">
        <v>4317</v>
      </c>
      <c r="P305" s="10">
        <f>IF(out[[#This Row],[שמות ערביים]]="ערבי",1,0)</f>
        <v>0</v>
      </c>
    </row>
    <row r="306" spans="1:16" x14ac:dyDescent="0.25">
      <c r="A306" s="1" t="s">
        <v>9</v>
      </c>
      <c r="B306" s="1" t="s">
        <v>52</v>
      </c>
      <c r="C306" s="1" t="s">
        <v>472</v>
      </c>
      <c r="D306" s="1" t="s">
        <v>1812</v>
      </c>
      <c r="E306" s="1" t="s">
        <v>474</v>
      </c>
      <c r="F306" s="1" t="s">
        <v>1814</v>
      </c>
      <c r="G306" s="1" t="s">
        <v>15</v>
      </c>
      <c r="H306" t="b">
        <v>0</v>
      </c>
      <c r="I306" t="b">
        <v>0</v>
      </c>
      <c r="J306" s="10" t="b">
        <f>IF(OR(out[[#This Row],[retired]]=TRUE,out[[#This Row],[deceased]]=TRUE),FALSE,TRUE)</f>
        <v>1</v>
      </c>
      <c r="K306" s="10" t="str">
        <f>IFERROR(VLOOKUP(out[[#This Row],[role]:[role]],Table2[],MATCH(out[[#Headers],[דירוג]],Table2[#Headers],0),FALSE),"אחר")</f>
        <v>שופט</v>
      </c>
      <c r="L306" s="10" t="str">
        <f>IFERROR(VLOOKUP(out[[#This Row],[role]:[role]],Table2[],MATCH(out[[#Headers],[ערכאה]],Table2[#Headers],0),FALSE),"אחר")</f>
        <v>בית משפט שלום</v>
      </c>
      <c r="M306" s="10">
        <v>1</v>
      </c>
      <c r="N306" s="10">
        <f>IF(out[[#This Row],[sex]]="female",1,0)</f>
        <v>0</v>
      </c>
      <c r="O306" s="10" t="s">
        <v>4317</v>
      </c>
      <c r="P306" s="10">
        <f>IF(out[[#This Row],[שמות ערביים]]="ערבי",1,0)</f>
        <v>0</v>
      </c>
    </row>
    <row r="307" spans="1:16" x14ac:dyDescent="0.25">
      <c r="A307" s="1" t="s">
        <v>9</v>
      </c>
      <c r="B307" s="1" t="s">
        <v>126</v>
      </c>
      <c r="C307" s="1" t="s">
        <v>727</v>
      </c>
      <c r="D307" s="1" t="s">
        <v>1822</v>
      </c>
      <c r="E307" s="1" t="s">
        <v>733</v>
      </c>
      <c r="F307" s="1" t="s">
        <v>1823</v>
      </c>
      <c r="G307" s="1" t="s">
        <v>15</v>
      </c>
      <c r="H307" t="b">
        <v>0</v>
      </c>
      <c r="I307" t="b">
        <v>0</v>
      </c>
      <c r="J307" s="10" t="b">
        <f>IF(OR(out[[#This Row],[retired]]=TRUE,out[[#This Row],[deceased]]=TRUE),FALSE,TRUE)</f>
        <v>1</v>
      </c>
      <c r="K307" s="10" t="str">
        <f>IFERROR(VLOOKUP(out[[#This Row],[role]:[role]],Table2[],MATCH(out[[#Headers],[דירוג]],Table2[#Headers],0),FALSE),"אחר")</f>
        <v>שופט</v>
      </c>
      <c r="L307" s="10" t="str">
        <f>IFERROR(VLOOKUP(out[[#This Row],[role]:[role]],Table2[],MATCH(out[[#Headers],[ערכאה]],Table2[#Headers],0),FALSE),"אחר")</f>
        <v>בית משפט שלום</v>
      </c>
      <c r="M307" s="10">
        <v>1</v>
      </c>
      <c r="N307" s="10">
        <f>IF(out[[#This Row],[sex]]="female",1,0)</f>
        <v>0</v>
      </c>
      <c r="O307" s="10" t="s">
        <v>4317</v>
      </c>
      <c r="P307" s="10">
        <f>IF(out[[#This Row],[שמות ערביים]]="ערבי",1,0)</f>
        <v>0</v>
      </c>
    </row>
    <row r="308" spans="1:16" x14ac:dyDescent="0.25">
      <c r="A308" s="1" t="s">
        <v>9</v>
      </c>
      <c r="B308" s="1" t="s">
        <v>399</v>
      </c>
      <c r="C308" s="1" t="s">
        <v>1828</v>
      </c>
      <c r="D308" s="1" t="s">
        <v>1829</v>
      </c>
      <c r="E308" s="1" t="s">
        <v>1830</v>
      </c>
      <c r="F308" s="1" t="s">
        <v>1831</v>
      </c>
      <c r="G308" s="1" t="s">
        <v>26</v>
      </c>
      <c r="H308" t="b">
        <v>0</v>
      </c>
      <c r="I308" t="b">
        <v>0</v>
      </c>
      <c r="J308" s="10" t="b">
        <f>IF(OR(out[[#This Row],[retired]]=TRUE,out[[#This Row],[deceased]]=TRUE),FALSE,TRUE)</f>
        <v>1</v>
      </c>
      <c r="K308" s="10" t="str">
        <f>IFERROR(VLOOKUP(out[[#This Row],[role]:[role]],Table2[],MATCH(out[[#Headers],[דירוג]],Table2[#Headers],0),FALSE),"אחר")</f>
        <v>שופט</v>
      </c>
      <c r="L308" s="10" t="str">
        <f>IFERROR(VLOOKUP(out[[#This Row],[role]:[role]],Table2[],MATCH(out[[#Headers],[ערכאה]],Table2[#Headers],0),FALSE),"אחר")</f>
        <v>בית הדין האזורי לעבודה</v>
      </c>
      <c r="M308" s="10">
        <v>1</v>
      </c>
      <c r="N308" s="10">
        <f>IF(out[[#This Row],[sex]]="female",1,0)</f>
        <v>1</v>
      </c>
      <c r="O308" s="10" t="s">
        <v>4317</v>
      </c>
      <c r="P308" s="10">
        <f>IF(out[[#This Row],[שמות ערביים]]="ערבי",1,0)</f>
        <v>0</v>
      </c>
    </row>
    <row r="309" spans="1:16" x14ac:dyDescent="0.25">
      <c r="A309" s="1" t="s">
        <v>9</v>
      </c>
      <c r="B309" s="1" t="s">
        <v>52</v>
      </c>
      <c r="C309" s="1" t="s">
        <v>196</v>
      </c>
      <c r="D309" s="1" t="s">
        <v>1832</v>
      </c>
      <c r="E309" s="1" t="s">
        <v>1833</v>
      </c>
      <c r="F309" s="1" t="s">
        <v>1834</v>
      </c>
      <c r="G309" s="1" t="s">
        <v>15</v>
      </c>
      <c r="H309" t="b">
        <v>0</v>
      </c>
      <c r="I309" t="b">
        <v>0</v>
      </c>
      <c r="J309" s="10" t="b">
        <f>IF(OR(out[[#This Row],[retired]]=TRUE,out[[#This Row],[deceased]]=TRUE),FALSE,TRUE)</f>
        <v>1</v>
      </c>
      <c r="K309" s="10" t="str">
        <f>IFERROR(VLOOKUP(out[[#This Row],[role]:[role]],Table2[],MATCH(out[[#Headers],[דירוג]],Table2[#Headers],0),FALSE),"אחר")</f>
        <v>שופט</v>
      </c>
      <c r="L309" s="10" t="str">
        <f>IFERROR(VLOOKUP(out[[#This Row],[role]:[role]],Table2[],MATCH(out[[#Headers],[ערכאה]],Table2[#Headers],0),FALSE),"אחר")</f>
        <v>בית משפט שלום</v>
      </c>
      <c r="M309" s="10">
        <v>1</v>
      </c>
      <c r="N309" s="10">
        <f>IF(out[[#This Row],[sex]]="female",1,0)</f>
        <v>0</v>
      </c>
      <c r="O309" s="10" t="s">
        <v>4317</v>
      </c>
      <c r="P309" s="10">
        <f>IF(out[[#This Row],[שמות ערביים]]="ערבי",1,0)</f>
        <v>0</v>
      </c>
    </row>
    <row r="310" spans="1:16" x14ac:dyDescent="0.25">
      <c r="A310" s="1" t="s">
        <v>9</v>
      </c>
      <c r="B310" s="1" t="s">
        <v>204</v>
      </c>
      <c r="C310" s="1" t="s">
        <v>1728</v>
      </c>
      <c r="D310" s="1" t="s">
        <v>1838</v>
      </c>
      <c r="E310" s="1" t="s">
        <v>1278</v>
      </c>
      <c r="F310" s="1" t="s">
        <v>1839</v>
      </c>
      <c r="G310" s="1" t="s">
        <v>26</v>
      </c>
      <c r="H310" t="b">
        <v>0</v>
      </c>
      <c r="I310" t="b">
        <v>0</v>
      </c>
      <c r="J310" s="10" t="b">
        <f>IF(OR(out[[#This Row],[retired]]=TRUE,out[[#This Row],[deceased]]=TRUE),FALSE,TRUE)</f>
        <v>1</v>
      </c>
      <c r="K310" s="10" t="str">
        <f>IFERROR(VLOOKUP(out[[#This Row],[role]:[role]],Table2[],MATCH(out[[#Headers],[דירוג]],Table2[#Headers],0),FALSE),"אחר")</f>
        <v>שופט</v>
      </c>
      <c r="L310" s="10" t="str">
        <f>IFERROR(VLOOKUP(out[[#This Row],[role]:[role]],Table2[],MATCH(out[[#Headers],[ערכאה]],Table2[#Headers],0),FALSE),"אחר")</f>
        <v>בית משפט שלום</v>
      </c>
      <c r="M310" s="10">
        <v>1</v>
      </c>
      <c r="N310" s="10">
        <f>IF(out[[#This Row],[sex]]="female",1,0)</f>
        <v>1</v>
      </c>
      <c r="O310" s="10" t="s">
        <v>4317</v>
      </c>
      <c r="P310" s="10">
        <f>IF(out[[#This Row],[שמות ערביים]]="ערבי",1,0)</f>
        <v>0</v>
      </c>
    </row>
    <row r="311" spans="1:16" x14ac:dyDescent="0.25">
      <c r="A311" s="1" t="s">
        <v>9</v>
      </c>
      <c r="B311" s="1" t="s">
        <v>245</v>
      </c>
      <c r="C311" s="1" t="s">
        <v>915</v>
      </c>
      <c r="D311" s="1" t="s">
        <v>1842</v>
      </c>
      <c r="E311" s="1" t="s">
        <v>917</v>
      </c>
      <c r="F311" s="1" t="s">
        <v>1843</v>
      </c>
      <c r="G311" s="1" t="s">
        <v>26</v>
      </c>
      <c r="H311" t="b">
        <v>0</v>
      </c>
      <c r="I311" t="b">
        <v>0</v>
      </c>
      <c r="J311" s="10" t="b">
        <f>IF(OR(out[[#This Row],[retired]]=TRUE,out[[#This Row],[deceased]]=TRUE),FALSE,TRUE)</f>
        <v>1</v>
      </c>
      <c r="K311" s="10" t="str">
        <f>IFERROR(VLOOKUP(out[[#This Row],[role]:[role]],Table2[],MATCH(out[[#Headers],[דירוג]],Table2[#Headers],0),FALSE),"אחר")</f>
        <v>שופט</v>
      </c>
      <c r="L311" s="10" t="str">
        <f>IFERROR(VLOOKUP(out[[#This Row],[role]:[role]],Table2[],MATCH(out[[#Headers],[ערכאה]],Table2[#Headers],0),FALSE),"אחר")</f>
        <v>בית משפט שלום</v>
      </c>
      <c r="M311" s="10">
        <v>1</v>
      </c>
      <c r="N311" s="10">
        <f>IF(out[[#This Row],[sex]]="female",1,0)</f>
        <v>1</v>
      </c>
      <c r="O311" s="10" t="s">
        <v>4317</v>
      </c>
      <c r="P311" s="10">
        <f>IF(out[[#This Row],[שמות ערביים]]="ערבי",1,0)</f>
        <v>0</v>
      </c>
    </row>
    <row r="312" spans="1:16" x14ac:dyDescent="0.25">
      <c r="A312" s="1" t="s">
        <v>9</v>
      </c>
      <c r="B312" s="1" t="s">
        <v>1844</v>
      </c>
      <c r="C312" s="1" t="s">
        <v>631</v>
      </c>
      <c r="D312" s="1" t="s">
        <v>1845</v>
      </c>
      <c r="E312" s="1" t="s">
        <v>633</v>
      </c>
      <c r="F312" s="1" t="s">
        <v>1846</v>
      </c>
      <c r="G312" s="1" t="s">
        <v>15</v>
      </c>
      <c r="H312" t="b">
        <v>0</v>
      </c>
      <c r="I312" t="b">
        <v>0</v>
      </c>
      <c r="J312" s="10" t="b">
        <f>IF(OR(out[[#This Row],[retired]]=TRUE,out[[#This Row],[deceased]]=TRUE),FALSE,TRUE)</f>
        <v>1</v>
      </c>
      <c r="K312" s="10" t="str">
        <f>IFERROR(VLOOKUP(out[[#This Row],[role]:[role]],Table2[],MATCH(out[[#Headers],[דירוג]],Table2[#Headers],0),FALSE),"אחר")</f>
        <v>שופט</v>
      </c>
      <c r="L312" s="10" t="str">
        <f>IFERROR(VLOOKUP(out[[#This Row],[role]:[role]],Table2[],MATCH(out[[#Headers],[ערכאה]],Table2[#Headers],0),FALSE),"אחר")</f>
        <v>בית משפט המחוזי</v>
      </c>
      <c r="M312" s="10">
        <v>1</v>
      </c>
      <c r="N312" s="10">
        <f>IF(out[[#This Row],[sex]]="female",1,0)</f>
        <v>0</v>
      </c>
      <c r="O312" s="10" t="s">
        <v>4317</v>
      </c>
      <c r="P312" s="10">
        <f>IF(out[[#This Row],[שמות ערביים]]="ערבי",1,0)</f>
        <v>0</v>
      </c>
    </row>
    <row r="313" spans="1:16" x14ac:dyDescent="0.25">
      <c r="A313" s="1" t="s">
        <v>9</v>
      </c>
      <c r="B313" s="1" t="s">
        <v>1855</v>
      </c>
      <c r="C313" s="1" t="s">
        <v>220</v>
      </c>
      <c r="D313" s="1" t="s">
        <v>1856</v>
      </c>
      <c r="E313" s="1" t="s">
        <v>222</v>
      </c>
      <c r="F313" s="1" t="s">
        <v>1857</v>
      </c>
      <c r="G313" s="1" t="s">
        <v>26</v>
      </c>
      <c r="H313" t="b">
        <v>0</v>
      </c>
      <c r="I313" t="b">
        <v>0</v>
      </c>
      <c r="J313" s="10" t="b">
        <f>IF(OR(out[[#This Row],[retired]]=TRUE,out[[#This Row],[deceased]]=TRUE),FALSE,TRUE)</f>
        <v>1</v>
      </c>
      <c r="K313" s="10" t="str">
        <f>IFERROR(VLOOKUP(out[[#This Row],[role]:[role]],Table2[],MATCH(out[[#Headers],[דירוג]],Table2[#Headers],0),FALSE),"אחר")</f>
        <v>נשיא</v>
      </c>
      <c r="L313" s="10" t="str">
        <f>IFERROR(VLOOKUP(out[[#This Row],[role]:[role]],Table2[],MATCH(out[[#Headers],[ערכאה]],Table2[#Headers],0),FALSE),"אחר")</f>
        <v>בית משפט שלום</v>
      </c>
      <c r="M313" s="10">
        <v>1</v>
      </c>
      <c r="N313" s="10">
        <f>IF(out[[#This Row],[sex]]="female",1,0)</f>
        <v>1</v>
      </c>
      <c r="O313" s="10" t="s">
        <v>4317</v>
      </c>
      <c r="P313" s="10">
        <f>IF(out[[#This Row],[שמות ערביים]]="ערבי",1,0)</f>
        <v>0</v>
      </c>
    </row>
    <row r="314" spans="1:16" x14ac:dyDescent="0.25">
      <c r="A314" s="1" t="s">
        <v>9</v>
      </c>
      <c r="B314" s="1" t="s">
        <v>412</v>
      </c>
      <c r="C314" s="1" t="s">
        <v>215</v>
      </c>
      <c r="D314" s="1" t="s">
        <v>1863</v>
      </c>
      <c r="E314" s="1" t="s">
        <v>217</v>
      </c>
      <c r="F314" s="1" t="s">
        <v>1864</v>
      </c>
      <c r="G314" s="1" t="s">
        <v>15</v>
      </c>
      <c r="H314" t="b">
        <v>0</v>
      </c>
      <c r="I314" t="b">
        <v>0</v>
      </c>
      <c r="J314" s="10" t="b">
        <f>IF(OR(out[[#This Row],[retired]]=TRUE,out[[#This Row],[deceased]]=TRUE),FALSE,TRUE)</f>
        <v>1</v>
      </c>
      <c r="K314" s="10" t="str">
        <f>IFERROR(VLOOKUP(out[[#This Row],[role]:[role]],Table2[],MATCH(out[[#Headers],[דירוג]],Table2[#Headers],0),FALSE),"אחר")</f>
        <v>שופט</v>
      </c>
      <c r="L314" s="10" t="str">
        <f>IFERROR(VLOOKUP(out[[#This Row],[role]:[role]],Table2[],MATCH(out[[#Headers],[ערכאה]],Table2[#Headers],0),FALSE),"אחר")</f>
        <v>בית משפט לתעבורה</v>
      </c>
      <c r="M314" s="10">
        <v>1</v>
      </c>
      <c r="N314" s="10">
        <f>IF(out[[#This Row],[sex]]="female",1,0)</f>
        <v>0</v>
      </c>
      <c r="O314" s="10" t="s">
        <v>4317</v>
      </c>
      <c r="P314" s="10">
        <f>IF(out[[#This Row],[שמות ערביים]]="ערבי",1,0)</f>
        <v>0</v>
      </c>
    </row>
    <row r="315" spans="1:16" x14ac:dyDescent="0.25">
      <c r="A315" s="1" t="s">
        <v>9</v>
      </c>
      <c r="B315" s="1" t="s">
        <v>1033</v>
      </c>
      <c r="C315" s="1" t="s">
        <v>77</v>
      </c>
      <c r="D315" s="1" t="s">
        <v>1866</v>
      </c>
      <c r="E315" s="1" t="s">
        <v>79</v>
      </c>
      <c r="F315" s="1" t="s">
        <v>1867</v>
      </c>
      <c r="G315" s="1" t="s">
        <v>26</v>
      </c>
      <c r="H315" t="b">
        <v>0</v>
      </c>
      <c r="I315" t="b">
        <v>0</v>
      </c>
      <c r="J315" s="10" t="b">
        <f>IF(OR(out[[#This Row],[retired]]=TRUE,out[[#This Row],[deceased]]=TRUE),FALSE,TRUE)</f>
        <v>1</v>
      </c>
      <c r="K315" s="10" t="str">
        <f>IFERROR(VLOOKUP(out[[#This Row],[role]:[role]],Table2[],MATCH(out[[#Headers],[דירוג]],Table2[#Headers],0),FALSE),"אחר")</f>
        <v>שופט</v>
      </c>
      <c r="L315" s="10" t="str">
        <f>IFERROR(VLOOKUP(out[[#This Row],[role]:[role]],Table2[],MATCH(out[[#Headers],[ערכאה]],Table2[#Headers],0),FALSE),"אחר")</f>
        <v>בית המשפט העליון</v>
      </c>
      <c r="M315" s="10">
        <v>1</v>
      </c>
      <c r="N315" s="10">
        <f>IF(out[[#This Row],[sex]]="female",1,0)</f>
        <v>1</v>
      </c>
      <c r="O315" s="10" t="s">
        <v>4317</v>
      </c>
      <c r="P315" s="10">
        <f>IF(out[[#This Row],[שמות ערביים]]="ערבי",1,0)</f>
        <v>0</v>
      </c>
    </row>
    <row r="316" spans="1:16" x14ac:dyDescent="0.25">
      <c r="A316" s="1" t="s">
        <v>9</v>
      </c>
      <c r="B316" s="1" t="s">
        <v>122</v>
      </c>
      <c r="C316" s="1" t="s">
        <v>1874</v>
      </c>
      <c r="D316" s="1" t="s">
        <v>1875</v>
      </c>
      <c r="E316" s="1" t="s">
        <v>1876</v>
      </c>
      <c r="F316" s="1" t="s">
        <v>1877</v>
      </c>
      <c r="G316" s="1" t="s">
        <v>26</v>
      </c>
      <c r="H316" t="b">
        <v>0</v>
      </c>
      <c r="I316" t="b">
        <v>0</v>
      </c>
      <c r="J316" s="10" t="b">
        <f>IF(OR(out[[#This Row],[retired]]=TRUE,out[[#This Row],[deceased]]=TRUE),FALSE,TRUE)</f>
        <v>1</v>
      </c>
      <c r="K316" s="10" t="str">
        <f>IFERROR(VLOOKUP(out[[#This Row],[role]:[role]],Table2[],MATCH(out[[#Headers],[דירוג]],Table2[#Headers],0),FALSE),"אחר")</f>
        <v>שופט</v>
      </c>
      <c r="L316" s="10" t="str">
        <f>IFERROR(VLOOKUP(out[[#This Row],[role]:[role]],Table2[],MATCH(out[[#Headers],[ערכאה]],Table2[#Headers],0),FALSE),"אחר")</f>
        <v>בית משפט המחוזי</v>
      </c>
      <c r="M316" s="10">
        <v>1</v>
      </c>
      <c r="N316" s="10">
        <f>IF(out[[#This Row],[sex]]="female",1,0)</f>
        <v>1</v>
      </c>
      <c r="O316" s="10" t="s">
        <v>4317</v>
      </c>
      <c r="P316" s="10">
        <f>IF(out[[#This Row],[שמות ערביים]]="ערבי",1,0)</f>
        <v>0</v>
      </c>
    </row>
    <row r="317" spans="1:16" x14ac:dyDescent="0.25">
      <c r="A317" s="1" t="s">
        <v>9</v>
      </c>
      <c r="B317" s="1" t="s">
        <v>1011</v>
      </c>
      <c r="C317" s="1" t="s">
        <v>1878</v>
      </c>
      <c r="D317" s="1" t="s">
        <v>1879</v>
      </c>
      <c r="E317" s="1" t="s">
        <v>1830</v>
      </c>
      <c r="F317" s="1" t="s">
        <v>1880</v>
      </c>
      <c r="G317" s="1" t="s">
        <v>26</v>
      </c>
      <c r="H317" t="b">
        <v>0</v>
      </c>
      <c r="I317" t="b">
        <v>0</v>
      </c>
      <c r="J317" s="10" t="b">
        <f>IF(OR(out[[#This Row],[retired]]=TRUE,out[[#This Row],[deceased]]=TRUE),FALSE,TRUE)</f>
        <v>1</v>
      </c>
      <c r="K317" s="10" t="str">
        <f>IFERROR(VLOOKUP(out[[#This Row],[role]:[role]],Table2[],MATCH(out[[#Headers],[דירוג]],Table2[#Headers],0),FALSE),"אחר")</f>
        <v>שופט</v>
      </c>
      <c r="L317" s="10" t="str">
        <f>IFERROR(VLOOKUP(out[[#This Row],[role]:[role]],Table2[],MATCH(out[[#Headers],[ערכאה]],Table2[#Headers],0),FALSE),"אחר")</f>
        <v>בית משפט המחוזי</v>
      </c>
      <c r="M317" s="10">
        <v>1</v>
      </c>
      <c r="N317" s="10">
        <f>IF(out[[#This Row],[sex]]="female",1,0)</f>
        <v>1</v>
      </c>
      <c r="O317" s="10" t="s">
        <v>4317</v>
      </c>
      <c r="P317" s="10">
        <f>IF(out[[#This Row],[שמות ערביים]]="ערבי",1,0)</f>
        <v>0</v>
      </c>
    </row>
    <row r="318" spans="1:16" x14ac:dyDescent="0.25">
      <c r="A318" s="1" t="s">
        <v>9</v>
      </c>
      <c r="B318" s="1" t="s">
        <v>94</v>
      </c>
      <c r="C318" s="1" t="s">
        <v>1884</v>
      </c>
      <c r="D318" s="1" t="s">
        <v>1869</v>
      </c>
      <c r="E318" s="1" t="s">
        <v>1885</v>
      </c>
      <c r="F318" s="1" t="s">
        <v>1871</v>
      </c>
      <c r="G318" s="1" t="s">
        <v>15</v>
      </c>
      <c r="H318" t="b">
        <v>0</v>
      </c>
      <c r="I318" t="b">
        <v>0</v>
      </c>
      <c r="J318" s="10" t="b">
        <f>IF(OR(out[[#This Row],[retired]]=TRUE,out[[#This Row],[deceased]]=TRUE),FALSE,TRUE)</f>
        <v>1</v>
      </c>
      <c r="K318" s="10" t="str">
        <f>IFERROR(VLOOKUP(out[[#This Row],[role]:[role]],Table2[],MATCH(out[[#Headers],[דירוג]],Table2[#Headers],0),FALSE),"אחר")</f>
        <v>שופט</v>
      </c>
      <c r="L318" s="10" t="str">
        <f>IFERROR(VLOOKUP(out[[#This Row],[role]:[role]],Table2[],MATCH(out[[#Headers],[ערכאה]],Table2[#Headers],0),FALSE),"אחר")</f>
        <v>בית משפט המחוזי</v>
      </c>
      <c r="M318" s="10">
        <v>1</v>
      </c>
      <c r="N318" s="10">
        <f>IF(out[[#This Row],[sex]]="female",1,0)</f>
        <v>0</v>
      </c>
      <c r="O318" s="10" t="s">
        <v>4317</v>
      </c>
      <c r="P318" s="10">
        <f>IF(out[[#This Row],[שמות ערביים]]="ערבי",1,0)</f>
        <v>0</v>
      </c>
    </row>
    <row r="319" spans="1:16" x14ac:dyDescent="0.25">
      <c r="A319" s="1" t="s">
        <v>9</v>
      </c>
      <c r="B319" s="1" t="s">
        <v>1043</v>
      </c>
      <c r="C319" s="1" t="s">
        <v>589</v>
      </c>
      <c r="D319" s="1" t="s">
        <v>1887</v>
      </c>
      <c r="E319" s="1" t="s">
        <v>591</v>
      </c>
      <c r="F319" s="1" t="s">
        <v>1888</v>
      </c>
      <c r="G319" s="1" t="s">
        <v>26</v>
      </c>
      <c r="H319" t="b">
        <v>0</v>
      </c>
      <c r="I319" t="b">
        <v>0</v>
      </c>
      <c r="J319" s="10" t="b">
        <f>IF(OR(out[[#This Row],[retired]]=TRUE,out[[#This Row],[deceased]]=TRUE),FALSE,TRUE)</f>
        <v>1</v>
      </c>
      <c r="K319" s="10" t="str">
        <f>IFERROR(VLOOKUP(out[[#This Row],[role]:[role]],Table2[],MATCH(out[[#Headers],[דירוג]],Table2[#Headers],0),FALSE),"אחר")</f>
        <v>שופט</v>
      </c>
      <c r="L319" s="10" t="str">
        <f>IFERROR(VLOOKUP(out[[#This Row],[role]:[role]],Table2[],MATCH(out[[#Headers],[ערכאה]],Table2[#Headers],0),FALSE),"אחר")</f>
        <v>בית משפט המחוזי</v>
      </c>
      <c r="M319" s="10">
        <v>1</v>
      </c>
      <c r="N319" s="10">
        <f>IF(out[[#This Row],[sex]]="female",1,0)</f>
        <v>1</v>
      </c>
      <c r="O319" s="10" t="s">
        <v>4317</v>
      </c>
      <c r="P319" s="10">
        <f>IF(out[[#This Row],[שמות ערביים]]="ערבי",1,0)</f>
        <v>0</v>
      </c>
    </row>
    <row r="320" spans="1:16" x14ac:dyDescent="0.25">
      <c r="A320" s="1" t="s">
        <v>9</v>
      </c>
      <c r="B320" s="1" t="s">
        <v>521</v>
      </c>
      <c r="C320" s="1" t="s">
        <v>991</v>
      </c>
      <c r="D320" s="1" t="s">
        <v>1894</v>
      </c>
      <c r="E320" s="1" t="s">
        <v>1331</v>
      </c>
      <c r="F320" s="1" t="s">
        <v>1895</v>
      </c>
      <c r="G320" s="1" t="s">
        <v>15</v>
      </c>
      <c r="H320" t="b">
        <v>0</v>
      </c>
      <c r="I320" t="b">
        <v>0</v>
      </c>
      <c r="J320" s="10" t="b">
        <f>IF(OR(out[[#This Row],[retired]]=TRUE,out[[#This Row],[deceased]]=TRUE),FALSE,TRUE)</f>
        <v>1</v>
      </c>
      <c r="K320" s="10" t="str">
        <f>IFERROR(VLOOKUP(out[[#This Row],[role]:[role]],Table2[],MATCH(out[[#Headers],[דירוג]],Table2[#Headers],0),FALSE),"אחר")</f>
        <v>שופט</v>
      </c>
      <c r="L320" s="10" t="str">
        <f>IFERROR(VLOOKUP(out[[#This Row],[role]:[role]],Table2[],MATCH(out[[#Headers],[ערכאה]],Table2[#Headers],0),FALSE),"אחר")</f>
        <v>בית משפט המחוזי</v>
      </c>
      <c r="M320" s="10">
        <v>1</v>
      </c>
      <c r="N320" s="10">
        <f>IF(out[[#This Row],[sex]]="female",1,0)</f>
        <v>0</v>
      </c>
      <c r="O320" s="10" t="s">
        <v>4317</v>
      </c>
      <c r="P320" s="10">
        <f>IF(out[[#This Row],[שמות ערביים]]="ערבי",1,0)</f>
        <v>0</v>
      </c>
    </row>
    <row r="321" spans="1:16" x14ac:dyDescent="0.25">
      <c r="A321" s="1" t="s">
        <v>9</v>
      </c>
      <c r="B321" s="1" t="s">
        <v>399</v>
      </c>
      <c r="C321" s="1" t="s">
        <v>1896</v>
      </c>
      <c r="D321" s="1" t="s">
        <v>1897</v>
      </c>
      <c r="E321" s="1" t="s">
        <v>1898</v>
      </c>
      <c r="F321" s="1" t="s">
        <v>1899</v>
      </c>
      <c r="G321" s="1" t="s">
        <v>26</v>
      </c>
      <c r="H321" t="b">
        <v>0</v>
      </c>
      <c r="I321" t="b">
        <v>0</v>
      </c>
      <c r="J321" s="10" t="b">
        <f>IF(OR(out[[#This Row],[retired]]=TRUE,out[[#This Row],[deceased]]=TRUE),FALSE,TRUE)</f>
        <v>1</v>
      </c>
      <c r="K321" s="10" t="str">
        <f>IFERROR(VLOOKUP(out[[#This Row],[role]:[role]],Table2[],MATCH(out[[#Headers],[דירוג]],Table2[#Headers],0),FALSE),"אחר")</f>
        <v>שופט</v>
      </c>
      <c r="L321" s="10" t="str">
        <f>IFERROR(VLOOKUP(out[[#This Row],[role]:[role]],Table2[],MATCH(out[[#Headers],[ערכאה]],Table2[#Headers],0),FALSE),"אחר")</f>
        <v>בית הדין האזורי לעבודה</v>
      </c>
      <c r="M321" s="10">
        <v>1</v>
      </c>
      <c r="N321" s="10">
        <f>IF(out[[#This Row],[sex]]="female",1,0)</f>
        <v>1</v>
      </c>
      <c r="O321" s="10" t="s">
        <v>4317</v>
      </c>
      <c r="P321" s="10">
        <f>IF(out[[#This Row],[שמות ערביים]]="ערבי",1,0)</f>
        <v>0</v>
      </c>
    </row>
    <row r="322" spans="1:16" x14ac:dyDescent="0.25">
      <c r="A322" s="1" t="s">
        <v>9</v>
      </c>
      <c r="B322" s="1" t="s">
        <v>1053</v>
      </c>
      <c r="C322" s="1" t="s">
        <v>518</v>
      </c>
      <c r="D322" s="1" t="s">
        <v>1900</v>
      </c>
      <c r="E322" s="1" t="s">
        <v>520</v>
      </c>
      <c r="F322" s="1" t="s">
        <v>1901</v>
      </c>
      <c r="G322" s="1" t="s">
        <v>15</v>
      </c>
      <c r="H322" t="b">
        <v>0</v>
      </c>
      <c r="I322" t="b">
        <v>0</v>
      </c>
      <c r="J322" s="10" t="b">
        <f>IF(OR(out[[#This Row],[retired]]=TRUE,out[[#This Row],[deceased]]=TRUE),FALSE,TRUE)</f>
        <v>1</v>
      </c>
      <c r="K322" s="10" t="str">
        <f>IFERROR(VLOOKUP(out[[#This Row],[role]:[role]],Table2[],MATCH(out[[#Headers],[דירוג]],Table2[#Headers],0),FALSE),"אחר")</f>
        <v>שופט</v>
      </c>
      <c r="L322" s="10" t="str">
        <f>IFERROR(VLOOKUP(out[[#This Row],[role]:[role]],Table2[],MATCH(out[[#Headers],[ערכאה]],Table2[#Headers],0),FALSE),"אחר")</f>
        <v>בית משפט שלום</v>
      </c>
      <c r="M322" s="10">
        <v>1</v>
      </c>
      <c r="N322" s="10">
        <f>IF(out[[#This Row],[sex]]="female",1,0)</f>
        <v>0</v>
      </c>
      <c r="O322" s="10" t="s">
        <v>4317</v>
      </c>
      <c r="P322" s="10">
        <f>IF(out[[#This Row],[שמות ערביים]]="ערבי",1,0)</f>
        <v>0</v>
      </c>
    </row>
    <row r="323" spans="1:16" x14ac:dyDescent="0.25">
      <c r="A323" s="1" t="s">
        <v>9</v>
      </c>
      <c r="B323" s="1" t="s">
        <v>1902</v>
      </c>
      <c r="C323" s="1" t="s">
        <v>1208</v>
      </c>
      <c r="D323" s="1" t="s">
        <v>1903</v>
      </c>
      <c r="E323" s="1" t="s">
        <v>1210</v>
      </c>
      <c r="F323" s="1" t="s">
        <v>1904</v>
      </c>
      <c r="G323" s="1" t="s">
        <v>26</v>
      </c>
      <c r="H323" t="b">
        <v>0</v>
      </c>
      <c r="I323" t="b">
        <v>0</v>
      </c>
      <c r="J323" s="10" t="b">
        <f>IF(OR(out[[#This Row],[retired]]=TRUE,out[[#This Row],[deceased]]=TRUE),FALSE,TRUE)</f>
        <v>1</v>
      </c>
      <c r="K323" s="10" t="str">
        <f>IFERROR(VLOOKUP(out[[#This Row],[role]:[role]],Table2[],MATCH(out[[#Headers],[דירוג]],Table2[#Headers],0),FALSE),"אחר")</f>
        <v>נשיא</v>
      </c>
      <c r="L323" s="10" t="str">
        <f>IFERROR(VLOOKUP(out[[#This Row],[role]:[role]],Table2[],MATCH(out[[#Headers],[ערכאה]],Table2[#Headers],0),FALSE),"אחר")</f>
        <v>בית הדין הארצי לעבודה</v>
      </c>
      <c r="M323" s="10">
        <v>1</v>
      </c>
      <c r="N323" s="10">
        <f>IF(out[[#This Row],[sex]]="female",1,0)</f>
        <v>1</v>
      </c>
      <c r="O323" s="10" t="s">
        <v>4317</v>
      </c>
      <c r="P323" s="10">
        <f>IF(out[[#This Row],[שמות ערביים]]="ערבי",1,0)</f>
        <v>0</v>
      </c>
    </row>
    <row r="324" spans="1:16" x14ac:dyDescent="0.25">
      <c r="A324" s="1" t="s">
        <v>9</v>
      </c>
      <c r="B324" s="1" t="s">
        <v>1905</v>
      </c>
      <c r="C324" s="1" t="s">
        <v>1906</v>
      </c>
      <c r="D324" s="1" t="s">
        <v>1907</v>
      </c>
      <c r="E324" s="1" t="s">
        <v>1908</v>
      </c>
      <c r="F324" s="1" t="s">
        <v>1909</v>
      </c>
      <c r="G324" s="1" t="s">
        <v>26</v>
      </c>
      <c r="H324" t="b">
        <v>0</v>
      </c>
      <c r="I324" t="b">
        <v>0</v>
      </c>
      <c r="J324" s="10" t="b">
        <f>IF(OR(out[[#This Row],[retired]]=TRUE,out[[#This Row],[deceased]]=TRUE),FALSE,TRUE)</f>
        <v>1</v>
      </c>
      <c r="K324" s="10" t="str">
        <f>IFERROR(VLOOKUP(out[[#This Row],[role]:[role]],Table2[],MATCH(out[[#Headers],[דירוג]],Table2[#Headers],0),FALSE),"אחר")</f>
        <v>שופט</v>
      </c>
      <c r="L324" s="10" t="str">
        <f>IFERROR(VLOOKUP(out[[#This Row],[role]:[role]],Table2[],MATCH(out[[#Headers],[ערכאה]],Table2[#Headers],0),FALSE),"אחר")</f>
        <v>בית משפט שלום</v>
      </c>
      <c r="M324" s="10">
        <v>1</v>
      </c>
      <c r="N324" s="10">
        <f>IF(out[[#This Row],[sex]]="female",1,0)</f>
        <v>1</v>
      </c>
      <c r="O324" s="10" t="s">
        <v>4317</v>
      </c>
      <c r="P324" s="10">
        <f>IF(out[[#This Row],[שמות ערביים]]="ערבי",1,0)</f>
        <v>0</v>
      </c>
    </row>
    <row r="325" spans="1:16" x14ac:dyDescent="0.25">
      <c r="A325" s="1" t="s">
        <v>9</v>
      </c>
      <c r="B325" s="1" t="s">
        <v>388</v>
      </c>
      <c r="C325" s="1" t="s">
        <v>246</v>
      </c>
      <c r="D325" s="1" t="s">
        <v>1910</v>
      </c>
      <c r="E325" s="1" t="s">
        <v>248</v>
      </c>
      <c r="F325" s="1" t="s">
        <v>1911</v>
      </c>
      <c r="G325" s="1" t="s">
        <v>26</v>
      </c>
      <c r="H325" t="b">
        <v>0</v>
      </c>
      <c r="I325" t="b">
        <v>0</v>
      </c>
      <c r="J325" s="10" t="b">
        <f>IF(OR(out[[#This Row],[retired]]=TRUE,out[[#This Row],[deceased]]=TRUE),FALSE,TRUE)</f>
        <v>1</v>
      </c>
      <c r="K325" s="10" t="str">
        <f>IFERROR(VLOOKUP(out[[#This Row],[role]:[role]],Table2[],MATCH(out[[#Headers],[דירוג]],Table2[#Headers],0),FALSE),"אחר")</f>
        <v>שופט</v>
      </c>
      <c r="L325" s="10" t="str">
        <f>IFERROR(VLOOKUP(out[[#This Row],[role]:[role]],Table2[],MATCH(out[[#Headers],[ערכאה]],Table2[#Headers],0),FALSE),"אחר")</f>
        <v>בית משפט שלום</v>
      </c>
      <c r="M325" s="10">
        <v>1</v>
      </c>
      <c r="N325" s="10">
        <f>IF(out[[#This Row],[sex]]="female",1,0)</f>
        <v>1</v>
      </c>
      <c r="O325" s="10" t="s">
        <v>4317</v>
      </c>
      <c r="P325" s="10">
        <f>IF(out[[#This Row],[שמות ערביים]]="ערבי",1,0)</f>
        <v>0</v>
      </c>
    </row>
    <row r="326" spans="1:16" x14ac:dyDescent="0.25">
      <c r="A326" s="1" t="s">
        <v>99</v>
      </c>
      <c r="B326" s="1" t="s">
        <v>973</v>
      </c>
      <c r="C326" s="1" t="s">
        <v>1916</v>
      </c>
      <c r="D326" s="1" t="s">
        <v>1917</v>
      </c>
      <c r="E326" s="1" t="s">
        <v>1918</v>
      </c>
      <c r="F326" s="1" t="s">
        <v>1919</v>
      </c>
      <c r="G326" s="1" t="s">
        <v>26</v>
      </c>
      <c r="H326" t="b">
        <v>0</v>
      </c>
      <c r="I326" t="b">
        <v>0</v>
      </c>
      <c r="J326" s="10" t="b">
        <f>IF(OR(out[[#This Row],[retired]]=TRUE,out[[#This Row],[deceased]]=TRUE),FALSE,TRUE)</f>
        <v>1</v>
      </c>
      <c r="K326" s="10" t="str">
        <f>IFERROR(VLOOKUP(out[[#This Row],[role]:[role]],Table2[],MATCH(out[[#Headers],[דירוג]],Table2[#Headers],0),FALSE),"אחר")</f>
        <v>רשם</v>
      </c>
      <c r="L326" s="10" t="str">
        <f>IFERROR(VLOOKUP(out[[#This Row],[role]:[role]],Table2[],MATCH(out[[#Headers],[ערכאה]],Table2[#Headers],0),FALSE),"אחר")</f>
        <v>בית משפט שלום</v>
      </c>
      <c r="M326" s="10">
        <v>1</v>
      </c>
      <c r="N326" s="10">
        <f>IF(out[[#This Row],[sex]]="female",1,0)</f>
        <v>1</v>
      </c>
      <c r="O326" s="10" t="s">
        <v>4317</v>
      </c>
      <c r="P326" s="10">
        <f>IF(out[[#This Row],[שמות ערביים]]="ערבי",1,0)</f>
        <v>0</v>
      </c>
    </row>
    <row r="327" spans="1:16" x14ac:dyDescent="0.25">
      <c r="A327" s="1" t="s">
        <v>9</v>
      </c>
      <c r="B327" s="1" t="s">
        <v>204</v>
      </c>
      <c r="C327" s="1" t="s">
        <v>1348</v>
      </c>
      <c r="D327" s="1" t="s">
        <v>1928</v>
      </c>
      <c r="E327" s="1" t="s">
        <v>1350</v>
      </c>
      <c r="F327" s="1" t="s">
        <v>1929</v>
      </c>
      <c r="G327" s="1" t="s">
        <v>26</v>
      </c>
      <c r="H327" t="b">
        <v>0</v>
      </c>
      <c r="I327" t="b">
        <v>0</v>
      </c>
      <c r="J327" s="10" t="b">
        <f>IF(OR(out[[#This Row],[retired]]=TRUE,out[[#This Row],[deceased]]=TRUE),FALSE,TRUE)</f>
        <v>1</v>
      </c>
      <c r="K327" s="10" t="str">
        <f>IFERROR(VLOOKUP(out[[#This Row],[role]:[role]],Table2[],MATCH(out[[#Headers],[דירוג]],Table2[#Headers],0),FALSE),"אחר")</f>
        <v>שופט</v>
      </c>
      <c r="L327" s="10" t="str">
        <f>IFERROR(VLOOKUP(out[[#This Row],[role]:[role]],Table2[],MATCH(out[[#Headers],[ערכאה]],Table2[#Headers],0),FALSE),"אחר")</f>
        <v>בית משפט שלום</v>
      </c>
      <c r="M327" s="10">
        <v>1</v>
      </c>
      <c r="N327" s="10">
        <f>IF(out[[#This Row],[sex]]="female",1,0)</f>
        <v>1</v>
      </c>
      <c r="O327" s="10" t="s">
        <v>4317</v>
      </c>
      <c r="P327" s="10">
        <f>IF(out[[#This Row],[שמות ערביים]]="ערבי",1,0)</f>
        <v>0</v>
      </c>
    </row>
    <row r="328" spans="1:16" x14ac:dyDescent="0.25">
      <c r="A328" s="1" t="s">
        <v>9</v>
      </c>
      <c r="B328" s="1" t="s">
        <v>177</v>
      </c>
      <c r="C328" s="1" t="s">
        <v>58</v>
      </c>
      <c r="D328" s="1" t="s">
        <v>1930</v>
      </c>
      <c r="E328" s="1" t="s">
        <v>60</v>
      </c>
      <c r="F328" s="1" t="s">
        <v>1931</v>
      </c>
      <c r="G328" s="1" t="s">
        <v>26</v>
      </c>
      <c r="H328" t="b">
        <v>0</v>
      </c>
      <c r="I328" t="b">
        <v>0</v>
      </c>
      <c r="J328" s="10" t="b">
        <f>IF(OR(out[[#This Row],[retired]]=TRUE,out[[#This Row],[deceased]]=TRUE),FALSE,TRUE)</f>
        <v>1</v>
      </c>
      <c r="K328" s="10" t="str">
        <f>IFERROR(VLOOKUP(out[[#This Row],[role]:[role]],Table2[],MATCH(out[[#Headers],[דירוג]],Table2[#Headers],0),FALSE),"אחר")</f>
        <v>שופט</v>
      </c>
      <c r="L328" s="10" t="str">
        <f>IFERROR(VLOOKUP(out[[#This Row],[role]:[role]],Table2[],MATCH(out[[#Headers],[ערכאה]],Table2[#Headers],0),FALSE),"אחר")</f>
        <v>בית משפט לתעבורה</v>
      </c>
      <c r="M328" s="10">
        <v>1</v>
      </c>
      <c r="N328" s="10">
        <f>IF(out[[#This Row],[sex]]="female",1,0)</f>
        <v>1</v>
      </c>
      <c r="O328" s="10" t="s">
        <v>4317</v>
      </c>
      <c r="P328" s="10">
        <f>IF(out[[#This Row],[שמות ערביים]]="ערבי",1,0)</f>
        <v>0</v>
      </c>
    </row>
    <row r="329" spans="1:16" x14ac:dyDescent="0.25">
      <c r="A329" s="1" t="s">
        <v>9</v>
      </c>
      <c r="B329" s="1" t="s">
        <v>1043</v>
      </c>
      <c r="C329" s="1" t="s">
        <v>326</v>
      </c>
      <c r="D329" s="1" t="s">
        <v>1925</v>
      </c>
      <c r="E329" s="1" t="s">
        <v>328</v>
      </c>
      <c r="F329" s="1" t="s">
        <v>1927</v>
      </c>
      <c r="G329" s="1" t="s">
        <v>26</v>
      </c>
      <c r="H329" t="b">
        <v>0</v>
      </c>
      <c r="I329" t="b">
        <v>0</v>
      </c>
      <c r="J329" s="10" t="b">
        <f>IF(OR(out[[#This Row],[retired]]=TRUE,out[[#This Row],[deceased]]=TRUE),FALSE,TRUE)</f>
        <v>1</v>
      </c>
      <c r="K329" s="10" t="str">
        <f>IFERROR(VLOOKUP(out[[#This Row],[role]:[role]],Table2[],MATCH(out[[#Headers],[דירוג]],Table2[#Headers],0),FALSE),"אחר")</f>
        <v>שופט</v>
      </c>
      <c r="L329" s="10" t="str">
        <f>IFERROR(VLOOKUP(out[[#This Row],[role]:[role]],Table2[],MATCH(out[[#Headers],[ערכאה]],Table2[#Headers],0),FALSE),"אחר")</f>
        <v>בית משפט המחוזי</v>
      </c>
      <c r="M329" s="10">
        <v>1</v>
      </c>
      <c r="N329" s="10">
        <f>IF(out[[#This Row],[sex]]="female",1,0)</f>
        <v>1</v>
      </c>
      <c r="O329" s="10" t="s">
        <v>4317</v>
      </c>
      <c r="P329" s="10">
        <f>IF(out[[#This Row],[שמות ערביים]]="ערבי",1,0)</f>
        <v>0</v>
      </c>
    </row>
    <row r="330" spans="1:16" x14ac:dyDescent="0.25">
      <c r="A330" s="1" t="s">
        <v>9</v>
      </c>
      <c r="B330" s="1" t="s">
        <v>81</v>
      </c>
      <c r="C330" s="1" t="s">
        <v>1932</v>
      </c>
      <c r="D330" s="1" t="s">
        <v>1933</v>
      </c>
      <c r="E330" s="1" t="s">
        <v>1934</v>
      </c>
      <c r="F330" s="1" t="s">
        <v>1935</v>
      </c>
      <c r="G330" s="1" t="s">
        <v>15</v>
      </c>
      <c r="H330" t="b">
        <v>0</v>
      </c>
      <c r="I330" t="b">
        <v>0</v>
      </c>
      <c r="J330" s="10" t="b">
        <f>IF(OR(out[[#This Row],[retired]]=TRUE,out[[#This Row],[deceased]]=TRUE),FALSE,TRUE)</f>
        <v>1</v>
      </c>
      <c r="K330" s="10" t="str">
        <f>IFERROR(VLOOKUP(out[[#This Row],[role]:[role]],Table2[],MATCH(out[[#Headers],[דירוג]],Table2[#Headers],0),FALSE),"אחר")</f>
        <v>סגן או משנה</v>
      </c>
      <c r="L330" s="10" t="str">
        <f>IFERROR(VLOOKUP(out[[#This Row],[role]:[role]],Table2[],MATCH(out[[#Headers],[ערכאה]],Table2[#Headers],0),FALSE),"אחר")</f>
        <v>בית משפט המחוזי</v>
      </c>
      <c r="M330" s="10">
        <v>1</v>
      </c>
      <c r="N330" s="10">
        <f>IF(out[[#This Row],[sex]]="female",1,0)</f>
        <v>0</v>
      </c>
      <c r="O330" s="10" t="s">
        <v>4317</v>
      </c>
      <c r="P330" s="10">
        <f>IF(out[[#This Row],[שמות ערביים]]="ערבי",1,0)</f>
        <v>0</v>
      </c>
    </row>
    <row r="331" spans="1:16" x14ac:dyDescent="0.25">
      <c r="A331" s="1" t="s">
        <v>9</v>
      </c>
      <c r="B331" s="1" t="s">
        <v>1937</v>
      </c>
      <c r="C331" s="1" t="s">
        <v>101</v>
      </c>
      <c r="D331" s="1" t="s">
        <v>1938</v>
      </c>
      <c r="E331" s="1" t="s">
        <v>1813</v>
      </c>
      <c r="F331" s="1" t="s">
        <v>1939</v>
      </c>
      <c r="G331" s="1" t="s">
        <v>15</v>
      </c>
      <c r="H331" t="b">
        <v>0</v>
      </c>
      <c r="I331" t="b">
        <v>0</v>
      </c>
      <c r="J331" s="10" t="b">
        <f>IF(OR(out[[#This Row],[retired]]=TRUE,out[[#This Row],[deceased]]=TRUE),FALSE,TRUE)</f>
        <v>1</v>
      </c>
      <c r="K331" s="10" t="str">
        <f>IFERROR(VLOOKUP(out[[#This Row],[role]:[role]],Table2[],MATCH(out[[#Headers],[דירוג]],Table2[#Headers],0),FALSE),"אחר")</f>
        <v>סגן או משנה</v>
      </c>
      <c r="L331" s="10" t="str">
        <f>IFERROR(VLOOKUP(out[[#This Row],[role]:[role]],Table2[],MATCH(out[[#Headers],[ערכאה]],Table2[#Headers],0),FALSE),"אחר")</f>
        <v>בית משפט שלום</v>
      </c>
      <c r="M331" s="10">
        <v>1</v>
      </c>
      <c r="N331" s="10">
        <f>IF(out[[#This Row],[sex]]="female",1,0)</f>
        <v>0</v>
      </c>
      <c r="O331" s="10" t="s">
        <v>4317</v>
      </c>
      <c r="P331" s="10">
        <f>IF(out[[#This Row],[שמות ערביים]]="ערבי",1,0)</f>
        <v>0</v>
      </c>
    </row>
    <row r="332" spans="1:16" x14ac:dyDescent="0.25">
      <c r="A332" s="1" t="s">
        <v>9</v>
      </c>
      <c r="B332" s="1" t="s">
        <v>1941</v>
      </c>
      <c r="C332" s="1" t="s">
        <v>1942</v>
      </c>
      <c r="D332" s="1" t="s">
        <v>1943</v>
      </c>
      <c r="E332" s="1" t="s">
        <v>1944</v>
      </c>
      <c r="F332" s="1" t="s">
        <v>1945</v>
      </c>
      <c r="G332" s="1" t="s">
        <v>15</v>
      </c>
      <c r="H332" t="b">
        <v>0</v>
      </c>
      <c r="I332" t="b">
        <v>0</v>
      </c>
      <c r="J332" s="10" t="b">
        <f>IF(OR(out[[#This Row],[retired]]=TRUE,out[[#This Row],[deceased]]=TRUE),FALSE,TRUE)</f>
        <v>1</v>
      </c>
      <c r="K332" s="10" t="str">
        <f>IFERROR(VLOOKUP(out[[#This Row],[role]:[role]],Table2[],MATCH(out[[#Headers],[דירוג]],Table2[#Headers],0),FALSE),"אחר")</f>
        <v>שופט</v>
      </c>
      <c r="L332" s="10" t="str">
        <f>IFERROR(VLOOKUP(out[[#This Row],[role]:[role]],Table2[],MATCH(out[[#Headers],[ערכאה]],Table2[#Headers],0),FALSE),"אחר")</f>
        <v>בית משפט שלום</v>
      </c>
      <c r="M332" s="10">
        <v>1</v>
      </c>
      <c r="N332" s="10">
        <f>IF(out[[#This Row],[sex]]="female",1,0)</f>
        <v>0</v>
      </c>
      <c r="O332" s="10" t="s">
        <v>4317</v>
      </c>
      <c r="P332" s="10">
        <f>IF(out[[#This Row],[שמות ערביים]]="ערבי",1,0)</f>
        <v>0</v>
      </c>
    </row>
    <row r="333" spans="1:16" x14ac:dyDescent="0.25">
      <c r="A333" s="1" t="s">
        <v>9</v>
      </c>
      <c r="B333" s="1" t="s">
        <v>1771</v>
      </c>
      <c r="C333" s="1" t="s">
        <v>1303</v>
      </c>
      <c r="D333" s="1" t="s">
        <v>1954</v>
      </c>
      <c r="E333" s="1" t="s">
        <v>1304</v>
      </c>
      <c r="F333" s="1" t="s">
        <v>1955</v>
      </c>
      <c r="G333" s="1" t="s">
        <v>26</v>
      </c>
      <c r="H333" t="b">
        <v>0</v>
      </c>
      <c r="I333" t="b">
        <v>0</v>
      </c>
      <c r="J333" s="10" t="b">
        <f>IF(OR(out[[#This Row],[retired]]=TRUE,out[[#This Row],[deceased]]=TRUE),FALSE,TRUE)</f>
        <v>1</v>
      </c>
      <c r="K333" s="10" t="str">
        <f>IFERROR(VLOOKUP(out[[#This Row],[role]:[role]],Table2[],MATCH(out[[#Headers],[דירוג]],Table2[#Headers],0),FALSE),"אחר")</f>
        <v>שופט</v>
      </c>
      <c r="L333" s="10" t="str">
        <f>IFERROR(VLOOKUP(out[[#This Row],[role]:[role]],Table2[],MATCH(out[[#Headers],[ערכאה]],Table2[#Headers],0),FALSE),"אחר")</f>
        <v>בית משפט שלום</v>
      </c>
      <c r="M333" s="10">
        <v>1</v>
      </c>
      <c r="N333" s="10">
        <f>IF(out[[#This Row],[sex]]="female",1,0)</f>
        <v>1</v>
      </c>
      <c r="O333" s="10" t="s">
        <v>4317</v>
      </c>
      <c r="P333" s="10">
        <f>IF(out[[#This Row],[שמות ערביים]]="ערבי",1,0)</f>
        <v>0</v>
      </c>
    </row>
    <row r="334" spans="1:16" x14ac:dyDescent="0.25">
      <c r="A334" s="1" t="s">
        <v>9</v>
      </c>
      <c r="B334" s="1" t="s">
        <v>232</v>
      </c>
      <c r="C334" s="1" t="s">
        <v>692</v>
      </c>
      <c r="D334" s="1" t="s">
        <v>1980</v>
      </c>
      <c r="E334" s="1" t="s">
        <v>694</v>
      </c>
      <c r="F334" s="1" t="s">
        <v>1981</v>
      </c>
      <c r="G334" s="1" t="s">
        <v>26</v>
      </c>
      <c r="H334" t="b">
        <v>0</v>
      </c>
      <c r="I334" t="b">
        <v>0</v>
      </c>
      <c r="J334" s="10" t="b">
        <f>IF(OR(out[[#This Row],[retired]]=TRUE,out[[#This Row],[deceased]]=TRUE),FALSE,TRUE)</f>
        <v>1</v>
      </c>
      <c r="K334" s="10" t="str">
        <f>IFERROR(VLOOKUP(out[[#This Row],[role]:[role]],Table2[],MATCH(out[[#Headers],[דירוג]],Table2[#Headers],0),FALSE),"אחר")</f>
        <v>שופט</v>
      </c>
      <c r="L334" s="10" t="str">
        <f>IFERROR(VLOOKUP(out[[#This Row],[role]:[role]],Table2[],MATCH(out[[#Headers],[ערכאה]],Table2[#Headers],0),FALSE),"אחר")</f>
        <v>בית משפט שלום</v>
      </c>
      <c r="M334" s="10">
        <v>1</v>
      </c>
      <c r="N334" s="10">
        <f>IF(out[[#This Row],[sex]]="female",1,0)</f>
        <v>1</v>
      </c>
      <c r="O334" s="10" t="s">
        <v>4317</v>
      </c>
      <c r="P334" s="10">
        <f>IF(out[[#This Row],[שמות ערביים]]="ערבי",1,0)</f>
        <v>0</v>
      </c>
    </row>
    <row r="335" spans="1:16" x14ac:dyDescent="0.25">
      <c r="A335" s="1" t="s">
        <v>9</v>
      </c>
      <c r="B335" s="1" t="s">
        <v>380</v>
      </c>
      <c r="C335" s="1" t="s">
        <v>1034</v>
      </c>
      <c r="D335" s="1" t="s">
        <v>1982</v>
      </c>
      <c r="E335" s="1" t="s">
        <v>1035</v>
      </c>
      <c r="F335" s="1" t="s">
        <v>1983</v>
      </c>
      <c r="G335" s="1" t="s">
        <v>26</v>
      </c>
      <c r="H335" t="b">
        <v>0</v>
      </c>
      <c r="I335" t="b">
        <v>0</v>
      </c>
      <c r="J335" s="10" t="b">
        <f>IF(OR(out[[#This Row],[retired]]=TRUE,out[[#This Row],[deceased]]=TRUE),FALSE,TRUE)</f>
        <v>1</v>
      </c>
      <c r="K335" s="10" t="str">
        <f>IFERROR(VLOOKUP(out[[#This Row],[role]:[role]],Table2[],MATCH(out[[#Headers],[דירוג]],Table2[#Headers],0),FALSE),"אחר")</f>
        <v>שופט</v>
      </c>
      <c r="L335" s="10" t="str">
        <f>IFERROR(VLOOKUP(out[[#This Row],[role]:[role]],Table2[],MATCH(out[[#Headers],[ערכאה]],Table2[#Headers],0),FALSE),"אחר")</f>
        <v>בית משפט המחוזי</v>
      </c>
      <c r="M335" s="10">
        <v>1</v>
      </c>
      <c r="N335" s="10">
        <f>IF(out[[#This Row],[sex]]="female",1,0)</f>
        <v>1</v>
      </c>
      <c r="O335" s="10" t="s">
        <v>4317</v>
      </c>
      <c r="P335" s="10">
        <f>IF(out[[#This Row],[שמות ערביים]]="ערבי",1,0)</f>
        <v>0</v>
      </c>
    </row>
    <row r="336" spans="1:16" x14ac:dyDescent="0.25">
      <c r="A336" s="1" t="s">
        <v>9</v>
      </c>
      <c r="B336" s="1" t="s">
        <v>1989</v>
      </c>
      <c r="C336" s="1" t="s">
        <v>1990</v>
      </c>
      <c r="D336" s="1" t="s">
        <v>1991</v>
      </c>
      <c r="E336" s="1" t="s">
        <v>1992</v>
      </c>
      <c r="F336" s="1" t="s">
        <v>1993</v>
      </c>
      <c r="G336" s="1" t="s">
        <v>15</v>
      </c>
      <c r="H336" t="b">
        <v>0</v>
      </c>
      <c r="I336" t="b">
        <v>0</v>
      </c>
      <c r="J336" s="10" t="b">
        <f>IF(OR(out[[#This Row],[retired]]=TRUE,out[[#This Row],[deceased]]=TRUE),FALSE,TRUE)</f>
        <v>1</v>
      </c>
      <c r="K336" s="10" t="str">
        <f>IFERROR(VLOOKUP(out[[#This Row],[role]:[role]],Table2[],MATCH(out[[#Headers],[דירוג]],Table2[#Headers],0),FALSE),"אחר")</f>
        <v>שופט</v>
      </c>
      <c r="L336" s="10" t="str">
        <f>IFERROR(VLOOKUP(out[[#This Row],[role]:[role]],Table2[],MATCH(out[[#Headers],[ערכאה]],Table2[#Headers],0),FALSE),"אחר")</f>
        <v>בית משפט שלום</v>
      </c>
      <c r="M336" s="10">
        <v>1</v>
      </c>
      <c r="N336" s="10">
        <f>IF(out[[#This Row],[sex]]="female",1,0)</f>
        <v>0</v>
      </c>
      <c r="O336" s="10" t="s">
        <v>4317</v>
      </c>
      <c r="P336" s="10">
        <f>IF(out[[#This Row],[שמות ערביים]]="ערבי",1,0)</f>
        <v>0</v>
      </c>
    </row>
    <row r="337" spans="1:16" x14ac:dyDescent="0.25">
      <c r="A337" s="1" t="s">
        <v>9</v>
      </c>
      <c r="B337" s="1" t="s">
        <v>945</v>
      </c>
      <c r="C337" s="1" t="s">
        <v>1916</v>
      </c>
      <c r="D337" s="1" t="s">
        <v>1994</v>
      </c>
      <c r="E337" s="1" t="s">
        <v>1918</v>
      </c>
      <c r="F337" s="1" t="s">
        <v>1995</v>
      </c>
      <c r="G337" s="1" t="s">
        <v>26</v>
      </c>
      <c r="H337" t="b">
        <v>0</v>
      </c>
      <c r="I337" t="b">
        <v>0</v>
      </c>
      <c r="J337" s="10" t="b">
        <f>IF(OR(out[[#This Row],[retired]]=TRUE,out[[#This Row],[deceased]]=TRUE),FALSE,TRUE)</f>
        <v>1</v>
      </c>
      <c r="K337" s="10" t="str">
        <f>IFERROR(VLOOKUP(out[[#This Row],[role]:[role]],Table2[],MATCH(out[[#Headers],[דירוג]],Table2[#Headers],0),FALSE),"אחר")</f>
        <v>שופט</v>
      </c>
      <c r="L337" s="10" t="str">
        <f>IFERROR(VLOOKUP(out[[#This Row],[role]:[role]],Table2[],MATCH(out[[#Headers],[ערכאה]],Table2[#Headers],0),FALSE),"אחר")</f>
        <v>בית משפט שלום</v>
      </c>
      <c r="M337" s="10">
        <v>1</v>
      </c>
      <c r="N337" s="10">
        <f>IF(out[[#This Row],[sex]]="female",1,0)</f>
        <v>1</v>
      </c>
      <c r="O337" s="10" t="s">
        <v>4317</v>
      </c>
      <c r="P337" s="10">
        <f>IF(out[[#This Row],[שמות ערביים]]="ערבי",1,0)</f>
        <v>0</v>
      </c>
    </row>
    <row r="338" spans="1:16" x14ac:dyDescent="0.25">
      <c r="A338" s="1" t="s">
        <v>9</v>
      </c>
      <c r="B338" s="1" t="s">
        <v>264</v>
      </c>
      <c r="C338" s="1" t="s">
        <v>429</v>
      </c>
      <c r="D338" s="1" t="s">
        <v>1996</v>
      </c>
      <c r="E338" s="1" t="s">
        <v>431</v>
      </c>
      <c r="F338" s="1" t="s">
        <v>1997</v>
      </c>
      <c r="G338" s="1" t="s">
        <v>26</v>
      </c>
      <c r="H338" t="b">
        <v>0</v>
      </c>
      <c r="I338" t="b">
        <v>0</v>
      </c>
      <c r="J338" s="10" t="b">
        <f>IF(OR(out[[#This Row],[retired]]=TRUE,out[[#This Row],[deceased]]=TRUE),FALSE,TRUE)</f>
        <v>1</v>
      </c>
      <c r="K338" s="10" t="str">
        <f>IFERROR(VLOOKUP(out[[#This Row],[role]:[role]],Table2[],MATCH(out[[#Headers],[דירוג]],Table2[#Headers],0),FALSE),"אחר")</f>
        <v>סגן או משנה</v>
      </c>
      <c r="L338" s="10" t="str">
        <f>IFERROR(VLOOKUP(out[[#This Row],[role]:[role]],Table2[],MATCH(out[[#Headers],[ערכאה]],Table2[#Headers],0),FALSE),"אחר")</f>
        <v>בית משפט שלום</v>
      </c>
      <c r="M338" s="10">
        <v>1</v>
      </c>
      <c r="N338" s="10">
        <f>IF(out[[#This Row],[sex]]="female",1,0)</f>
        <v>1</v>
      </c>
      <c r="O338" s="10" t="s">
        <v>4317</v>
      </c>
      <c r="P338" s="10">
        <f>IF(out[[#This Row],[שמות ערביים]]="ערבי",1,0)</f>
        <v>0</v>
      </c>
    </row>
    <row r="339" spans="1:16" x14ac:dyDescent="0.25">
      <c r="A339" s="1" t="s">
        <v>9</v>
      </c>
      <c r="B339" s="1" t="s">
        <v>763</v>
      </c>
      <c r="C339" s="1" t="s">
        <v>981</v>
      </c>
      <c r="D339" s="1" t="s">
        <v>2003</v>
      </c>
      <c r="E339" s="1" t="s">
        <v>2004</v>
      </c>
      <c r="F339" s="1" t="s">
        <v>2005</v>
      </c>
      <c r="G339" s="1" t="s">
        <v>15</v>
      </c>
      <c r="H339" t="b">
        <v>0</v>
      </c>
      <c r="I339" t="b">
        <v>0</v>
      </c>
      <c r="J339" s="10" t="b">
        <f>IF(OR(out[[#This Row],[retired]]=TRUE,out[[#This Row],[deceased]]=TRUE),FALSE,TRUE)</f>
        <v>1</v>
      </c>
      <c r="K339" s="10" t="str">
        <f>IFERROR(VLOOKUP(out[[#This Row],[role]:[role]],Table2[],MATCH(out[[#Headers],[דירוג]],Table2[#Headers],0),FALSE),"אחר")</f>
        <v>סגן או משנה</v>
      </c>
      <c r="L339" s="10" t="str">
        <f>IFERROR(VLOOKUP(out[[#This Row],[role]:[role]],Table2[],MATCH(out[[#Headers],[ערכאה]],Table2[#Headers],0),FALSE),"אחר")</f>
        <v>בית משפט המחוזי</v>
      </c>
      <c r="M339" s="10">
        <v>1</v>
      </c>
      <c r="N339" s="10">
        <f>IF(out[[#This Row],[sex]]="female",1,0)</f>
        <v>0</v>
      </c>
      <c r="O339" s="10" t="s">
        <v>4317</v>
      </c>
      <c r="P339" s="10">
        <f>IF(out[[#This Row],[שמות ערביים]]="ערבי",1,0)</f>
        <v>0</v>
      </c>
    </row>
    <row r="340" spans="1:16" x14ac:dyDescent="0.25">
      <c r="A340" s="1" t="s">
        <v>9</v>
      </c>
      <c r="B340" s="1" t="s">
        <v>399</v>
      </c>
      <c r="C340" s="1" t="s">
        <v>2006</v>
      </c>
      <c r="D340" s="1" t="s">
        <v>2007</v>
      </c>
      <c r="E340" s="1" t="s">
        <v>2008</v>
      </c>
      <c r="F340" s="1" t="s">
        <v>2009</v>
      </c>
      <c r="G340" s="1" t="s">
        <v>26</v>
      </c>
      <c r="H340" t="b">
        <v>0</v>
      </c>
      <c r="I340" t="b">
        <v>0</v>
      </c>
      <c r="J340" s="10" t="b">
        <f>IF(OR(out[[#This Row],[retired]]=TRUE,out[[#This Row],[deceased]]=TRUE),FALSE,TRUE)</f>
        <v>1</v>
      </c>
      <c r="K340" s="10" t="str">
        <f>IFERROR(VLOOKUP(out[[#This Row],[role]:[role]],Table2[],MATCH(out[[#Headers],[דירוג]],Table2[#Headers],0),FALSE),"אחר")</f>
        <v>שופט</v>
      </c>
      <c r="L340" s="10" t="str">
        <f>IFERROR(VLOOKUP(out[[#This Row],[role]:[role]],Table2[],MATCH(out[[#Headers],[ערכאה]],Table2[#Headers],0),FALSE),"אחר")</f>
        <v>בית הדין האזורי לעבודה</v>
      </c>
      <c r="M340" s="10">
        <v>1</v>
      </c>
      <c r="N340" s="10">
        <f>IF(out[[#This Row],[sex]]="female",1,0)</f>
        <v>1</v>
      </c>
      <c r="O340" s="10" t="s">
        <v>4317</v>
      </c>
      <c r="P340" s="10">
        <f>IF(out[[#This Row],[שמות ערביים]]="ערבי",1,0)</f>
        <v>0</v>
      </c>
    </row>
    <row r="341" spans="1:16" x14ac:dyDescent="0.25">
      <c r="A341" s="1" t="s">
        <v>9</v>
      </c>
      <c r="B341" s="1" t="s">
        <v>122</v>
      </c>
      <c r="C341" s="1" t="s">
        <v>1303</v>
      </c>
      <c r="D341" s="1" t="s">
        <v>2016</v>
      </c>
      <c r="E341" s="1" t="s">
        <v>1200</v>
      </c>
      <c r="F341" s="1" t="s">
        <v>2018</v>
      </c>
      <c r="G341" s="1" t="s">
        <v>26</v>
      </c>
      <c r="H341" t="b">
        <v>0</v>
      </c>
      <c r="I341" t="b">
        <v>0</v>
      </c>
      <c r="J341" s="10" t="b">
        <f>IF(OR(out[[#This Row],[retired]]=TRUE,out[[#This Row],[deceased]]=TRUE),FALSE,TRUE)</f>
        <v>1</v>
      </c>
      <c r="K341" s="10" t="str">
        <f>IFERROR(VLOOKUP(out[[#This Row],[role]:[role]],Table2[],MATCH(out[[#Headers],[דירוג]],Table2[#Headers],0),FALSE),"אחר")</f>
        <v>שופט</v>
      </c>
      <c r="L341" s="10" t="str">
        <f>IFERROR(VLOOKUP(out[[#This Row],[role]:[role]],Table2[],MATCH(out[[#Headers],[ערכאה]],Table2[#Headers],0),FALSE),"אחר")</f>
        <v>בית משפט המחוזי</v>
      </c>
      <c r="M341" s="10">
        <v>1</v>
      </c>
      <c r="N341" s="10">
        <f>IF(out[[#This Row],[sex]]="female",1,0)</f>
        <v>1</v>
      </c>
      <c r="O341" s="10" t="s">
        <v>4317</v>
      </c>
      <c r="P341" s="10">
        <f>IF(out[[#This Row],[שמות ערביים]]="ערבי",1,0)</f>
        <v>0</v>
      </c>
    </row>
    <row r="342" spans="1:16" x14ac:dyDescent="0.25">
      <c r="A342" s="1" t="s">
        <v>9</v>
      </c>
      <c r="B342" s="1" t="s">
        <v>2020</v>
      </c>
      <c r="C342" s="1" t="s">
        <v>2021</v>
      </c>
      <c r="D342" s="1" t="s">
        <v>2022</v>
      </c>
      <c r="E342" s="1" t="s">
        <v>1992</v>
      </c>
      <c r="F342" s="1" t="s">
        <v>2023</v>
      </c>
      <c r="G342" s="1" t="s">
        <v>15</v>
      </c>
      <c r="H342" t="b">
        <v>0</v>
      </c>
      <c r="I342" t="b">
        <v>0</v>
      </c>
      <c r="J342" s="10" t="b">
        <f>IF(OR(out[[#This Row],[retired]]=TRUE,out[[#This Row],[deceased]]=TRUE),FALSE,TRUE)</f>
        <v>1</v>
      </c>
      <c r="K342" s="10" t="str">
        <f>IFERROR(VLOOKUP(out[[#This Row],[role]:[role]],Table2[],MATCH(out[[#Headers],[דירוג]],Table2[#Headers],0),FALSE),"אחר")</f>
        <v>שופט</v>
      </c>
      <c r="L342" s="10" t="str">
        <f>IFERROR(VLOOKUP(out[[#This Row],[role]:[role]],Table2[],MATCH(out[[#Headers],[ערכאה]],Table2[#Headers],0),FALSE),"אחר")</f>
        <v>בית משפט שלום</v>
      </c>
      <c r="M342" s="10">
        <v>1</v>
      </c>
      <c r="N342" s="10">
        <f>IF(out[[#This Row],[sex]]="female",1,0)</f>
        <v>0</v>
      </c>
      <c r="O342" s="10" t="s">
        <v>4317</v>
      </c>
      <c r="P342" s="10">
        <f>IF(out[[#This Row],[שמות ערביים]]="ערבי",1,0)</f>
        <v>0</v>
      </c>
    </row>
    <row r="343" spans="1:16" x14ac:dyDescent="0.25">
      <c r="A343" s="1" t="s">
        <v>9</v>
      </c>
      <c r="B343" s="1" t="s">
        <v>380</v>
      </c>
      <c r="C343" s="1" t="s">
        <v>2024</v>
      </c>
      <c r="D343" s="1" t="s">
        <v>2025</v>
      </c>
      <c r="E343" s="1" t="s">
        <v>2026</v>
      </c>
      <c r="F343" s="1" t="s">
        <v>2027</v>
      </c>
      <c r="G343" s="1" t="s">
        <v>26</v>
      </c>
      <c r="H343" t="b">
        <v>0</v>
      </c>
      <c r="I343" t="b">
        <v>0</v>
      </c>
      <c r="J343" s="10" t="b">
        <f>IF(OR(out[[#This Row],[retired]]=TRUE,out[[#This Row],[deceased]]=TRUE),FALSE,TRUE)</f>
        <v>1</v>
      </c>
      <c r="K343" s="10" t="str">
        <f>IFERROR(VLOOKUP(out[[#This Row],[role]:[role]],Table2[],MATCH(out[[#Headers],[דירוג]],Table2[#Headers],0),FALSE),"אחר")</f>
        <v>שופט</v>
      </c>
      <c r="L343" s="10" t="str">
        <f>IFERROR(VLOOKUP(out[[#This Row],[role]:[role]],Table2[],MATCH(out[[#Headers],[ערכאה]],Table2[#Headers],0),FALSE),"אחר")</f>
        <v>בית משפט המחוזי</v>
      </c>
      <c r="M343" s="10">
        <v>1</v>
      </c>
      <c r="N343" s="10">
        <f>IF(out[[#This Row],[sex]]="female",1,0)</f>
        <v>1</v>
      </c>
      <c r="O343" s="10" t="s">
        <v>4317</v>
      </c>
      <c r="P343" s="10">
        <f>IF(out[[#This Row],[שמות ערביים]]="ערבי",1,0)</f>
        <v>0</v>
      </c>
    </row>
    <row r="344" spans="1:16" x14ac:dyDescent="0.25">
      <c r="A344" s="1" t="s">
        <v>9</v>
      </c>
      <c r="B344" s="1" t="s">
        <v>412</v>
      </c>
      <c r="C344" s="1" t="s">
        <v>82</v>
      </c>
      <c r="D344" s="1" t="s">
        <v>2033</v>
      </c>
      <c r="E344" s="1" t="s">
        <v>2034</v>
      </c>
      <c r="F344" s="1" t="s">
        <v>2035</v>
      </c>
      <c r="G344" s="1" t="s">
        <v>15</v>
      </c>
      <c r="H344" t="b">
        <v>0</v>
      </c>
      <c r="I344" t="b">
        <v>0</v>
      </c>
      <c r="J344" s="10" t="b">
        <f>IF(OR(out[[#This Row],[retired]]=TRUE,out[[#This Row],[deceased]]=TRUE),FALSE,TRUE)</f>
        <v>1</v>
      </c>
      <c r="K344" s="10" t="str">
        <f>IFERROR(VLOOKUP(out[[#This Row],[role]:[role]],Table2[],MATCH(out[[#Headers],[דירוג]],Table2[#Headers],0),FALSE),"אחר")</f>
        <v>שופט</v>
      </c>
      <c r="L344" s="10" t="str">
        <f>IFERROR(VLOOKUP(out[[#This Row],[role]:[role]],Table2[],MATCH(out[[#Headers],[ערכאה]],Table2[#Headers],0),FALSE),"אחר")</f>
        <v>בית משפט לתעבורה</v>
      </c>
      <c r="M344" s="10">
        <v>1</v>
      </c>
      <c r="N344" s="10">
        <f>IF(out[[#This Row],[sex]]="female",1,0)</f>
        <v>0</v>
      </c>
      <c r="O344" s="10" t="s">
        <v>4317</v>
      </c>
      <c r="P344" s="10">
        <f>IF(out[[#This Row],[שמות ערביים]]="ערבי",1,0)</f>
        <v>0</v>
      </c>
    </row>
    <row r="345" spans="1:16" x14ac:dyDescent="0.25">
      <c r="A345" s="1" t="s">
        <v>9</v>
      </c>
      <c r="B345" s="1" t="s">
        <v>442</v>
      </c>
      <c r="C345" s="1" t="s">
        <v>2045</v>
      </c>
      <c r="D345" s="1" t="s">
        <v>2046</v>
      </c>
      <c r="E345" s="1" t="s">
        <v>2047</v>
      </c>
      <c r="F345" s="1" t="s">
        <v>2048</v>
      </c>
      <c r="G345" s="1" t="s">
        <v>26</v>
      </c>
      <c r="H345" t="b">
        <v>0</v>
      </c>
      <c r="I345" t="b">
        <v>0</v>
      </c>
      <c r="J345" s="10" t="b">
        <f>IF(OR(out[[#This Row],[retired]]=TRUE,out[[#This Row],[deceased]]=TRUE),FALSE,TRUE)</f>
        <v>1</v>
      </c>
      <c r="K345" s="10" t="str">
        <f>IFERROR(VLOOKUP(out[[#This Row],[role]:[role]],Table2[],MATCH(out[[#Headers],[דירוג]],Table2[#Headers],0),FALSE),"אחר")</f>
        <v>שופט</v>
      </c>
      <c r="L345" s="10" t="str">
        <f>IFERROR(VLOOKUP(out[[#This Row],[role]:[role]],Table2[],MATCH(out[[#Headers],[ערכאה]],Table2[#Headers],0),FALSE),"אחר")</f>
        <v>בית משפט שלום</v>
      </c>
      <c r="M345" s="10">
        <v>1</v>
      </c>
      <c r="N345" s="10">
        <f>IF(out[[#This Row],[sex]]="female",1,0)</f>
        <v>1</v>
      </c>
      <c r="O345" s="10" t="s">
        <v>4317</v>
      </c>
      <c r="P345" s="10">
        <f>IF(out[[#This Row],[שמות ערביים]]="ערבי",1,0)</f>
        <v>0</v>
      </c>
    </row>
    <row r="346" spans="1:16" x14ac:dyDescent="0.25">
      <c r="A346" s="1" t="s">
        <v>99</v>
      </c>
      <c r="B346" s="1" t="s">
        <v>677</v>
      </c>
      <c r="C346" s="1" t="s">
        <v>849</v>
      </c>
      <c r="D346" s="1" t="s">
        <v>2049</v>
      </c>
      <c r="E346" s="1" t="s">
        <v>504</v>
      </c>
      <c r="F346" s="1" t="s">
        <v>2050</v>
      </c>
      <c r="G346" s="1" t="s">
        <v>26</v>
      </c>
      <c r="H346" t="b">
        <v>0</v>
      </c>
      <c r="I346" t="b">
        <v>0</v>
      </c>
      <c r="J346" s="10" t="b">
        <f>IF(OR(out[[#This Row],[retired]]=TRUE,out[[#This Row],[deceased]]=TRUE),FALSE,TRUE)</f>
        <v>1</v>
      </c>
      <c r="K346" s="10" t="str">
        <f>IFERROR(VLOOKUP(out[[#This Row],[role]:[role]],Table2[],MATCH(out[[#Headers],[דירוג]],Table2[#Headers],0),FALSE),"אחר")</f>
        <v>רשם</v>
      </c>
      <c r="L346" s="10" t="str">
        <f>IFERROR(VLOOKUP(out[[#This Row],[role]:[role]],Table2[],MATCH(out[[#Headers],[ערכאה]],Table2[#Headers],0),FALSE),"אחר")</f>
        <v>בית הדין האזורי לעבודה</v>
      </c>
      <c r="M346" s="10">
        <v>1</v>
      </c>
      <c r="N346" s="10">
        <f>IF(out[[#This Row],[sex]]="female",1,0)</f>
        <v>1</v>
      </c>
      <c r="O346" s="10" t="s">
        <v>4317</v>
      </c>
      <c r="P346" s="10">
        <f>IF(out[[#This Row],[שמות ערביים]]="ערבי",1,0)</f>
        <v>0</v>
      </c>
    </row>
    <row r="347" spans="1:16" x14ac:dyDescent="0.25">
      <c r="A347" s="1" t="s">
        <v>9</v>
      </c>
      <c r="B347" s="1" t="s">
        <v>52</v>
      </c>
      <c r="C347" s="1" t="s">
        <v>246</v>
      </c>
      <c r="D347" s="1" t="s">
        <v>2049</v>
      </c>
      <c r="E347" s="1" t="s">
        <v>248</v>
      </c>
      <c r="F347" s="1" t="s">
        <v>2050</v>
      </c>
      <c r="G347" s="1" t="s">
        <v>15</v>
      </c>
      <c r="H347" t="b">
        <v>0</v>
      </c>
      <c r="I347" t="b">
        <v>0</v>
      </c>
      <c r="J347" s="10" t="b">
        <f>IF(OR(out[[#This Row],[retired]]=TRUE,out[[#This Row],[deceased]]=TRUE),FALSE,TRUE)</f>
        <v>1</v>
      </c>
      <c r="K347" s="10" t="str">
        <f>IFERROR(VLOOKUP(out[[#This Row],[role]:[role]],Table2[],MATCH(out[[#Headers],[דירוג]],Table2[#Headers],0),FALSE),"אחר")</f>
        <v>שופט</v>
      </c>
      <c r="L347" s="10" t="str">
        <f>IFERROR(VLOOKUP(out[[#This Row],[role]:[role]],Table2[],MATCH(out[[#Headers],[ערכאה]],Table2[#Headers],0),FALSE),"אחר")</f>
        <v>בית משפט שלום</v>
      </c>
      <c r="M347" s="10">
        <v>1</v>
      </c>
      <c r="N347" s="10">
        <f>IF(out[[#This Row],[sex]]="female",1,0)</f>
        <v>0</v>
      </c>
      <c r="O347" s="10" t="s">
        <v>4317</v>
      </c>
      <c r="P347" s="10">
        <f>IF(out[[#This Row],[שמות ערביים]]="ערבי",1,0)</f>
        <v>0</v>
      </c>
    </row>
    <row r="348" spans="1:16" x14ac:dyDescent="0.25">
      <c r="A348" s="1" t="s">
        <v>9</v>
      </c>
      <c r="B348" s="1" t="s">
        <v>2065</v>
      </c>
      <c r="C348" s="1" t="s">
        <v>813</v>
      </c>
      <c r="D348" s="1" t="s">
        <v>2066</v>
      </c>
      <c r="E348" s="1" t="s">
        <v>815</v>
      </c>
      <c r="F348" s="1" t="s">
        <v>2067</v>
      </c>
      <c r="G348" s="1" t="s">
        <v>26</v>
      </c>
      <c r="H348" t="b">
        <v>0</v>
      </c>
      <c r="I348" t="b">
        <v>0</v>
      </c>
      <c r="J348" s="10" t="b">
        <f>IF(OR(out[[#This Row],[retired]]=TRUE,out[[#This Row],[deceased]]=TRUE),FALSE,TRUE)</f>
        <v>1</v>
      </c>
      <c r="K348" s="10" t="str">
        <f>IFERROR(VLOOKUP(out[[#This Row],[role]:[role]],Table2[],MATCH(out[[#Headers],[דירוג]],Table2[#Headers],0),FALSE),"אחר")</f>
        <v>רשם</v>
      </c>
      <c r="L348" s="10" t="str">
        <f>IFERROR(VLOOKUP(out[[#This Row],[role]:[role]],Table2[],MATCH(out[[#Headers],[ערכאה]],Table2[#Headers],0),FALSE),"אחר")</f>
        <v>בית משפט שלום</v>
      </c>
      <c r="M348" s="10">
        <v>1</v>
      </c>
      <c r="N348" s="10">
        <f>IF(out[[#This Row],[sex]]="female",1,0)</f>
        <v>1</v>
      </c>
      <c r="O348" s="10" t="s">
        <v>4317</v>
      </c>
      <c r="P348" s="10">
        <f>IF(out[[#This Row],[שמות ערביים]]="ערבי",1,0)</f>
        <v>0</v>
      </c>
    </row>
    <row r="349" spans="1:16" x14ac:dyDescent="0.25">
      <c r="A349" s="1" t="s">
        <v>9</v>
      </c>
      <c r="B349" s="1" t="s">
        <v>2068</v>
      </c>
      <c r="C349" s="1" t="s">
        <v>2069</v>
      </c>
      <c r="D349" s="1" t="s">
        <v>2066</v>
      </c>
      <c r="E349" s="1" t="s">
        <v>2070</v>
      </c>
      <c r="F349" s="1" t="s">
        <v>2067</v>
      </c>
      <c r="G349" s="1" t="s">
        <v>26</v>
      </c>
      <c r="H349" t="b">
        <v>0</v>
      </c>
      <c r="I349" t="b">
        <v>0</v>
      </c>
      <c r="J349" s="10" t="b">
        <f>IF(OR(out[[#This Row],[retired]]=TRUE,out[[#This Row],[deceased]]=TRUE),FALSE,TRUE)</f>
        <v>1</v>
      </c>
      <c r="K349" s="10" t="str">
        <f>IFERROR(VLOOKUP(out[[#This Row],[role]:[role]],Table2[],MATCH(out[[#Headers],[דירוג]],Table2[#Headers],0),FALSE),"אחר")</f>
        <v>שופט</v>
      </c>
      <c r="L349" s="10" t="str">
        <f>IFERROR(VLOOKUP(out[[#This Row],[role]:[role]],Table2[],MATCH(out[[#Headers],[ערכאה]],Table2[#Headers],0),FALSE),"אחר")</f>
        <v>בית משפט שלום</v>
      </c>
      <c r="M349" s="10">
        <v>1</v>
      </c>
      <c r="N349" s="10">
        <f>IF(out[[#This Row],[sex]]="female",1,0)</f>
        <v>1</v>
      </c>
      <c r="O349" s="10" t="s">
        <v>4317</v>
      </c>
      <c r="P349" s="10">
        <f>IF(out[[#This Row],[שמות ערביים]]="ערבי",1,0)</f>
        <v>0</v>
      </c>
    </row>
    <row r="350" spans="1:16" x14ac:dyDescent="0.25">
      <c r="A350" s="1" t="s">
        <v>9</v>
      </c>
      <c r="B350" s="1" t="s">
        <v>2068</v>
      </c>
      <c r="C350" s="1" t="s">
        <v>1034</v>
      </c>
      <c r="D350" s="1" t="s">
        <v>2082</v>
      </c>
      <c r="E350" s="1" t="s">
        <v>1035</v>
      </c>
      <c r="F350" s="1" t="s">
        <v>2083</v>
      </c>
      <c r="G350" s="1" t="s">
        <v>26</v>
      </c>
      <c r="H350" t="b">
        <v>0</v>
      </c>
      <c r="I350" t="b">
        <v>0</v>
      </c>
      <c r="J350" s="10" t="b">
        <f>IF(OR(out[[#This Row],[retired]]=TRUE,out[[#This Row],[deceased]]=TRUE),FALSE,TRUE)</f>
        <v>1</v>
      </c>
      <c r="K350" s="10" t="str">
        <f>IFERROR(VLOOKUP(out[[#This Row],[role]:[role]],Table2[],MATCH(out[[#Headers],[דירוג]],Table2[#Headers],0),FALSE),"אחר")</f>
        <v>שופט</v>
      </c>
      <c r="L350" s="10" t="str">
        <f>IFERROR(VLOOKUP(out[[#This Row],[role]:[role]],Table2[],MATCH(out[[#Headers],[ערכאה]],Table2[#Headers],0),FALSE),"אחר")</f>
        <v>בית משפט שלום</v>
      </c>
      <c r="M350" s="10">
        <v>1</v>
      </c>
      <c r="N350" s="10">
        <f>IF(out[[#This Row],[sex]]="female",1,0)</f>
        <v>1</v>
      </c>
      <c r="O350" s="10" t="s">
        <v>4317</v>
      </c>
      <c r="P350" s="10">
        <f>IF(out[[#This Row],[שמות ערביים]]="ערבי",1,0)</f>
        <v>0</v>
      </c>
    </row>
    <row r="351" spans="1:16" x14ac:dyDescent="0.25">
      <c r="A351" s="1" t="s">
        <v>9</v>
      </c>
      <c r="B351" s="1" t="s">
        <v>10</v>
      </c>
      <c r="C351" s="1" t="s">
        <v>631</v>
      </c>
      <c r="D351" s="1" t="s">
        <v>2084</v>
      </c>
      <c r="E351" s="1" t="s">
        <v>633</v>
      </c>
      <c r="F351" s="1" t="s">
        <v>2085</v>
      </c>
      <c r="G351" s="1" t="s">
        <v>15</v>
      </c>
      <c r="H351" t="b">
        <v>0</v>
      </c>
      <c r="I351" t="b">
        <v>0</v>
      </c>
      <c r="J351" s="10" t="b">
        <f>IF(OR(out[[#This Row],[retired]]=TRUE,out[[#This Row],[deceased]]=TRUE),FALSE,TRUE)</f>
        <v>1</v>
      </c>
      <c r="K351" s="10" t="str">
        <f>IFERROR(VLOOKUP(out[[#This Row],[role]:[role]],Table2[],MATCH(out[[#Headers],[דירוג]],Table2[#Headers],0),FALSE),"אחר")</f>
        <v>שופט</v>
      </c>
      <c r="L351" s="10" t="str">
        <f>IFERROR(VLOOKUP(out[[#This Row],[role]:[role]],Table2[],MATCH(out[[#Headers],[ערכאה]],Table2[#Headers],0),FALSE),"אחר")</f>
        <v>בית משפט המחוזי</v>
      </c>
      <c r="M351" s="10">
        <v>1</v>
      </c>
      <c r="N351" s="10">
        <f>IF(out[[#This Row],[sex]]="female",1,0)</f>
        <v>0</v>
      </c>
      <c r="O351" s="10" t="s">
        <v>4317</v>
      </c>
      <c r="P351" s="10">
        <f>IF(out[[#This Row],[שמות ערביים]]="ערבי",1,0)</f>
        <v>0</v>
      </c>
    </row>
    <row r="352" spans="1:16" x14ac:dyDescent="0.25">
      <c r="A352" s="1" t="s">
        <v>9</v>
      </c>
      <c r="B352" s="1" t="s">
        <v>2093</v>
      </c>
      <c r="C352" s="1" t="s">
        <v>692</v>
      </c>
      <c r="D352" s="1" t="s">
        <v>2094</v>
      </c>
      <c r="E352" s="1" t="s">
        <v>694</v>
      </c>
      <c r="F352" s="1" t="s">
        <v>2095</v>
      </c>
      <c r="G352" s="1" t="s">
        <v>26</v>
      </c>
      <c r="H352" t="b">
        <v>0</v>
      </c>
      <c r="I352" t="b">
        <v>0</v>
      </c>
      <c r="J352" s="10" t="b">
        <f>IF(OR(out[[#This Row],[retired]]=TRUE,out[[#This Row],[deceased]]=TRUE),FALSE,TRUE)</f>
        <v>1</v>
      </c>
      <c r="K352" s="10" t="str">
        <f>IFERROR(VLOOKUP(out[[#This Row],[role]:[role]],Table2[],MATCH(out[[#Headers],[דירוג]],Table2[#Headers],0),FALSE),"אחר")</f>
        <v>נשיא</v>
      </c>
      <c r="L352" s="10" t="str">
        <f>IFERROR(VLOOKUP(out[[#This Row],[role]:[role]],Table2[],MATCH(out[[#Headers],[ערכאה]],Table2[#Headers],0),FALSE),"אחר")</f>
        <v>בית המשפט העליון</v>
      </c>
      <c r="M352" s="10">
        <v>1</v>
      </c>
      <c r="N352" s="10">
        <f>IF(out[[#This Row],[sex]]="female",1,0)</f>
        <v>1</v>
      </c>
      <c r="O352" s="10" t="s">
        <v>4317</v>
      </c>
      <c r="P352" s="10">
        <f>IF(out[[#This Row],[שמות ערביים]]="ערבי",1,0)</f>
        <v>0</v>
      </c>
    </row>
    <row r="353" spans="1:16" x14ac:dyDescent="0.25">
      <c r="A353" s="1" t="s">
        <v>9</v>
      </c>
      <c r="B353" s="1" t="s">
        <v>122</v>
      </c>
      <c r="C353" s="1" t="s">
        <v>2100</v>
      </c>
      <c r="D353" s="1" t="s">
        <v>2101</v>
      </c>
      <c r="E353" s="1" t="s">
        <v>2102</v>
      </c>
      <c r="F353" s="1" t="s">
        <v>2103</v>
      </c>
      <c r="G353" s="1" t="s">
        <v>26</v>
      </c>
      <c r="H353" t="b">
        <v>0</v>
      </c>
      <c r="I353" t="b">
        <v>0</v>
      </c>
      <c r="J353" s="10" t="b">
        <f>IF(OR(out[[#This Row],[retired]]=TRUE,out[[#This Row],[deceased]]=TRUE),FALSE,TRUE)</f>
        <v>1</v>
      </c>
      <c r="K353" s="10" t="str">
        <f>IFERROR(VLOOKUP(out[[#This Row],[role]:[role]],Table2[],MATCH(out[[#Headers],[דירוג]],Table2[#Headers],0),FALSE),"אחר")</f>
        <v>שופט</v>
      </c>
      <c r="L353" s="10" t="str">
        <f>IFERROR(VLOOKUP(out[[#This Row],[role]:[role]],Table2[],MATCH(out[[#Headers],[ערכאה]],Table2[#Headers],0),FALSE),"אחר")</f>
        <v>בית משפט המחוזי</v>
      </c>
      <c r="M353" s="10">
        <v>1</v>
      </c>
      <c r="N353" s="10">
        <f>IF(out[[#This Row],[sex]]="female",1,0)</f>
        <v>1</v>
      </c>
      <c r="O353" s="10" t="s">
        <v>4317</v>
      </c>
      <c r="P353" s="10">
        <f>IF(out[[#This Row],[שמות ערביים]]="ערבי",1,0)</f>
        <v>0</v>
      </c>
    </row>
    <row r="354" spans="1:16" x14ac:dyDescent="0.25">
      <c r="A354" s="1" t="s">
        <v>9</v>
      </c>
      <c r="B354" s="1" t="s">
        <v>1137</v>
      </c>
      <c r="C354" s="1" t="s">
        <v>522</v>
      </c>
      <c r="D354" s="1" t="s">
        <v>2104</v>
      </c>
      <c r="E354" s="1" t="s">
        <v>523</v>
      </c>
      <c r="F354" s="1" t="s">
        <v>2105</v>
      </c>
      <c r="G354" s="1" t="s">
        <v>15</v>
      </c>
      <c r="H354" t="b">
        <v>0</v>
      </c>
      <c r="I354" t="b">
        <v>0</v>
      </c>
      <c r="J354" s="10" t="b">
        <f>IF(OR(out[[#This Row],[retired]]=TRUE,out[[#This Row],[deceased]]=TRUE),FALSE,TRUE)</f>
        <v>1</v>
      </c>
      <c r="K354" s="10" t="str">
        <f>IFERROR(VLOOKUP(out[[#This Row],[role]:[role]],Table2[],MATCH(out[[#Headers],[דירוג]],Table2[#Headers],0),FALSE),"אחר")</f>
        <v>סגן או משנה</v>
      </c>
      <c r="L354" s="10" t="str">
        <f>IFERROR(VLOOKUP(out[[#This Row],[role]:[role]],Table2[],MATCH(out[[#Headers],[ערכאה]],Table2[#Headers],0),FALSE),"אחר")</f>
        <v>בית משפט שלום</v>
      </c>
      <c r="M354" s="10">
        <v>1</v>
      </c>
      <c r="N354" s="10">
        <f>IF(out[[#This Row],[sex]]="female",1,0)</f>
        <v>0</v>
      </c>
      <c r="O354" s="10" t="s">
        <v>4317</v>
      </c>
      <c r="P354" s="10">
        <f>IF(out[[#This Row],[שמות ערביים]]="ערבי",1,0)</f>
        <v>0</v>
      </c>
    </row>
    <row r="355" spans="1:16" x14ac:dyDescent="0.25">
      <c r="A355" s="1" t="s">
        <v>99</v>
      </c>
      <c r="B355" s="1" t="s">
        <v>2134</v>
      </c>
      <c r="C355" s="1" t="s">
        <v>2135</v>
      </c>
      <c r="D355" s="1" t="s">
        <v>2136</v>
      </c>
      <c r="E355" s="1" t="s">
        <v>2137</v>
      </c>
      <c r="F355" s="1" t="s">
        <v>2138</v>
      </c>
      <c r="G355" s="1" t="s">
        <v>26</v>
      </c>
      <c r="H355" t="b">
        <v>0</v>
      </c>
      <c r="I355" t="b">
        <v>0</v>
      </c>
      <c r="J355" s="10" t="b">
        <f>IF(OR(out[[#This Row],[retired]]=TRUE,out[[#This Row],[deceased]]=TRUE),FALSE,TRUE)</f>
        <v>1</v>
      </c>
      <c r="K355" s="10" t="str">
        <f>IFERROR(VLOOKUP(out[[#This Row],[role]:[role]],Table2[],MATCH(out[[#Headers],[דירוג]],Table2[#Headers],0),FALSE),"אחר")</f>
        <v>רשם</v>
      </c>
      <c r="L355" s="10" t="str">
        <f>IFERROR(VLOOKUP(out[[#This Row],[role]:[role]],Table2[],MATCH(out[[#Headers],[ערכאה]],Table2[#Headers],0),FALSE),"אחר")</f>
        <v>בית משפט שלום</v>
      </c>
      <c r="M355" s="10">
        <v>1</v>
      </c>
      <c r="N355" s="10">
        <f>IF(out[[#This Row],[sex]]="female",1,0)</f>
        <v>1</v>
      </c>
      <c r="O355" s="10" t="s">
        <v>4317</v>
      </c>
      <c r="P355" s="10">
        <f>IF(out[[#This Row],[שמות ערביים]]="ערבי",1,0)</f>
        <v>0</v>
      </c>
    </row>
    <row r="356" spans="1:16" x14ac:dyDescent="0.25">
      <c r="A356" s="1" t="s">
        <v>9</v>
      </c>
      <c r="B356" s="1" t="s">
        <v>2139</v>
      </c>
      <c r="C356" s="1" t="s">
        <v>773</v>
      </c>
      <c r="D356" s="1" t="s">
        <v>2140</v>
      </c>
      <c r="E356" s="1" t="s">
        <v>775</v>
      </c>
      <c r="F356" s="1" t="s">
        <v>2141</v>
      </c>
      <c r="G356" s="1" t="s">
        <v>15</v>
      </c>
      <c r="H356" t="b">
        <v>0</v>
      </c>
      <c r="I356" t="b">
        <v>0</v>
      </c>
      <c r="J356" s="10" t="b">
        <f>IF(OR(out[[#This Row],[retired]]=TRUE,out[[#This Row],[deceased]]=TRUE),FALSE,TRUE)</f>
        <v>1</v>
      </c>
      <c r="K356" s="10" t="str">
        <f>IFERROR(VLOOKUP(out[[#This Row],[role]:[role]],Table2[],MATCH(out[[#Headers],[דירוג]],Table2[#Headers],0),FALSE),"אחר")</f>
        <v>נשיא</v>
      </c>
      <c r="L356" s="10" t="str">
        <f>IFERROR(VLOOKUP(out[[#This Row],[role]:[role]],Table2[],MATCH(out[[#Headers],[ערכאה]],Table2[#Headers],0),FALSE),"אחר")</f>
        <v>בית משפט שלום</v>
      </c>
      <c r="M356" s="10">
        <v>1</v>
      </c>
      <c r="N356" s="10">
        <f>IF(out[[#This Row],[sex]]="female",1,0)</f>
        <v>0</v>
      </c>
      <c r="O356" s="10" t="s">
        <v>4317</v>
      </c>
      <c r="P356" s="10">
        <f>IF(out[[#This Row],[שמות ערביים]]="ערבי",1,0)</f>
        <v>0</v>
      </c>
    </row>
    <row r="357" spans="1:16" x14ac:dyDescent="0.25">
      <c r="A357" s="1" t="s">
        <v>9</v>
      </c>
      <c r="B357" s="1" t="s">
        <v>1043</v>
      </c>
      <c r="C357" s="1" t="s">
        <v>367</v>
      </c>
      <c r="D357" s="1" t="s">
        <v>2143</v>
      </c>
      <c r="E357" s="1" t="s">
        <v>369</v>
      </c>
      <c r="F357" s="1" t="s">
        <v>2144</v>
      </c>
      <c r="G357" s="1" t="s">
        <v>26</v>
      </c>
      <c r="H357" t="b">
        <v>0</v>
      </c>
      <c r="I357" t="b">
        <v>0</v>
      </c>
      <c r="J357" s="10" t="b">
        <f>IF(OR(out[[#This Row],[retired]]=TRUE,out[[#This Row],[deceased]]=TRUE),FALSE,TRUE)</f>
        <v>1</v>
      </c>
      <c r="K357" s="10" t="str">
        <f>IFERROR(VLOOKUP(out[[#This Row],[role]:[role]],Table2[],MATCH(out[[#Headers],[דירוג]],Table2[#Headers],0),FALSE),"אחר")</f>
        <v>שופט</v>
      </c>
      <c r="L357" s="10" t="str">
        <f>IFERROR(VLOOKUP(out[[#This Row],[role]:[role]],Table2[],MATCH(out[[#Headers],[ערכאה]],Table2[#Headers],0),FALSE),"אחר")</f>
        <v>בית משפט המחוזי</v>
      </c>
      <c r="M357" s="10">
        <v>1</v>
      </c>
      <c r="N357" s="10">
        <f>IF(out[[#This Row],[sex]]="female",1,0)</f>
        <v>1</v>
      </c>
      <c r="O357" s="10" t="s">
        <v>4317</v>
      </c>
      <c r="P357" s="10">
        <f>IF(out[[#This Row],[שמות ערביים]]="ערבי",1,0)</f>
        <v>0</v>
      </c>
    </row>
    <row r="358" spans="1:16" x14ac:dyDescent="0.25">
      <c r="A358" s="1" t="s">
        <v>9</v>
      </c>
      <c r="B358" s="1" t="s">
        <v>52</v>
      </c>
      <c r="C358" s="1" t="s">
        <v>1628</v>
      </c>
      <c r="D358" s="1" t="s">
        <v>2147</v>
      </c>
      <c r="E358" s="1" t="s">
        <v>1630</v>
      </c>
      <c r="F358" s="1" t="s">
        <v>2148</v>
      </c>
      <c r="G358" s="1" t="s">
        <v>15</v>
      </c>
      <c r="H358" t="b">
        <v>0</v>
      </c>
      <c r="I358" t="b">
        <v>0</v>
      </c>
      <c r="J358" s="10" t="b">
        <f>IF(OR(out[[#This Row],[retired]]=TRUE,out[[#This Row],[deceased]]=TRUE),FALSE,TRUE)</f>
        <v>1</v>
      </c>
      <c r="K358" s="10" t="str">
        <f>IFERROR(VLOOKUP(out[[#This Row],[role]:[role]],Table2[],MATCH(out[[#Headers],[דירוג]],Table2[#Headers],0),FALSE),"אחר")</f>
        <v>שופט</v>
      </c>
      <c r="L358" s="10" t="str">
        <f>IFERROR(VLOOKUP(out[[#This Row],[role]:[role]],Table2[],MATCH(out[[#Headers],[ערכאה]],Table2[#Headers],0),FALSE),"אחר")</f>
        <v>בית משפט שלום</v>
      </c>
      <c r="M358" s="10">
        <v>1</v>
      </c>
      <c r="N358" s="10">
        <f>IF(out[[#This Row],[sex]]="female",1,0)</f>
        <v>0</v>
      </c>
      <c r="O358" s="10" t="s">
        <v>4317</v>
      </c>
      <c r="P358" s="10">
        <f>IF(out[[#This Row],[שמות ערביים]]="ערבי",1,0)</f>
        <v>0</v>
      </c>
    </row>
    <row r="359" spans="1:16" x14ac:dyDescent="0.25">
      <c r="A359" s="1" t="s">
        <v>9</v>
      </c>
      <c r="B359" s="1" t="s">
        <v>399</v>
      </c>
      <c r="C359" s="1" t="s">
        <v>800</v>
      </c>
      <c r="D359" s="1" t="s">
        <v>2149</v>
      </c>
      <c r="E359" s="1" t="s">
        <v>2150</v>
      </c>
      <c r="F359" s="1" t="s">
        <v>2151</v>
      </c>
      <c r="G359" s="1" t="s">
        <v>26</v>
      </c>
      <c r="H359" t="b">
        <v>0</v>
      </c>
      <c r="I359" t="b">
        <v>0</v>
      </c>
      <c r="J359" s="10" t="b">
        <f>IF(OR(out[[#This Row],[retired]]=TRUE,out[[#This Row],[deceased]]=TRUE),FALSE,TRUE)</f>
        <v>1</v>
      </c>
      <c r="K359" s="10" t="str">
        <f>IFERROR(VLOOKUP(out[[#This Row],[role]:[role]],Table2[],MATCH(out[[#Headers],[דירוג]],Table2[#Headers],0),FALSE),"אחר")</f>
        <v>שופט</v>
      </c>
      <c r="L359" s="10" t="str">
        <f>IFERROR(VLOOKUP(out[[#This Row],[role]:[role]],Table2[],MATCH(out[[#Headers],[ערכאה]],Table2[#Headers],0),FALSE),"אחר")</f>
        <v>בית הדין האזורי לעבודה</v>
      </c>
      <c r="M359" s="10">
        <v>1</v>
      </c>
      <c r="N359" s="10">
        <f>IF(out[[#This Row],[sex]]="female",1,0)</f>
        <v>1</v>
      </c>
      <c r="O359" s="10" t="s">
        <v>4317</v>
      </c>
      <c r="P359" s="10">
        <f>IF(out[[#This Row],[שמות ערביים]]="ערבי",1,0)</f>
        <v>0</v>
      </c>
    </row>
    <row r="360" spans="1:16" x14ac:dyDescent="0.25">
      <c r="A360" s="1" t="s">
        <v>99</v>
      </c>
      <c r="B360" s="1" t="s">
        <v>2152</v>
      </c>
      <c r="C360" s="1" t="s">
        <v>2153</v>
      </c>
      <c r="D360" s="1" t="s">
        <v>2154</v>
      </c>
      <c r="E360" s="1" t="s">
        <v>2155</v>
      </c>
      <c r="F360" s="1" t="s">
        <v>2156</v>
      </c>
      <c r="G360" s="1" t="s">
        <v>15</v>
      </c>
      <c r="H360" t="b">
        <v>0</v>
      </c>
      <c r="I360" t="b">
        <v>0</v>
      </c>
      <c r="J360" s="10" t="b">
        <f>IF(OR(out[[#This Row],[retired]]=TRUE,out[[#This Row],[deceased]]=TRUE),FALSE,TRUE)</f>
        <v>1</v>
      </c>
      <c r="K360" s="10" t="str">
        <f>IFERROR(VLOOKUP(out[[#This Row],[role]:[role]],Table2[],MATCH(out[[#Headers],[דירוג]],Table2[#Headers],0),FALSE),"אחר")</f>
        <v>רשם</v>
      </c>
      <c r="L360" s="10" t="str">
        <f>IFERROR(VLOOKUP(out[[#This Row],[role]:[role]],Table2[],MATCH(out[[#Headers],[ערכאה]],Table2[#Headers],0),FALSE),"אחר")</f>
        <v>בית הדין האזורי לעבודה</v>
      </c>
      <c r="M360" s="10">
        <v>1</v>
      </c>
      <c r="N360" s="10">
        <f>IF(out[[#This Row],[sex]]="female",1,0)</f>
        <v>0</v>
      </c>
      <c r="O360" s="10" t="s">
        <v>4317</v>
      </c>
      <c r="P360" s="10">
        <f>IF(out[[#This Row],[שמות ערביים]]="ערבי",1,0)</f>
        <v>0</v>
      </c>
    </row>
    <row r="361" spans="1:16" x14ac:dyDescent="0.25">
      <c r="A361" s="1" t="s">
        <v>9</v>
      </c>
      <c r="B361" s="1" t="s">
        <v>1261</v>
      </c>
      <c r="C361" s="1" t="s">
        <v>2157</v>
      </c>
      <c r="D361" s="1" t="s">
        <v>2158</v>
      </c>
      <c r="E361" s="1" t="s">
        <v>2159</v>
      </c>
      <c r="F361" s="1" t="s">
        <v>2160</v>
      </c>
      <c r="G361" s="1" t="s">
        <v>15</v>
      </c>
      <c r="H361" t="b">
        <v>0</v>
      </c>
      <c r="I361" t="b">
        <v>0</v>
      </c>
      <c r="J361" s="10" t="b">
        <f>IF(OR(out[[#This Row],[retired]]=TRUE,out[[#This Row],[deceased]]=TRUE),FALSE,TRUE)</f>
        <v>1</v>
      </c>
      <c r="K361" s="10" t="str">
        <f>IFERROR(VLOOKUP(out[[#This Row],[role]:[role]],Table2[],MATCH(out[[#Headers],[דירוג]],Table2[#Headers],0),FALSE),"אחר")</f>
        <v>שופט</v>
      </c>
      <c r="L361" s="10" t="str">
        <f>IFERROR(VLOOKUP(out[[#This Row],[role]:[role]],Table2[],MATCH(out[[#Headers],[ערכאה]],Table2[#Headers],0),FALSE),"אחר")</f>
        <v>בית הדין האזורי לעבודה</v>
      </c>
      <c r="M361" s="10">
        <v>1</v>
      </c>
      <c r="N361" s="10">
        <f>IF(out[[#This Row],[sex]]="female",1,0)</f>
        <v>0</v>
      </c>
      <c r="O361" s="10" t="s">
        <v>4317</v>
      </c>
      <c r="P361" s="10">
        <f>IF(out[[#This Row],[שמות ערביים]]="ערבי",1,0)</f>
        <v>0</v>
      </c>
    </row>
    <row r="362" spans="1:16" x14ac:dyDescent="0.25">
      <c r="A362" s="1" t="s">
        <v>9</v>
      </c>
      <c r="B362" s="1" t="s">
        <v>295</v>
      </c>
      <c r="C362" s="1" t="s">
        <v>1579</v>
      </c>
      <c r="D362" s="1" t="s">
        <v>2161</v>
      </c>
      <c r="E362" s="1" t="s">
        <v>1580</v>
      </c>
      <c r="F362" s="1" t="s">
        <v>2162</v>
      </c>
      <c r="G362" s="1" t="s">
        <v>15</v>
      </c>
      <c r="H362" t="b">
        <v>0</v>
      </c>
      <c r="I362" t="b">
        <v>0</v>
      </c>
      <c r="J362" s="10" t="b">
        <f>IF(OR(out[[#This Row],[retired]]=TRUE,out[[#This Row],[deceased]]=TRUE),FALSE,TRUE)</f>
        <v>1</v>
      </c>
      <c r="K362" s="10" t="str">
        <f>IFERROR(VLOOKUP(out[[#This Row],[role]:[role]],Table2[],MATCH(out[[#Headers],[דירוג]],Table2[#Headers],0),FALSE),"אחר")</f>
        <v>שופט</v>
      </c>
      <c r="L362" s="10" t="str">
        <f>IFERROR(VLOOKUP(out[[#This Row],[role]:[role]],Table2[],MATCH(out[[#Headers],[ערכאה]],Table2[#Headers],0),FALSE),"אחר")</f>
        <v>בית משפט המחוזי</v>
      </c>
      <c r="M362" s="10">
        <v>1</v>
      </c>
      <c r="N362" s="10">
        <f>IF(out[[#This Row],[sex]]="female",1,0)</f>
        <v>0</v>
      </c>
      <c r="O362" s="10" t="s">
        <v>4317</v>
      </c>
      <c r="P362" s="10">
        <f>IF(out[[#This Row],[שמות ערביים]]="ערבי",1,0)</f>
        <v>0</v>
      </c>
    </row>
    <row r="363" spans="1:16" x14ac:dyDescent="0.25">
      <c r="A363" s="1" t="s">
        <v>9</v>
      </c>
      <c r="B363" s="1" t="s">
        <v>366</v>
      </c>
      <c r="C363" s="1" t="s">
        <v>1473</v>
      </c>
      <c r="D363" s="1" t="s">
        <v>2176</v>
      </c>
      <c r="E363" s="1" t="s">
        <v>1475</v>
      </c>
      <c r="F363" s="1" t="s">
        <v>2177</v>
      </c>
      <c r="G363" s="1" t="s">
        <v>26</v>
      </c>
      <c r="H363" t="b">
        <v>0</v>
      </c>
      <c r="I363" t="b">
        <v>0</v>
      </c>
      <c r="J363" s="10" t="b">
        <f>IF(OR(out[[#This Row],[retired]]=TRUE,out[[#This Row],[deceased]]=TRUE),FALSE,TRUE)</f>
        <v>1</v>
      </c>
      <c r="K363" s="10" t="str">
        <f>IFERROR(VLOOKUP(out[[#This Row],[role]:[role]],Table2[],MATCH(out[[#Headers],[דירוג]],Table2[#Headers],0),FALSE),"אחר")</f>
        <v>שופט</v>
      </c>
      <c r="L363" s="10" t="str">
        <f>IFERROR(VLOOKUP(out[[#This Row],[role]:[role]],Table2[],MATCH(out[[#Headers],[ערכאה]],Table2[#Headers],0),FALSE),"אחר")</f>
        <v>בית משפט שלום</v>
      </c>
      <c r="M363" s="10">
        <v>1</v>
      </c>
      <c r="N363" s="10">
        <f>IF(out[[#This Row],[sex]]="female",1,0)</f>
        <v>1</v>
      </c>
      <c r="O363" s="10" t="s">
        <v>4317</v>
      </c>
      <c r="P363" s="10">
        <f>IF(out[[#This Row],[שמות ערביים]]="ערבי",1,0)</f>
        <v>0</v>
      </c>
    </row>
    <row r="364" spans="1:16" x14ac:dyDescent="0.25">
      <c r="A364" s="1" t="s">
        <v>9</v>
      </c>
      <c r="B364" s="1" t="s">
        <v>442</v>
      </c>
      <c r="C364" s="1" t="s">
        <v>2188</v>
      </c>
      <c r="D364" s="1" t="s">
        <v>2189</v>
      </c>
      <c r="E364" s="1" t="s">
        <v>2190</v>
      </c>
      <c r="F364" s="1" t="s">
        <v>2191</v>
      </c>
      <c r="G364" s="1" t="s">
        <v>26</v>
      </c>
      <c r="H364" t="b">
        <v>0</v>
      </c>
      <c r="I364" t="b">
        <v>0</v>
      </c>
      <c r="J364" s="10" t="b">
        <f>IF(OR(out[[#This Row],[retired]]=TRUE,out[[#This Row],[deceased]]=TRUE),FALSE,TRUE)</f>
        <v>1</v>
      </c>
      <c r="K364" s="10" t="str">
        <f>IFERROR(VLOOKUP(out[[#This Row],[role]:[role]],Table2[],MATCH(out[[#Headers],[דירוג]],Table2[#Headers],0),FALSE),"אחר")</f>
        <v>שופט</v>
      </c>
      <c r="L364" s="10" t="str">
        <f>IFERROR(VLOOKUP(out[[#This Row],[role]:[role]],Table2[],MATCH(out[[#Headers],[ערכאה]],Table2[#Headers],0),FALSE),"אחר")</f>
        <v>בית משפט שלום</v>
      </c>
      <c r="M364" s="10">
        <v>1</v>
      </c>
      <c r="N364" s="10">
        <f>IF(out[[#This Row],[sex]]="female",1,0)</f>
        <v>1</v>
      </c>
      <c r="O364" s="10" t="s">
        <v>4317</v>
      </c>
      <c r="P364" s="10">
        <f>IF(out[[#This Row],[שמות ערביים]]="ערבי",1,0)</f>
        <v>0</v>
      </c>
    </row>
    <row r="365" spans="1:16" x14ac:dyDescent="0.25">
      <c r="A365" s="1" t="s">
        <v>9</v>
      </c>
      <c r="B365" s="1" t="s">
        <v>1043</v>
      </c>
      <c r="C365" s="1" t="s">
        <v>2192</v>
      </c>
      <c r="D365" s="1" t="s">
        <v>2193</v>
      </c>
      <c r="E365" s="1" t="s">
        <v>2194</v>
      </c>
      <c r="F365" s="1" t="s">
        <v>2195</v>
      </c>
      <c r="G365" s="1" t="s">
        <v>26</v>
      </c>
      <c r="H365" t="b">
        <v>0</v>
      </c>
      <c r="I365" t="b">
        <v>0</v>
      </c>
      <c r="J365" s="10" t="b">
        <f>IF(OR(out[[#This Row],[retired]]=TRUE,out[[#This Row],[deceased]]=TRUE),FALSE,TRUE)</f>
        <v>1</v>
      </c>
      <c r="K365" s="10" t="str">
        <f>IFERROR(VLOOKUP(out[[#This Row],[role]:[role]],Table2[],MATCH(out[[#Headers],[דירוג]],Table2[#Headers],0),FALSE),"אחר")</f>
        <v>שופט</v>
      </c>
      <c r="L365" s="10" t="str">
        <f>IFERROR(VLOOKUP(out[[#This Row],[role]:[role]],Table2[],MATCH(out[[#Headers],[ערכאה]],Table2[#Headers],0),FALSE),"אחר")</f>
        <v>בית משפט המחוזי</v>
      </c>
      <c r="M365" s="10">
        <v>1</v>
      </c>
      <c r="N365" s="10">
        <f>IF(out[[#This Row],[sex]]="female",1,0)</f>
        <v>1</v>
      </c>
      <c r="O365" s="10" t="s">
        <v>4317</v>
      </c>
      <c r="P365" s="10">
        <f>IF(out[[#This Row],[שמות ערביים]]="ערבי",1,0)</f>
        <v>0</v>
      </c>
    </row>
    <row r="366" spans="1:16" x14ac:dyDescent="0.25">
      <c r="A366" s="1" t="s">
        <v>9</v>
      </c>
      <c r="B366" s="1" t="s">
        <v>169</v>
      </c>
      <c r="C366" s="1" t="s">
        <v>2196</v>
      </c>
      <c r="D366" s="1" t="s">
        <v>2197</v>
      </c>
      <c r="E366" s="1" t="s">
        <v>2198</v>
      </c>
      <c r="F366" s="1" t="s">
        <v>2199</v>
      </c>
      <c r="G366" s="1" t="s">
        <v>15</v>
      </c>
      <c r="H366" t="b">
        <v>0</v>
      </c>
      <c r="I366" t="b">
        <v>0</v>
      </c>
      <c r="J366" s="10" t="b">
        <f>IF(OR(out[[#This Row],[retired]]=TRUE,out[[#This Row],[deceased]]=TRUE),FALSE,TRUE)</f>
        <v>1</v>
      </c>
      <c r="K366" s="10" t="str">
        <f>IFERROR(VLOOKUP(out[[#This Row],[role]:[role]],Table2[],MATCH(out[[#Headers],[דירוג]],Table2[#Headers],0),FALSE),"אחר")</f>
        <v>שופט</v>
      </c>
      <c r="L366" s="10" t="str">
        <f>IFERROR(VLOOKUP(out[[#This Row],[role]:[role]],Table2[],MATCH(out[[#Headers],[ערכאה]],Table2[#Headers],0),FALSE),"אחר")</f>
        <v>בית משפט המחוזי</v>
      </c>
      <c r="M366" s="10">
        <v>1</v>
      </c>
      <c r="N366" s="10">
        <f>IF(out[[#This Row],[sex]]="female",1,0)</f>
        <v>0</v>
      </c>
      <c r="O366" s="10" t="s">
        <v>4317</v>
      </c>
      <c r="P366" s="10">
        <f>IF(out[[#This Row],[שמות ערביים]]="ערבי",1,0)</f>
        <v>0</v>
      </c>
    </row>
    <row r="367" spans="1:16" x14ac:dyDescent="0.25">
      <c r="A367" s="1" t="s">
        <v>9</v>
      </c>
      <c r="B367" s="1" t="s">
        <v>717</v>
      </c>
      <c r="C367" s="1" t="s">
        <v>518</v>
      </c>
      <c r="D367" s="1" t="s">
        <v>2212</v>
      </c>
      <c r="E367" s="1" t="s">
        <v>520</v>
      </c>
      <c r="F367" s="1" t="s">
        <v>2213</v>
      </c>
      <c r="G367" s="1" t="s">
        <v>15</v>
      </c>
      <c r="H367" t="b">
        <v>0</v>
      </c>
      <c r="I367" t="b">
        <v>0</v>
      </c>
      <c r="J367" s="10" t="b">
        <f>IF(OR(out[[#This Row],[retired]]=TRUE,out[[#This Row],[deceased]]=TRUE),FALSE,TRUE)</f>
        <v>1</v>
      </c>
      <c r="K367" s="10" t="str">
        <f>IFERROR(VLOOKUP(out[[#This Row],[role]:[role]],Table2[],MATCH(out[[#Headers],[דירוג]],Table2[#Headers],0),FALSE),"אחר")</f>
        <v>שופט</v>
      </c>
      <c r="L367" s="10" t="str">
        <f>IFERROR(VLOOKUP(out[[#This Row],[role]:[role]],Table2[],MATCH(out[[#Headers],[ערכאה]],Table2[#Headers],0),FALSE),"אחר")</f>
        <v>בית משפט המחוזי</v>
      </c>
      <c r="M367" s="10">
        <v>1</v>
      </c>
      <c r="N367" s="10">
        <f>IF(out[[#This Row],[sex]]="female",1,0)</f>
        <v>0</v>
      </c>
      <c r="O367" s="10" t="s">
        <v>4317</v>
      </c>
      <c r="P367" s="10">
        <f>IF(out[[#This Row],[שמות ערביים]]="ערבי",1,0)</f>
        <v>0</v>
      </c>
    </row>
    <row r="368" spans="1:16" x14ac:dyDescent="0.25">
      <c r="A368" s="1" t="s">
        <v>9</v>
      </c>
      <c r="B368" s="1" t="s">
        <v>399</v>
      </c>
      <c r="C368" s="1" t="s">
        <v>2214</v>
      </c>
      <c r="D368" s="1" t="s">
        <v>2215</v>
      </c>
      <c r="E368" s="1" t="s">
        <v>2216</v>
      </c>
      <c r="F368" s="1" t="s">
        <v>2217</v>
      </c>
      <c r="G368" s="1" t="s">
        <v>26</v>
      </c>
      <c r="H368" t="b">
        <v>0</v>
      </c>
      <c r="I368" t="b">
        <v>0</v>
      </c>
      <c r="J368" s="10" t="b">
        <f>IF(OR(out[[#This Row],[retired]]=TRUE,out[[#This Row],[deceased]]=TRUE),FALSE,TRUE)</f>
        <v>1</v>
      </c>
      <c r="K368" s="10" t="str">
        <f>IFERROR(VLOOKUP(out[[#This Row],[role]:[role]],Table2[],MATCH(out[[#Headers],[דירוג]],Table2[#Headers],0),FALSE),"אחר")</f>
        <v>שופט</v>
      </c>
      <c r="L368" s="10" t="str">
        <f>IFERROR(VLOOKUP(out[[#This Row],[role]:[role]],Table2[],MATCH(out[[#Headers],[ערכאה]],Table2[#Headers],0),FALSE),"אחר")</f>
        <v>בית הדין האזורי לעבודה</v>
      </c>
      <c r="M368" s="10">
        <v>1</v>
      </c>
      <c r="N368" s="10">
        <f>IF(out[[#This Row],[sex]]="female",1,0)</f>
        <v>1</v>
      </c>
      <c r="O368" s="10" t="s">
        <v>4317</v>
      </c>
      <c r="P368" s="10">
        <f>IF(out[[#This Row],[שמות ערביים]]="ערבי",1,0)</f>
        <v>0</v>
      </c>
    </row>
    <row r="369" spans="1:16" x14ac:dyDescent="0.25">
      <c r="A369" s="1" t="s">
        <v>9</v>
      </c>
      <c r="B369" s="1" t="s">
        <v>295</v>
      </c>
      <c r="C369" s="1" t="s">
        <v>155</v>
      </c>
      <c r="D369" s="1" t="s">
        <v>2212</v>
      </c>
      <c r="E369" s="1" t="s">
        <v>1417</v>
      </c>
      <c r="F369" s="1" t="s">
        <v>2218</v>
      </c>
      <c r="G369" s="1" t="s">
        <v>15</v>
      </c>
      <c r="H369" t="b">
        <v>0</v>
      </c>
      <c r="I369" t="b">
        <v>0</v>
      </c>
      <c r="J369" s="10" t="b">
        <f>IF(OR(out[[#This Row],[retired]]=TRUE,out[[#This Row],[deceased]]=TRUE),FALSE,TRUE)</f>
        <v>1</v>
      </c>
      <c r="K369" s="10" t="str">
        <f>IFERROR(VLOOKUP(out[[#This Row],[role]:[role]],Table2[],MATCH(out[[#Headers],[דירוג]],Table2[#Headers],0),FALSE),"אחר")</f>
        <v>שופט</v>
      </c>
      <c r="L369" s="10" t="str">
        <f>IFERROR(VLOOKUP(out[[#This Row],[role]:[role]],Table2[],MATCH(out[[#Headers],[ערכאה]],Table2[#Headers],0),FALSE),"אחר")</f>
        <v>בית משפט המחוזי</v>
      </c>
      <c r="M369" s="10">
        <v>1</v>
      </c>
      <c r="N369" s="10">
        <f>IF(out[[#This Row],[sex]]="female",1,0)</f>
        <v>0</v>
      </c>
      <c r="O369" s="10" t="s">
        <v>4317</v>
      </c>
      <c r="P369" s="10">
        <f>IF(out[[#This Row],[שמות ערביים]]="ערבי",1,0)</f>
        <v>0</v>
      </c>
    </row>
    <row r="370" spans="1:16" x14ac:dyDescent="0.25">
      <c r="A370" s="1" t="s">
        <v>9</v>
      </c>
      <c r="B370" s="1" t="s">
        <v>309</v>
      </c>
      <c r="C370" s="1" t="s">
        <v>2224</v>
      </c>
      <c r="D370" s="1" t="s">
        <v>2225</v>
      </c>
      <c r="E370" s="1" t="s">
        <v>2226</v>
      </c>
      <c r="F370" s="1" t="s">
        <v>2227</v>
      </c>
      <c r="G370" s="1" t="s">
        <v>15</v>
      </c>
      <c r="H370" t="b">
        <v>0</v>
      </c>
      <c r="I370" t="b">
        <v>0</v>
      </c>
      <c r="J370" s="10" t="b">
        <f>IF(OR(out[[#This Row],[retired]]=TRUE,out[[#This Row],[deceased]]=TRUE),FALSE,TRUE)</f>
        <v>1</v>
      </c>
      <c r="K370" s="10" t="str">
        <f>IFERROR(VLOOKUP(out[[#This Row],[role]:[role]],Table2[],MATCH(out[[#Headers],[דירוג]],Table2[#Headers],0),FALSE),"אחר")</f>
        <v>שופט</v>
      </c>
      <c r="L370" s="10" t="str">
        <f>IFERROR(VLOOKUP(out[[#This Row],[role]:[role]],Table2[],MATCH(out[[#Headers],[ערכאה]],Table2[#Headers],0),FALSE),"אחר")</f>
        <v>בית הדין האזורי לעבודה</v>
      </c>
      <c r="M370" s="10">
        <v>1</v>
      </c>
      <c r="N370" s="10">
        <f>IF(out[[#This Row],[sex]]="female",1,0)</f>
        <v>0</v>
      </c>
      <c r="O370" s="10" t="s">
        <v>4317</v>
      </c>
      <c r="P370" s="10">
        <f>IF(out[[#This Row],[שמות ערביים]]="ערבי",1,0)</f>
        <v>0</v>
      </c>
    </row>
    <row r="371" spans="1:16" x14ac:dyDescent="0.25">
      <c r="A371" s="1" t="s">
        <v>9</v>
      </c>
      <c r="B371" s="1" t="s">
        <v>442</v>
      </c>
      <c r="C371" s="1" t="s">
        <v>986</v>
      </c>
      <c r="D371" s="1" t="s">
        <v>2228</v>
      </c>
      <c r="E371" s="1" t="s">
        <v>988</v>
      </c>
      <c r="F371" s="1" t="s">
        <v>2229</v>
      </c>
      <c r="G371" s="1" t="s">
        <v>26</v>
      </c>
      <c r="H371" t="b">
        <v>0</v>
      </c>
      <c r="I371" t="b">
        <v>0</v>
      </c>
      <c r="J371" s="10" t="b">
        <f>IF(OR(out[[#This Row],[retired]]=TRUE,out[[#This Row],[deceased]]=TRUE),FALSE,TRUE)</f>
        <v>1</v>
      </c>
      <c r="K371" s="10" t="str">
        <f>IFERROR(VLOOKUP(out[[#This Row],[role]:[role]],Table2[],MATCH(out[[#Headers],[דירוג]],Table2[#Headers],0),FALSE),"אחר")</f>
        <v>שופט</v>
      </c>
      <c r="L371" s="10" t="str">
        <f>IFERROR(VLOOKUP(out[[#This Row],[role]:[role]],Table2[],MATCH(out[[#Headers],[ערכאה]],Table2[#Headers],0),FALSE),"אחר")</f>
        <v>בית משפט שלום</v>
      </c>
      <c r="M371" s="10">
        <v>1</v>
      </c>
      <c r="N371" s="10">
        <f>IF(out[[#This Row],[sex]]="female",1,0)</f>
        <v>1</v>
      </c>
      <c r="O371" s="10" t="s">
        <v>4317</v>
      </c>
      <c r="P371" s="10">
        <f>IF(out[[#This Row],[שמות ערביים]]="ערבי",1,0)</f>
        <v>0</v>
      </c>
    </row>
    <row r="372" spans="1:16" x14ac:dyDescent="0.25">
      <c r="A372" s="1" t="s">
        <v>9</v>
      </c>
      <c r="B372" s="1" t="s">
        <v>2233</v>
      </c>
      <c r="C372" s="1" t="s">
        <v>2234</v>
      </c>
      <c r="D372" s="1" t="s">
        <v>246</v>
      </c>
      <c r="E372" s="1" t="s">
        <v>2235</v>
      </c>
      <c r="F372" s="1" t="s">
        <v>248</v>
      </c>
      <c r="G372" s="1" t="s">
        <v>15</v>
      </c>
      <c r="H372" t="b">
        <v>0</v>
      </c>
      <c r="I372" t="b">
        <v>0</v>
      </c>
      <c r="J372" s="10" t="b">
        <f>IF(OR(out[[#This Row],[retired]]=TRUE,out[[#This Row],[deceased]]=TRUE),FALSE,TRUE)</f>
        <v>1</v>
      </c>
      <c r="K372" s="10" t="str">
        <f>IFERROR(VLOOKUP(out[[#This Row],[role]:[role]],Table2[],MATCH(out[[#Headers],[דירוג]],Table2[#Headers],0),FALSE),"אחר")</f>
        <v>שופט</v>
      </c>
      <c r="L372" s="10" t="str">
        <f>IFERROR(VLOOKUP(out[[#This Row],[role]:[role]],Table2[],MATCH(out[[#Headers],[ערכאה]],Table2[#Headers],0),FALSE),"אחר")</f>
        <v>בית משפט שלום</v>
      </c>
      <c r="M372" s="10">
        <v>1</v>
      </c>
      <c r="N372" s="10">
        <f>IF(out[[#This Row],[sex]]="female",1,0)</f>
        <v>0</v>
      </c>
      <c r="O372" s="10" t="s">
        <v>4317</v>
      </c>
      <c r="P372" s="10">
        <f>IF(out[[#This Row],[שמות ערביים]]="ערבי",1,0)</f>
        <v>0</v>
      </c>
    </row>
    <row r="373" spans="1:16" x14ac:dyDescent="0.25">
      <c r="A373" s="1" t="s">
        <v>9</v>
      </c>
      <c r="B373" s="1" t="s">
        <v>2238</v>
      </c>
      <c r="C373" s="1" t="s">
        <v>114</v>
      </c>
      <c r="D373" s="1" t="s">
        <v>246</v>
      </c>
      <c r="E373" s="1" t="s">
        <v>116</v>
      </c>
      <c r="F373" s="1" t="s">
        <v>248</v>
      </c>
      <c r="G373" s="1" t="s">
        <v>15</v>
      </c>
      <c r="H373" t="b">
        <v>0</v>
      </c>
      <c r="I373" t="b">
        <v>0</v>
      </c>
      <c r="J373" s="10" t="b">
        <f>IF(OR(out[[#This Row],[retired]]=TRUE,out[[#This Row],[deceased]]=TRUE),FALSE,TRUE)</f>
        <v>1</v>
      </c>
      <c r="K373" s="10" t="str">
        <f>IFERROR(VLOOKUP(out[[#This Row],[role]:[role]],Table2[],MATCH(out[[#Headers],[דירוג]],Table2[#Headers],0),FALSE),"אחר")</f>
        <v>נשיא</v>
      </c>
      <c r="L373" s="10" t="str">
        <f>IFERROR(VLOOKUP(out[[#This Row],[role]:[role]],Table2[],MATCH(out[[#Headers],[ערכאה]],Table2[#Headers],0),FALSE),"אחר")</f>
        <v>בית משפט המחוזי</v>
      </c>
      <c r="M373" s="10">
        <v>1</v>
      </c>
      <c r="N373" s="10">
        <f>IF(out[[#This Row],[sex]]="female",1,0)</f>
        <v>0</v>
      </c>
      <c r="O373" s="10" t="s">
        <v>4317</v>
      </c>
      <c r="P373" s="10">
        <f>IF(out[[#This Row],[שמות ערביים]]="ערבי",1,0)</f>
        <v>0</v>
      </c>
    </row>
    <row r="374" spans="1:16" x14ac:dyDescent="0.25">
      <c r="A374" s="1" t="s">
        <v>9</v>
      </c>
      <c r="B374" s="1" t="s">
        <v>945</v>
      </c>
      <c r="C374" s="1" t="s">
        <v>2244</v>
      </c>
      <c r="D374" s="1" t="s">
        <v>2245</v>
      </c>
      <c r="E374" s="1" t="s">
        <v>2246</v>
      </c>
      <c r="F374" s="1" t="s">
        <v>2247</v>
      </c>
      <c r="G374" s="1" t="s">
        <v>26</v>
      </c>
      <c r="H374" t="b">
        <v>0</v>
      </c>
      <c r="I374" t="b">
        <v>0</v>
      </c>
      <c r="J374" s="10" t="b">
        <f>IF(OR(out[[#This Row],[retired]]=TRUE,out[[#This Row],[deceased]]=TRUE),FALSE,TRUE)</f>
        <v>1</v>
      </c>
      <c r="K374" s="10" t="str">
        <f>IFERROR(VLOOKUP(out[[#This Row],[role]:[role]],Table2[],MATCH(out[[#Headers],[דירוג]],Table2[#Headers],0),FALSE),"אחר")</f>
        <v>שופט</v>
      </c>
      <c r="L374" s="10" t="str">
        <f>IFERROR(VLOOKUP(out[[#This Row],[role]:[role]],Table2[],MATCH(out[[#Headers],[ערכאה]],Table2[#Headers],0),FALSE),"אחר")</f>
        <v>בית משפט שלום</v>
      </c>
      <c r="M374" s="10">
        <v>1</v>
      </c>
      <c r="N374" s="10">
        <f>IF(out[[#This Row],[sex]]="female",1,0)</f>
        <v>1</v>
      </c>
      <c r="O374" s="10" t="s">
        <v>4317</v>
      </c>
      <c r="P374" s="10">
        <f>IF(out[[#This Row],[שמות ערביים]]="ערבי",1,0)</f>
        <v>0</v>
      </c>
    </row>
    <row r="375" spans="1:16" x14ac:dyDescent="0.25">
      <c r="A375" s="1" t="s">
        <v>9</v>
      </c>
      <c r="B375" s="1" t="s">
        <v>177</v>
      </c>
      <c r="C375" s="1" t="s">
        <v>692</v>
      </c>
      <c r="D375" s="1" t="s">
        <v>2251</v>
      </c>
      <c r="E375" s="1" t="s">
        <v>694</v>
      </c>
      <c r="F375" s="1" t="s">
        <v>2252</v>
      </c>
      <c r="G375" s="1" t="s">
        <v>26</v>
      </c>
      <c r="H375" t="b">
        <v>0</v>
      </c>
      <c r="I375" t="b">
        <v>0</v>
      </c>
      <c r="J375" s="10" t="b">
        <f>IF(OR(out[[#This Row],[retired]]=TRUE,out[[#This Row],[deceased]]=TRUE),FALSE,TRUE)</f>
        <v>1</v>
      </c>
      <c r="K375" s="10" t="str">
        <f>IFERROR(VLOOKUP(out[[#This Row],[role]:[role]],Table2[],MATCH(out[[#Headers],[דירוג]],Table2[#Headers],0),FALSE),"אחר")</f>
        <v>שופט</v>
      </c>
      <c r="L375" s="10" t="str">
        <f>IFERROR(VLOOKUP(out[[#This Row],[role]:[role]],Table2[],MATCH(out[[#Headers],[ערכאה]],Table2[#Headers],0),FALSE),"אחר")</f>
        <v>בית משפט לתעבורה</v>
      </c>
      <c r="M375" s="10">
        <v>1</v>
      </c>
      <c r="N375" s="10">
        <f>IF(out[[#This Row],[sex]]="female",1,0)</f>
        <v>1</v>
      </c>
      <c r="O375" s="10" t="s">
        <v>4317</v>
      </c>
      <c r="P375" s="10">
        <f>IF(out[[#This Row],[שמות ערביים]]="ערבי",1,0)</f>
        <v>0</v>
      </c>
    </row>
    <row r="376" spans="1:16" x14ac:dyDescent="0.25">
      <c r="A376" s="1" t="s">
        <v>9</v>
      </c>
      <c r="B376" s="1" t="s">
        <v>2255</v>
      </c>
      <c r="C376" s="1" t="s">
        <v>2256</v>
      </c>
      <c r="D376" s="1" t="s">
        <v>2257</v>
      </c>
      <c r="E376" s="1" t="s">
        <v>2258</v>
      </c>
      <c r="F376" s="1" t="s">
        <v>2259</v>
      </c>
      <c r="G376" s="1" t="s">
        <v>15</v>
      </c>
      <c r="H376" t="b">
        <v>0</v>
      </c>
      <c r="I376" t="b">
        <v>0</v>
      </c>
      <c r="J376" s="10" t="b">
        <f>IF(OR(out[[#This Row],[retired]]=TRUE,out[[#This Row],[deceased]]=TRUE),FALSE,TRUE)</f>
        <v>1</v>
      </c>
      <c r="K376" s="10" t="str">
        <f>IFERROR(VLOOKUP(out[[#This Row],[role]:[role]],Table2[],MATCH(out[[#Headers],[דירוג]],Table2[#Headers],0),FALSE),"אחר")</f>
        <v>נשיא</v>
      </c>
      <c r="L376" s="10" t="str">
        <f>IFERROR(VLOOKUP(out[[#This Row],[role]:[role]],Table2[],MATCH(out[[#Headers],[ערכאה]],Table2[#Headers],0),FALSE),"אחר")</f>
        <v>בית הדין האזורי לעבודה</v>
      </c>
      <c r="M376" s="10">
        <v>1</v>
      </c>
      <c r="N376" s="10">
        <f>IF(out[[#This Row],[sex]]="female",1,0)</f>
        <v>0</v>
      </c>
      <c r="O376" s="10" t="s">
        <v>4317</v>
      </c>
      <c r="P376" s="10">
        <f>IF(out[[#This Row],[שמות ערביים]]="ערבי",1,0)</f>
        <v>0</v>
      </c>
    </row>
    <row r="377" spans="1:16" x14ac:dyDescent="0.25">
      <c r="A377" s="1" t="s">
        <v>9</v>
      </c>
      <c r="B377" s="1" t="s">
        <v>94</v>
      </c>
      <c r="C377" s="1" t="s">
        <v>652</v>
      </c>
      <c r="D377" s="1" t="s">
        <v>2266</v>
      </c>
      <c r="E377" s="1" t="s">
        <v>654</v>
      </c>
      <c r="F377" s="1" t="s">
        <v>2267</v>
      </c>
      <c r="G377" s="1" t="s">
        <v>15</v>
      </c>
      <c r="H377" t="b">
        <v>0</v>
      </c>
      <c r="I377" t="b">
        <v>0</v>
      </c>
      <c r="J377" s="10" t="b">
        <f>IF(OR(out[[#This Row],[retired]]=TRUE,out[[#This Row],[deceased]]=TRUE),FALSE,TRUE)</f>
        <v>1</v>
      </c>
      <c r="K377" s="10" t="str">
        <f>IFERROR(VLOOKUP(out[[#This Row],[role]:[role]],Table2[],MATCH(out[[#Headers],[דירוג]],Table2[#Headers],0),FALSE),"אחר")</f>
        <v>שופט</v>
      </c>
      <c r="L377" s="10" t="str">
        <f>IFERROR(VLOOKUP(out[[#This Row],[role]:[role]],Table2[],MATCH(out[[#Headers],[ערכאה]],Table2[#Headers],0),FALSE),"אחר")</f>
        <v>בית משפט המחוזי</v>
      </c>
      <c r="M377" s="10">
        <v>1</v>
      </c>
      <c r="N377" s="10">
        <f>IF(out[[#This Row],[sex]]="female",1,0)</f>
        <v>0</v>
      </c>
      <c r="O377" s="10" t="s">
        <v>4317</v>
      </c>
      <c r="P377" s="10">
        <f>IF(out[[#This Row],[שמות ערביים]]="ערבי",1,0)</f>
        <v>0</v>
      </c>
    </row>
    <row r="378" spans="1:16" x14ac:dyDescent="0.25">
      <c r="A378" s="1" t="s">
        <v>9</v>
      </c>
      <c r="B378" s="1" t="s">
        <v>2272</v>
      </c>
      <c r="C378" s="1" t="s">
        <v>90</v>
      </c>
      <c r="D378" s="1" t="s">
        <v>2273</v>
      </c>
      <c r="E378" s="1" t="s">
        <v>92</v>
      </c>
      <c r="F378" s="1" t="s">
        <v>2274</v>
      </c>
      <c r="G378" s="1" t="s">
        <v>26</v>
      </c>
      <c r="H378" t="b">
        <v>0</v>
      </c>
      <c r="I378" t="b">
        <v>0</v>
      </c>
      <c r="J378" s="10" t="b">
        <f>IF(OR(out[[#This Row],[retired]]=TRUE,out[[#This Row],[deceased]]=TRUE),FALSE,TRUE)</f>
        <v>1</v>
      </c>
      <c r="K378" s="10" t="str">
        <f>IFERROR(VLOOKUP(out[[#This Row],[role]:[role]],Table2[],MATCH(out[[#Headers],[דירוג]],Table2[#Headers],0),FALSE),"אחר")</f>
        <v>שופט</v>
      </c>
      <c r="L378" s="10" t="str">
        <f>IFERROR(VLOOKUP(out[[#This Row],[role]:[role]],Table2[],MATCH(out[[#Headers],[ערכאה]],Table2[#Headers],0),FALSE),"אחר")</f>
        <v>בית הדין האזורי לעבודה</v>
      </c>
      <c r="M378" s="10">
        <v>1</v>
      </c>
      <c r="N378" s="10">
        <f>IF(out[[#This Row],[sex]]="female",1,0)</f>
        <v>1</v>
      </c>
      <c r="O378" s="10" t="s">
        <v>4317</v>
      </c>
      <c r="P378" s="10">
        <f>IF(out[[#This Row],[שמות ערביים]]="ערבי",1,0)</f>
        <v>0</v>
      </c>
    </row>
    <row r="379" spans="1:16" x14ac:dyDescent="0.25">
      <c r="A379" s="1" t="s">
        <v>9</v>
      </c>
      <c r="B379" s="1" t="s">
        <v>2275</v>
      </c>
      <c r="C379" s="1" t="s">
        <v>1073</v>
      </c>
      <c r="D379" s="1" t="s">
        <v>2276</v>
      </c>
      <c r="E379" s="1" t="s">
        <v>1075</v>
      </c>
      <c r="F379" s="1" t="s">
        <v>2277</v>
      </c>
      <c r="G379" s="1" t="s">
        <v>15</v>
      </c>
      <c r="H379" t="b">
        <v>0</v>
      </c>
      <c r="I379" t="b">
        <v>0</v>
      </c>
      <c r="J379" s="10" t="b">
        <f>IF(OR(out[[#This Row],[retired]]=TRUE,out[[#This Row],[deceased]]=TRUE),FALSE,TRUE)</f>
        <v>1</v>
      </c>
      <c r="K379" s="10" t="str">
        <f>IFERROR(VLOOKUP(out[[#This Row],[role]:[role]],Table2[],MATCH(out[[#Headers],[דירוג]],Table2[#Headers],0),FALSE),"אחר")</f>
        <v>סגן או משנה</v>
      </c>
      <c r="L379" s="10" t="str">
        <f>IFERROR(VLOOKUP(out[[#This Row],[role]:[role]],Table2[],MATCH(out[[#Headers],[ערכאה]],Table2[#Headers],0),FALSE),"אחר")</f>
        <v>בית משפט שלום</v>
      </c>
      <c r="M379" s="10">
        <v>1</v>
      </c>
      <c r="N379" s="10">
        <f>IF(out[[#This Row],[sex]]="female",1,0)</f>
        <v>0</v>
      </c>
      <c r="O379" s="10" t="s">
        <v>4317</v>
      </c>
      <c r="P379" s="10">
        <f>IF(out[[#This Row],[שמות ערביים]]="ערבי",1,0)</f>
        <v>0</v>
      </c>
    </row>
    <row r="380" spans="1:16" x14ac:dyDescent="0.25">
      <c r="A380" s="1" t="s">
        <v>9</v>
      </c>
      <c r="B380" s="1" t="s">
        <v>2278</v>
      </c>
      <c r="C380" s="1" t="s">
        <v>673</v>
      </c>
      <c r="D380" s="1" t="s">
        <v>2279</v>
      </c>
      <c r="E380" s="1" t="s">
        <v>675</v>
      </c>
      <c r="F380" s="1" t="s">
        <v>2280</v>
      </c>
      <c r="G380" s="1" t="s">
        <v>26</v>
      </c>
      <c r="H380" t="b">
        <v>0</v>
      </c>
      <c r="I380" t="b">
        <v>0</v>
      </c>
      <c r="J380" s="10" t="b">
        <f>IF(OR(out[[#This Row],[retired]]=TRUE,out[[#This Row],[deceased]]=TRUE),FALSE,TRUE)</f>
        <v>1</v>
      </c>
      <c r="K380" s="10" t="str">
        <f>IFERROR(VLOOKUP(out[[#This Row],[role]:[role]],Table2[],MATCH(out[[#Headers],[דירוג]],Table2[#Headers],0),FALSE),"אחר")</f>
        <v>שופט</v>
      </c>
      <c r="L380" s="10" t="str">
        <f>IFERROR(VLOOKUP(out[[#This Row],[role]:[role]],Table2[],MATCH(out[[#Headers],[ערכאה]],Table2[#Headers],0),FALSE),"אחר")</f>
        <v>בית הדין האזורי לעבודה</v>
      </c>
      <c r="M380" s="10">
        <v>1</v>
      </c>
      <c r="N380" s="10">
        <f>IF(out[[#This Row],[sex]]="female",1,0)</f>
        <v>1</v>
      </c>
      <c r="O380" s="10" t="s">
        <v>4317</v>
      </c>
      <c r="P380" s="10">
        <f>IF(out[[#This Row],[שמות ערביים]]="ערבי",1,0)</f>
        <v>0</v>
      </c>
    </row>
    <row r="381" spans="1:16" x14ac:dyDescent="0.25">
      <c r="A381" s="1" t="s">
        <v>99</v>
      </c>
      <c r="B381" s="1" t="s">
        <v>2287</v>
      </c>
      <c r="C381" s="1" t="s">
        <v>2288</v>
      </c>
      <c r="D381" s="1" t="s">
        <v>2289</v>
      </c>
      <c r="E381" s="1" t="s">
        <v>2290</v>
      </c>
      <c r="F381" s="1" t="s">
        <v>2291</v>
      </c>
      <c r="G381" s="1" t="s">
        <v>26</v>
      </c>
      <c r="H381" t="b">
        <v>0</v>
      </c>
      <c r="I381" t="b">
        <v>0</v>
      </c>
      <c r="J381" s="10" t="b">
        <f>IF(OR(out[[#This Row],[retired]]=TRUE,out[[#This Row],[deceased]]=TRUE),FALSE,TRUE)</f>
        <v>1</v>
      </c>
      <c r="K381" s="10" t="str">
        <f>IFERROR(VLOOKUP(out[[#This Row],[role]:[role]],Table2[],MATCH(out[[#Headers],[דירוג]],Table2[#Headers],0),FALSE),"אחר")</f>
        <v>רשם</v>
      </c>
      <c r="L381" s="10" t="str">
        <f>IFERROR(VLOOKUP(out[[#This Row],[role]:[role]],Table2[],MATCH(out[[#Headers],[ערכאה]],Table2[#Headers],0),FALSE),"אחר")</f>
        <v>בית משפט שלום</v>
      </c>
      <c r="M381" s="10">
        <v>1</v>
      </c>
      <c r="N381" s="10">
        <f>IF(out[[#This Row],[sex]]="female",1,0)</f>
        <v>1</v>
      </c>
      <c r="O381" s="10" t="s">
        <v>4317</v>
      </c>
      <c r="P381" s="10">
        <f>IF(out[[#This Row],[שמות ערביים]]="ערבי",1,0)</f>
        <v>0</v>
      </c>
    </row>
    <row r="382" spans="1:16" x14ac:dyDescent="0.25">
      <c r="A382" s="1" t="s">
        <v>9</v>
      </c>
      <c r="B382" s="1" t="s">
        <v>973</v>
      </c>
      <c r="C382" s="1" t="s">
        <v>1358</v>
      </c>
      <c r="D382" s="1" t="s">
        <v>2292</v>
      </c>
      <c r="E382" s="1" t="s">
        <v>2293</v>
      </c>
      <c r="F382" s="1" t="s">
        <v>2294</v>
      </c>
      <c r="G382" s="1" t="s">
        <v>26</v>
      </c>
      <c r="H382" t="b">
        <v>0</v>
      </c>
      <c r="I382" t="b">
        <v>0</v>
      </c>
      <c r="J382" s="10" t="b">
        <f>IF(OR(out[[#This Row],[retired]]=TRUE,out[[#This Row],[deceased]]=TRUE),FALSE,TRUE)</f>
        <v>1</v>
      </c>
      <c r="K382" s="10" t="str">
        <f>IFERROR(VLOOKUP(out[[#This Row],[role]:[role]],Table2[],MATCH(out[[#Headers],[דירוג]],Table2[#Headers],0),FALSE),"אחר")</f>
        <v>רשם</v>
      </c>
      <c r="L382" s="10" t="str">
        <f>IFERROR(VLOOKUP(out[[#This Row],[role]:[role]],Table2[],MATCH(out[[#Headers],[ערכאה]],Table2[#Headers],0),FALSE),"אחר")</f>
        <v>בית משפט שלום</v>
      </c>
      <c r="M382" s="10">
        <v>1</v>
      </c>
      <c r="N382" s="10">
        <f>IF(out[[#This Row],[sex]]="female",1,0)</f>
        <v>1</v>
      </c>
      <c r="O382" s="10" t="s">
        <v>4317</v>
      </c>
      <c r="P382" s="10">
        <f>IF(out[[#This Row],[שמות ערביים]]="ערבי",1,0)</f>
        <v>0</v>
      </c>
    </row>
    <row r="383" spans="1:16" x14ac:dyDescent="0.25">
      <c r="A383" s="1" t="s">
        <v>9</v>
      </c>
      <c r="B383" s="1" t="s">
        <v>1352</v>
      </c>
      <c r="C383" s="1" t="s">
        <v>1270</v>
      </c>
      <c r="D383" s="1" t="s">
        <v>2292</v>
      </c>
      <c r="E383" s="1" t="s">
        <v>2295</v>
      </c>
      <c r="F383" s="1" t="s">
        <v>2294</v>
      </c>
      <c r="G383" s="1" t="s">
        <v>26</v>
      </c>
      <c r="H383" t="b">
        <v>0</v>
      </c>
      <c r="I383" t="b">
        <v>0</v>
      </c>
      <c r="J383" s="10" t="b">
        <f>IF(OR(out[[#This Row],[retired]]=TRUE,out[[#This Row],[deceased]]=TRUE),FALSE,TRUE)</f>
        <v>1</v>
      </c>
      <c r="K383" s="10" t="str">
        <f>IFERROR(VLOOKUP(out[[#This Row],[role]:[role]],Table2[],MATCH(out[[#Headers],[דירוג]],Table2[#Headers],0),FALSE),"אחר")</f>
        <v>סגן או משנה</v>
      </c>
      <c r="L383" s="10" t="str">
        <f>IFERROR(VLOOKUP(out[[#This Row],[role]:[role]],Table2[],MATCH(out[[#Headers],[ערכאה]],Table2[#Headers],0),FALSE),"אחר")</f>
        <v>בית הדין האזורי לעבודה</v>
      </c>
      <c r="M383" s="10">
        <v>1</v>
      </c>
      <c r="N383" s="10">
        <f>IF(out[[#This Row],[sex]]="female",1,0)</f>
        <v>1</v>
      </c>
      <c r="O383" s="10" t="s">
        <v>4317</v>
      </c>
      <c r="P383" s="10">
        <f>IF(out[[#This Row],[שמות ערביים]]="ערבי",1,0)</f>
        <v>0</v>
      </c>
    </row>
    <row r="384" spans="1:16" x14ac:dyDescent="0.25">
      <c r="A384" s="1" t="s">
        <v>99</v>
      </c>
      <c r="B384" s="1" t="s">
        <v>2296</v>
      </c>
      <c r="C384" s="1" t="s">
        <v>2297</v>
      </c>
      <c r="D384" s="1" t="s">
        <v>2298</v>
      </c>
      <c r="E384" s="1" t="s">
        <v>2299</v>
      </c>
      <c r="F384" s="1" t="s">
        <v>2300</v>
      </c>
      <c r="G384" s="1" t="s">
        <v>26</v>
      </c>
      <c r="H384" t="b">
        <v>0</v>
      </c>
      <c r="I384" t="b">
        <v>0</v>
      </c>
      <c r="J384" s="10" t="b">
        <f>IF(OR(out[[#This Row],[retired]]=TRUE,out[[#This Row],[deceased]]=TRUE),FALSE,TRUE)</f>
        <v>1</v>
      </c>
      <c r="K384" s="10" t="str">
        <f>IFERROR(VLOOKUP(out[[#This Row],[role]:[role]],Table2[],MATCH(out[[#Headers],[דירוג]],Table2[#Headers],0),FALSE),"אחר")</f>
        <v>רשם</v>
      </c>
      <c r="L384" s="10" t="str">
        <f>IFERROR(VLOOKUP(out[[#This Row],[role]:[role]],Table2[],MATCH(out[[#Headers],[ערכאה]],Table2[#Headers],0),FALSE),"אחר")</f>
        <v>בית משפט שלום</v>
      </c>
      <c r="M384" s="10">
        <v>1</v>
      </c>
      <c r="N384" s="10">
        <f>IF(out[[#This Row],[sex]]="female",1,0)</f>
        <v>1</v>
      </c>
      <c r="O384" s="10" t="s">
        <v>4317</v>
      </c>
      <c r="P384" s="10">
        <f>IF(out[[#This Row],[שמות ערביים]]="ערבי",1,0)</f>
        <v>0</v>
      </c>
    </row>
    <row r="385" spans="1:16" x14ac:dyDescent="0.25">
      <c r="A385" s="1" t="s">
        <v>9</v>
      </c>
      <c r="B385" s="1" t="s">
        <v>2301</v>
      </c>
      <c r="C385" s="1" t="s">
        <v>2302</v>
      </c>
      <c r="D385" s="1" t="s">
        <v>2303</v>
      </c>
      <c r="E385" s="1" t="s">
        <v>2304</v>
      </c>
      <c r="F385" s="1" t="s">
        <v>2305</v>
      </c>
      <c r="G385" s="1" t="s">
        <v>26</v>
      </c>
      <c r="H385" t="b">
        <v>0</v>
      </c>
      <c r="I385" t="b">
        <v>0</v>
      </c>
      <c r="J385" s="10" t="b">
        <f>IF(OR(out[[#This Row],[retired]]=TRUE,out[[#This Row],[deceased]]=TRUE),FALSE,TRUE)</f>
        <v>1</v>
      </c>
      <c r="K385" s="10" t="str">
        <f>IFERROR(VLOOKUP(out[[#This Row],[role]:[role]],Table2[],MATCH(out[[#Headers],[דירוג]],Table2[#Headers],0),FALSE),"אחר")</f>
        <v>שופט</v>
      </c>
      <c r="L385" s="10" t="str">
        <f>IFERROR(VLOOKUP(out[[#This Row],[role]:[role]],Table2[],MATCH(out[[#Headers],[ערכאה]],Table2[#Headers],0),FALSE),"אחר")</f>
        <v>בית משפט שלום</v>
      </c>
      <c r="M385" s="10">
        <v>1</v>
      </c>
      <c r="N385" s="10">
        <f>IF(out[[#This Row],[sex]]="female",1,0)</f>
        <v>1</v>
      </c>
      <c r="O385" s="10" t="s">
        <v>4317</v>
      </c>
      <c r="P385" s="10">
        <f>IF(out[[#This Row],[שמות ערביים]]="ערבי",1,0)</f>
        <v>0</v>
      </c>
    </row>
    <row r="386" spans="1:16" x14ac:dyDescent="0.25">
      <c r="A386" s="1" t="s">
        <v>9</v>
      </c>
      <c r="B386" s="1" t="s">
        <v>177</v>
      </c>
      <c r="C386" s="1" t="s">
        <v>1034</v>
      </c>
      <c r="D386" s="1" t="s">
        <v>2306</v>
      </c>
      <c r="E386" s="1" t="s">
        <v>1035</v>
      </c>
      <c r="F386" s="1" t="s">
        <v>2307</v>
      </c>
      <c r="G386" s="1" t="s">
        <v>26</v>
      </c>
      <c r="H386" t="b">
        <v>0</v>
      </c>
      <c r="I386" t="b">
        <v>0</v>
      </c>
      <c r="J386" s="10" t="b">
        <f>IF(OR(out[[#This Row],[retired]]=TRUE,out[[#This Row],[deceased]]=TRUE),FALSE,TRUE)</f>
        <v>1</v>
      </c>
      <c r="K386" s="10" t="str">
        <f>IFERROR(VLOOKUP(out[[#This Row],[role]:[role]],Table2[],MATCH(out[[#Headers],[דירוג]],Table2[#Headers],0),FALSE),"אחר")</f>
        <v>שופט</v>
      </c>
      <c r="L386" s="10" t="str">
        <f>IFERROR(VLOOKUP(out[[#This Row],[role]:[role]],Table2[],MATCH(out[[#Headers],[ערכאה]],Table2[#Headers],0),FALSE),"אחר")</f>
        <v>בית משפט לתעבורה</v>
      </c>
      <c r="M386" s="10">
        <v>1</v>
      </c>
      <c r="N386" s="10">
        <f>IF(out[[#This Row],[sex]]="female",1,0)</f>
        <v>1</v>
      </c>
      <c r="O386" s="10" t="s">
        <v>4317</v>
      </c>
      <c r="P386" s="10">
        <f>IF(out[[#This Row],[שמות ערביים]]="ערבי",1,0)</f>
        <v>0</v>
      </c>
    </row>
    <row r="387" spans="1:16" x14ac:dyDescent="0.25">
      <c r="A387" s="1" t="s">
        <v>9</v>
      </c>
      <c r="B387" s="1" t="s">
        <v>309</v>
      </c>
      <c r="C387" s="1" t="s">
        <v>439</v>
      </c>
      <c r="D387" s="1" t="s">
        <v>2308</v>
      </c>
      <c r="E387" s="1" t="s">
        <v>1197</v>
      </c>
      <c r="F387" s="1" t="s">
        <v>2309</v>
      </c>
      <c r="G387" s="1" t="s">
        <v>15</v>
      </c>
      <c r="H387" t="b">
        <v>0</v>
      </c>
      <c r="I387" t="b">
        <v>0</v>
      </c>
      <c r="J387" s="10" t="b">
        <f>IF(OR(out[[#This Row],[retired]]=TRUE,out[[#This Row],[deceased]]=TRUE),FALSE,TRUE)</f>
        <v>1</v>
      </c>
      <c r="K387" s="10" t="str">
        <f>IFERROR(VLOOKUP(out[[#This Row],[role]:[role]],Table2[],MATCH(out[[#Headers],[דירוג]],Table2[#Headers],0),FALSE),"אחר")</f>
        <v>שופט</v>
      </c>
      <c r="L387" s="10" t="str">
        <f>IFERROR(VLOOKUP(out[[#This Row],[role]:[role]],Table2[],MATCH(out[[#Headers],[ערכאה]],Table2[#Headers],0),FALSE),"אחר")</f>
        <v>בית הדין האזורי לעבודה</v>
      </c>
      <c r="M387" s="10">
        <v>1</v>
      </c>
      <c r="N387" s="10">
        <f>IF(out[[#This Row],[sex]]="female",1,0)</f>
        <v>0</v>
      </c>
      <c r="O387" s="10" t="s">
        <v>4317</v>
      </c>
      <c r="P387" s="10">
        <f>IF(out[[#This Row],[שמות ערביים]]="ערבי",1,0)</f>
        <v>0</v>
      </c>
    </row>
    <row r="388" spans="1:16" x14ac:dyDescent="0.25">
      <c r="A388" s="1" t="s">
        <v>9</v>
      </c>
      <c r="B388" s="1" t="s">
        <v>182</v>
      </c>
      <c r="C388" s="1" t="s">
        <v>2310</v>
      </c>
      <c r="D388" s="1" t="s">
        <v>439</v>
      </c>
      <c r="E388" s="1" t="s">
        <v>2311</v>
      </c>
      <c r="F388" s="1" t="s">
        <v>574</v>
      </c>
      <c r="G388" s="1" t="s">
        <v>15</v>
      </c>
      <c r="H388" t="b">
        <v>0</v>
      </c>
      <c r="I388" t="b">
        <v>0</v>
      </c>
      <c r="J388" s="10" t="b">
        <f>IF(OR(out[[#This Row],[retired]]=TRUE,out[[#This Row],[deceased]]=TRUE),FALSE,TRUE)</f>
        <v>1</v>
      </c>
      <c r="K388" s="10" t="str">
        <f>IFERROR(VLOOKUP(out[[#This Row],[role]:[role]],Table2[],MATCH(out[[#Headers],[דירוג]],Table2[#Headers],0),FALSE),"אחר")</f>
        <v>סגן או משנה</v>
      </c>
      <c r="L388" s="10" t="str">
        <f>IFERROR(VLOOKUP(out[[#This Row],[role]:[role]],Table2[],MATCH(out[[#Headers],[ערכאה]],Table2[#Headers],0),FALSE),"אחר")</f>
        <v>בית משפט שלום</v>
      </c>
      <c r="M388" s="10">
        <v>1</v>
      </c>
      <c r="N388" s="10">
        <f>IF(out[[#This Row],[sex]]="female",1,0)</f>
        <v>0</v>
      </c>
      <c r="O388" s="10" t="s">
        <v>4317</v>
      </c>
      <c r="P388" s="10">
        <f>IF(out[[#This Row],[שמות ערביים]]="ערבי",1,0)</f>
        <v>0</v>
      </c>
    </row>
    <row r="389" spans="1:16" x14ac:dyDescent="0.25">
      <c r="A389" s="1" t="s">
        <v>9</v>
      </c>
      <c r="B389" s="1" t="s">
        <v>466</v>
      </c>
      <c r="C389" s="1" t="s">
        <v>601</v>
      </c>
      <c r="D389" s="1" t="s">
        <v>2312</v>
      </c>
      <c r="E389" s="1" t="s">
        <v>840</v>
      </c>
      <c r="F389" s="1" t="s">
        <v>2313</v>
      </c>
      <c r="G389" s="1" t="s">
        <v>15</v>
      </c>
      <c r="H389" t="b">
        <v>0</v>
      </c>
      <c r="I389" t="b">
        <v>0</v>
      </c>
      <c r="J389" s="10" t="b">
        <f>IF(OR(out[[#This Row],[retired]]=TRUE,out[[#This Row],[deceased]]=TRUE),FALSE,TRUE)</f>
        <v>1</v>
      </c>
      <c r="K389" s="10" t="str">
        <f>IFERROR(VLOOKUP(out[[#This Row],[role]:[role]],Table2[],MATCH(out[[#Headers],[דירוג]],Table2[#Headers],0),FALSE),"אחר")</f>
        <v>שופט</v>
      </c>
      <c r="L389" s="10" t="str">
        <f>IFERROR(VLOOKUP(out[[#This Row],[role]:[role]],Table2[],MATCH(out[[#Headers],[ערכאה]],Table2[#Headers],0),FALSE),"אחר")</f>
        <v>בית משפט שלום</v>
      </c>
      <c r="M389" s="10">
        <v>1</v>
      </c>
      <c r="N389" s="10">
        <f>IF(out[[#This Row],[sex]]="female",1,0)</f>
        <v>0</v>
      </c>
      <c r="O389" s="10" t="s">
        <v>4317</v>
      </c>
      <c r="P389" s="10">
        <f>IF(out[[#This Row],[שמות ערביים]]="ערבי",1,0)</f>
        <v>0</v>
      </c>
    </row>
    <row r="390" spans="1:16" x14ac:dyDescent="0.25">
      <c r="A390" s="1" t="s">
        <v>9</v>
      </c>
      <c r="B390" s="1" t="s">
        <v>245</v>
      </c>
      <c r="C390" s="1" t="s">
        <v>612</v>
      </c>
      <c r="D390" s="1" t="s">
        <v>2314</v>
      </c>
      <c r="E390" s="1" t="s">
        <v>613</v>
      </c>
      <c r="F390" s="1" t="s">
        <v>2315</v>
      </c>
      <c r="G390" s="1" t="s">
        <v>26</v>
      </c>
      <c r="H390" t="b">
        <v>0</v>
      </c>
      <c r="I390" t="b">
        <v>0</v>
      </c>
      <c r="J390" s="10" t="b">
        <f>IF(OR(out[[#This Row],[retired]]=TRUE,out[[#This Row],[deceased]]=TRUE),FALSE,TRUE)</f>
        <v>1</v>
      </c>
      <c r="K390" s="10" t="str">
        <f>IFERROR(VLOOKUP(out[[#This Row],[role]:[role]],Table2[],MATCH(out[[#Headers],[דירוג]],Table2[#Headers],0),FALSE),"אחר")</f>
        <v>שופט</v>
      </c>
      <c r="L390" s="10" t="str">
        <f>IFERROR(VLOOKUP(out[[#This Row],[role]:[role]],Table2[],MATCH(out[[#Headers],[ערכאה]],Table2[#Headers],0),FALSE),"אחר")</f>
        <v>בית משפט שלום</v>
      </c>
      <c r="M390" s="10">
        <v>1</v>
      </c>
      <c r="N390" s="10">
        <f>IF(out[[#This Row],[sex]]="female",1,0)</f>
        <v>1</v>
      </c>
      <c r="O390" s="10" t="s">
        <v>4317</v>
      </c>
      <c r="P390" s="10">
        <f>IF(out[[#This Row],[שמות ערביים]]="ערבי",1,0)</f>
        <v>0</v>
      </c>
    </row>
    <row r="391" spans="1:16" x14ac:dyDescent="0.25">
      <c r="A391" s="1" t="s">
        <v>99</v>
      </c>
      <c r="B391" s="1" t="s">
        <v>838</v>
      </c>
      <c r="C391" s="1" t="s">
        <v>206</v>
      </c>
      <c r="D391" s="1" t="s">
        <v>472</v>
      </c>
      <c r="E391" s="1" t="s">
        <v>2316</v>
      </c>
      <c r="F391" s="1" t="s">
        <v>474</v>
      </c>
      <c r="G391" s="1" t="s">
        <v>15</v>
      </c>
      <c r="H391" t="b">
        <v>0</v>
      </c>
      <c r="I391" t="b">
        <v>0</v>
      </c>
      <c r="J391" s="10" t="b">
        <f>IF(OR(out[[#This Row],[retired]]=TRUE,out[[#This Row],[deceased]]=TRUE),FALSE,TRUE)</f>
        <v>1</v>
      </c>
      <c r="K391" s="10" t="str">
        <f>IFERROR(VLOOKUP(out[[#This Row],[role]:[role]],Table2[],MATCH(out[[#Headers],[דירוג]],Table2[#Headers],0),FALSE),"אחר")</f>
        <v>רשם</v>
      </c>
      <c r="L391" s="10" t="str">
        <f>IFERROR(VLOOKUP(out[[#This Row],[role]:[role]],Table2[],MATCH(out[[#Headers],[ערכאה]],Table2[#Headers],0),FALSE),"אחר")</f>
        <v>בית משפט שלום</v>
      </c>
      <c r="M391" s="10">
        <v>1</v>
      </c>
      <c r="N391" s="10">
        <f>IF(out[[#This Row],[sex]]="female",1,0)</f>
        <v>0</v>
      </c>
      <c r="O391" s="10" t="s">
        <v>4317</v>
      </c>
      <c r="P391" s="10">
        <f>IF(out[[#This Row],[שמות ערביים]]="ערבי",1,0)</f>
        <v>0</v>
      </c>
    </row>
    <row r="392" spans="1:16" x14ac:dyDescent="0.25">
      <c r="A392" s="1" t="s">
        <v>9</v>
      </c>
      <c r="B392" s="1" t="s">
        <v>672</v>
      </c>
      <c r="C392" s="1" t="s">
        <v>2317</v>
      </c>
      <c r="D392" s="1" t="s">
        <v>2318</v>
      </c>
      <c r="E392" s="1" t="s">
        <v>2319</v>
      </c>
      <c r="F392" s="1" t="s">
        <v>347</v>
      </c>
      <c r="G392" s="1" t="s">
        <v>26</v>
      </c>
      <c r="H392" t="b">
        <v>0</v>
      </c>
      <c r="I392" t="b">
        <v>0</v>
      </c>
      <c r="J392" s="10" t="b">
        <f>IF(OR(out[[#This Row],[retired]]=TRUE,out[[#This Row],[deceased]]=TRUE),FALSE,TRUE)</f>
        <v>1</v>
      </c>
      <c r="K392" s="10" t="str">
        <f>IFERROR(VLOOKUP(out[[#This Row],[role]:[role]],Table2[],MATCH(out[[#Headers],[דירוג]],Table2[#Headers],0),FALSE),"אחר")</f>
        <v>שופט</v>
      </c>
      <c r="L392" s="10" t="str">
        <f>IFERROR(VLOOKUP(out[[#This Row],[role]:[role]],Table2[],MATCH(out[[#Headers],[ערכאה]],Table2[#Headers],0),FALSE),"אחר")</f>
        <v>בית משפט שלום</v>
      </c>
      <c r="M392" s="10">
        <v>1</v>
      </c>
      <c r="N392" s="10">
        <f>IF(out[[#This Row],[sex]]="female",1,0)</f>
        <v>1</v>
      </c>
      <c r="O392" s="10" t="s">
        <v>4317</v>
      </c>
      <c r="P392" s="10">
        <f>IF(out[[#This Row],[שמות ערביים]]="ערבי",1,0)</f>
        <v>0</v>
      </c>
    </row>
    <row r="393" spans="1:16" x14ac:dyDescent="0.25">
      <c r="A393" s="1" t="s">
        <v>9</v>
      </c>
      <c r="B393" s="1" t="s">
        <v>2320</v>
      </c>
      <c r="C393" s="1" t="s">
        <v>77</v>
      </c>
      <c r="D393" s="1" t="s">
        <v>2321</v>
      </c>
      <c r="E393" s="1" t="s">
        <v>79</v>
      </c>
      <c r="F393" s="1" t="s">
        <v>2322</v>
      </c>
      <c r="G393" s="1" t="s">
        <v>26</v>
      </c>
      <c r="H393" t="b">
        <v>0</v>
      </c>
      <c r="I393" t="b">
        <v>0</v>
      </c>
      <c r="J393" s="10" t="b">
        <f>IF(OR(out[[#This Row],[retired]]=TRUE,out[[#This Row],[deceased]]=TRUE),FALSE,TRUE)</f>
        <v>1</v>
      </c>
      <c r="K393" s="10" t="str">
        <f>IFERROR(VLOOKUP(out[[#This Row],[role]:[role]],Table2[],MATCH(out[[#Headers],[דירוג]],Table2[#Headers],0),FALSE),"אחר")</f>
        <v>שופט</v>
      </c>
      <c r="L393" s="10" t="str">
        <f>IFERROR(VLOOKUP(out[[#This Row],[role]:[role]],Table2[],MATCH(out[[#Headers],[ערכאה]],Table2[#Headers],0),FALSE),"אחר")</f>
        <v>בית משפט המחוזי</v>
      </c>
      <c r="M393" s="10">
        <v>1</v>
      </c>
      <c r="N393" s="10">
        <f>IF(out[[#This Row],[sex]]="female",1,0)</f>
        <v>1</v>
      </c>
      <c r="O393" s="10" t="s">
        <v>4317</v>
      </c>
      <c r="P393" s="10">
        <f>IF(out[[#This Row],[שמות ערביים]]="ערבי",1,0)</f>
        <v>0</v>
      </c>
    </row>
    <row r="394" spans="1:16" x14ac:dyDescent="0.25">
      <c r="A394" s="1" t="s">
        <v>9</v>
      </c>
      <c r="B394" s="1" t="s">
        <v>2326</v>
      </c>
      <c r="C394" s="1" t="s">
        <v>1994</v>
      </c>
      <c r="D394" s="1" t="s">
        <v>2327</v>
      </c>
      <c r="E394" s="1" t="s">
        <v>1995</v>
      </c>
      <c r="F394" s="1" t="s">
        <v>2328</v>
      </c>
      <c r="G394" s="1" t="s">
        <v>15</v>
      </c>
      <c r="H394" t="b">
        <v>0</v>
      </c>
      <c r="I394" t="b">
        <v>0</v>
      </c>
      <c r="J394" s="10" t="b">
        <f>IF(OR(out[[#This Row],[retired]]=TRUE,out[[#This Row],[deceased]]=TRUE),FALSE,TRUE)</f>
        <v>1</v>
      </c>
      <c r="K394" s="10" t="str">
        <f>IFERROR(VLOOKUP(out[[#This Row],[role]:[role]],Table2[],MATCH(out[[#Headers],[דירוג]],Table2[#Headers],0),FALSE),"אחר")</f>
        <v>שופט</v>
      </c>
      <c r="L394" s="10" t="str">
        <f>IFERROR(VLOOKUP(out[[#This Row],[role]:[role]],Table2[],MATCH(out[[#Headers],[ערכאה]],Table2[#Headers],0),FALSE),"אחר")</f>
        <v>בית משפט שלום</v>
      </c>
      <c r="M394" s="10">
        <v>1</v>
      </c>
      <c r="N394" s="10">
        <f>IF(out[[#This Row],[sex]]="female",1,0)</f>
        <v>0</v>
      </c>
      <c r="O394" s="10" t="s">
        <v>4317</v>
      </c>
      <c r="P394" s="10">
        <f>IF(out[[#This Row],[שמות ערביים]]="ערבי",1,0)</f>
        <v>0</v>
      </c>
    </row>
    <row r="395" spans="1:16" x14ac:dyDescent="0.25">
      <c r="A395" s="1" t="s">
        <v>9</v>
      </c>
      <c r="B395" s="1" t="s">
        <v>2332</v>
      </c>
      <c r="C395" s="1" t="s">
        <v>1283</v>
      </c>
      <c r="D395" s="1" t="s">
        <v>722</v>
      </c>
      <c r="E395" s="1" t="s">
        <v>2333</v>
      </c>
      <c r="F395" s="1" t="s">
        <v>724</v>
      </c>
      <c r="G395" s="1" t="s">
        <v>15</v>
      </c>
      <c r="H395" t="b">
        <v>0</v>
      </c>
      <c r="I395" t="b">
        <v>0</v>
      </c>
      <c r="J395" s="10" t="b">
        <f>IF(OR(out[[#This Row],[retired]]=TRUE,out[[#This Row],[deceased]]=TRUE),FALSE,TRUE)</f>
        <v>1</v>
      </c>
      <c r="K395" s="10" t="str">
        <f>IFERROR(VLOOKUP(out[[#This Row],[role]:[role]],Table2[],MATCH(out[[#Headers],[דירוג]],Table2[#Headers],0),FALSE),"אחר")</f>
        <v>שופט</v>
      </c>
      <c r="L395" s="10" t="str">
        <f>IFERROR(VLOOKUP(out[[#This Row],[role]:[role]],Table2[],MATCH(out[[#Headers],[ערכאה]],Table2[#Headers],0),FALSE),"אחר")</f>
        <v>בית משפט המחוזי</v>
      </c>
      <c r="M395" s="10">
        <v>1</v>
      </c>
      <c r="N395" s="10">
        <f>IF(out[[#This Row],[sex]]="female",1,0)</f>
        <v>0</v>
      </c>
      <c r="O395" s="10" t="s">
        <v>4317</v>
      </c>
      <c r="P395" s="10">
        <f>IF(out[[#This Row],[שמות ערביים]]="ערבי",1,0)</f>
        <v>0</v>
      </c>
    </row>
    <row r="396" spans="1:16" x14ac:dyDescent="0.25">
      <c r="A396" s="1" t="s">
        <v>9</v>
      </c>
      <c r="B396" s="1" t="s">
        <v>2278</v>
      </c>
      <c r="C396" s="1" t="s">
        <v>2339</v>
      </c>
      <c r="D396" s="1" t="s">
        <v>2340</v>
      </c>
      <c r="E396" s="1" t="s">
        <v>2341</v>
      </c>
      <c r="F396" s="1" t="s">
        <v>2342</v>
      </c>
      <c r="G396" s="1" t="s">
        <v>26</v>
      </c>
      <c r="H396" t="b">
        <v>0</v>
      </c>
      <c r="I396" t="b">
        <v>0</v>
      </c>
      <c r="J396" s="10" t="b">
        <f>IF(OR(out[[#This Row],[retired]]=TRUE,out[[#This Row],[deceased]]=TRUE),FALSE,TRUE)</f>
        <v>1</v>
      </c>
      <c r="K396" s="10" t="str">
        <f>IFERROR(VLOOKUP(out[[#This Row],[role]:[role]],Table2[],MATCH(out[[#Headers],[דירוג]],Table2[#Headers],0),FALSE),"אחר")</f>
        <v>שופט</v>
      </c>
      <c r="L396" s="10" t="str">
        <f>IFERROR(VLOOKUP(out[[#This Row],[role]:[role]],Table2[],MATCH(out[[#Headers],[ערכאה]],Table2[#Headers],0),FALSE),"אחר")</f>
        <v>בית הדין האזורי לעבודה</v>
      </c>
      <c r="M396" s="10">
        <v>1</v>
      </c>
      <c r="N396" s="10">
        <f>IF(out[[#This Row],[sex]]="female",1,0)</f>
        <v>1</v>
      </c>
      <c r="O396" s="10" t="s">
        <v>4317</v>
      </c>
      <c r="P396" s="10">
        <f>IF(out[[#This Row],[שמות ערביים]]="ערבי",1,0)</f>
        <v>0</v>
      </c>
    </row>
    <row r="397" spans="1:16" x14ac:dyDescent="0.25">
      <c r="A397" s="1" t="s">
        <v>9</v>
      </c>
      <c r="B397" s="1" t="s">
        <v>204</v>
      </c>
      <c r="C397" s="1" t="s">
        <v>367</v>
      </c>
      <c r="D397" s="1" t="s">
        <v>2343</v>
      </c>
      <c r="E397" s="1" t="s">
        <v>369</v>
      </c>
      <c r="F397" s="1" t="s">
        <v>2344</v>
      </c>
      <c r="G397" s="1" t="s">
        <v>26</v>
      </c>
      <c r="H397" t="b">
        <v>0</v>
      </c>
      <c r="I397" t="b">
        <v>0</v>
      </c>
      <c r="J397" s="10" t="b">
        <f>IF(OR(out[[#This Row],[retired]]=TRUE,out[[#This Row],[deceased]]=TRUE),FALSE,TRUE)</f>
        <v>1</v>
      </c>
      <c r="K397" s="10" t="str">
        <f>IFERROR(VLOOKUP(out[[#This Row],[role]:[role]],Table2[],MATCH(out[[#Headers],[דירוג]],Table2[#Headers],0),FALSE),"אחר")</f>
        <v>שופט</v>
      </c>
      <c r="L397" s="10" t="str">
        <f>IFERROR(VLOOKUP(out[[#This Row],[role]:[role]],Table2[],MATCH(out[[#Headers],[ערכאה]],Table2[#Headers],0),FALSE),"אחר")</f>
        <v>בית משפט שלום</v>
      </c>
      <c r="M397" s="10">
        <v>1</v>
      </c>
      <c r="N397" s="10">
        <f>IF(out[[#This Row],[sex]]="female",1,0)</f>
        <v>1</v>
      </c>
      <c r="O397" s="10" t="s">
        <v>4317</v>
      </c>
      <c r="P397" s="10">
        <f>IF(out[[#This Row],[שמות ערביים]]="ערבי",1,0)</f>
        <v>0</v>
      </c>
    </row>
    <row r="398" spans="1:16" x14ac:dyDescent="0.25">
      <c r="A398" s="1" t="s">
        <v>9</v>
      </c>
      <c r="B398" s="1" t="s">
        <v>2347</v>
      </c>
      <c r="C398" s="1" t="s">
        <v>828</v>
      </c>
      <c r="D398" s="1" t="s">
        <v>2343</v>
      </c>
      <c r="E398" s="1" t="s">
        <v>830</v>
      </c>
      <c r="F398" s="1" t="s">
        <v>2348</v>
      </c>
      <c r="G398" s="1" t="s">
        <v>26</v>
      </c>
      <c r="H398" t="b">
        <v>0</v>
      </c>
      <c r="I398" t="b">
        <v>0</v>
      </c>
      <c r="J398" s="10" t="b">
        <f>IF(OR(out[[#This Row],[retired]]=TRUE,out[[#This Row],[deceased]]=TRUE),FALSE,TRUE)</f>
        <v>1</v>
      </c>
      <c r="K398" s="10" t="str">
        <f>IFERROR(VLOOKUP(out[[#This Row],[role]:[role]],Table2[],MATCH(out[[#Headers],[דירוג]],Table2[#Headers],0),FALSE),"אחר")</f>
        <v>שופט</v>
      </c>
      <c r="L398" s="10" t="str">
        <f>IFERROR(VLOOKUP(out[[#This Row],[role]:[role]],Table2[],MATCH(out[[#Headers],[ערכאה]],Table2[#Headers],0),FALSE),"אחר")</f>
        <v>בית משפט המחוזי</v>
      </c>
      <c r="M398" s="10">
        <v>1</v>
      </c>
      <c r="N398" s="10">
        <f>IF(out[[#This Row],[sex]]="female",1,0)</f>
        <v>1</v>
      </c>
      <c r="O398" s="10" t="s">
        <v>4317</v>
      </c>
      <c r="P398" s="10">
        <f>IF(out[[#This Row],[שמות ערביים]]="ערבי",1,0)</f>
        <v>0</v>
      </c>
    </row>
    <row r="399" spans="1:16" x14ac:dyDescent="0.25">
      <c r="A399" s="1" t="s">
        <v>99</v>
      </c>
      <c r="B399" s="1" t="s">
        <v>1142</v>
      </c>
      <c r="C399" s="1" t="s">
        <v>1579</v>
      </c>
      <c r="D399" s="1" t="s">
        <v>2346</v>
      </c>
      <c r="E399" s="1" t="s">
        <v>1580</v>
      </c>
      <c r="F399" s="1" t="s">
        <v>2352</v>
      </c>
      <c r="G399" s="1" t="s">
        <v>15</v>
      </c>
      <c r="H399" t="b">
        <v>0</v>
      </c>
      <c r="I399" t="b">
        <v>0</v>
      </c>
      <c r="J399" s="10" t="b">
        <f>IF(OR(out[[#This Row],[retired]]=TRUE,out[[#This Row],[deceased]]=TRUE),FALSE,TRUE)</f>
        <v>1</v>
      </c>
      <c r="K399" s="10" t="str">
        <f>IFERROR(VLOOKUP(out[[#This Row],[role]:[role]],Table2[],MATCH(out[[#Headers],[דירוג]],Table2[#Headers],0),FALSE),"אחר")</f>
        <v>רשם</v>
      </c>
      <c r="L399" s="10" t="str">
        <f>IFERROR(VLOOKUP(out[[#This Row],[role]:[role]],Table2[],MATCH(out[[#Headers],[ערכאה]],Table2[#Headers],0),FALSE),"אחר")</f>
        <v>בית משפט שלום</v>
      </c>
      <c r="M399" s="10">
        <v>1</v>
      </c>
      <c r="N399" s="10">
        <f>IF(out[[#This Row],[sex]]="female",1,0)</f>
        <v>0</v>
      </c>
      <c r="O399" s="10" t="s">
        <v>4317</v>
      </c>
      <c r="P399" s="10">
        <f>IF(out[[#This Row],[שמות ערביים]]="ערבי",1,0)</f>
        <v>0</v>
      </c>
    </row>
    <row r="400" spans="1:16" x14ac:dyDescent="0.25">
      <c r="A400" s="1" t="s">
        <v>9</v>
      </c>
      <c r="B400" s="1" t="s">
        <v>94</v>
      </c>
      <c r="C400" s="1" t="s">
        <v>2353</v>
      </c>
      <c r="D400" s="1" t="s">
        <v>2346</v>
      </c>
      <c r="E400" s="1" t="s">
        <v>2354</v>
      </c>
      <c r="F400" s="1" t="s">
        <v>2355</v>
      </c>
      <c r="G400" s="1" t="s">
        <v>15</v>
      </c>
      <c r="H400" t="b">
        <v>0</v>
      </c>
      <c r="I400" t="b">
        <v>0</v>
      </c>
      <c r="J400" s="10" t="b">
        <f>IF(OR(out[[#This Row],[retired]]=TRUE,out[[#This Row],[deceased]]=TRUE),FALSE,TRUE)</f>
        <v>1</v>
      </c>
      <c r="K400" s="10" t="str">
        <f>IFERROR(VLOOKUP(out[[#This Row],[role]:[role]],Table2[],MATCH(out[[#Headers],[דירוג]],Table2[#Headers],0),FALSE),"אחר")</f>
        <v>שופט</v>
      </c>
      <c r="L400" s="10" t="str">
        <f>IFERROR(VLOOKUP(out[[#This Row],[role]:[role]],Table2[],MATCH(out[[#Headers],[ערכאה]],Table2[#Headers],0),FALSE),"אחר")</f>
        <v>בית משפט המחוזי</v>
      </c>
      <c r="M400" s="10">
        <v>1</v>
      </c>
      <c r="N400" s="10">
        <f>IF(out[[#This Row],[sex]]="female",1,0)</f>
        <v>0</v>
      </c>
      <c r="O400" s="10" t="s">
        <v>4317</v>
      </c>
      <c r="P400" s="10">
        <f>IF(out[[#This Row],[שמות ערביים]]="ערבי",1,0)</f>
        <v>0</v>
      </c>
    </row>
    <row r="401" spans="1:16" x14ac:dyDescent="0.25">
      <c r="A401" s="1" t="s">
        <v>9</v>
      </c>
      <c r="B401" s="1" t="s">
        <v>2356</v>
      </c>
      <c r="C401" s="1" t="s">
        <v>673</v>
      </c>
      <c r="D401" s="1" t="s">
        <v>2357</v>
      </c>
      <c r="E401" s="1" t="s">
        <v>675</v>
      </c>
      <c r="F401" s="1" t="s">
        <v>2358</v>
      </c>
      <c r="G401" s="1" t="s">
        <v>26</v>
      </c>
      <c r="H401" t="b">
        <v>0</v>
      </c>
      <c r="I401" t="b">
        <v>0</v>
      </c>
      <c r="J401" s="10" t="b">
        <f>IF(OR(out[[#This Row],[retired]]=TRUE,out[[#This Row],[deceased]]=TRUE),FALSE,TRUE)</f>
        <v>1</v>
      </c>
      <c r="K401" s="10" t="str">
        <f>IFERROR(VLOOKUP(out[[#This Row],[role]:[role]],Table2[],MATCH(out[[#Headers],[דירוג]],Table2[#Headers],0),FALSE),"אחר")</f>
        <v>נשיא</v>
      </c>
      <c r="L401" s="10" t="str">
        <f>IFERROR(VLOOKUP(out[[#This Row],[role]:[role]],Table2[],MATCH(out[[#Headers],[ערכאה]],Table2[#Headers],0),FALSE),"אחר")</f>
        <v>בית משפט המחוזי</v>
      </c>
      <c r="M401" s="10">
        <v>1</v>
      </c>
      <c r="N401" s="10">
        <f>IF(out[[#This Row],[sex]]="female",1,0)</f>
        <v>1</v>
      </c>
      <c r="O401" s="10" t="s">
        <v>4317</v>
      </c>
      <c r="P401" s="10">
        <f>IF(out[[#This Row],[שמות ערביים]]="ערבי",1,0)</f>
        <v>0</v>
      </c>
    </row>
    <row r="402" spans="1:16" x14ac:dyDescent="0.25">
      <c r="A402" s="1" t="s">
        <v>99</v>
      </c>
      <c r="B402" s="1" t="s">
        <v>1588</v>
      </c>
      <c r="C402" s="1" t="s">
        <v>2359</v>
      </c>
      <c r="D402" s="1" t="s">
        <v>2360</v>
      </c>
      <c r="E402" s="1" t="s">
        <v>2361</v>
      </c>
      <c r="F402" s="1" t="s">
        <v>2362</v>
      </c>
      <c r="G402" s="1" t="s">
        <v>15</v>
      </c>
      <c r="H402" t="b">
        <v>0</v>
      </c>
      <c r="I402" t="b">
        <v>0</v>
      </c>
      <c r="J402" s="10" t="b">
        <f>IF(OR(out[[#This Row],[retired]]=TRUE,out[[#This Row],[deceased]]=TRUE),FALSE,TRUE)</f>
        <v>1</v>
      </c>
      <c r="K402" s="10" t="str">
        <f>IFERROR(VLOOKUP(out[[#This Row],[role]:[role]],Table2[],MATCH(out[[#Headers],[דירוג]],Table2[#Headers],0),FALSE),"אחר")</f>
        <v>רשם</v>
      </c>
      <c r="L402" s="10" t="str">
        <f>IFERROR(VLOOKUP(out[[#This Row],[role]:[role]],Table2[],MATCH(out[[#Headers],[ערכאה]],Table2[#Headers],0),FALSE),"אחר")</f>
        <v>בית משפט שלום</v>
      </c>
      <c r="M402" s="10">
        <v>1</v>
      </c>
      <c r="N402" s="10">
        <f>IF(out[[#This Row],[sex]]="female",1,0)</f>
        <v>0</v>
      </c>
      <c r="O402" s="10" t="s">
        <v>4317</v>
      </c>
      <c r="P402" s="10">
        <f>IF(out[[#This Row],[שמות ערביים]]="ערבי",1,0)</f>
        <v>0</v>
      </c>
    </row>
    <row r="403" spans="1:16" x14ac:dyDescent="0.25">
      <c r="A403" s="1" t="s">
        <v>9</v>
      </c>
      <c r="B403" s="1" t="s">
        <v>2363</v>
      </c>
      <c r="C403" s="1" t="s">
        <v>381</v>
      </c>
      <c r="D403" s="1" t="s">
        <v>2364</v>
      </c>
      <c r="E403" s="1" t="s">
        <v>2365</v>
      </c>
      <c r="F403" s="1" t="s">
        <v>2366</v>
      </c>
      <c r="G403" s="1" t="s">
        <v>26</v>
      </c>
      <c r="H403" t="b">
        <v>0</v>
      </c>
      <c r="I403" t="b">
        <v>0</v>
      </c>
      <c r="J403" s="10" t="b">
        <f>IF(OR(out[[#This Row],[retired]]=TRUE,out[[#This Row],[deceased]]=TRUE),FALSE,TRUE)</f>
        <v>1</v>
      </c>
      <c r="K403" s="10" t="str">
        <f>IFERROR(VLOOKUP(out[[#This Row],[role]:[role]],Table2[],MATCH(out[[#Headers],[דירוג]],Table2[#Headers],0),FALSE),"אחר")</f>
        <v>רשם</v>
      </c>
      <c r="L403" s="10" t="str">
        <f>IFERROR(VLOOKUP(out[[#This Row],[role]:[role]],Table2[],MATCH(out[[#Headers],[ערכאה]],Table2[#Headers],0),FALSE),"אחר")</f>
        <v>בית משפט שלום</v>
      </c>
      <c r="M403" s="10">
        <v>1</v>
      </c>
      <c r="N403" s="10">
        <f>IF(out[[#This Row],[sex]]="female",1,0)</f>
        <v>1</v>
      </c>
      <c r="O403" s="10" t="s">
        <v>4317</v>
      </c>
      <c r="P403" s="10">
        <f>IF(out[[#This Row],[שמות ערביים]]="ערבי",1,0)</f>
        <v>0</v>
      </c>
    </row>
    <row r="404" spans="1:16" x14ac:dyDescent="0.25">
      <c r="A404" s="1" t="s">
        <v>9</v>
      </c>
      <c r="B404" s="1" t="s">
        <v>2374</v>
      </c>
      <c r="C404" s="1" t="s">
        <v>2375</v>
      </c>
      <c r="D404" s="1" t="s">
        <v>2376</v>
      </c>
      <c r="E404" s="1" t="s">
        <v>2377</v>
      </c>
      <c r="F404" s="1" t="s">
        <v>2378</v>
      </c>
      <c r="G404" s="1" t="s">
        <v>15</v>
      </c>
      <c r="H404" t="b">
        <v>0</v>
      </c>
      <c r="I404" t="b">
        <v>0</v>
      </c>
      <c r="J404" s="10" t="b">
        <f>IF(OR(out[[#This Row],[retired]]=TRUE,out[[#This Row],[deceased]]=TRUE),FALSE,TRUE)</f>
        <v>1</v>
      </c>
      <c r="K404" s="10" t="str">
        <f>IFERROR(VLOOKUP(out[[#This Row],[role]:[role]],Table2[],MATCH(out[[#Headers],[דירוג]],Table2[#Headers],0),FALSE),"אחר")</f>
        <v>שופט</v>
      </c>
      <c r="L404" s="10" t="str">
        <f>IFERROR(VLOOKUP(out[[#This Row],[role]:[role]],Table2[],MATCH(out[[#Headers],[ערכאה]],Table2[#Headers],0),FALSE),"אחר")</f>
        <v>בית משפט המחוזי</v>
      </c>
      <c r="M404" s="10">
        <v>1</v>
      </c>
      <c r="N404" s="10">
        <f>IF(out[[#This Row],[sex]]="female",1,0)</f>
        <v>0</v>
      </c>
      <c r="O404" s="10" t="s">
        <v>4317</v>
      </c>
      <c r="P404" s="10">
        <f>IF(out[[#This Row],[שמות ערביים]]="ערבי",1,0)</f>
        <v>0</v>
      </c>
    </row>
    <row r="405" spans="1:16" x14ac:dyDescent="0.25">
      <c r="A405" s="1" t="s">
        <v>99</v>
      </c>
      <c r="B405" s="1" t="s">
        <v>561</v>
      </c>
      <c r="C405" s="1" t="s">
        <v>915</v>
      </c>
      <c r="D405" s="1" t="s">
        <v>1514</v>
      </c>
      <c r="E405" s="1" t="s">
        <v>917</v>
      </c>
      <c r="F405" s="1" t="s">
        <v>1516</v>
      </c>
      <c r="G405" s="1" t="s">
        <v>26</v>
      </c>
      <c r="H405" t="b">
        <v>0</v>
      </c>
      <c r="I405" t="b">
        <v>0</v>
      </c>
      <c r="J405" s="10" t="b">
        <f>IF(OR(out[[#This Row],[retired]]=TRUE,out[[#This Row],[deceased]]=TRUE),FALSE,TRUE)</f>
        <v>1</v>
      </c>
      <c r="K405" s="10" t="str">
        <f>IFERROR(VLOOKUP(out[[#This Row],[role]:[role]],Table2[],MATCH(out[[#Headers],[דירוג]],Table2[#Headers],0),FALSE),"אחר")</f>
        <v>רשם</v>
      </c>
      <c r="L405" s="10" t="str">
        <f>IFERROR(VLOOKUP(out[[#This Row],[role]:[role]],Table2[],MATCH(out[[#Headers],[ערכאה]],Table2[#Headers],0),FALSE),"אחר")</f>
        <v>בית משפט שלום</v>
      </c>
      <c r="M405" s="10">
        <v>1</v>
      </c>
      <c r="N405" s="10">
        <f>IF(out[[#This Row],[sex]]="female",1,0)</f>
        <v>1</v>
      </c>
      <c r="O405" s="10" t="s">
        <v>4317</v>
      </c>
      <c r="P405" s="10">
        <f>IF(out[[#This Row],[שמות ערביים]]="ערבי",1,0)</f>
        <v>0</v>
      </c>
    </row>
    <row r="406" spans="1:16" x14ac:dyDescent="0.25">
      <c r="A406" s="1" t="s">
        <v>9</v>
      </c>
      <c r="B406" s="1" t="s">
        <v>52</v>
      </c>
      <c r="C406" s="1" t="s">
        <v>2380</v>
      </c>
      <c r="D406" s="1" t="s">
        <v>2381</v>
      </c>
      <c r="E406" s="1" t="s">
        <v>2382</v>
      </c>
      <c r="F406" s="1" t="s">
        <v>2383</v>
      </c>
      <c r="G406" s="1" t="s">
        <v>15</v>
      </c>
      <c r="H406" t="b">
        <v>0</v>
      </c>
      <c r="I406" t="b">
        <v>0</v>
      </c>
      <c r="J406" s="10" t="b">
        <f>IF(OR(out[[#This Row],[retired]]=TRUE,out[[#This Row],[deceased]]=TRUE),FALSE,TRUE)</f>
        <v>1</v>
      </c>
      <c r="K406" s="10" t="str">
        <f>IFERROR(VLOOKUP(out[[#This Row],[role]:[role]],Table2[],MATCH(out[[#Headers],[דירוג]],Table2[#Headers],0),FALSE),"אחר")</f>
        <v>שופט</v>
      </c>
      <c r="L406" s="10" t="str">
        <f>IFERROR(VLOOKUP(out[[#This Row],[role]:[role]],Table2[],MATCH(out[[#Headers],[ערכאה]],Table2[#Headers],0),FALSE),"אחר")</f>
        <v>בית משפט שלום</v>
      </c>
      <c r="M406" s="10">
        <v>1</v>
      </c>
      <c r="N406" s="10">
        <f>IF(out[[#This Row],[sex]]="female",1,0)</f>
        <v>0</v>
      </c>
      <c r="O406" s="10" t="s">
        <v>4317</v>
      </c>
      <c r="P406" s="10">
        <f>IF(out[[#This Row],[שמות ערביים]]="ערבי",1,0)</f>
        <v>0</v>
      </c>
    </row>
    <row r="407" spans="1:16" x14ac:dyDescent="0.25">
      <c r="A407" s="1" t="s">
        <v>9</v>
      </c>
      <c r="B407" s="1" t="s">
        <v>649</v>
      </c>
      <c r="C407" s="1" t="s">
        <v>605</v>
      </c>
      <c r="D407" s="1" t="s">
        <v>2392</v>
      </c>
      <c r="E407" s="1" t="s">
        <v>2393</v>
      </c>
      <c r="F407" s="1" t="s">
        <v>2394</v>
      </c>
      <c r="G407" s="1" t="s">
        <v>15</v>
      </c>
      <c r="H407" t="b">
        <v>0</v>
      </c>
      <c r="I407" t="b">
        <v>0</v>
      </c>
      <c r="J407" s="10" t="b">
        <f>IF(OR(out[[#This Row],[retired]]=TRUE,out[[#This Row],[deceased]]=TRUE),FALSE,TRUE)</f>
        <v>1</v>
      </c>
      <c r="K407" s="10" t="str">
        <f>IFERROR(VLOOKUP(out[[#This Row],[role]:[role]],Table2[],MATCH(out[[#Headers],[דירוג]],Table2[#Headers],0),FALSE),"אחר")</f>
        <v>סגן או משנה</v>
      </c>
      <c r="L407" s="10" t="str">
        <f>IFERROR(VLOOKUP(out[[#This Row],[role]:[role]],Table2[],MATCH(out[[#Headers],[ערכאה]],Table2[#Headers],0),FALSE),"אחר")</f>
        <v>בית משפט שלום</v>
      </c>
      <c r="M407" s="10">
        <v>1</v>
      </c>
      <c r="N407" s="10">
        <f>IF(out[[#This Row],[sex]]="female",1,0)</f>
        <v>0</v>
      </c>
      <c r="O407" s="10" t="s">
        <v>4317</v>
      </c>
      <c r="P407" s="10">
        <f>IF(out[[#This Row],[שמות ערביים]]="ערבי",1,0)</f>
        <v>0</v>
      </c>
    </row>
    <row r="408" spans="1:16" x14ac:dyDescent="0.25">
      <c r="A408" s="1" t="s">
        <v>99</v>
      </c>
      <c r="B408" s="1" t="s">
        <v>2395</v>
      </c>
      <c r="C408" s="1" t="s">
        <v>2396</v>
      </c>
      <c r="D408" s="1" t="s">
        <v>2397</v>
      </c>
      <c r="E408" s="1" t="s">
        <v>2398</v>
      </c>
      <c r="F408" s="1" t="s">
        <v>2399</v>
      </c>
      <c r="G408" s="1" t="s">
        <v>15</v>
      </c>
      <c r="H408" t="b">
        <v>0</v>
      </c>
      <c r="I408" t="b">
        <v>0</v>
      </c>
      <c r="J408" s="10" t="b">
        <f>IF(OR(out[[#This Row],[retired]]=TRUE,out[[#This Row],[deceased]]=TRUE),FALSE,TRUE)</f>
        <v>1</v>
      </c>
      <c r="K408" s="10" t="str">
        <f>IFERROR(VLOOKUP(out[[#This Row],[role]:[role]],Table2[],MATCH(out[[#Headers],[דירוג]],Table2[#Headers],0),FALSE),"אחר")</f>
        <v>רשם</v>
      </c>
      <c r="L408" s="10" t="str">
        <f>IFERROR(VLOOKUP(out[[#This Row],[role]:[role]],Table2[],MATCH(out[[#Headers],[ערכאה]],Table2[#Headers],0),FALSE),"אחר")</f>
        <v>בית משפט שלום</v>
      </c>
      <c r="M408" s="10">
        <v>1</v>
      </c>
      <c r="N408" s="10">
        <f>IF(out[[#This Row],[sex]]="female",1,0)</f>
        <v>0</v>
      </c>
      <c r="O408" s="10" t="s">
        <v>4317</v>
      </c>
      <c r="P408" s="10">
        <f>IF(out[[#This Row],[שמות ערביים]]="ערבי",1,0)</f>
        <v>0</v>
      </c>
    </row>
    <row r="409" spans="1:16" x14ac:dyDescent="0.25">
      <c r="A409" s="1" t="s">
        <v>9</v>
      </c>
      <c r="B409" s="1" t="s">
        <v>2400</v>
      </c>
      <c r="C409" s="1" t="s">
        <v>1942</v>
      </c>
      <c r="D409" s="1" t="s">
        <v>2401</v>
      </c>
      <c r="E409" s="1" t="s">
        <v>1944</v>
      </c>
      <c r="F409" s="1" t="s">
        <v>2402</v>
      </c>
      <c r="G409" s="1" t="s">
        <v>15</v>
      </c>
      <c r="H409" t="b">
        <v>0</v>
      </c>
      <c r="I409" t="b">
        <v>0</v>
      </c>
      <c r="J409" s="10" t="b">
        <f>IF(OR(out[[#This Row],[retired]]=TRUE,out[[#This Row],[deceased]]=TRUE),FALSE,TRUE)</f>
        <v>1</v>
      </c>
      <c r="K409" s="10" t="str">
        <f>IFERROR(VLOOKUP(out[[#This Row],[role]:[role]],Table2[],MATCH(out[[#Headers],[דירוג]],Table2[#Headers],0),FALSE),"אחר")</f>
        <v>שופט</v>
      </c>
      <c r="L409" s="10" t="str">
        <f>IFERROR(VLOOKUP(out[[#This Row],[role]:[role]],Table2[],MATCH(out[[#Headers],[ערכאה]],Table2[#Headers],0),FALSE),"אחר")</f>
        <v>בית משפט שלום</v>
      </c>
      <c r="M409" s="10">
        <v>1</v>
      </c>
      <c r="N409" s="10">
        <f>IF(out[[#This Row],[sex]]="female",1,0)</f>
        <v>0</v>
      </c>
      <c r="O409" s="10" t="s">
        <v>4317</v>
      </c>
      <c r="P409" s="10">
        <f>IF(out[[#This Row],[שמות ערביים]]="ערבי",1,0)</f>
        <v>0</v>
      </c>
    </row>
    <row r="410" spans="1:16" x14ac:dyDescent="0.25">
      <c r="A410" s="1" t="s">
        <v>99</v>
      </c>
      <c r="B410" s="1" t="s">
        <v>1588</v>
      </c>
      <c r="C410" s="1" t="s">
        <v>1298</v>
      </c>
      <c r="D410" s="1" t="s">
        <v>2401</v>
      </c>
      <c r="E410" s="1" t="s">
        <v>116</v>
      </c>
      <c r="F410" s="1" t="s">
        <v>2402</v>
      </c>
      <c r="G410" s="1" t="s">
        <v>15</v>
      </c>
      <c r="H410" t="b">
        <v>0</v>
      </c>
      <c r="I410" t="b">
        <v>0</v>
      </c>
      <c r="J410" s="10" t="b">
        <f>IF(OR(out[[#This Row],[retired]]=TRUE,out[[#This Row],[deceased]]=TRUE),FALSE,TRUE)</f>
        <v>1</v>
      </c>
      <c r="K410" s="10" t="str">
        <f>IFERROR(VLOOKUP(out[[#This Row],[role]:[role]],Table2[],MATCH(out[[#Headers],[דירוג]],Table2[#Headers],0),FALSE),"אחר")</f>
        <v>רשם</v>
      </c>
      <c r="L410" s="10" t="str">
        <f>IFERROR(VLOOKUP(out[[#This Row],[role]:[role]],Table2[],MATCH(out[[#Headers],[ערכאה]],Table2[#Headers],0),FALSE),"אחר")</f>
        <v>בית משפט שלום</v>
      </c>
      <c r="M410" s="10">
        <v>1</v>
      </c>
      <c r="N410" s="10">
        <f>IF(out[[#This Row],[sex]]="female",1,0)</f>
        <v>0</v>
      </c>
      <c r="O410" s="10" t="s">
        <v>4317</v>
      </c>
      <c r="P410" s="10">
        <f>IF(out[[#This Row],[שמות ערביים]]="ערבי",1,0)</f>
        <v>0</v>
      </c>
    </row>
    <row r="411" spans="1:16" x14ac:dyDescent="0.25">
      <c r="A411" s="1" t="s">
        <v>9</v>
      </c>
      <c r="B411" s="1" t="s">
        <v>122</v>
      </c>
      <c r="C411" s="1" t="s">
        <v>1916</v>
      </c>
      <c r="D411" s="1" t="s">
        <v>2401</v>
      </c>
      <c r="E411" s="1" t="s">
        <v>2404</v>
      </c>
      <c r="F411" s="1" t="s">
        <v>2402</v>
      </c>
      <c r="G411" s="1" t="s">
        <v>26</v>
      </c>
      <c r="H411" t="b">
        <v>0</v>
      </c>
      <c r="I411" t="b">
        <v>0</v>
      </c>
      <c r="J411" s="10" t="b">
        <f>IF(OR(out[[#This Row],[retired]]=TRUE,out[[#This Row],[deceased]]=TRUE),FALSE,TRUE)</f>
        <v>1</v>
      </c>
      <c r="K411" s="10" t="str">
        <f>IFERROR(VLOOKUP(out[[#This Row],[role]:[role]],Table2[],MATCH(out[[#Headers],[דירוג]],Table2[#Headers],0),FALSE),"אחר")</f>
        <v>שופט</v>
      </c>
      <c r="L411" s="10" t="str">
        <f>IFERROR(VLOOKUP(out[[#This Row],[role]:[role]],Table2[],MATCH(out[[#Headers],[ערכאה]],Table2[#Headers],0),FALSE),"אחר")</f>
        <v>בית משפט המחוזי</v>
      </c>
      <c r="M411" s="10">
        <v>1</v>
      </c>
      <c r="N411" s="10">
        <f>IF(out[[#This Row],[sex]]="female",1,0)</f>
        <v>1</v>
      </c>
      <c r="O411" s="10" t="s">
        <v>4317</v>
      </c>
      <c r="P411" s="10">
        <f>IF(out[[#This Row],[שמות ערביים]]="ערבי",1,0)</f>
        <v>0</v>
      </c>
    </row>
    <row r="412" spans="1:16" x14ac:dyDescent="0.25">
      <c r="A412" s="1" t="s">
        <v>9</v>
      </c>
      <c r="B412" s="1" t="s">
        <v>62</v>
      </c>
      <c r="C412" s="1" t="s">
        <v>1541</v>
      </c>
      <c r="D412" s="1" t="s">
        <v>2401</v>
      </c>
      <c r="E412" s="1" t="s">
        <v>1542</v>
      </c>
      <c r="F412" s="1" t="s">
        <v>2402</v>
      </c>
      <c r="G412" s="1" t="s">
        <v>15</v>
      </c>
      <c r="H412" t="b">
        <v>0</v>
      </c>
      <c r="I412" t="b">
        <v>0</v>
      </c>
      <c r="J412" s="10" t="b">
        <f>IF(OR(out[[#This Row],[retired]]=TRUE,out[[#This Row],[deceased]]=TRUE),FALSE,TRUE)</f>
        <v>1</v>
      </c>
      <c r="K412" s="10" t="str">
        <f>IFERROR(VLOOKUP(out[[#This Row],[role]:[role]],Table2[],MATCH(out[[#Headers],[דירוג]],Table2[#Headers],0),FALSE),"אחר")</f>
        <v>שופט</v>
      </c>
      <c r="L412" s="10" t="str">
        <f>IFERROR(VLOOKUP(out[[#This Row],[role]:[role]],Table2[],MATCH(out[[#Headers],[ערכאה]],Table2[#Headers],0),FALSE),"אחר")</f>
        <v>בית משפט שלום</v>
      </c>
      <c r="M412" s="10">
        <v>1</v>
      </c>
      <c r="N412" s="10">
        <f>IF(out[[#This Row],[sex]]="female",1,0)</f>
        <v>0</v>
      </c>
      <c r="O412" s="10" t="s">
        <v>4317</v>
      </c>
      <c r="P412" s="10">
        <f>IF(out[[#This Row],[שמות ערביים]]="ערבי",1,0)</f>
        <v>0</v>
      </c>
    </row>
    <row r="413" spans="1:16" x14ac:dyDescent="0.25">
      <c r="A413" s="1" t="s">
        <v>9</v>
      </c>
      <c r="B413" s="1" t="s">
        <v>126</v>
      </c>
      <c r="C413" s="1" t="s">
        <v>411</v>
      </c>
      <c r="D413" s="1" t="s">
        <v>2401</v>
      </c>
      <c r="E413" s="1" t="s">
        <v>415</v>
      </c>
      <c r="F413" s="1" t="s">
        <v>2402</v>
      </c>
      <c r="G413" s="1" t="s">
        <v>15</v>
      </c>
      <c r="H413" t="b">
        <v>0</v>
      </c>
      <c r="I413" t="b">
        <v>0</v>
      </c>
      <c r="J413" s="10" t="b">
        <f>IF(OR(out[[#This Row],[retired]]=TRUE,out[[#This Row],[deceased]]=TRUE),FALSE,TRUE)</f>
        <v>1</v>
      </c>
      <c r="K413" s="10" t="str">
        <f>IFERROR(VLOOKUP(out[[#This Row],[role]:[role]],Table2[],MATCH(out[[#Headers],[דירוג]],Table2[#Headers],0),FALSE),"אחר")</f>
        <v>שופט</v>
      </c>
      <c r="L413" s="10" t="str">
        <f>IFERROR(VLOOKUP(out[[#This Row],[role]:[role]],Table2[],MATCH(out[[#Headers],[ערכאה]],Table2[#Headers],0),FALSE),"אחר")</f>
        <v>בית משפט שלום</v>
      </c>
      <c r="M413" s="10">
        <v>1</v>
      </c>
      <c r="N413" s="10">
        <f>IF(out[[#This Row],[sex]]="female",1,0)</f>
        <v>0</v>
      </c>
      <c r="O413" s="10" t="s">
        <v>4317</v>
      </c>
      <c r="P413" s="10">
        <f>IF(out[[#This Row],[שמות ערביים]]="ערבי",1,0)</f>
        <v>0</v>
      </c>
    </row>
    <row r="414" spans="1:16" x14ac:dyDescent="0.25">
      <c r="A414" s="1" t="s">
        <v>9</v>
      </c>
      <c r="B414" s="1" t="s">
        <v>2320</v>
      </c>
      <c r="C414" s="1" t="s">
        <v>580</v>
      </c>
      <c r="D414" s="1" t="s">
        <v>2401</v>
      </c>
      <c r="E414" s="1" t="s">
        <v>582</v>
      </c>
      <c r="F414" s="1" t="s">
        <v>2402</v>
      </c>
      <c r="G414" s="1" t="s">
        <v>26</v>
      </c>
      <c r="H414" t="b">
        <v>0</v>
      </c>
      <c r="I414" t="b">
        <v>0</v>
      </c>
      <c r="J414" s="10" t="b">
        <f>IF(OR(out[[#This Row],[retired]]=TRUE,out[[#This Row],[deceased]]=TRUE),FALSE,TRUE)</f>
        <v>1</v>
      </c>
      <c r="K414" s="10" t="str">
        <f>IFERROR(VLOOKUP(out[[#This Row],[role]:[role]],Table2[],MATCH(out[[#Headers],[דירוג]],Table2[#Headers],0),FALSE),"אחר")</f>
        <v>שופט</v>
      </c>
      <c r="L414" s="10" t="str">
        <f>IFERROR(VLOOKUP(out[[#This Row],[role]:[role]],Table2[],MATCH(out[[#Headers],[ערכאה]],Table2[#Headers],0),FALSE),"אחר")</f>
        <v>בית משפט המחוזי</v>
      </c>
      <c r="M414" s="10">
        <v>1</v>
      </c>
      <c r="N414" s="10">
        <f>IF(out[[#This Row],[sex]]="female",1,0)</f>
        <v>1</v>
      </c>
      <c r="O414" s="10" t="s">
        <v>4317</v>
      </c>
      <c r="P414" s="10">
        <f>IF(out[[#This Row],[שמות ערביים]]="ערבי",1,0)</f>
        <v>0</v>
      </c>
    </row>
    <row r="415" spans="1:16" x14ac:dyDescent="0.25">
      <c r="A415" s="1" t="s">
        <v>9</v>
      </c>
      <c r="B415" s="1" t="s">
        <v>309</v>
      </c>
      <c r="C415" s="1" t="s">
        <v>397</v>
      </c>
      <c r="D415" s="1" t="s">
        <v>2401</v>
      </c>
      <c r="E415" s="1" t="s">
        <v>1143</v>
      </c>
      <c r="F415" s="1" t="s">
        <v>2402</v>
      </c>
      <c r="G415" s="1" t="s">
        <v>15</v>
      </c>
      <c r="H415" t="b">
        <v>0</v>
      </c>
      <c r="I415" t="b">
        <v>0</v>
      </c>
      <c r="J415" s="10" t="b">
        <f>IF(OR(out[[#This Row],[retired]]=TRUE,out[[#This Row],[deceased]]=TRUE),FALSE,TRUE)</f>
        <v>1</v>
      </c>
      <c r="K415" s="10" t="str">
        <f>IFERROR(VLOOKUP(out[[#This Row],[role]:[role]],Table2[],MATCH(out[[#Headers],[דירוג]],Table2[#Headers],0),FALSE),"אחר")</f>
        <v>שופט</v>
      </c>
      <c r="L415" s="10" t="str">
        <f>IFERROR(VLOOKUP(out[[#This Row],[role]:[role]],Table2[],MATCH(out[[#Headers],[ערכאה]],Table2[#Headers],0),FALSE),"אחר")</f>
        <v>בית הדין האזורי לעבודה</v>
      </c>
      <c r="M415" s="10">
        <v>1</v>
      </c>
      <c r="N415" s="10">
        <f>IF(out[[#This Row],[sex]]="female",1,0)</f>
        <v>0</v>
      </c>
      <c r="O415" s="10" t="s">
        <v>4317</v>
      </c>
      <c r="P415" s="10">
        <f>IF(out[[#This Row],[שמות ערביים]]="ערבי",1,0)</f>
        <v>0</v>
      </c>
    </row>
    <row r="416" spans="1:16" x14ac:dyDescent="0.25">
      <c r="A416" s="1" t="s">
        <v>9</v>
      </c>
      <c r="B416" s="1" t="s">
        <v>177</v>
      </c>
      <c r="C416" s="1" t="s">
        <v>2409</v>
      </c>
      <c r="D416" s="1" t="s">
        <v>2401</v>
      </c>
      <c r="E416" s="1" t="s">
        <v>2410</v>
      </c>
      <c r="F416" s="1" t="s">
        <v>2402</v>
      </c>
      <c r="G416" s="1" t="s">
        <v>26</v>
      </c>
      <c r="H416" t="b">
        <v>0</v>
      </c>
      <c r="I416" t="b">
        <v>0</v>
      </c>
      <c r="J416" s="10" t="b">
        <f>IF(OR(out[[#This Row],[retired]]=TRUE,out[[#This Row],[deceased]]=TRUE),FALSE,TRUE)</f>
        <v>1</v>
      </c>
      <c r="K416" s="10" t="str">
        <f>IFERROR(VLOOKUP(out[[#This Row],[role]:[role]],Table2[],MATCH(out[[#Headers],[דירוג]],Table2[#Headers],0),FALSE),"אחר")</f>
        <v>שופט</v>
      </c>
      <c r="L416" s="10" t="str">
        <f>IFERROR(VLOOKUP(out[[#This Row],[role]:[role]],Table2[],MATCH(out[[#Headers],[ערכאה]],Table2[#Headers],0),FALSE),"אחר")</f>
        <v>בית משפט לתעבורה</v>
      </c>
      <c r="M416" s="10">
        <v>1</v>
      </c>
      <c r="N416" s="10">
        <f>IF(out[[#This Row],[sex]]="female",1,0)</f>
        <v>1</v>
      </c>
      <c r="O416" s="10" t="s">
        <v>4317</v>
      </c>
      <c r="P416" s="10">
        <f>IF(out[[#This Row],[שמות ערביים]]="ערבי",1,0)</f>
        <v>0</v>
      </c>
    </row>
    <row r="417" spans="1:16" x14ac:dyDescent="0.25">
      <c r="A417" s="1" t="s">
        <v>9</v>
      </c>
      <c r="B417" s="1" t="s">
        <v>2411</v>
      </c>
      <c r="C417" s="1" t="s">
        <v>2412</v>
      </c>
      <c r="D417" s="1" t="s">
        <v>2401</v>
      </c>
      <c r="E417" s="1" t="s">
        <v>2413</v>
      </c>
      <c r="F417" s="1" t="s">
        <v>2402</v>
      </c>
      <c r="G417" s="1" t="s">
        <v>26</v>
      </c>
      <c r="H417" t="b">
        <v>0</v>
      </c>
      <c r="I417" t="b">
        <v>0</v>
      </c>
      <c r="J417" s="10" t="b">
        <f>IF(OR(out[[#This Row],[retired]]=TRUE,out[[#This Row],[deceased]]=TRUE),FALSE,TRUE)</f>
        <v>1</v>
      </c>
      <c r="K417" s="10" t="str">
        <f>IFERROR(VLOOKUP(out[[#This Row],[role]:[role]],Table2[],MATCH(out[[#Headers],[דירוג]],Table2[#Headers],0),FALSE),"אחר")</f>
        <v>שופט</v>
      </c>
      <c r="L417" s="10" t="str">
        <f>IFERROR(VLOOKUP(out[[#This Row],[role]:[role]],Table2[],MATCH(out[[#Headers],[ערכאה]],Table2[#Headers],0),FALSE),"אחר")</f>
        <v>בית משפט שלום</v>
      </c>
      <c r="M417" s="10">
        <v>1</v>
      </c>
      <c r="N417" s="10">
        <f>IF(out[[#This Row],[sex]]="female",1,0)</f>
        <v>1</v>
      </c>
      <c r="O417" s="10" t="s">
        <v>4317</v>
      </c>
      <c r="P417" s="10">
        <f>IF(out[[#This Row],[שמות ערביים]]="ערבי",1,0)</f>
        <v>0</v>
      </c>
    </row>
    <row r="418" spans="1:16" x14ac:dyDescent="0.25">
      <c r="A418" s="1" t="s">
        <v>9</v>
      </c>
      <c r="B418" s="1" t="s">
        <v>496</v>
      </c>
      <c r="C418" s="1" t="s">
        <v>68</v>
      </c>
      <c r="D418" s="1" t="s">
        <v>2401</v>
      </c>
      <c r="E418" s="1" t="s">
        <v>1577</v>
      </c>
      <c r="F418" s="1" t="s">
        <v>2402</v>
      </c>
      <c r="G418" s="1" t="s">
        <v>15</v>
      </c>
      <c r="H418" t="b">
        <v>0</v>
      </c>
      <c r="I418" t="b">
        <v>0</v>
      </c>
      <c r="J418" s="10" t="b">
        <f>IF(OR(out[[#This Row],[retired]]=TRUE,out[[#This Row],[deceased]]=TRUE),FALSE,TRUE)</f>
        <v>1</v>
      </c>
      <c r="K418" s="10" t="str">
        <f>IFERROR(VLOOKUP(out[[#This Row],[role]:[role]],Table2[],MATCH(out[[#Headers],[דירוג]],Table2[#Headers],0),FALSE),"אחר")</f>
        <v>סגן או משנה</v>
      </c>
      <c r="L418" s="10" t="str">
        <f>IFERROR(VLOOKUP(out[[#This Row],[role]:[role]],Table2[],MATCH(out[[#Headers],[ערכאה]],Table2[#Headers],0),FALSE),"אחר")</f>
        <v>בית משפט המחוזי</v>
      </c>
      <c r="M418" s="10">
        <v>1</v>
      </c>
      <c r="N418" s="10">
        <f>IF(out[[#This Row],[sex]]="female",1,0)</f>
        <v>0</v>
      </c>
      <c r="O418" s="10" t="s">
        <v>4317</v>
      </c>
      <c r="P418" s="10">
        <f>IF(out[[#This Row],[שמות ערביים]]="ערבי",1,0)</f>
        <v>0</v>
      </c>
    </row>
    <row r="419" spans="1:16" x14ac:dyDescent="0.25">
      <c r="A419" s="1" t="s">
        <v>9</v>
      </c>
      <c r="B419" s="1" t="s">
        <v>1011</v>
      </c>
      <c r="C419" s="1" t="s">
        <v>1878</v>
      </c>
      <c r="D419" s="1" t="s">
        <v>2401</v>
      </c>
      <c r="E419" s="1" t="s">
        <v>1830</v>
      </c>
      <c r="F419" s="1" t="s">
        <v>2402</v>
      </c>
      <c r="G419" s="1" t="s">
        <v>26</v>
      </c>
      <c r="H419" t="b">
        <v>0</v>
      </c>
      <c r="I419" t="b">
        <v>0</v>
      </c>
      <c r="J419" s="10" t="b">
        <f>IF(OR(out[[#This Row],[retired]]=TRUE,out[[#This Row],[deceased]]=TRUE),FALSE,TRUE)</f>
        <v>1</v>
      </c>
      <c r="K419" s="10" t="str">
        <f>IFERROR(VLOOKUP(out[[#This Row],[role]:[role]],Table2[],MATCH(out[[#Headers],[דירוג]],Table2[#Headers],0),FALSE),"אחר")</f>
        <v>שופט</v>
      </c>
      <c r="L419" s="10" t="str">
        <f>IFERROR(VLOOKUP(out[[#This Row],[role]:[role]],Table2[],MATCH(out[[#Headers],[ערכאה]],Table2[#Headers],0),FALSE),"אחר")</f>
        <v>בית משפט המחוזי</v>
      </c>
      <c r="M419" s="10">
        <v>1</v>
      </c>
      <c r="N419" s="10">
        <f>IF(out[[#This Row],[sex]]="female",1,0)</f>
        <v>1</v>
      </c>
      <c r="O419" s="10" t="s">
        <v>4317</v>
      </c>
      <c r="P419" s="10">
        <f>IF(out[[#This Row],[שמות ערביים]]="ערבי",1,0)</f>
        <v>0</v>
      </c>
    </row>
    <row r="420" spans="1:16" x14ac:dyDescent="0.25">
      <c r="A420" s="1" t="s">
        <v>9</v>
      </c>
      <c r="B420" s="1" t="s">
        <v>683</v>
      </c>
      <c r="C420" s="1" t="s">
        <v>2380</v>
      </c>
      <c r="D420" s="1" t="s">
        <v>2401</v>
      </c>
      <c r="E420" s="1" t="s">
        <v>2382</v>
      </c>
      <c r="F420" s="1" t="s">
        <v>2402</v>
      </c>
      <c r="G420" s="1" t="s">
        <v>15</v>
      </c>
      <c r="H420" t="b">
        <v>0</v>
      </c>
      <c r="I420" t="b">
        <v>0</v>
      </c>
      <c r="J420" s="10" t="b">
        <f>IF(OR(out[[#This Row],[retired]]=TRUE,out[[#This Row],[deceased]]=TRUE),FALSE,TRUE)</f>
        <v>1</v>
      </c>
      <c r="K420" s="10" t="str">
        <f>IFERROR(VLOOKUP(out[[#This Row],[role]:[role]],Table2[],MATCH(out[[#Headers],[דירוג]],Table2[#Headers],0),FALSE),"אחר")</f>
        <v>שופט</v>
      </c>
      <c r="L420" s="10" t="str">
        <f>IFERROR(VLOOKUP(out[[#This Row],[role]:[role]],Table2[],MATCH(out[[#Headers],[ערכאה]],Table2[#Headers],0),FALSE),"אחר")</f>
        <v>בית משפט המחוזי</v>
      </c>
      <c r="M420" s="10">
        <v>1</v>
      </c>
      <c r="N420" s="10">
        <f>IF(out[[#This Row],[sex]]="female",1,0)</f>
        <v>0</v>
      </c>
      <c r="O420" s="10" t="s">
        <v>4317</v>
      </c>
      <c r="P420" s="10">
        <f>IF(out[[#This Row],[שמות ערביים]]="ערבי",1,0)</f>
        <v>0</v>
      </c>
    </row>
    <row r="421" spans="1:16" x14ac:dyDescent="0.25">
      <c r="A421" s="1" t="s">
        <v>9</v>
      </c>
      <c r="B421" s="1" t="s">
        <v>2415</v>
      </c>
      <c r="C421" s="1" t="s">
        <v>2416</v>
      </c>
      <c r="D421" s="1" t="s">
        <v>2401</v>
      </c>
      <c r="E421" s="1" t="s">
        <v>2417</v>
      </c>
      <c r="F421" s="1" t="s">
        <v>2402</v>
      </c>
      <c r="G421" s="1" t="s">
        <v>26</v>
      </c>
      <c r="H421" t="b">
        <v>0</v>
      </c>
      <c r="I421" t="b">
        <v>0</v>
      </c>
      <c r="J421" s="10" t="b">
        <f>IF(OR(out[[#This Row],[retired]]=TRUE,out[[#This Row],[deceased]]=TRUE),FALSE,TRUE)</f>
        <v>1</v>
      </c>
      <c r="K421" s="10" t="str">
        <f>IFERROR(VLOOKUP(out[[#This Row],[role]:[role]],Table2[],MATCH(out[[#Headers],[דירוג]],Table2[#Headers],0),FALSE),"אחר")</f>
        <v>שופט</v>
      </c>
      <c r="L421" s="10" t="str">
        <f>IFERROR(VLOOKUP(out[[#This Row],[role]:[role]],Table2[],MATCH(out[[#Headers],[ערכאה]],Table2[#Headers],0),FALSE),"אחר")</f>
        <v>בית משפט שלום</v>
      </c>
      <c r="M421" s="10">
        <v>1</v>
      </c>
      <c r="N421" s="10">
        <f>IF(out[[#This Row],[sex]]="female",1,0)</f>
        <v>1</v>
      </c>
      <c r="O421" s="10" t="s">
        <v>4317</v>
      </c>
      <c r="P421" s="10">
        <f>IF(out[[#This Row],[שמות ערביים]]="ערבי",1,0)</f>
        <v>0</v>
      </c>
    </row>
    <row r="422" spans="1:16" x14ac:dyDescent="0.25">
      <c r="A422" s="1" t="s">
        <v>9</v>
      </c>
      <c r="B422" s="1" t="s">
        <v>1159</v>
      </c>
      <c r="C422" s="1" t="s">
        <v>292</v>
      </c>
      <c r="D422" s="1" t="s">
        <v>2401</v>
      </c>
      <c r="E422" s="1" t="s">
        <v>293</v>
      </c>
      <c r="F422" s="1" t="s">
        <v>2402</v>
      </c>
      <c r="G422" s="1" t="s">
        <v>26</v>
      </c>
      <c r="H422" t="b">
        <v>0</v>
      </c>
      <c r="I422" t="b">
        <v>0</v>
      </c>
      <c r="J422" s="10" t="b">
        <f>IF(OR(out[[#This Row],[retired]]=TRUE,out[[#This Row],[deceased]]=TRUE),FALSE,TRUE)</f>
        <v>1</v>
      </c>
      <c r="K422" s="10" t="str">
        <f>IFERROR(VLOOKUP(out[[#This Row],[role]:[role]],Table2[],MATCH(out[[#Headers],[דירוג]],Table2[#Headers],0),FALSE),"אחר")</f>
        <v>שופט</v>
      </c>
      <c r="L422" s="10" t="str">
        <f>IFERROR(VLOOKUP(out[[#This Row],[role]:[role]],Table2[],MATCH(out[[#Headers],[ערכאה]],Table2[#Headers],0),FALSE),"אחר")</f>
        <v>בית הדין האזורי לעבודה</v>
      </c>
      <c r="M422" s="10">
        <v>1</v>
      </c>
      <c r="N422" s="10">
        <f>IF(out[[#This Row],[sex]]="female",1,0)</f>
        <v>1</v>
      </c>
      <c r="O422" s="10" t="s">
        <v>4317</v>
      </c>
      <c r="P422" s="10">
        <f>IF(out[[#This Row],[שמות ערביים]]="ערבי",1,0)</f>
        <v>0</v>
      </c>
    </row>
    <row r="423" spans="1:16" x14ac:dyDescent="0.25">
      <c r="A423" s="1" t="s">
        <v>99</v>
      </c>
      <c r="B423" s="1" t="s">
        <v>2128</v>
      </c>
      <c r="C423" s="1" t="s">
        <v>246</v>
      </c>
      <c r="D423" s="1" t="s">
        <v>2419</v>
      </c>
      <c r="E423" s="1" t="s">
        <v>248</v>
      </c>
      <c r="F423" s="1" t="s">
        <v>2420</v>
      </c>
      <c r="G423" s="1" t="s">
        <v>26</v>
      </c>
      <c r="H423" t="b">
        <v>0</v>
      </c>
      <c r="I423" t="b">
        <v>0</v>
      </c>
      <c r="J423" s="10" t="b">
        <f>IF(OR(out[[#This Row],[retired]]=TRUE,out[[#This Row],[deceased]]=TRUE),FALSE,TRUE)</f>
        <v>1</v>
      </c>
      <c r="K423" s="10" t="str">
        <f>IFERROR(VLOOKUP(out[[#This Row],[role]:[role]],Table2[],MATCH(out[[#Headers],[דירוג]],Table2[#Headers],0),FALSE),"אחר")</f>
        <v>רשם</v>
      </c>
      <c r="L423" s="10" t="str">
        <f>IFERROR(VLOOKUP(out[[#This Row],[role]:[role]],Table2[],MATCH(out[[#Headers],[ערכאה]],Table2[#Headers],0),FALSE),"אחר")</f>
        <v>בית משפט שלום</v>
      </c>
      <c r="M423" s="10">
        <v>1</v>
      </c>
      <c r="N423" s="10">
        <f>IF(out[[#This Row],[sex]]="female",1,0)</f>
        <v>1</v>
      </c>
      <c r="O423" s="10" t="s">
        <v>4317</v>
      </c>
      <c r="P423" s="10">
        <f>IF(out[[#This Row],[שמות ערביים]]="ערבי",1,0)</f>
        <v>0</v>
      </c>
    </row>
    <row r="424" spans="1:16" x14ac:dyDescent="0.25">
      <c r="A424" s="1" t="s">
        <v>9</v>
      </c>
      <c r="B424" s="1" t="s">
        <v>295</v>
      </c>
      <c r="C424" s="1" t="s">
        <v>2424</v>
      </c>
      <c r="D424" s="1" t="s">
        <v>2401</v>
      </c>
      <c r="E424" s="1" t="s">
        <v>2425</v>
      </c>
      <c r="F424" s="1" t="s">
        <v>2402</v>
      </c>
      <c r="G424" s="1" t="s">
        <v>15</v>
      </c>
      <c r="H424" t="b">
        <v>0</v>
      </c>
      <c r="I424" t="b">
        <v>0</v>
      </c>
      <c r="J424" s="10" t="b">
        <f>IF(OR(out[[#This Row],[retired]]=TRUE,out[[#This Row],[deceased]]=TRUE),FALSE,TRUE)</f>
        <v>1</v>
      </c>
      <c r="K424" s="10" t="str">
        <f>IFERROR(VLOOKUP(out[[#This Row],[role]:[role]],Table2[],MATCH(out[[#Headers],[דירוג]],Table2[#Headers],0),FALSE),"אחר")</f>
        <v>שופט</v>
      </c>
      <c r="L424" s="10" t="str">
        <f>IFERROR(VLOOKUP(out[[#This Row],[role]:[role]],Table2[],MATCH(out[[#Headers],[ערכאה]],Table2[#Headers],0),FALSE),"אחר")</f>
        <v>בית משפט המחוזי</v>
      </c>
      <c r="M424" s="10">
        <v>1</v>
      </c>
      <c r="N424" s="10">
        <f>IF(out[[#This Row],[sex]]="female",1,0)</f>
        <v>0</v>
      </c>
      <c r="O424" s="10" t="s">
        <v>4317</v>
      </c>
      <c r="P424" s="10">
        <f>IF(out[[#This Row],[שמות ערביים]]="ערבי",1,0)</f>
        <v>0</v>
      </c>
    </row>
    <row r="425" spans="1:16" x14ac:dyDescent="0.25">
      <c r="A425" s="1" t="s">
        <v>9</v>
      </c>
      <c r="B425" s="1" t="s">
        <v>380</v>
      </c>
      <c r="C425" s="1" t="s">
        <v>517</v>
      </c>
      <c r="D425" s="1" t="s">
        <v>2430</v>
      </c>
      <c r="E425" s="1" t="s">
        <v>519</v>
      </c>
      <c r="F425" s="1" t="s">
        <v>2431</v>
      </c>
      <c r="G425" s="1" t="s">
        <v>26</v>
      </c>
      <c r="H425" t="b">
        <v>0</v>
      </c>
      <c r="I425" t="b">
        <v>0</v>
      </c>
      <c r="J425" s="10" t="b">
        <f>IF(OR(out[[#This Row],[retired]]=TRUE,out[[#This Row],[deceased]]=TRUE),FALSE,TRUE)</f>
        <v>1</v>
      </c>
      <c r="K425" s="10" t="str">
        <f>IFERROR(VLOOKUP(out[[#This Row],[role]:[role]],Table2[],MATCH(out[[#Headers],[דירוג]],Table2[#Headers],0),FALSE),"אחר")</f>
        <v>שופט</v>
      </c>
      <c r="L425" s="10" t="str">
        <f>IFERROR(VLOOKUP(out[[#This Row],[role]:[role]],Table2[],MATCH(out[[#Headers],[ערכאה]],Table2[#Headers],0),FALSE),"אחר")</f>
        <v>בית משפט המחוזי</v>
      </c>
      <c r="M425" s="10">
        <v>1</v>
      </c>
      <c r="N425" s="10">
        <f>IF(out[[#This Row],[sex]]="female",1,0)</f>
        <v>1</v>
      </c>
      <c r="O425" s="10" t="s">
        <v>4317</v>
      </c>
      <c r="P425" s="10">
        <f>IF(out[[#This Row],[שמות ערביים]]="ערבי",1,0)</f>
        <v>0</v>
      </c>
    </row>
    <row r="426" spans="1:16" x14ac:dyDescent="0.25">
      <c r="A426" s="1" t="s">
        <v>99</v>
      </c>
      <c r="B426" s="1" t="s">
        <v>2437</v>
      </c>
      <c r="C426" s="1" t="s">
        <v>400</v>
      </c>
      <c r="D426" s="1" t="s">
        <v>2438</v>
      </c>
      <c r="E426" s="1" t="s">
        <v>402</v>
      </c>
      <c r="F426" s="1" t="s">
        <v>2439</v>
      </c>
      <c r="G426" s="1" t="s">
        <v>26</v>
      </c>
      <c r="H426" t="b">
        <v>0</v>
      </c>
      <c r="I426" t="b">
        <v>0</v>
      </c>
      <c r="J426" s="10" t="b">
        <f>IF(OR(out[[#This Row],[retired]]=TRUE,out[[#This Row],[deceased]]=TRUE),FALSE,TRUE)</f>
        <v>1</v>
      </c>
      <c r="K426" s="10" t="str">
        <f>IFERROR(VLOOKUP(out[[#This Row],[role]:[role]],Table2[],MATCH(out[[#Headers],[דירוג]],Table2[#Headers],0),FALSE),"אחר")</f>
        <v>רשם</v>
      </c>
      <c r="L426" s="10" t="str">
        <f>IFERROR(VLOOKUP(out[[#This Row],[role]:[role]],Table2[],MATCH(out[[#Headers],[ערכאה]],Table2[#Headers],0),FALSE),"אחר")</f>
        <v>בית משפט שלום</v>
      </c>
      <c r="M426" s="10">
        <v>1</v>
      </c>
      <c r="N426" s="10">
        <f>IF(out[[#This Row],[sex]]="female",1,0)</f>
        <v>1</v>
      </c>
      <c r="O426" s="10" t="s">
        <v>4317</v>
      </c>
      <c r="P426" s="10">
        <f>IF(out[[#This Row],[שמות ערביים]]="ערבי",1,0)</f>
        <v>0</v>
      </c>
    </row>
    <row r="427" spans="1:16" x14ac:dyDescent="0.25">
      <c r="A427" s="1" t="s">
        <v>9</v>
      </c>
      <c r="B427" s="1" t="s">
        <v>540</v>
      </c>
      <c r="C427" s="1" t="s">
        <v>2440</v>
      </c>
      <c r="D427" s="1" t="s">
        <v>2441</v>
      </c>
      <c r="E427" s="1" t="s">
        <v>2442</v>
      </c>
      <c r="F427" s="1" t="s">
        <v>2443</v>
      </c>
      <c r="G427" s="1" t="s">
        <v>15</v>
      </c>
      <c r="H427" t="b">
        <v>0</v>
      </c>
      <c r="I427" t="b">
        <v>0</v>
      </c>
      <c r="J427" s="10" t="b">
        <f>IF(OR(out[[#This Row],[retired]]=TRUE,out[[#This Row],[deceased]]=TRUE),FALSE,TRUE)</f>
        <v>1</v>
      </c>
      <c r="K427" s="10" t="str">
        <f>IFERROR(VLOOKUP(out[[#This Row],[role]:[role]],Table2[],MATCH(out[[#Headers],[דירוג]],Table2[#Headers],0),FALSE),"אחר")</f>
        <v>שופט</v>
      </c>
      <c r="L427" s="10" t="str">
        <f>IFERROR(VLOOKUP(out[[#This Row],[role]:[role]],Table2[],MATCH(out[[#Headers],[ערכאה]],Table2[#Headers],0),FALSE),"אחר")</f>
        <v>בית משפט שלום</v>
      </c>
      <c r="M427" s="10">
        <v>1</v>
      </c>
      <c r="N427" s="10">
        <f>IF(out[[#This Row],[sex]]="female",1,0)</f>
        <v>0</v>
      </c>
      <c r="O427" s="10" t="s">
        <v>4317</v>
      </c>
      <c r="P427" s="10">
        <f>IF(out[[#This Row],[שמות ערביים]]="ערבי",1,0)</f>
        <v>0</v>
      </c>
    </row>
    <row r="428" spans="1:16" x14ac:dyDescent="0.25">
      <c r="A428" s="1" t="s">
        <v>9</v>
      </c>
      <c r="B428" s="1" t="s">
        <v>2449</v>
      </c>
      <c r="C428" s="1" t="s">
        <v>1349</v>
      </c>
      <c r="D428" s="1" t="s">
        <v>2450</v>
      </c>
      <c r="E428" s="1" t="s">
        <v>2451</v>
      </c>
      <c r="F428" s="1" t="s">
        <v>2452</v>
      </c>
      <c r="G428" s="1" t="s">
        <v>26</v>
      </c>
      <c r="H428" t="b">
        <v>0</v>
      </c>
      <c r="I428" t="b">
        <v>0</v>
      </c>
      <c r="J428" s="10" t="b">
        <f>IF(OR(out[[#This Row],[retired]]=TRUE,out[[#This Row],[deceased]]=TRUE),FALSE,TRUE)</f>
        <v>1</v>
      </c>
      <c r="K428" s="10" t="str">
        <f>IFERROR(VLOOKUP(out[[#This Row],[role]:[role]],Table2[],MATCH(out[[#Headers],[דירוג]],Table2[#Headers],0),FALSE),"אחר")</f>
        <v>סגן או משנה</v>
      </c>
      <c r="L428" s="10" t="str">
        <f>IFERROR(VLOOKUP(out[[#This Row],[role]:[role]],Table2[],MATCH(out[[#Headers],[ערכאה]],Table2[#Headers],0),FALSE),"אחר")</f>
        <v>בית משפט המחוזי</v>
      </c>
      <c r="M428" s="10">
        <v>1</v>
      </c>
      <c r="N428" s="10">
        <f>IF(out[[#This Row],[sex]]="female",1,0)</f>
        <v>1</v>
      </c>
      <c r="O428" s="10" t="s">
        <v>4317</v>
      </c>
      <c r="P428" s="10">
        <f>IF(out[[#This Row],[שמות ערביים]]="ערבי",1,0)</f>
        <v>0</v>
      </c>
    </row>
    <row r="429" spans="1:16" x14ac:dyDescent="0.25">
      <c r="A429" s="1" t="s">
        <v>9</v>
      </c>
      <c r="B429" s="1" t="s">
        <v>2400</v>
      </c>
      <c r="C429" s="1" t="s">
        <v>2454</v>
      </c>
      <c r="D429" s="1" t="s">
        <v>2455</v>
      </c>
      <c r="E429" s="1" t="s">
        <v>1684</v>
      </c>
      <c r="F429" s="1" t="s">
        <v>2456</v>
      </c>
      <c r="G429" s="1" t="s">
        <v>15</v>
      </c>
      <c r="H429" t="b">
        <v>0</v>
      </c>
      <c r="I429" t="b">
        <v>0</v>
      </c>
      <c r="J429" s="10" t="b">
        <f>IF(OR(out[[#This Row],[retired]]=TRUE,out[[#This Row],[deceased]]=TRUE),FALSE,TRUE)</f>
        <v>1</v>
      </c>
      <c r="K429" s="10" t="str">
        <f>IFERROR(VLOOKUP(out[[#This Row],[role]:[role]],Table2[],MATCH(out[[#Headers],[דירוג]],Table2[#Headers],0),FALSE),"אחר")</f>
        <v>שופט</v>
      </c>
      <c r="L429" s="10" t="str">
        <f>IFERROR(VLOOKUP(out[[#This Row],[role]:[role]],Table2[],MATCH(out[[#Headers],[ערכאה]],Table2[#Headers],0),FALSE),"אחר")</f>
        <v>בית משפט שלום</v>
      </c>
      <c r="M429" s="10">
        <v>1</v>
      </c>
      <c r="N429" s="10">
        <f>IF(out[[#This Row],[sex]]="female",1,0)</f>
        <v>0</v>
      </c>
      <c r="O429" s="10" t="s">
        <v>4317</v>
      </c>
      <c r="P429" s="10">
        <f>IF(out[[#This Row],[שמות ערביים]]="ערבי",1,0)</f>
        <v>0</v>
      </c>
    </row>
    <row r="430" spans="1:16" x14ac:dyDescent="0.25">
      <c r="A430" s="1" t="s">
        <v>9</v>
      </c>
      <c r="B430" s="1" t="s">
        <v>245</v>
      </c>
      <c r="C430" s="1" t="s">
        <v>503</v>
      </c>
      <c r="D430" s="1" t="s">
        <v>2457</v>
      </c>
      <c r="E430" s="1" t="s">
        <v>2458</v>
      </c>
      <c r="F430" s="1" t="s">
        <v>2459</v>
      </c>
      <c r="G430" s="1" t="s">
        <v>26</v>
      </c>
      <c r="H430" t="b">
        <v>0</v>
      </c>
      <c r="I430" t="b">
        <v>0</v>
      </c>
      <c r="J430" s="10" t="b">
        <f>IF(OR(out[[#This Row],[retired]]=TRUE,out[[#This Row],[deceased]]=TRUE),FALSE,TRUE)</f>
        <v>1</v>
      </c>
      <c r="K430" s="10" t="str">
        <f>IFERROR(VLOOKUP(out[[#This Row],[role]:[role]],Table2[],MATCH(out[[#Headers],[דירוג]],Table2[#Headers],0),FALSE),"אחר")</f>
        <v>שופט</v>
      </c>
      <c r="L430" s="10" t="str">
        <f>IFERROR(VLOOKUP(out[[#This Row],[role]:[role]],Table2[],MATCH(out[[#Headers],[ערכאה]],Table2[#Headers],0),FALSE),"אחר")</f>
        <v>בית משפט שלום</v>
      </c>
      <c r="M430" s="10">
        <v>1</v>
      </c>
      <c r="N430" s="10">
        <f>IF(out[[#This Row],[sex]]="female",1,0)</f>
        <v>1</v>
      </c>
      <c r="O430" s="10" t="s">
        <v>4317</v>
      </c>
      <c r="P430" s="10">
        <f>IF(out[[#This Row],[שמות ערביים]]="ערבי",1,0)</f>
        <v>0</v>
      </c>
    </row>
    <row r="431" spans="1:16" x14ac:dyDescent="0.25">
      <c r="A431" s="1" t="s">
        <v>9</v>
      </c>
      <c r="B431" s="1" t="s">
        <v>2460</v>
      </c>
      <c r="C431" s="1" t="s">
        <v>196</v>
      </c>
      <c r="D431" s="1" t="s">
        <v>2461</v>
      </c>
      <c r="E431" s="1" t="s">
        <v>1833</v>
      </c>
      <c r="F431" s="1" t="s">
        <v>2462</v>
      </c>
      <c r="G431" s="1" t="s">
        <v>15</v>
      </c>
      <c r="H431" t="b">
        <v>0</v>
      </c>
      <c r="I431" t="b">
        <v>0</v>
      </c>
      <c r="J431" s="10" t="b">
        <f>IF(OR(out[[#This Row],[retired]]=TRUE,out[[#This Row],[deceased]]=TRUE),FALSE,TRUE)</f>
        <v>1</v>
      </c>
      <c r="K431" s="10" t="str">
        <f>IFERROR(VLOOKUP(out[[#This Row],[role]:[role]],Table2[],MATCH(out[[#Headers],[דירוג]],Table2[#Headers],0),FALSE),"אחר")</f>
        <v>שופט</v>
      </c>
      <c r="L431" s="10" t="str">
        <f>IFERROR(VLOOKUP(out[[#This Row],[role]:[role]],Table2[],MATCH(out[[#Headers],[ערכאה]],Table2[#Headers],0),FALSE),"אחר")</f>
        <v>בית משפט שלום</v>
      </c>
      <c r="M431" s="10">
        <v>1</v>
      </c>
      <c r="N431" s="10">
        <f>IF(out[[#This Row],[sex]]="female",1,0)</f>
        <v>0</v>
      </c>
      <c r="O431" s="10" t="s">
        <v>4317</v>
      </c>
      <c r="P431" s="10">
        <f>IF(out[[#This Row],[שמות ערביים]]="ערבי",1,0)</f>
        <v>0</v>
      </c>
    </row>
    <row r="432" spans="1:16" x14ac:dyDescent="0.25">
      <c r="A432" s="1" t="s">
        <v>99</v>
      </c>
      <c r="B432" s="1" t="s">
        <v>2465</v>
      </c>
      <c r="C432" s="1" t="s">
        <v>292</v>
      </c>
      <c r="D432" s="1" t="s">
        <v>2461</v>
      </c>
      <c r="E432" s="1" t="s">
        <v>293</v>
      </c>
      <c r="F432" s="1" t="s">
        <v>2462</v>
      </c>
      <c r="G432" s="1" t="s">
        <v>26</v>
      </c>
      <c r="H432" t="b">
        <v>0</v>
      </c>
      <c r="I432" t="b">
        <v>0</v>
      </c>
      <c r="J432" s="10" t="b">
        <f>IF(OR(out[[#This Row],[retired]]=TRUE,out[[#This Row],[deceased]]=TRUE),FALSE,TRUE)</f>
        <v>1</v>
      </c>
      <c r="K432" s="10" t="str">
        <f>IFERROR(VLOOKUP(out[[#This Row],[role]:[role]],Table2[],MATCH(out[[#Headers],[דירוג]],Table2[#Headers],0),FALSE),"אחר")</f>
        <v>רשם</v>
      </c>
      <c r="L432" s="10" t="str">
        <f>IFERROR(VLOOKUP(out[[#This Row],[role]:[role]],Table2[],MATCH(out[[#Headers],[ערכאה]],Table2[#Headers],0),FALSE),"אחר")</f>
        <v>בית משפט שלום</v>
      </c>
      <c r="M432" s="10">
        <v>1</v>
      </c>
      <c r="N432" s="10">
        <f>IF(out[[#This Row],[sex]]="female",1,0)</f>
        <v>1</v>
      </c>
      <c r="O432" s="10" t="s">
        <v>4317</v>
      </c>
      <c r="P432" s="10">
        <f>IF(out[[#This Row],[שמות ערביים]]="ערבי",1,0)</f>
        <v>0</v>
      </c>
    </row>
    <row r="433" spans="1:16" x14ac:dyDescent="0.25">
      <c r="A433" s="1" t="s">
        <v>9</v>
      </c>
      <c r="B433" s="1" t="s">
        <v>219</v>
      </c>
      <c r="C433" s="1" t="s">
        <v>706</v>
      </c>
      <c r="D433" s="1" t="s">
        <v>2469</v>
      </c>
      <c r="E433" s="1" t="s">
        <v>2470</v>
      </c>
      <c r="F433" s="1" t="s">
        <v>2471</v>
      </c>
      <c r="G433" s="1" t="s">
        <v>26</v>
      </c>
      <c r="H433" t="b">
        <v>0</v>
      </c>
      <c r="I433" t="b">
        <v>0</v>
      </c>
      <c r="J433" s="10" t="b">
        <f>IF(OR(out[[#This Row],[retired]]=TRUE,out[[#This Row],[deceased]]=TRUE),FALSE,TRUE)</f>
        <v>1</v>
      </c>
      <c r="K433" s="10" t="str">
        <f>IFERROR(VLOOKUP(out[[#This Row],[role]:[role]],Table2[],MATCH(out[[#Headers],[דירוג]],Table2[#Headers],0),FALSE),"אחר")</f>
        <v>שופט</v>
      </c>
      <c r="L433" s="10" t="str">
        <f>IFERROR(VLOOKUP(out[[#This Row],[role]:[role]],Table2[],MATCH(out[[#Headers],[ערכאה]],Table2[#Headers],0),FALSE),"אחר")</f>
        <v>בית משפט שלום</v>
      </c>
      <c r="M433" s="10">
        <v>1</v>
      </c>
      <c r="N433" s="10">
        <f>IF(out[[#This Row],[sex]]="female",1,0)</f>
        <v>1</v>
      </c>
      <c r="O433" s="10" t="s">
        <v>4317</v>
      </c>
      <c r="P433" s="10">
        <f>IF(out[[#This Row],[שמות ערביים]]="ערבי",1,0)</f>
        <v>0</v>
      </c>
    </row>
    <row r="434" spans="1:16" x14ac:dyDescent="0.25">
      <c r="A434" s="1" t="s">
        <v>9</v>
      </c>
      <c r="B434" s="1" t="s">
        <v>94</v>
      </c>
      <c r="C434" s="1" t="s">
        <v>2353</v>
      </c>
      <c r="D434" s="1" t="s">
        <v>2472</v>
      </c>
      <c r="E434" s="1" t="s">
        <v>2473</v>
      </c>
      <c r="F434" s="1" t="s">
        <v>2474</v>
      </c>
      <c r="G434" s="1" t="s">
        <v>15</v>
      </c>
      <c r="H434" t="b">
        <v>0</v>
      </c>
      <c r="I434" t="b">
        <v>0</v>
      </c>
      <c r="J434" s="10" t="b">
        <f>IF(OR(out[[#This Row],[retired]]=TRUE,out[[#This Row],[deceased]]=TRUE),FALSE,TRUE)</f>
        <v>1</v>
      </c>
      <c r="K434" s="10" t="str">
        <f>IFERROR(VLOOKUP(out[[#This Row],[role]:[role]],Table2[],MATCH(out[[#Headers],[דירוג]],Table2[#Headers],0),FALSE),"אחר")</f>
        <v>שופט</v>
      </c>
      <c r="L434" s="10" t="str">
        <f>IFERROR(VLOOKUP(out[[#This Row],[role]:[role]],Table2[],MATCH(out[[#Headers],[ערכאה]],Table2[#Headers],0),FALSE),"אחר")</f>
        <v>בית משפט המחוזי</v>
      </c>
      <c r="M434" s="10">
        <v>1</v>
      </c>
      <c r="N434" s="10">
        <f>IF(out[[#This Row],[sex]]="female",1,0)</f>
        <v>0</v>
      </c>
      <c r="O434" s="10" t="s">
        <v>4317</v>
      </c>
      <c r="P434" s="10">
        <f>IF(out[[#This Row],[שמות ערביים]]="ערבי",1,0)</f>
        <v>0</v>
      </c>
    </row>
    <row r="435" spans="1:16" x14ac:dyDescent="0.25">
      <c r="A435" s="1" t="s">
        <v>99</v>
      </c>
      <c r="B435" s="1" t="s">
        <v>1540</v>
      </c>
      <c r="C435" s="1" t="s">
        <v>254</v>
      </c>
      <c r="D435" s="1" t="s">
        <v>2475</v>
      </c>
      <c r="E435" s="1" t="s">
        <v>258</v>
      </c>
      <c r="F435" s="1" t="s">
        <v>2476</v>
      </c>
      <c r="G435" s="1" t="s">
        <v>15</v>
      </c>
      <c r="H435" t="b">
        <v>0</v>
      </c>
      <c r="I435" t="b">
        <v>0</v>
      </c>
      <c r="J435" s="10" t="b">
        <f>IF(OR(out[[#This Row],[retired]]=TRUE,out[[#This Row],[deceased]]=TRUE),FALSE,TRUE)</f>
        <v>1</v>
      </c>
      <c r="K435" s="10" t="str">
        <f>IFERROR(VLOOKUP(out[[#This Row],[role]:[role]],Table2[],MATCH(out[[#Headers],[דירוג]],Table2[#Headers],0),FALSE),"אחר")</f>
        <v>רשם</v>
      </c>
      <c r="L435" s="10" t="str">
        <f>IFERROR(VLOOKUP(out[[#This Row],[role]:[role]],Table2[],MATCH(out[[#Headers],[ערכאה]],Table2[#Headers],0),FALSE),"אחר")</f>
        <v>בית משפט שלום</v>
      </c>
      <c r="M435" s="10">
        <v>1</v>
      </c>
      <c r="N435" s="10">
        <f>IF(out[[#This Row],[sex]]="female",1,0)</f>
        <v>0</v>
      </c>
      <c r="O435" s="10" t="s">
        <v>4317</v>
      </c>
      <c r="P435" s="10">
        <f>IF(out[[#This Row],[שמות ערביים]]="ערבי",1,0)</f>
        <v>0</v>
      </c>
    </row>
    <row r="436" spans="1:16" x14ac:dyDescent="0.25">
      <c r="A436" s="1" t="s">
        <v>9</v>
      </c>
      <c r="B436" s="1" t="s">
        <v>255</v>
      </c>
      <c r="C436" s="1" t="s">
        <v>206</v>
      </c>
      <c r="D436" s="1" t="s">
        <v>2477</v>
      </c>
      <c r="E436" s="1" t="s">
        <v>2478</v>
      </c>
      <c r="F436" s="1" t="s">
        <v>2479</v>
      </c>
      <c r="G436" s="1" t="s">
        <v>26</v>
      </c>
      <c r="H436" t="b">
        <v>0</v>
      </c>
      <c r="I436" t="b">
        <v>0</v>
      </c>
      <c r="J436" s="10" t="b">
        <f>IF(OR(out[[#This Row],[retired]]=TRUE,out[[#This Row],[deceased]]=TRUE),FALSE,TRUE)</f>
        <v>1</v>
      </c>
      <c r="K436" s="10" t="str">
        <f>IFERROR(VLOOKUP(out[[#This Row],[role]:[role]],Table2[],MATCH(out[[#Headers],[דירוג]],Table2[#Headers],0),FALSE),"אחר")</f>
        <v>שופט</v>
      </c>
      <c r="L436" s="10" t="str">
        <f>IFERROR(VLOOKUP(out[[#This Row],[role]:[role]],Table2[],MATCH(out[[#Headers],[ערכאה]],Table2[#Headers],0),FALSE),"אחר")</f>
        <v>בית משפט שלום</v>
      </c>
      <c r="M436" s="10">
        <v>1</v>
      </c>
      <c r="N436" s="10">
        <f>IF(out[[#This Row],[sex]]="female",1,0)</f>
        <v>1</v>
      </c>
      <c r="O436" s="10" t="s">
        <v>4317</v>
      </c>
      <c r="P436" s="10">
        <f>IF(out[[#This Row],[שמות ערביים]]="ערבי",1,0)</f>
        <v>0</v>
      </c>
    </row>
    <row r="437" spans="1:16" x14ac:dyDescent="0.25">
      <c r="A437" s="1" t="s">
        <v>9</v>
      </c>
      <c r="B437" s="1" t="s">
        <v>177</v>
      </c>
      <c r="C437" s="1" t="s">
        <v>2482</v>
      </c>
      <c r="D437" s="1" t="s">
        <v>2483</v>
      </c>
      <c r="E437" s="1" t="s">
        <v>2484</v>
      </c>
      <c r="F437" s="1" t="s">
        <v>2485</v>
      </c>
      <c r="G437" s="1" t="s">
        <v>26</v>
      </c>
      <c r="H437" t="b">
        <v>0</v>
      </c>
      <c r="I437" t="b">
        <v>0</v>
      </c>
      <c r="J437" s="10" t="b">
        <f>IF(OR(out[[#This Row],[retired]]=TRUE,out[[#This Row],[deceased]]=TRUE),FALSE,TRUE)</f>
        <v>1</v>
      </c>
      <c r="K437" s="10" t="str">
        <f>IFERROR(VLOOKUP(out[[#This Row],[role]:[role]],Table2[],MATCH(out[[#Headers],[דירוג]],Table2[#Headers],0),FALSE),"אחר")</f>
        <v>שופט</v>
      </c>
      <c r="L437" s="10" t="str">
        <f>IFERROR(VLOOKUP(out[[#This Row],[role]:[role]],Table2[],MATCH(out[[#Headers],[ערכאה]],Table2[#Headers],0),FALSE),"אחר")</f>
        <v>בית משפט לתעבורה</v>
      </c>
      <c r="M437" s="10">
        <v>1</v>
      </c>
      <c r="N437" s="10">
        <f>IF(out[[#This Row],[sex]]="female",1,0)</f>
        <v>1</v>
      </c>
      <c r="O437" s="10" t="s">
        <v>4317</v>
      </c>
      <c r="P437" s="10">
        <f>IF(out[[#This Row],[שמות ערביים]]="ערבי",1,0)</f>
        <v>0</v>
      </c>
    </row>
    <row r="438" spans="1:16" x14ac:dyDescent="0.25">
      <c r="A438" s="1" t="s">
        <v>9</v>
      </c>
      <c r="B438" s="1" t="s">
        <v>2501</v>
      </c>
      <c r="C438" s="1" t="s">
        <v>1164</v>
      </c>
      <c r="D438" s="1" t="s">
        <v>2502</v>
      </c>
      <c r="E438" s="1" t="s">
        <v>1166</v>
      </c>
      <c r="F438" s="1" t="s">
        <v>2503</v>
      </c>
      <c r="G438" s="1" t="s">
        <v>26</v>
      </c>
      <c r="H438" t="b">
        <v>0</v>
      </c>
      <c r="I438" t="b">
        <v>0</v>
      </c>
      <c r="J438" s="10" t="b">
        <f>IF(OR(out[[#This Row],[retired]]=TRUE,out[[#This Row],[deceased]]=TRUE),FALSE,TRUE)</f>
        <v>1</v>
      </c>
      <c r="K438" s="10" t="str">
        <f>IFERROR(VLOOKUP(out[[#This Row],[role]:[role]],Table2[],MATCH(out[[#Headers],[דירוג]],Table2[#Headers],0),FALSE),"אחר")</f>
        <v>שופט</v>
      </c>
      <c r="L438" s="10" t="str">
        <f>IFERROR(VLOOKUP(out[[#This Row],[role]:[role]],Table2[],MATCH(out[[#Headers],[ערכאה]],Table2[#Headers],0),FALSE),"אחר")</f>
        <v>בית משפט שלום</v>
      </c>
      <c r="M438" s="10">
        <v>1</v>
      </c>
      <c r="N438" s="10">
        <f>IF(out[[#This Row],[sex]]="female",1,0)</f>
        <v>1</v>
      </c>
      <c r="O438" s="10" t="s">
        <v>4317</v>
      </c>
      <c r="P438" s="10">
        <f>IF(out[[#This Row],[שמות ערביים]]="ערבי",1,0)</f>
        <v>0</v>
      </c>
    </row>
    <row r="439" spans="1:16" x14ac:dyDescent="0.25">
      <c r="A439" s="1" t="s">
        <v>9</v>
      </c>
      <c r="B439" s="1" t="s">
        <v>122</v>
      </c>
      <c r="C439" s="1" t="s">
        <v>986</v>
      </c>
      <c r="D439" s="1" t="s">
        <v>2511</v>
      </c>
      <c r="E439" s="1" t="s">
        <v>988</v>
      </c>
      <c r="F439" s="1" t="s">
        <v>2512</v>
      </c>
      <c r="G439" s="1" t="s">
        <v>26</v>
      </c>
      <c r="H439" t="b">
        <v>0</v>
      </c>
      <c r="I439" t="b">
        <v>0</v>
      </c>
      <c r="J439" s="10" t="b">
        <f>IF(OR(out[[#This Row],[retired]]=TRUE,out[[#This Row],[deceased]]=TRUE),FALSE,TRUE)</f>
        <v>1</v>
      </c>
      <c r="K439" s="10" t="str">
        <f>IFERROR(VLOOKUP(out[[#This Row],[role]:[role]],Table2[],MATCH(out[[#Headers],[דירוג]],Table2[#Headers],0),FALSE),"אחר")</f>
        <v>שופט</v>
      </c>
      <c r="L439" s="10" t="str">
        <f>IFERROR(VLOOKUP(out[[#This Row],[role]:[role]],Table2[],MATCH(out[[#Headers],[ערכאה]],Table2[#Headers],0),FALSE),"אחר")</f>
        <v>בית משפט המחוזי</v>
      </c>
      <c r="M439" s="10">
        <v>1</v>
      </c>
      <c r="N439" s="10">
        <f>IF(out[[#This Row],[sex]]="female",1,0)</f>
        <v>1</v>
      </c>
      <c r="O439" s="10" t="s">
        <v>4317</v>
      </c>
      <c r="P439" s="10">
        <f>IF(out[[#This Row],[שמות ערביים]]="ערבי",1,0)</f>
        <v>0</v>
      </c>
    </row>
    <row r="440" spans="1:16" x14ac:dyDescent="0.25">
      <c r="A440" s="1" t="s">
        <v>9</v>
      </c>
      <c r="B440" s="1" t="s">
        <v>2516</v>
      </c>
      <c r="C440" s="1" t="s">
        <v>1407</v>
      </c>
      <c r="D440" s="1" t="s">
        <v>2517</v>
      </c>
      <c r="E440" s="1" t="s">
        <v>2518</v>
      </c>
      <c r="F440" s="1" t="s">
        <v>2519</v>
      </c>
      <c r="G440" s="1" t="s">
        <v>15</v>
      </c>
      <c r="H440" t="b">
        <v>0</v>
      </c>
      <c r="I440" t="b">
        <v>0</v>
      </c>
      <c r="J440" s="10" t="b">
        <f>IF(OR(out[[#This Row],[retired]]=TRUE,out[[#This Row],[deceased]]=TRUE),FALSE,TRUE)</f>
        <v>1</v>
      </c>
      <c r="K440" s="10" t="str">
        <f>IFERROR(VLOOKUP(out[[#This Row],[role]:[role]],Table2[],MATCH(out[[#Headers],[דירוג]],Table2[#Headers],0),FALSE),"אחר")</f>
        <v>רשם</v>
      </c>
      <c r="L440" s="10" t="str">
        <f>IFERROR(VLOOKUP(out[[#This Row],[role]:[role]],Table2[],MATCH(out[[#Headers],[ערכאה]],Table2[#Headers],0),FALSE),"אחר")</f>
        <v>בית המשפט העליון</v>
      </c>
      <c r="M440" s="10">
        <v>1</v>
      </c>
      <c r="N440" s="10">
        <f>IF(out[[#This Row],[sex]]="female",1,0)</f>
        <v>0</v>
      </c>
      <c r="O440" s="10" t="s">
        <v>4317</v>
      </c>
      <c r="P440" s="10">
        <f>IF(out[[#This Row],[שמות ערביים]]="ערבי",1,0)</f>
        <v>0</v>
      </c>
    </row>
    <row r="441" spans="1:16" x14ac:dyDescent="0.25">
      <c r="A441" s="1" t="s">
        <v>9</v>
      </c>
      <c r="B441" s="1" t="s">
        <v>2520</v>
      </c>
      <c r="C441" s="1" t="s">
        <v>68</v>
      </c>
      <c r="D441" s="1" t="s">
        <v>2521</v>
      </c>
      <c r="E441" s="1" t="s">
        <v>1577</v>
      </c>
      <c r="F441" s="1" t="s">
        <v>2522</v>
      </c>
      <c r="G441" s="1" t="s">
        <v>15</v>
      </c>
      <c r="H441" t="b">
        <v>0</v>
      </c>
      <c r="I441" t="b">
        <v>0</v>
      </c>
      <c r="J441" s="10" t="b">
        <f>IF(OR(out[[#This Row],[retired]]=TRUE,out[[#This Row],[deceased]]=TRUE),FALSE,TRUE)</f>
        <v>1</v>
      </c>
      <c r="K441" s="10" t="str">
        <f>IFERROR(VLOOKUP(out[[#This Row],[role]:[role]],Table2[],MATCH(out[[#Headers],[דירוג]],Table2[#Headers],0),FALSE),"אחר")</f>
        <v>שופט</v>
      </c>
      <c r="L441" s="10" t="str">
        <f>IFERROR(VLOOKUP(out[[#This Row],[role]:[role]],Table2[],MATCH(out[[#Headers],[ערכאה]],Table2[#Headers],0),FALSE),"אחר")</f>
        <v>בית הדין האזורי לעבודה</v>
      </c>
      <c r="M441" s="10">
        <v>1</v>
      </c>
      <c r="N441" s="10">
        <f>IF(out[[#This Row],[sex]]="female",1,0)</f>
        <v>0</v>
      </c>
      <c r="O441" s="10" t="s">
        <v>4317</v>
      </c>
      <c r="P441" s="10">
        <f>IF(out[[#This Row],[שמות ערביים]]="ערבי",1,0)</f>
        <v>0</v>
      </c>
    </row>
    <row r="442" spans="1:16" x14ac:dyDescent="0.25">
      <c r="A442" s="1" t="s">
        <v>99</v>
      </c>
      <c r="B442" s="1" t="s">
        <v>2525</v>
      </c>
      <c r="C442" s="1" t="s">
        <v>722</v>
      </c>
      <c r="D442" s="1" t="s">
        <v>2526</v>
      </c>
      <c r="E442" s="1" t="s">
        <v>724</v>
      </c>
      <c r="F442" s="1" t="s">
        <v>2527</v>
      </c>
      <c r="G442" s="1" t="s">
        <v>15</v>
      </c>
      <c r="H442" t="b">
        <v>0</v>
      </c>
      <c r="I442" t="b">
        <v>0</v>
      </c>
      <c r="J442" s="10" t="b">
        <f>IF(OR(out[[#This Row],[retired]]=TRUE,out[[#This Row],[deceased]]=TRUE),FALSE,TRUE)</f>
        <v>1</v>
      </c>
      <c r="K442" s="10" t="str">
        <f>IFERROR(VLOOKUP(out[[#This Row],[role]:[role]],Table2[],MATCH(out[[#Headers],[דירוג]],Table2[#Headers],0),FALSE),"אחר")</f>
        <v>רשם</v>
      </c>
      <c r="L442" s="10" t="str">
        <f>IFERROR(VLOOKUP(out[[#This Row],[role]:[role]],Table2[],MATCH(out[[#Headers],[ערכאה]],Table2[#Headers],0),FALSE),"אחר")</f>
        <v>בית משפט שלום</v>
      </c>
      <c r="M442" s="10">
        <v>1</v>
      </c>
      <c r="N442" s="10">
        <f>IF(out[[#This Row],[sex]]="female",1,0)</f>
        <v>0</v>
      </c>
      <c r="O442" s="10" t="s">
        <v>4317</v>
      </c>
      <c r="P442" s="10">
        <f>IF(out[[#This Row],[שמות ערביים]]="ערבי",1,0)</f>
        <v>0</v>
      </c>
    </row>
    <row r="443" spans="1:16" x14ac:dyDescent="0.25">
      <c r="A443" s="1" t="s">
        <v>9</v>
      </c>
      <c r="B443" s="1" t="s">
        <v>717</v>
      </c>
      <c r="C443" s="1" t="s">
        <v>1670</v>
      </c>
      <c r="D443" s="1" t="s">
        <v>2528</v>
      </c>
      <c r="E443" s="1" t="s">
        <v>1672</v>
      </c>
      <c r="F443" s="1" t="s">
        <v>2529</v>
      </c>
      <c r="G443" s="1" t="s">
        <v>15</v>
      </c>
      <c r="H443" t="b">
        <v>0</v>
      </c>
      <c r="I443" t="b">
        <v>0</v>
      </c>
      <c r="J443" s="10" t="b">
        <f>IF(OR(out[[#This Row],[retired]]=TRUE,out[[#This Row],[deceased]]=TRUE),FALSE,TRUE)</f>
        <v>1</v>
      </c>
      <c r="K443" s="10" t="str">
        <f>IFERROR(VLOOKUP(out[[#This Row],[role]:[role]],Table2[],MATCH(out[[#Headers],[דירוג]],Table2[#Headers],0),FALSE),"אחר")</f>
        <v>שופט</v>
      </c>
      <c r="L443" s="10" t="str">
        <f>IFERROR(VLOOKUP(out[[#This Row],[role]:[role]],Table2[],MATCH(out[[#Headers],[ערכאה]],Table2[#Headers],0),FALSE),"אחר")</f>
        <v>בית משפט המחוזי</v>
      </c>
      <c r="M443" s="10">
        <v>1</v>
      </c>
      <c r="N443" s="10">
        <f>IF(out[[#This Row],[sex]]="female",1,0)</f>
        <v>0</v>
      </c>
      <c r="O443" s="10" t="s">
        <v>4317</v>
      </c>
      <c r="P443" s="10">
        <f>IF(out[[#This Row],[שמות ערביים]]="ערבי",1,0)</f>
        <v>0</v>
      </c>
    </row>
    <row r="444" spans="1:16" x14ac:dyDescent="0.25">
      <c r="A444" s="1" t="s">
        <v>9</v>
      </c>
      <c r="B444" s="1" t="s">
        <v>122</v>
      </c>
      <c r="C444" s="1" t="s">
        <v>2532</v>
      </c>
      <c r="D444" s="1" t="s">
        <v>2528</v>
      </c>
      <c r="E444" s="1" t="s">
        <v>2533</v>
      </c>
      <c r="F444" s="1" t="s">
        <v>2529</v>
      </c>
      <c r="G444" s="1" t="s">
        <v>26</v>
      </c>
      <c r="H444" t="b">
        <v>0</v>
      </c>
      <c r="I444" t="b">
        <v>0</v>
      </c>
      <c r="J444" s="10" t="b">
        <f>IF(OR(out[[#This Row],[retired]]=TRUE,out[[#This Row],[deceased]]=TRUE),FALSE,TRUE)</f>
        <v>1</v>
      </c>
      <c r="K444" s="10" t="str">
        <f>IFERROR(VLOOKUP(out[[#This Row],[role]:[role]],Table2[],MATCH(out[[#Headers],[דירוג]],Table2[#Headers],0),FALSE),"אחר")</f>
        <v>שופט</v>
      </c>
      <c r="L444" s="10" t="str">
        <f>IFERROR(VLOOKUP(out[[#This Row],[role]:[role]],Table2[],MATCH(out[[#Headers],[ערכאה]],Table2[#Headers],0),FALSE),"אחר")</f>
        <v>בית משפט המחוזי</v>
      </c>
      <c r="M444" s="10">
        <v>1</v>
      </c>
      <c r="N444" s="10">
        <f>IF(out[[#This Row],[sex]]="female",1,0)</f>
        <v>1</v>
      </c>
      <c r="O444" s="10" t="s">
        <v>4317</v>
      </c>
      <c r="P444" s="10">
        <f>IF(out[[#This Row],[שמות ערביים]]="ערבי",1,0)</f>
        <v>0</v>
      </c>
    </row>
    <row r="445" spans="1:16" x14ac:dyDescent="0.25">
      <c r="A445" s="1" t="s">
        <v>9</v>
      </c>
      <c r="B445" s="1" t="s">
        <v>295</v>
      </c>
      <c r="C445" s="1" t="s">
        <v>1514</v>
      </c>
      <c r="D445" s="1" t="s">
        <v>2528</v>
      </c>
      <c r="E445" s="1" t="s">
        <v>1516</v>
      </c>
      <c r="F445" s="1" t="s">
        <v>2529</v>
      </c>
      <c r="G445" s="1" t="s">
        <v>15</v>
      </c>
      <c r="H445" t="b">
        <v>0</v>
      </c>
      <c r="I445" t="b">
        <v>0</v>
      </c>
      <c r="J445" s="10" t="b">
        <f>IF(OR(out[[#This Row],[retired]]=TRUE,out[[#This Row],[deceased]]=TRUE),FALSE,TRUE)</f>
        <v>1</v>
      </c>
      <c r="K445" s="10" t="str">
        <f>IFERROR(VLOOKUP(out[[#This Row],[role]:[role]],Table2[],MATCH(out[[#Headers],[דירוג]],Table2[#Headers],0),FALSE),"אחר")</f>
        <v>שופט</v>
      </c>
      <c r="L445" s="10" t="str">
        <f>IFERROR(VLOOKUP(out[[#This Row],[role]:[role]],Table2[],MATCH(out[[#Headers],[ערכאה]],Table2[#Headers],0),FALSE),"אחר")</f>
        <v>בית משפט המחוזי</v>
      </c>
      <c r="M445" s="10">
        <v>1</v>
      </c>
      <c r="N445" s="10">
        <f>IF(out[[#This Row],[sex]]="female",1,0)</f>
        <v>0</v>
      </c>
      <c r="O445" s="10" t="s">
        <v>4317</v>
      </c>
      <c r="P445" s="10">
        <f>IF(out[[#This Row],[שמות ערביים]]="ערבי",1,0)</f>
        <v>0</v>
      </c>
    </row>
    <row r="446" spans="1:16" x14ac:dyDescent="0.25">
      <c r="A446" s="1" t="s">
        <v>9</v>
      </c>
      <c r="B446" s="1" t="s">
        <v>1760</v>
      </c>
      <c r="C446" s="1" t="s">
        <v>38</v>
      </c>
      <c r="D446" s="1" t="s">
        <v>2528</v>
      </c>
      <c r="E446" s="1" t="s">
        <v>40</v>
      </c>
      <c r="F446" s="1" t="s">
        <v>2529</v>
      </c>
      <c r="G446" s="1" t="s">
        <v>26</v>
      </c>
      <c r="H446" t="b">
        <v>0</v>
      </c>
      <c r="I446" t="b">
        <v>0</v>
      </c>
      <c r="J446" s="10" t="b">
        <f>IF(OR(out[[#This Row],[retired]]=TRUE,out[[#This Row],[deceased]]=TRUE),FALSE,TRUE)</f>
        <v>1</v>
      </c>
      <c r="K446" s="10" t="str">
        <f>IFERROR(VLOOKUP(out[[#This Row],[role]:[role]],Table2[],MATCH(out[[#Headers],[דירוג]],Table2[#Headers],0),FALSE),"אחר")</f>
        <v>שופט</v>
      </c>
      <c r="L446" s="10" t="str">
        <f>IFERROR(VLOOKUP(out[[#This Row],[role]:[role]],Table2[],MATCH(out[[#Headers],[ערכאה]],Table2[#Headers],0),FALSE),"אחר")</f>
        <v>בית משפט שלום</v>
      </c>
      <c r="M446" s="10">
        <v>1</v>
      </c>
      <c r="N446" s="10">
        <f>IF(out[[#This Row],[sex]]="female",1,0)</f>
        <v>1</v>
      </c>
      <c r="O446" s="10" t="s">
        <v>4317</v>
      </c>
      <c r="P446" s="10">
        <f>IF(out[[#This Row],[שמות ערביים]]="ערבי",1,0)</f>
        <v>0</v>
      </c>
    </row>
    <row r="447" spans="1:16" x14ac:dyDescent="0.25">
      <c r="A447" s="1" t="s">
        <v>9</v>
      </c>
      <c r="B447" s="1" t="s">
        <v>204</v>
      </c>
      <c r="C447" s="1" t="s">
        <v>2534</v>
      </c>
      <c r="D447" s="1" t="s">
        <v>2528</v>
      </c>
      <c r="E447" s="1" t="s">
        <v>2535</v>
      </c>
      <c r="F447" s="1" t="s">
        <v>2529</v>
      </c>
      <c r="G447" s="1" t="s">
        <v>26</v>
      </c>
      <c r="H447" t="b">
        <v>0</v>
      </c>
      <c r="I447" t="b">
        <v>0</v>
      </c>
      <c r="J447" s="10" t="b">
        <f>IF(OR(out[[#This Row],[retired]]=TRUE,out[[#This Row],[deceased]]=TRUE),FALSE,TRUE)</f>
        <v>1</v>
      </c>
      <c r="K447" s="10" t="str">
        <f>IFERROR(VLOOKUP(out[[#This Row],[role]:[role]],Table2[],MATCH(out[[#Headers],[דירוג]],Table2[#Headers],0),FALSE),"אחר")</f>
        <v>שופט</v>
      </c>
      <c r="L447" s="10" t="str">
        <f>IFERROR(VLOOKUP(out[[#This Row],[role]:[role]],Table2[],MATCH(out[[#Headers],[ערכאה]],Table2[#Headers],0),FALSE),"אחר")</f>
        <v>בית משפט שלום</v>
      </c>
      <c r="M447" s="10">
        <v>1</v>
      </c>
      <c r="N447" s="10">
        <f>IF(out[[#This Row],[sex]]="female",1,0)</f>
        <v>1</v>
      </c>
      <c r="O447" s="10" t="s">
        <v>4317</v>
      </c>
      <c r="P447" s="10">
        <f>IF(out[[#This Row],[שמות ערביים]]="ערבי",1,0)</f>
        <v>0</v>
      </c>
    </row>
    <row r="448" spans="1:16" x14ac:dyDescent="0.25">
      <c r="A448" s="1" t="s">
        <v>9</v>
      </c>
      <c r="B448" s="1" t="s">
        <v>2538</v>
      </c>
      <c r="C448" s="1" t="s">
        <v>2539</v>
      </c>
      <c r="D448" s="1" t="s">
        <v>2528</v>
      </c>
      <c r="E448" s="1" t="s">
        <v>739</v>
      </c>
      <c r="F448" s="1" t="s">
        <v>2540</v>
      </c>
      <c r="G448" s="1" t="s">
        <v>15</v>
      </c>
      <c r="H448" t="b">
        <v>0</v>
      </c>
      <c r="I448" t="b">
        <v>0</v>
      </c>
      <c r="J448" s="10" t="b">
        <f>IF(OR(out[[#This Row],[retired]]=TRUE,out[[#This Row],[deceased]]=TRUE),FALSE,TRUE)</f>
        <v>1</v>
      </c>
      <c r="K448" s="10" t="str">
        <f>IFERROR(VLOOKUP(out[[#This Row],[role]:[role]],Table2[],MATCH(out[[#Headers],[דירוג]],Table2[#Headers],0),FALSE),"אחר")</f>
        <v>סגן או משנה</v>
      </c>
      <c r="L448" s="10" t="str">
        <f>IFERROR(VLOOKUP(out[[#This Row],[role]:[role]],Table2[],MATCH(out[[#Headers],[ערכאה]],Table2[#Headers],0),FALSE),"אחר")</f>
        <v>בית משפט שלום</v>
      </c>
      <c r="M448" s="10">
        <v>1</v>
      </c>
      <c r="N448" s="10">
        <f>IF(out[[#This Row],[sex]]="female",1,0)</f>
        <v>0</v>
      </c>
      <c r="O448" s="10" t="s">
        <v>4317</v>
      </c>
      <c r="P448" s="10">
        <f>IF(out[[#This Row],[שמות ערביים]]="ערבי",1,0)</f>
        <v>0</v>
      </c>
    </row>
    <row r="449" spans="1:16" x14ac:dyDescent="0.25">
      <c r="A449" s="1" t="s">
        <v>9</v>
      </c>
      <c r="B449" s="1" t="s">
        <v>295</v>
      </c>
      <c r="C449" s="1" t="s">
        <v>605</v>
      </c>
      <c r="D449" s="1" t="s">
        <v>2528</v>
      </c>
      <c r="E449" s="1" t="s">
        <v>2393</v>
      </c>
      <c r="F449" s="1" t="s">
        <v>2529</v>
      </c>
      <c r="G449" s="1" t="s">
        <v>15</v>
      </c>
      <c r="H449" t="b">
        <v>0</v>
      </c>
      <c r="I449" t="b">
        <v>0</v>
      </c>
      <c r="J449" s="10" t="b">
        <f>IF(OR(out[[#This Row],[retired]]=TRUE,out[[#This Row],[deceased]]=TRUE),FALSE,TRUE)</f>
        <v>1</v>
      </c>
      <c r="K449" s="10" t="str">
        <f>IFERROR(VLOOKUP(out[[#This Row],[role]:[role]],Table2[],MATCH(out[[#Headers],[דירוג]],Table2[#Headers],0),FALSE),"אחר")</f>
        <v>שופט</v>
      </c>
      <c r="L449" s="10" t="str">
        <f>IFERROR(VLOOKUP(out[[#This Row],[role]:[role]],Table2[],MATCH(out[[#Headers],[ערכאה]],Table2[#Headers],0),FALSE),"אחר")</f>
        <v>בית משפט המחוזי</v>
      </c>
      <c r="M449" s="10">
        <v>1</v>
      </c>
      <c r="N449" s="10">
        <f>IF(out[[#This Row],[sex]]="female",1,0)</f>
        <v>0</v>
      </c>
      <c r="O449" s="10" t="s">
        <v>4317</v>
      </c>
      <c r="P449" s="10">
        <f>IF(out[[#This Row],[שמות ערביים]]="ערבי",1,0)</f>
        <v>0</v>
      </c>
    </row>
    <row r="450" spans="1:16" x14ac:dyDescent="0.25">
      <c r="A450" s="1" t="s">
        <v>9</v>
      </c>
      <c r="B450" s="1" t="s">
        <v>264</v>
      </c>
      <c r="C450" s="1" t="s">
        <v>246</v>
      </c>
      <c r="D450" s="1" t="s">
        <v>2550</v>
      </c>
      <c r="E450" s="1" t="s">
        <v>248</v>
      </c>
      <c r="F450" s="1" t="s">
        <v>2551</v>
      </c>
      <c r="G450" s="1" t="s">
        <v>26</v>
      </c>
      <c r="H450" t="b">
        <v>0</v>
      </c>
      <c r="I450" t="b">
        <v>0</v>
      </c>
      <c r="J450" s="10" t="b">
        <f>IF(OR(out[[#This Row],[retired]]=TRUE,out[[#This Row],[deceased]]=TRUE),FALSE,TRUE)</f>
        <v>1</v>
      </c>
      <c r="K450" s="10" t="str">
        <f>IFERROR(VLOOKUP(out[[#This Row],[role]:[role]],Table2[],MATCH(out[[#Headers],[דירוג]],Table2[#Headers],0),FALSE),"אחר")</f>
        <v>סגן או משנה</v>
      </c>
      <c r="L450" s="10" t="str">
        <f>IFERROR(VLOOKUP(out[[#This Row],[role]:[role]],Table2[],MATCH(out[[#Headers],[ערכאה]],Table2[#Headers],0),FALSE),"אחר")</f>
        <v>בית משפט שלום</v>
      </c>
      <c r="M450" s="10">
        <v>1</v>
      </c>
      <c r="N450" s="10">
        <f>IF(out[[#This Row],[sex]]="female",1,0)</f>
        <v>1</v>
      </c>
      <c r="O450" s="10" t="s">
        <v>4317</v>
      </c>
      <c r="P450" s="10">
        <f>IF(out[[#This Row],[שמות ערביים]]="ערבי",1,0)</f>
        <v>0</v>
      </c>
    </row>
    <row r="451" spans="1:16" x14ac:dyDescent="0.25">
      <c r="A451" s="1" t="s">
        <v>9</v>
      </c>
      <c r="B451" s="1" t="s">
        <v>2320</v>
      </c>
      <c r="C451" s="1" t="s">
        <v>2555</v>
      </c>
      <c r="D451" s="1" t="s">
        <v>2553</v>
      </c>
      <c r="E451" s="1" t="s">
        <v>2556</v>
      </c>
      <c r="F451" s="1" t="s">
        <v>2554</v>
      </c>
      <c r="G451" s="1" t="s">
        <v>26</v>
      </c>
      <c r="H451" t="b">
        <v>0</v>
      </c>
      <c r="I451" t="b">
        <v>0</v>
      </c>
      <c r="J451" s="10" t="b">
        <f>IF(OR(out[[#This Row],[retired]]=TRUE,out[[#This Row],[deceased]]=TRUE),FALSE,TRUE)</f>
        <v>1</v>
      </c>
      <c r="K451" s="10" t="str">
        <f>IFERROR(VLOOKUP(out[[#This Row],[role]:[role]],Table2[],MATCH(out[[#Headers],[דירוג]],Table2[#Headers],0),FALSE),"אחר")</f>
        <v>שופט</v>
      </c>
      <c r="L451" s="10" t="str">
        <f>IFERROR(VLOOKUP(out[[#This Row],[role]:[role]],Table2[],MATCH(out[[#Headers],[ערכאה]],Table2[#Headers],0),FALSE),"אחר")</f>
        <v>בית משפט המחוזי</v>
      </c>
      <c r="M451" s="10">
        <v>1</v>
      </c>
      <c r="N451" s="10">
        <f>IF(out[[#This Row],[sex]]="female",1,0)</f>
        <v>1</v>
      </c>
      <c r="O451" s="10" t="s">
        <v>4317</v>
      </c>
      <c r="P451" s="10">
        <f>IF(out[[#This Row],[שמות ערביים]]="ערבי",1,0)</f>
        <v>0</v>
      </c>
    </row>
    <row r="452" spans="1:16" x14ac:dyDescent="0.25">
      <c r="A452" s="1" t="s">
        <v>9</v>
      </c>
      <c r="B452" s="1" t="s">
        <v>380</v>
      </c>
      <c r="C452" s="1" t="s">
        <v>2558</v>
      </c>
      <c r="D452" s="1" t="s">
        <v>2559</v>
      </c>
      <c r="E452" s="1" t="s">
        <v>2560</v>
      </c>
      <c r="F452" s="1" t="s">
        <v>2561</v>
      </c>
      <c r="G452" s="1" t="s">
        <v>26</v>
      </c>
      <c r="H452" t="b">
        <v>0</v>
      </c>
      <c r="I452" t="b">
        <v>0</v>
      </c>
      <c r="J452" s="10" t="b">
        <f>IF(OR(out[[#This Row],[retired]]=TRUE,out[[#This Row],[deceased]]=TRUE),FALSE,TRUE)</f>
        <v>1</v>
      </c>
      <c r="K452" s="10" t="str">
        <f>IFERROR(VLOOKUP(out[[#This Row],[role]:[role]],Table2[],MATCH(out[[#Headers],[דירוג]],Table2[#Headers],0),FALSE),"אחר")</f>
        <v>שופט</v>
      </c>
      <c r="L452" s="10" t="str">
        <f>IFERROR(VLOOKUP(out[[#This Row],[role]:[role]],Table2[],MATCH(out[[#Headers],[ערכאה]],Table2[#Headers],0),FALSE),"אחר")</f>
        <v>בית משפט המחוזי</v>
      </c>
      <c r="M452" s="10">
        <v>1</v>
      </c>
      <c r="N452" s="10">
        <f>IF(out[[#This Row],[sex]]="female",1,0)</f>
        <v>1</v>
      </c>
      <c r="O452" s="10" t="s">
        <v>4317</v>
      </c>
      <c r="P452" s="10">
        <f>IF(out[[#This Row],[שמות ערביים]]="ערבי",1,0)</f>
        <v>0</v>
      </c>
    </row>
    <row r="453" spans="1:16" x14ac:dyDescent="0.25">
      <c r="A453" s="1" t="s">
        <v>9</v>
      </c>
      <c r="B453" s="1" t="s">
        <v>2562</v>
      </c>
      <c r="C453" s="1" t="s">
        <v>58</v>
      </c>
      <c r="D453" s="1" t="s">
        <v>2563</v>
      </c>
      <c r="E453" s="1" t="s">
        <v>60</v>
      </c>
      <c r="F453" s="1" t="s">
        <v>2564</v>
      </c>
      <c r="G453" s="1" t="s">
        <v>26</v>
      </c>
      <c r="H453" t="b">
        <v>0</v>
      </c>
      <c r="I453" t="b">
        <v>0</v>
      </c>
      <c r="J453" s="10" t="b">
        <f>IF(OR(out[[#This Row],[retired]]=TRUE,out[[#This Row],[deceased]]=TRUE),FALSE,TRUE)</f>
        <v>1</v>
      </c>
      <c r="K453" s="10" t="str">
        <f>IFERROR(VLOOKUP(out[[#This Row],[role]:[role]],Table2[],MATCH(out[[#Headers],[דירוג]],Table2[#Headers],0),FALSE),"אחר")</f>
        <v>סגן או משנה</v>
      </c>
      <c r="L453" s="10" t="str">
        <f>IFERROR(VLOOKUP(out[[#This Row],[role]:[role]],Table2[],MATCH(out[[#Headers],[ערכאה]],Table2[#Headers],0),FALSE),"אחר")</f>
        <v>בית משפט המחוזי</v>
      </c>
      <c r="M453" s="10">
        <v>1</v>
      </c>
      <c r="N453" s="10">
        <f>IF(out[[#This Row],[sex]]="female",1,0)</f>
        <v>1</v>
      </c>
      <c r="O453" s="10" t="s">
        <v>4317</v>
      </c>
      <c r="P453" s="10">
        <f>IF(out[[#This Row],[שמות ערביים]]="ערבי",1,0)</f>
        <v>0</v>
      </c>
    </row>
    <row r="454" spans="1:16" x14ac:dyDescent="0.25">
      <c r="A454" s="1" t="s">
        <v>9</v>
      </c>
      <c r="B454" s="1" t="s">
        <v>2569</v>
      </c>
      <c r="C454" s="1" t="s">
        <v>518</v>
      </c>
      <c r="D454" s="1" t="s">
        <v>2570</v>
      </c>
      <c r="E454" s="1" t="s">
        <v>520</v>
      </c>
      <c r="F454" s="1" t="s">
        <v>2571</v>
      </c>
      <c r="G454" s="1" t="s">
        <v>15</v>
      </c>
      <c r="H454" t="b">
        <v>0</v>
      </c>
      <c r="I454" t="b">
        <v>0</v>
      </c>
      <c r="J454" s="10" t="b">
        <f>IF(OR(out[[#This Row],[retired]]=TRUE,out[[#This Row],[deceased]]=TRUE),FALSE,TRUE)</f>
        <v>1</v>
      </c>
      <c r="K454" s="10" t="str">
        <f>IFERROR(VLOOKUP(out[[#This Row],[role]:[role]],Table2[],MATCH(out[[#Headers],[דירוג]],Table2[#Headers],0),FALSE),"אחר")</f>
        <v>שופט</v>
      </c>
      <c r="L454" s="10" t="str">
        <f>IFERROR(VLOOKUP(out[[#This Row],[role]:[role]],Table2[],MATCH(out[[#Headers],[ערכאה]],Table2[#Headers],0),FALSE),"אחר")</f>
        <v>בית משפט שלום</v>
      </c>
      <c r="M454" s="10">
        <v>1</v>
      </c>
      <c r="N454" s="10">
        <f>IF(out[[#This Row],[sex]]="female",1,0)</f>
        <v>0</v>
      </c>
      <c r="O454" s="10" t="s">
        <v>4317</v>
      </c>
      <c r="P454" s="10">
        <f>IF(out[[#This Row],[שמות ערביים]]="ערבי",1,0)</f>
        <v>0</v>
      </c>
    </row>
    <row r="455" spans="1:16" x14ac:dyDescent="0.25">
      <c r="A455" s="1" t="s">
        <v>9</v>
      </c>
      <c r="B455" s="1" t="s">
        <v>122</v>
      </c>
      <c r="C455" s="1" t="s">
        <v>362</v>
      </c>
      <c r="D455" s="1" t="s">
        <v>2572</v>
      </c>
      <c r="E455" s="1" t="s">
        <v>364</v>
      </c>
      <c r="F455" s="1" t="s">
        <v>2573</v>
      </c>
      <c r="G455" s="1" t="s">
        <v>26</v>
      </c>
      <c r="H455" t="b">
        <v>0</v>
      </c>
      <c r="I455" t="b">
        <v>0</v>
      </c>
      <c r="J455" s="10" t="b">
        <f>IF(OR(out[[#This Row],[retired]]=TRUE,out[[#This Row],[deceased]]=TRUE),FALSE,TRUE)</f>
        <v>1</v>
      </c>
      <c r="K455" s="10" t="str">
        <f>IFERROR(VLOOKUP(out[[#This Row],[role]:[role]],Table2[],MATCH(out[[#Headers],[דירוג]],Table2[#Headers],0),FALSE),"אחר")</f>
        <v>שופט</v>
      </c>
      <c r="L455" s="10" t="str">
        <f>IFERROR(VLOOKUP(out[[#This Row],[role]:[role]],Table2[],MATCH(out[[#Headers],[ערכאה]],Table2[#Headers],0),FALSE),"אחר")</f>
        <v>בית משפט המחוזי</v>
      </c>
      <c r="M455" s="10">
        <v>1</v>
      </c>
      <c r="N455" s="10">
        <f>IF(out[[#This Row],[sex]]="female",1,0)</f>
        <v>1</v>
      </c>
      <c r="O455" s="10" t="s">
        <v>4317</v>
      </c>
      <c r="P455" s="10">
        <f>IF(out[[#This Row],[שמות ערביים]]="ערבי",1,0)</f>
        <v>0</v>
      </c>
    </row>
    <row r="456" spans="1:16" x14ac:dyDescent="0.25">
      <c r="A456" s="1" t="s">
        <v>9</v>
      </c>
      <c r="B456" s="1" t="s">
        <v>380</v>
      </c>
      <c r="C456" s="1" t="s">
        <v>490</v>
      </c>
      <c r="D456" s="1" t="s">
        <v>2577</v>
      </c>
      <c r="E456" s="1" t="s">
        <v>492</v>
      </c>
      <c r="F456" s="1" t="s">
        <v>2578</v>
      </c>
      <c r="G456" s="1" t="s">
        <v>26</v>
      </c>
      <c r="H456" t="b">
        <v>0</v>
      </c>
      <c r="I456" t="b">
        <v>0</v>
      </c>
      <c r="J456" s="10" t="b">
        <f>IF(OR(out[[#This Row],[retired]]=TRUE,out[[#This Row],[deceased]]=TRUE),FALSE,TRUE)</f>
        <v>1</v>
      </c>
      <c r="K456" s="10" t="str">
        <f>IFERROR(VLOOKUP(out[[#This Row],[role]:[role]],Table2[],MATCH(out[[#Headers],[דירוג]],Table2[#Headers],0),FALSE),"אחר")</f>
        <v>שופט</v>
      </c>
      <c r="L456" s="10" t="str">
        <f>IFERROR(VLOOKUP(out[[#This Row],[role]:[role]],Table2[],MATCH(out[[#Headers],[ערכאה]],Table2[#Headers],0),FALSE),"אחר")</f>
        <v>בית משפט המחוזי</v>
      </c>
      <c r="M456" s="10">
        <v>1</v>
      </c>
      <c r="N456" s="10">
        <f>IF(out[[#This Row],[sex]]="female",1,0)</f>
        <v>1</v>
      </c>
      <c r="O456" s="10" t="s">
        <v>4317</v>
      </c>
      <c r="P456" s="10">
        <f>IF(out[[#This Row],[שמות ערביים]]="ערבי",1,0)</f>
        <v>0</v>
      </c>
    </row>
    <row r="457" spans="1:16" x14ac:dyDescent="0.25">
      <c r="A457" s="1" t="s">
        <v>9</v>
      </c>
      <c r="B457" s="1" t="s">
        <v>756</v>
      </c>
      <c r="C457" s="1" t="s">
        <v>622</v>
      </c>
      <c r="D457" s="1" t="s">
        <v>2579</v>
      </c>
      <c r="E457" s="1" t="s">
        <v>623</v>
      </c>
      <c r="F457" s="1" t="s">
        <v>2580</v>
      </c>
      <c r="G457" s="1" t="s">
        <v>26</v>
      </c>
      <c r="H457" t="b">
        <v>0</v>
      </c>
      <c r="I457" t="b">
        <v>0</v>
      </c>
      <c r="J457" s="10" t="b">
        <f>IF(OR(out[[#This Row],[retired]]=TRUE,out[[#This Row],[deceased]]=TRUE),FALSE,TRUE)</f>
        <v>1</v>
      </c>
      <c r="K457" s="10" t="str">
        <f>IFERROR(VLOOKUP(out[[#This Row],[role]:[role]],Table2[],MATCH(out[[#Headers],[דירוג]],Table2[#Headers],0),FALSE),"אחר")</f>
        <v>שופט</v>
      </c>
      <c r="L457" s="10" t="str">
        <f>IFERROR(VLOOKUP(out[[#This Row],[role]:[role]],Table2[],MATCH(out[[#Headers],[ערכאה]],Table2[#Headers],0),FALSE),"אחר")</f>
        <v>בית משפט שלום</v>
      </c>
      <c r="M457" s="10">
        <v>1</v>
      </c>
      <c r="N457" s="10">
        <f>IF(out[[#This Row],[sex]]="female",1,0)</f>
        <v>1</v>
      </c>
      <c r="O457" s="10" t="s">
        <v>4317</v>
      </c>
      <c r="P457" s="10">
        <f>IF(out[[#This Row],[שמות ערביים]]="ערבי",1,0)</f>
        <v>0</v>
      </c>
    </row>
    <row r="458" spans="1:16" x14ac:dyDescent="0.25">
      <c r="A458" s="1" t="s">
        <v>9</v>
      </c>
      <c r="B458" s="1" t="s">
        <v>1835</v>
      </c>
      <c r="C458" s="1" t="s">
        <v>133</v>
      </c>
      <c r="D458" s="1" t="s">
        <v>2581</v>
      </c>
      <c r="E458" s="1" t="s">
        <v>135</v>
      </c>
      <c r="F458" s="1" t="s">
        <v>2582</v>
      </c>
      <c r="G458" s="1" t="s">
        <v>15</v>
      </c>
      <c r="H458" t="b">
        <v>0</v>
      </c>
      <c r="I458" t="b">
        <v>0</v>
      </c>
      <c r="J458" s="10" t="b">
        <f>IF(OR(out[[#This Row],[retired]]=TRUE,out[[#This Row],[deceased]]=TRUE),FALSE,TRUE)</f>
        <v>1</v>
      </c>
      <c r="K458" s="10" t="str">
        <f>IFERROR(VLOOKUP(out[[#This Row],[role]:[role]],Table2[],MATCH(out[[#Headers],[דירוג]],Table2[#Headers],0),FALSE),"אחר")</f>
        <v>שופט</v>
      </c>
      <c r="L458" s="10" t="str">
        <f>IFERROR(VLOOKUP(out[[#This Row],[role]:[role]],Table2[],MATCH(out[[#Headers],[ערכאה]],Table2[#Headers],0),FALSE),"אחר")</f>
        <v>בית משפט שלום</v>
      </c>
      <c r="M458" s="10">
        <v>1</v>
      </c>
      <c r="N458" s="10">
        <f>IF(out[[#This Row],[sex]]="female",1,0)</f>
        <v>0</v>
      </c>
      <c r="O458" s="10" t="s">
        <v>4317</v>
      </c>
      <c r="P458" s="10">
        <f>IF(out[[#This Row],[שמות ערביים]]="ערבי",1,0)</f>
        <v>0</v>
      </c>
    </row>
    <row r="459" spans="1:16" x14ac:dyDescent="0.25">
      <c r="A459" s="1" t="s">
        <v>9</v>
      </c>
      <c r="B459" s="1" t="s">
        <v>2068</v>
      </c>
      <c r="C459" s="1" t="s">
        <v>246</v>
      </c>
      <c r="D459" s="1" t="s">
        <v>2583</v>
      </c>
      <c r="E459" s="1" t="s">
        <v>248</v>
      </c>
      <c r="F459" s="1" t="s">
        <v>2584</v>
      </c>
      <c r="G459" s="1" t="s">
        <v>26</v>
      </c>
      <c r="H459" t="b">
        <v>0</v>
      </c>
      <c r="I459" t="b">
        <v>0</v>
      </c>
      <c r="J459" s="10" t="b">
        <f>IF(OR(out[[#This Row],[retired]]=TRUE,out[[#This Row],[deceased]]=TRUE),FALSE,TRUE)</f>
        <v>1</v>
      </c>
      <c r="K459" s="10" t="str">
        <f>IFERROR(VLOOKUP(out[[#This Row],[role]:[role]],Table2[],MATCH(out[[#Headers],[דירוג]],Table2[#Headers],0),FALSE),"אחר")</f>
        <v>שופט</v>
      </c>
      <c r="L459" s="10" t="str">
        <f>IFERROR(VLOOKUP(out[[#This Row],[role]:[role]],Table2[],MATCH(out[[#Headers],[ערכאה]],Table2[#Headers],0),FALSE),"אחר")</f>
        <v>בית משפט שלום</v>
      </c>
      <c r="M459" s="10">
        <v>1</v>
      </c>
      <c r="N459" s="10">
        <f>IF(out[[#This Row],[sex]]="female",1,0)</f>
        <v>1</v>
      </c>
      <c r="O459" s="10" t="s">
        <v>4317</v>
      </c>
      <c r="P459" s="10">
        <f>IF(out[[#This Row],[שמות ערביים]]="ערבי",1,0)</f>
        <v>0</v>
      </c>
    </row>
    <row r="460" spans="1:16" x14ac:dyDescent="0.25">
      <c r="A460" s="1" t="s">
        <v>99</v>
      </c>
      <c r="B460" s="1" t="s">
        <v>677</v>
      </c>
      <c r="C460" s="1" t="s">
        <v>2587</v>
      </c>
      <c r="D460" s="1" t="s">
        <v>2588</v>
      </c>
      <c r="E460" s="1" t="s">
        <v>2589</v>
      </c>
      <c r="F460" s="1" t="s">
        <v>2590</v>
      </c>
      <c r="G460" s="1" t="s">
        <v>26</v>
      </c>
      <c r="H460" t="b">
        <v>0</v>
      </c>
      <c r="I460" t="b">
        <v>0</v>
      </c>
      <c r="J460" s="10" t="b">
        <f>IF(OR(out[[#This Row],[retired]]=TRUE,out[[#This Row],[deceased]]=TRUE),FALSE,TRUE)</f>
        <v>1</v>
      </c>
      <c r="K460" s="10" t="str">
        <f>IFERROR(VLOOKUP(out[[#This Row],[role]:[role]],Table2[],MATCH(out[[#Headers],[דירוג]],Table2[#Headers],0),FALSE),"אחר")</f>
        <v>רשם</v>
      </c>
      <c r="L460" s="10" t="str">
        <f>IFERROR(VLOOKUP(out[[#This Row],[role]:[role]],Table2[],MATCH(out[[#Headers],[ערכאה]],Table2[#Headers],0),FALSE),"אחר")</f>
        <v>בית הדין האזורי לעבודה</v>
      </c>
      <c r="M460" s="10">
        <v>1</v>
      </c>
      <c r="N460" s="10">
        <f>IF(out[[#This Row],[sex]]="female",1,0)</f>
        <v>1</v>
      </c>
      <c r="O460" s="10" t="s">
        <v>4317</v>
      </c>
      <c r="P460" s="10">
        <f>IF(out[[#This Row],[שמות ערביים]]="ערבי",1,0)</f>
        <v>0</v>
      </c>
    </row>
    <row r="461" spans="1:16" x14ac:dyDescent="0.25">
      <c r="A461" s="1" t="s">
        <v>9</v>
      </c>
      <c r="B461" s="1" t="s">
        <v>1022</v>
      </c>
      <c r="C461" s="1" t="s">
        <v>2592</v>
      </c>
      <c r="D461" s="1" t="s">
        <v>2593</v>
      </c>
      <c r="E461" s="1" t="s">
        <v>2594</v>
      </c>
      <c r="F461" s="1" t="s">
        <v>2595</v>
      </c>
      <c r="G461" s="1" t="s">
        <v>15</v>
      </c>
      <c r="H461" t="b">
        <v>0</v>
      </c>
      <c r="I461" t="b">
        <v>0</v>
      </c>
      <c r="J461" s="10" t="b">
        <f>IF(OR(out[[#This Row],[retired]]=TRUE,out[[#This Row],[deceased]]=TRUE),FALSE,TRUE)</f>
        <v>1</v>
      </c>
      <c r="K461" s="10" t="str">
        <f>IFERROR(VLOOKUP(out[[#This Row],[role]:[role]],Table2[],MATCH(out[[#Headers],[דירוג]],Table2[#Headers],0),FALSE),"אחר")</f>
        <v>שופט</v>
      </c>
      <c r="L461" s="10" t="str">
        <f>IFERROR(VLOOKUP(out[[#This Row],[role]:[role]],Table2[],MATCH(out[[#Headers],[ערכאה]],Table2[#Headers],0),FALSE),"אחר")</f>
        <v>בית משפט שלום</v>
      </c>
      <c r="M461" s="10">
        <v>1</v>
      </c>
      <c r="N461" s="10">
        <f>IF(out[[#This Row],[sex]]="female",1,0)</f>
        <v>0</v>
      </c>
      <c r="O461" s="10" t="s">
        <v>4317</v>
      </c>
      <c r="P461" s="10">
        <f>IF(out[[#This Row],[שמות ערביים]]="ערבי",1,0)</f>
        <v>0</v>
      </c>
    </row>
    <row r="462" spans="1:16" x14ac:dyDescent="0.25">
      <c r="A462" s="1" t="s">
        <v>9</v>
      </c>
      <c r="B462" s="1" t="s">
        <v>2598</v>
      </c>
      <c r="C462" s="1" t="s">
        <v>142</v>
      </c>
      <c r="D462" s="1" t="s">
        <v>2599</v>
      </c>
      <c r="E462" s="1" t="s">
        <v>2600</v>
      </c>
      <c r="F462" s="1" t="s">
        <v>2601</v>
      </c>
      <c r="G462" s="1" t="s">
        <v>15</v>
      </c>
      <c r="H462" t="b">
        <v>0</v>
      </c>
      <c r="I462" t="b">
        <v>0</v>
      </c>
      <c r="J462" s="10" t="b">
        <f>IF(OR(out[[#This Row],[retired]]=TRUE,out[[#This Row],[deceased]]=TRUE),FALSE,TRUE)</f>
        <v>1</v>
      </c>
      <c r="K462" s="10" t="str">
        <f>IFERROR(VLOOKUP(out[[#This Row],[role]:[role]],Table2[],MATCH(out[[#Headers],[דירוג]],Table2[#Headers],0),FALSE),"אחר")</f>
        <v>שופט</v>
      </c>
      <c r="L462" s="10" t="str">
        <f>IFERROR(VLOOKUP(out[[#This Row],[role]:[role]],Table2[],MATCH(out[[#Headers],[ערכאה]],Table2[#Headers],0),FALSE),"אחר")</f>
        <v>בית משפט שלום</v>
      </c>
      <c r="M462" s="10">
        <v>1</v>
      </c>
      <c r="N462" s="10">
        <f>IF(out[[#This Row],[sex]]="female",1,0)</f>
        <v>0</v>
      </c>
      <c r="O462" s="10" t="s">
        <v>4317</v>
      </c>
      <c r="P462" s="10">
        <f>IF(out[[#This Row],[שמות ערביים]]="ערבי",1,0)</f>
        <v>0</v>
      </c>
    </row>
    <row r="463" spans="1:16" x14ac:dyDescent="0.25">
      <c r="A463" s="1" t="s">
        <v>9</v>
      </c>
      <c r="B463" s="1" t="s">
        <v>1410</v>
      </c>
      <c r="C463" s="1" t="s">
        <v>2604</v>
      </c>
      <c r="D463" s="1" t="s">
        <v>2605</v>
      </c>
      <c r="E463" s="1" t="s">
        <v>2606</v>
      </c>
      <c r="F463" s="1" t="s">
        <v>2607</v>
      </c>
      <c r="G463" s="1" t="s">
        <v>26</v>
      </c>
      <c r="H463" t="b">
        <v>0</v>
      </c>
      <c r="I463" t="b">
        <v>0</v>
      </c>
      <c r="J463" s="10" t="b">
        <f>IF(OR(out[[#This Row],[retired]]=TRUE,out[[#This Row],[deceased]]=TRUE),FALSE,TRUE)</f>
        <v>1</v>
      </c>
      <c r="K463" s="10" t="str">
        <f>IFERROR(VLOOKUP(out[[#This Row],[role]:[role]],Table2[],MATCH(out[[#Headers],[דירוג]],Table2[#Headers],0),FALSE),"אחר")</f>
        <v>שופט</v>
      </c>
      <c r="L463" s="10" t="str">
        <f>IFERROR(VLOOKUP(out[[#This Row],[role]:[role]],Table2[],MATCH(out[[#Headers],[ערכאה]],Table2[#Headers],0),FALSE),"אחר")</f>
        <v>בית משפט המחוזי</v>
      </c>
      <c r="M463" s="10">
        <v>1</v>
      </c>
      <c r="N463" s="10">
        <f>IF(out[[#This Row],[sex]]="female",1,0)</f>
        <v>1</v>
      </c>
      <c r="O463" s="10" t="s">
        <v>4317</v>
      </c>
      <c r="P463" s="10">
        <f>IF(out[[#This Row],[שמות ערביים]]="ערבי",1,0)</f>
        <v>0</v>
      </c>
    </row>
    <row r="464" spans="1:16" x14ac:dyDescent="0.25">
      <c r="A464" s="1" t="s">
        <v>9</v>
      </c>
      <c r="B464" s="1" t="s">
        <v>442</v>
      </c>
      <c r="C464" s="1" t="s">
        <v>2616</v>
      </c>
      <c r="D464" s="1" t="s">
        <v>2617</v>
      </c>
      <c r="E464" s="1" t="s">
        <v>2618</v>
      </c>
      <c r="F464" s="1" t="s">
        <v>2619</v>
      </c>
      <c r="G464" s="1" t="s">
        <v>26</v>
      </c>
      <c r="H464" t="b">
        <v>0</v>
      </c>
      <c r="I464" t="b">
        <v>0</v>
      </c>
      <c r="J464" s="10" t="b">
        <f>IF(OR(out[[#This Row],[retired]]=TRUE,out[[#This Row],[deceased]]=TRUE),FALSE,TRUE)</f>
        <v>1</v>
      </c>
      <c r="K464" s="10" t="str">
        <f>IFERROR(VLOOKUP(out[[#This Row],[role]:[role]],Table2[],MATCH(out[[#Headers],[דירוג]],Table2[#Headers],0),FALSE),"אחר")</f>
        <v>שופט</v>
      </c>
      <c r="L464" s="10" t="str">
        <f>IFERROR(VLOOKUP(out[[#This Row],[role]:[role]],Table2[],MATCH(out[[#Headers],[ערכאה]],Table2[#Headers],0),FALSE),"אחר")</f>
        <v>בית משפט שלום</v>
      </c>
      <c r="M464" s="10">
        <v>1</v>
      </c>
      <c r="N464" s="10">
        <f>IF(out[[#This Row],[sex]]="female",1,0)</f>
        <v>1</v>
      </c>
      <c r="O464" s="10" t="s">
        <v>4317</v>
      </c>
      <c r="P464" s="10">
        <f>IF(out[[#This Row],[שמות ערביים]]="ערבי",1,0)</f>
        <v>0</v>
      </c>
    </row>
    <row r="465" spans="1:16" x14ac:dyDescent="0.25">
      <c r="A465" s="1" t="s">
        <v>9</v>
      </c>
      <c r="B465" s="1" t="s">
        <v>2620</v>
      </c>
      <c r="C465" s="1" t="s">
        <v>381</v>
      </c>
      <c r="D465" s="1" t="s">
        <v>2617</v>
      </c>
      <c r="E465" s="1" t="s">
        <v>2621</v>
      </c>
      <c r="F465" s="1" t="s">
        <v>2622</v>
      </c>
      <c r="G465" s="1" t="s">
        <v>26</v>
      </c>
      <c r="H465" t="b">
        <v>0</v>
      </c>
      <c r="I465" t="b">
        <v>0</v>
      </c>
      <c r="J465" s="10" t="b">
        <f>IF(OR(out[[#This Row],[retired]]=TRUE,out[[#This Row],[deceased]]=TRUE),FALSE,TRUE)</f>
        <v>1</v>
      </c>
      <c r="K465" s="10" t="str">
        <f>IFERROR(VLOOKUP(out[[#This Row],[role]:[role]],Table2[],MATCH(out[[#Headers],[דירוג]],Table2[#Headers],0),FALSE),"אחר")</f>
        <v>שופט</v>
      </c>
      <c r="L465" s="10" t="str">
        <f>IFERROR(VLOOKUP(out[[#This Row],[role]:[role]],Table2[],MATCH(out[[#Headers],[ערכאה]],Table2[#Headers],0),FALSE),"אחר")</f>
        <v>בית משפט שלום</v>
      </c>
      <c r="M465" s="10">
        <v>1</v>
      </c>
      <c r="N465" s="10">
        <f>IF(out[[#This Row],[sex]]="female",1,0)</f>
        <v>1</v>
      </c>
      <c r="O465" s="10" t="s">
        <v>4317</v>
      </c>
      <c r="P465" s="10">
        <f>IF(out[[#This Row],[שמות ערביים]]="ערבי",1,0)</f>
        <v>0</v>
      </c>
    </row>
    <row r="466" spans="1:16" x14ac:dyDescent="0.25">
      <c r="A466" s="1" t="s">
        <v>9</v>
      </c>
      <c r="B466" s="1" t="s">
        <v>717</v>
      </c>
      <c r="C466" s="1" t="s">
        <v>2623</v>
      </c>
      <c r="D466" s="1" t="s">
        <v>2617</v>
      </c>
      <c r="E466" s="1" t="s">
        <v>2624</v>
      </c>
      <c r="F466" s="1" t="s">
        <v>2625</v>
      </c>
      <c r="G466" s="1" t="s">
        <v>15</v>
      </c>
      <c r="H466" t="b">
        <v>0</v>
      </c>
      <c r="I466" t="b">
        <v>0</v>
      </c>
      <c r="J466" s="10" t="b">
        <f>IF(OR(out[[#This Row],[retired]]=TRUE,out[[#This Row],[deceased]]=TRUE),FALSE,TRUE)</f>
        <v>1</v>
      </c>
      <c r="K466" s="10" t="str">
        <f>IFERROR(VLOOKUP(out[[#This Row],[role]:[role]],Table2[],MATCH(out[[#Headers],[דירוג]],Table2[#Headers],0),FALSE),"אחר")</f>
        <v>שופט</v>
      </c>
      <c r="L466" s="10" t="str">
        <f>IFERROR(VLOOKUP(out[[#This Row],[role]:[role]],Table2[],MATCH(out[[#Headers],[ערכאה]],Table2[#Headers],0),FALSE),"אחר")</f>
        <v>בית משפט המחוזי</v>
      </c>
      <c r="M466" s="10">
        <v>1</v>
      </c>
      <c r="N466" s="10">
        <f>IF(out[[#This Row],[sex]]="female",1,0)</f>
        <v>0</v>
      </c>
      <c r="O466" s="10" t="s">
        <v>4317</v>
      </c>
      <c r="P466" s="10">
        <f>IF(out[[#This Row],[שמות ערביים]]="ערבי",1,0)</f>
        <v>0</v>
      </c>
    </row>
    <row r="467" spans="1:16" x14ac:dyDescent="0.25">
      <c r="A467" s="1" t="s">
        <v>9</v>
      </c>
      <c r="B467" s="1" t="s">
        <v>1792</v>
      </c>
      <c r="C467" s="1" t="s">
        <v>238</v>
      </c>
      <c r="D467" s="1" t="s">
        <v>2629</v>
      </c>
      <c r="E467" s="1" t="s">
        <v>240</v>
      </c>
      <c r="F467" s="1" t="s">
        <v>2630</v>
      </c>
      <c r="G467" s="1" t="s">
        <v>26</v>
      </c>
      <c r="H467" t="b">
        <v>0</v>
      </c>
      <c r="I467" t="b">
        <v>0</v>
      </c>
      <c r="J467" s="10" t="b">
        <f>IF(OR(out[[#This Row],[retired]]=TRUE,out[[#This Row],[deceased]]=TRUE),FALSE,TRUE)</f>
        <v>1</v>
      </c>
      <c r="K467" s="10" t="str">
        <f>IFERROR(VLOOKUP(out[[#This Row],[role]:[role]],Table2[],MATCH(out[[#Headers],[דירוג]],Table2[#Headers],0),FALSE),"אחר")</f>
        <v>שופט</v>
      </c>
      <c r="L467" s="10" t="str">
        <f>IFERROR(VLOOKUP(out[[#This Row],[role]:[role]],Table2[],MATCH(out[[#Headers],[ערכאה]],Table2[#Headers],0),FALSE),"אחר")</f>
        <v>בית משפט שלום</v>
      </c>
      <c r="M467" s="10">
        <v>1</v>
      </c>
      <c r="N467" s="10">
        <f>IF(out[[#This Row],[sex]]="female",1,0)</f>
        <v>1</v>
      </c>
      <c r="O467" s="10" t="s">
        <v>4317</v>
      </c>
      <c r="P467" s="10">
        <f>IF(out[[#This Row],[שמות ערביים]]="ערבי",1,0)</f>
        <v>0</v>
      </c>
    </row>
    <row r="468" spans="1:16" x14ac:dyDescent="0.25">
      <c r="A468" s="1" t="s">
        <v>99</v>
      </c>
      <c r="B468" s="1" t="s">
        <v>1203</v>
      </c>
      <c r="C468" s="1" t="s">
        <v>2631</v>
      </c>
      <c r="D468" s="1" t="s">
        <v>2632</v>
      </c>
      <c r="E468" s="1" t="s">
        <v>2633</v>
      </c>
      <c r="F468" s="1" t="s">
        <v>2634</v>
      </c>
      <c r="G468" s="1" t="s">
        <v>15</v>
      </c>
      <c r="H468" t="b">
        <v>0</v>
      </c>
      <c r="I468" t="b">
        <v>0</v>
      </c>
      <c r="J468" s="10" t="b">
        <f>IF(OR(out[[#This Row],[retired]]=TRUE,out[[#This Row],[deceased]]=TRUE),FALSE,TRUE)</f>
        <v>1</v>
      </c>
      <c r="K468" s="10" t="str">
        <f>IFERROR(VLOOKUP(out[[#This Row],[role]:[role]],Table2[],MATCH(out[[#Headers],[דירוג]],Table2[#Headers],0),FALSE),"אחר")</f>
        <v>רשם</v>
      </c>
      <c r="L468" s="10" t="str">
        <f>IFERROR(VLOOKUP(out[[#This Row],[role]:[role]],Table2[],MATCH(out[[#Headers],[ערכאה]],Table2[#Headers],0),FALSE),"אחר")</f>
        <v>בית משפט שלום</v>
      </c>
      <c r="M468" s="10">
        <v>1</v>
      </c>
      <c r="N468" s="10">
        <f>IF(out[[#This Row],[sex]]="female",1,0)</f>
        <v>0</v>
      </c>
      <c r="O468" s="10" t="s">
        <v>4317</v>
      </c>
      <c r="P468" s="10">
        <f>IF(out[[#This Row],[שמות ערביים]]="ערבי",1,0)</f>
        <v>0</v>
      </c>
    </row>
    <row r="469" spans="1:16" x14ac:dyDescent="0.25">
      <c r="A469" s="1" t="s">
        <v>9</v>
      </c>
      <c r="B469" s="1" t="s">
        <v>1043</v>
      </c>
      <c r="C469" s="1" t="s">
        <v>348</v>
      </c>
      <c r="D469" s="1" t="s">
        <v>2639</v>
      </c>
      <c r="E469" s="1" t="s">
        <v>350</v>
      </c>
      <c r="F469" s="1" t="s">
        <v>2640</v>
      </c>
      <c r="G469" s="1" t="s">
        <v>26</v>
      </c>
      <c r="H469" t="b">
        <v>0</v>
      </c>
      <c r="I469" t="b">
        <v>0</v>
      </c>
      <c r="J469" s="10" t="b">
        <f>IF(OR(out[[#This Row],[retired]]=TRUE,out[[#This Row],[deceased]]=TRUE),FALSE,TRUE)</f>
        <v>1</v>
      </c>
      <c r="K469" s="10" t="str">
        <f>IFERROR(VLOOKUP(out[[#This Row],[role]:[role]],Table2[],MATCH(out[[#Headers],[דירוג]],Table2[#Headers],0),FALSE),"אחר")</f>
        <v>שופט</v>
      </c>
      <c r="L469" s="10" t="str">
        <f>IFERROR(VLOOKUP(out[[#This Row],[role]:[role]],Table2[],MATCH(out[[#Headers],[ערכאה]],Table2[#Headers],0),FALSE),"אחר")</f>
        <v>בית משפט המחוזי</v>
      </c>
      <c r="M469" s="10">
        <v>1</v>
      </c>
      <c r="N469" s="10">
        <f>IF(out[[#This Row],[sex]]="female",1,0)</f>
        <v>1</v>
      </c>
      <c r="O469" s="10" t="s">
        <v>4317</v>
      </c>
      <c r="P469" s="10">
        <f>IF(out[[#This Row],[שמות ערביים]]="ערבי",1,0)</f>
        <v>0</v>
      </c>
    </row>
    <row r="470" spans="1:16" x14ac:dyDescent="0.25">
      <c r="A470" s="1" t="s">
        <v>9</v>
      </c>
      <c r="B470" s="1" t="s">
        <v>2648</v>
      </c>
      <c r="C470" s="1" t="s">
        <v>265</v>
      </c>
      <c r="D470" s="1" t="s">
        <v>2649</v>
      </c>
      <c r="E470" s="1" t="s">
        <v>267</v>
      </c>
      <c r="F470" s="1" t="s">
        <v>2650</v>
      </c>
      <c r="G470" s="1" t="s">
        <v>26</v>
      </c>
      <c r="H470" t="b">
        <v>0</v>
      </c>
      <c r="I470" t="b">
        <v>0</v>
      </c>
      <c r="J470" s="10" t="b">
        <f>IF(OR(out[[#This Row],[retired]]=TRUE,out[[#This Row],[deceased]]=TRUE),FALSE,TRUE)</f>
        <v>1</v>
      </c>
      <c r="K470" s="10" t="str">
        <f>IFERROR(VLOOKUP(out[[#This Row],[role]:[role]],Table2[],MATCH(out[[#Headers],[דירוג]],Table2[#Headers],0),FALSE),"אחר")</f>
        <v>נשיא</v>
      </c>
      <c r="L470" s="10" t="str">
        <f>IFERROR(VLOOKUP(out[[#This Row],[role]:[role]],Table2[],MATCH(out[[#Headers],[ערכאה]],Table2[#Headers],0),FALSE),"אחר")</f>
        <v>בית הדין האזורי לעבודה</v>
      </c>
      <c r="M470" s="10">
        <v>1</v>
      </c>
      <c r="N470" s="10">
        <f>IF(out[[#This Row],[sex]]="female",1,0)</f>
        <v>1</v>
      </c>
      <c r="O470" s="10" t="s">
        <v>4317</v>
      </c>
      <c r="P470" s="10">
        <f>IF(out[[#This Row],[שמות ערביים]]="ערבי",1,0)</f>
        <v>0</v>
      </c>
    </row>
    <row r="471" spans="1:16" x14ac:dyDescent="0.25">
      <c r="A471" s="1" t="s">
        <v>9</v>
      </c>
      <c r="B471" s="1" t="s">
        <v>412</v>
      </c>
      <c r="C471" s="1" t="s">
        <v>635</v>
      </c>
      <c r="D471" s="1" t="s">
        <v>2651</v>
      </c>
      <c r="E471" s="1" t="s">
        <v>637</v>
      </c>
      <c r="F471" s="1" t="s">
        <v>2652</v>
      </c>
      <c r="G471" s="1" t="s">
        <v>15</v>
      </c>
      <c r="H471" t="b">
        <v>0</v>
      </c>
      <c r="I471" t="b">
        <v>0</v>
      </c>
      <c r="J471" s="10" t="b">
        <f>IF(OR(out[[#This Row],[retired]]=TRUE,out[[#This Row],[deceased]]=TRUE),FALSE,TRUE)</f>
        <v>1</v>
      </c>
      <c r="K471" s="10" t="str">
        <f>IFERROR(VLOOKUP(out[[#This Row],[role]:[role]],Table2[],MATCH(out[[#Headers],[דירוג]],Table2[#Headers],0),FALSE),"אחר")</f>
        <v>שופט</v>
      </c>
      <c r="L471" s="10" t="str">
        <f>IFERROR(VLOOKUP(out[[#This Row],[role]:[role]],Table2[],MATCH(out[[#Headers],[ערכאה]],Table2[#Headers],0),FALSE),"אחר")</f>
        <v>בית משפט לתעבורה</v>
      </c>
      <c r="M471" s="10">
        <v>1</v>
      </c>
      <c r="N471" s="10">
        <f>IF(out[[#This Row],[sex]]="female",1,0)</f>
        <v>0</v>
      </c>
      <c r="O471" s="10" t="s">
        <v>4317</v>
      </c>
      <c r="P471" s="10">
        <f>IF(out[[#This Row],[שמות ערביים]]="ערבי",1,0)</f>
        <v>0</v>
      </c>
    </row>
    <row r="472" spans="1:16" x14ac:dyDescent="0.25">
      <c r="A472" s="1" t="s">
        <v>99</v>
      </c>
      <c r="B472" s="1" t="s">
        <v>2656</v>
      </c>
      <c r="C472" s="1" t="s">
        <v>2657</v>
      </c>
      <c r="D472" s="1" t="s">
        <v>2658</v>
      </c>
      <c r="E472" s="1" t="s">
        <v>2659</v>
      </c>
      <c r="F472" s="1" t="s">
        <v>2660</v>
      </c>
      <c r="G472" s="1" t="s">
        <v>15</v>
      </c>
      <c r="H472" t="b">
        <v>0</v>
      </c>
      <c r="I472" t="b">
        <v>0</v>
      </c>
      <c r="J472" s="10" t="b">
        <f>IF(OR(out[[#This Row],[retired]]=TRUE,out[[#This Row],[deceased]]=TRUE),FALSE,TRUE)</f>
        <v>1</v>
      </c>
      <c r="K472" s="10" t="str">
        <f>IFERROR(VLOOKUP(out[[#This Row],[role]:[role]],Table2[],MATCH(out[[#Headers],[דירוג]],Table2[#Headers],0),FALSE),"אחר")</f>
        <v>רשם</v>
      </c>
      <c r="L472" s="10" t="str">
        <f>IFERROR(VLOOKUP(out[[#This Row],[role]:[role]],Table2[],MATCH(out[[#Headers],[ערכאה]],Table2[#Headers],0),FALSE),"אחר")</f>
        <v>בית משפט שלום</v>
      </c>
      <c r="M472" s="10">
        <v>1</v>
      </c>
      <c r="N472" s="10">
        <f>IF(out[[#This Row],[sex]]="female",1,0)</f>
        <v>0</v>
      </c>
      <c r="O472" s="10" t="s">
        <v>4317</v>
      </c>
      <c r="P472" s="10">
        <f>IF(out[[#This Row],[שמות ערביים]]="ערבי",1,0)</f>
        <v>0</v>
      </c>
    </row>
    <row r="473" spans="1:16" x14ac:dyDescent="0.25">
      <c r="A473" s="1" t="s">
        <v>9</v>
      </c>
      <c r="B473" s="1" t="s">
        <v>412</v>
      </c>
      <c r="C473" s="1" t="s">
        <v>173</v>
      </c>
      <c r="D473" s="1" t="s">
        <v>2658</v>
      </c>
      <c r="E473" s="1" t="s">
        <v>2660</v>
      </c>
      <c r="F473" s="1" t="s">
        <v>175</v>
      </c>
      <c r="G473" s="1" t="s">
        <v>15</v>
      </c>
      <c r="H473" t="b">
        <v>0</v>
      </c>
      <c r="I473" t="b">
        <v>0</v>
      </c>
      <c r="J473" s="10" t="b">
        <f>IF(OR(out[[#This Row],[retired]]=TRUE,out[[#This Row],[deceased]]=TRUE),FALSE,TRUE)</f>
        <v>1</v>
      </c>
      <c r="K473" s="10" t="str">
        <f>IFERROR(VLOOKUP(out[[#This Row],[role]:[role]],Table2[],MATCH(out[[#Headers],[דירוג]],Table2[#Headers],0),FALSE),"אחר")</f>
        <v>שופט</v>
      </c>
      <c r="L473" s="10" t="str">
        <f>IFERROR(VLOOKUP(out[[#This Row],[role]:[role]],Table2[],MATCH(out[[#Headers],[ערכאה]],Table2[#Headers],0),FALSE),"אחר")</f>
        <v>בית משפט לתעבורה</v>
      </c>
      <c r="M473" s="10">
        <v>1</v>
      </c>
      <c r="N473" s="10">
        <f>IF(out[[#This Row],[sex]]="female",1,0)</f>
        <v>0</v>
      </c>
      <c r="O473" s="10" t="s">
        <v>4317</v>
      </c>
      <c r="P473" s="10">
        <f>IF(out[[#This Row],[שמות ערביים]]="ערבי",1,0)</f>
        <v>0</v>
      </c>
    </row>
    <row r="474" spans="1:16" x14ac:dyDescent="0.25">
      <c r="A474" s="1" t="s">
        <v>9</v>
      </c>
      <c r="B474" s="1" t="s">
        <v>683</v>
      </c>
      <c r="C474" s="1" t="s">
        <v>486</v>
      </c>
      <c r="D474" s="1" t="s">
        <v>2661</v>
      </c>
      <c r="E474" s="1" t="s">
        <v>488</v>
      </c>
      <c r="F474" s="1" t="s">
        <v>2662</v>
      </c>
      <c r="G474" s="1" t="s">
        <v>15</v>
      </c>
      <c r="H474" t="b">
        <v>0</v>
      </c>
      <c r="I474" t="b">
        <v>0</v>
      </c>
      <c r="J474" s="10" t="b">
        <f>IF(OR(out[[#This Row],[retired]]=TRUE,out[[#This Row],[deceased]]=TRUE),FALSE,TRUE)</f>
        <v>1</v>
      </c>
      <c r="K474" s="10" t="str">
        <f>IFERROR(VLOOKUP(out[[#This Row],[role]:[role]],Table2[],MATCH(out[[#Headers],[דירוג]],Table2[#Headers],0),FALSE),"אחר")</f>
        <v>שופט</v>
      </c>
      <c r="L474" s="10" t="str">
        <f>IFERROR(VLOOKUP(out[[#This Row],[role]:[role]],Table2[],MATCH(out[[#Headers],[ערכאה]],Table2[#Headers],0),FALSE),"אחר")</f>
        <v>בית משפט המחוזי</v>
      </c>
      <c r="M474" s="10">
        <v>1</v>
      </c>
      <c r="N474" s="10">
        <f>IF(out[[#This Row],[sex]]="female",1,0)</f>
        <v>0</v>
      </c>
      <c r="O474" s="10" t="s">
        <v>4317</v>
      </c>
      <c r="P474" s="10">
        <f>IF(out[[#This Row],[שמות ערביים]]="ערבי",1,0)</f>
        <v>0</v>
      </c>
    </row>
    <row r="475" spans="1:16" x14ac:dyDescent="0.25">
      <c r="A475" s="1" t="s">
        <v>99</v>
      </c>
      <c r="B475" s="1" t="s">
        <v>2128</v>
      </c>
      <c r="C475" s="1" t="s">
        <v>2140</v>
      </c>
      <c r="D475" s="1" t="s">
        <v>2663</v>
      </c>
      <c r="E475" s="1" t="s">
        <v>2141</v>
      </c>
      <c r="F475" s="1" t="s">
        <v>2664</v>
      </c>
      <c r="G475" s="1" t="s">
        <v>26</v>
      </c>
      <c r="H475" t="b">
        <v>0</v>
      </c>
      <c r="I475" t="b">
        <v>0</v>
      </c>
      <c r="J475" s="10" t="b">
        <f>IF(OR(out[[#This Row],[retired]]=TRUE,out[[#This Row],[deceased]]=TRUE),FALSE,TRUE)</f>
        <v>1</v>
      </c>
      <c r="K475" s="10" t="str">
        <f>IFERROR(VLOOKUP(out[[#This Row],[role]:[role]],Table2[],MATCH(out[[#Headers],[דירוג]],Table2[#Headers],0),FALSE),"אחר")</f>
        <v>רשם</v>
      </c>
      <c r="L475" s="10" t="str">
        <f>IFERROR(VLOOKUP(out[[#This Row],[role]:[role]],Table2[],MATCH(out[[#Headers],[ערכאה]],Table2[#Headers],0),FALSE),"אחר")</f>
        <v>בית משפט שלום</v>
      </c>
      <c r="M475" s="10">
        <v>1</v>
      </c>
      <c r="N475" s="10">
        <f>IF(out[[#This Row],[sex]]="female",1,0)</f>
        <v>1</v>
      </c>
      <c r="O475" s="10" t="s">
        <v>4317</v>
      </c>
      <c r="P475" s="10">
        <f>IF(out[[#This Row],[שמות ערביים]]="ערבי",1,0)</f>
        <v>0</v>
      </c>
    </row>
    <row r="476" spans="1:16" x14ac:dyDescent="0.25">
      <c r="A476" s="1" t="s">
        <v>9</v>
      </c>
      <c r="B476" s="1" t="s">
        <v>2665</v>
      </c>
      <c r="C476" s="1" t="s">
        <v>2666</v>
      </c>
      <c r="D476" s="1" t="s">
        <v>2667</v>
      </c>
      <c r="E476" s="1" t="s">
        <v>2668</v>
      </c>
      <c r="F476" s="1" t="s">
        <v>2669</v>
      </c>
      <c r="G476" s="1" t="s">
        <v>15</v>
      </c>
      <c r="H476" t="b">
        <v>0</v>
      </c>
      <c r="I476" t="b">
        <v>0</v>
      </c>
      <c r="J476" s="10" t="b">
        <f>IF(OR(out[[#This Row],[retired]]=TRUE,out[[#This Row],[deceased]]=TRUE),FALSE,TRUE)</f>
        <v>1</v>
      </c>
      <c r="K476" s="10" t="str">
        <f>IFERROR(VLOOKUP(out[[#This Row],[role]:[role]],Table2[],MATCH(out[[#Headers],[דירוג]],Table2[#Headers],0),FALSE),"אחר")</f>
        <v>סגן או משנה</v>
      </c>
      <c r="L476" s="10" t="str">
        <f>IFERROR(VLOOKUP(out[[#This Row],[role]:[role]],Table2[],MATCH(out[[#Headers],[ערכאה]],Table2[#Headers],0),FALSE),"אחר")</f>
        <v>בית משפט שלום</v>
      </c>
      <c r="M476" s="10">
        <v>1</v>
      </c>
      <c r="N476" s="10">
        <f>IF(out[[#This Row],[sex]]="female",1,0)</f>
        <v>0</v>
      </c>
      <c r="O476" s="10" t="s">
        <v>4317</v>
      </c>
      <c r="P476" s="10">
        <f>IF(out[[#This Row],[שמות ערביים]]="ערבי",1,0)</f>
        <v>0</v>
      </c>
    </row>
    <row r="477" spans="1:16" x14ac:dyDescent="0.25">
      <c r="A477" s="1" t="s">
        <v>99</v>
      </c>
      <c r="B477" s="1" t="s">
        <v>2363</v>
      </c>
      <c r="C477" s="1" t="s">
        <v>2670</v>
      </c>
      <c r="D477" s="1" t="s">
        <v>2671</v>
      </c>
      <c r="E477" s="1" t="s">
        <v>2672</v>
      </c>
      <c r="F477" s="1" t="s">
        <v>2673</v>
      </c>
      <c r="G477" s="1" t="s">
        <v>26</v>
      </c>
      <c r="H477" t="b">
        <v>0</v>
      </c>
      <c r="I477" t="b">
        <v>0</v>
      </c>
      <c r="J477" s="10" t="b">
        <f>IF(OR(out[[#This Row],[retired]]=TRUE,out[[#This Row],[deceased]]=TRUE),FALSE,TRUE)</f>
        <v>1</v>
      </c>
      <c r="K477" s="10" t="str">
        <f>IFERROR(VLOOKUP(out[[#This Row],[role]:[role]],Table2[],MATCH(out[[#Headers],[דירוג]],Table2[#Headers],0),FALSE),"אחר")</f>
        <v>רשם</v>
      </c>
      <c r="L477" s="10" t="str">
        <f>IFERROR(VLOOKUP(out[[#This Row],[role]:[role]],Table2[],MATCH(out[[#Headers],[ערכאה]],Table2[#Headers],0),FALSE),"אחר")</f>
        <v>בית משפט שלום</v>
      </c>
      <c r="M477" s="10">
        <v>1</v>
      </c>
      <c r="N477" s="10">
        <f>IF(out[[#This Row],[sex]]="female",1,0)</f>
        <v>1</v>
      </c>
      <c r="O477" s="10" t="s">
        <v>4317</v>
      </c>
      <c r="P477" s="10">
        <f>IF(out[[#This Row],[שמות ערביים]]="ערבי",1,0)</f>
        <v>0</v>
      </c>
    </row>
    <row r="478" spans="1:16" x14ac:dyDescent="0.25">
      <c r="A478" s="1" t="s">
        <v>9</v>
      </c>
      <c r="B478" s="1" t="s">
        <v>399</v>
      </c>
      <c r="C478" s="1" t="s">
        <v>1018</v>
      </c>
      <c r="D478" s="1" t="s">
        <v>2671</v>
      </c>
      <c r="E478" s="1" t="s">
        <v>1200</v>
      </c>
      <c r="F478" s="1" t="s">
        <v>2673</v>
      </c>
      <c r="G478" s="1" t="s">
        <v>26</v>
      </c>
      <c r="H478" t="b">
        <v>0</v>
      </c>
      <c r="I478" t="b">
        <v>0</v>
      </c>
      <c r="J478" s="10" t="b">
        <f>IF(OR(out[[#This Row],[retired]]=TRUE,out[[#This Row],[deceased]]=TRUE),FALSE,TRUE)</f>
        <v>1</v>
      </c>
      <c r="K478" s="10" t="str">
        <f>IFERROR(VLOOKUP(out[[#This Row],[role]:[role]],Table2[],MATCH(out[[#Headers],[דירוג]],Table2[#Headers],0),FALSE),"אחר")</f>
        <v>שופט</v>
      </c>
      <c r="L478" s="10" t="str">
        <f>IFERROR(VLOOKUP(out[[#This Row],[role]:[role]],Table2[],MATCH(out[[#Headers],[ערכאה]],Table2[#Headers],0),FALSE),"אחר")</f>
        <v>בית הדין האזורי לעבודה</v>
      </c>
      <c r="M478" s="10">
        <v>1</v>
      </c>
      <c r="N478" s="10">
        <f>IF(out[[#This Row],[sex]]="female",1,0)</f>
        <v>1</v>
      </c>
      <c r="O478" s="10" t="s">
        <v>4317</v>
      </c>
      <c r="P478" s="10">
        <f>IF(out[[#This Row],[שמות ערביים]]="ערבי",1,0)</f>
        <v>0</v>
      </c>
    </row>
    <row r="479" spans="1:16" x14ac:dyDescent="0.25">
      <c r="A479" s="1" t="s">
        <v>9</v>
      </c>
      <c r="B479" s="1" t="s">
        <v>451</v>
      </c>
      <c r="C479" s="1" t="s">
        <v>2674</v>
      </c>
      <c r="D479" s="1" t="s">
        <v>2675</v>
      </c>
      <c r="E479" s="1" t="s">
        <v>2676</v>
      </c>
      <c r="F479" s="1" t="s">
        <v>2677</v>
      </c>
      <c r="G479" s="1" t="s">
        <v>15</v>
      </c>
      <c r="H479" t="b">
        <v>0</v>
      </c>
      <c r="I479" t="b">
        <v>0</v>
      </c>
      <c r="J479" s="10" t="b">
        <f>IF(OR(out[[#This Row],[retired]]=TRUE,out[[#This Row],[deceased]]=TRUE),FALSE,TRUE)</f>
        <v>1</v>
      </c>
      <c r="K479" s="10" t="str">
        <f>IFERROR(VLOOKUP(out[[#This Row],[role]:[role]],Table2[],MATCH(out[[#Headers],[דירוג]],Table2[#Headers],0),FALSE),"אחר")</f>
        <v>שופט</v>
      </c>
      <c r="L479" s="10" t="str">
        <f>IFERROR(VLOOKUP(out[[#This Row],[role]:[role]],Table2[],MATCH(out[[#Headers],[ערכאה]],Table2[#Headers],0),FALSE),"אחר")</f>
        <v>בית המשפט העליון</v>
      </c>
      <c r="M479" s="10">
        <v>1</v>
      </c>
      <c r="N479" s="10">
        <f>IF(out[[#This Row],[sex]]="female",1,0)</f>
        <v>0</v>
      </c>
      <c r="O479" s="10" t="s">
        <v>4317</v>
      </c>
      <c r="P479" s="10">
        <f>IF(out[[#This Row],[שמות ערביים]]="ערבי",1,0)</f>
        <v>0</v>
      </c>
    </row>
    <row r="480" spans="1:16" x14ac:dyDescent="0.25">
      <c r="A480" s="1" t="s">
        <v>9</v>
      </c>
      <c r="B480" s="1" t="s">
        <v>2680</v>
      </c>
      <c r="C480" s="1" t="s">
        <v>2681</v>
      </c>
      <c r="D480" s="1" t="s">
        <v>2682</v>
      </c>
      <c r="E480" s="1" t="s">
        <v>2683</v>
      </c>
      <c r="F480" s="1" t="s">
        <v>2684</v>
      </c>
      <c r="G480" s="1" t="s">
        <v>26</v>
      </c>
      <c r="H480" t="b">
        <v>0</v>
      </c>
      <c r="I480" t="b">
        <v>0</v>
      </c>
      <c r="J480" s="10" t="b">
        <f>IF(OR(out[[#This Row],[retired]]=TRUE,out[[#This Row],[deceased]]=TRUE),FALSE,TRUE)</f>
        <v>1</v>
      </c>
      <c r="K480" s="10" t="str">
        <f>IFERROR(VLOOKUP(out[[#This Row],[role]:[role]],Table2[],MATCH(out[[#Headers],[דירוג]],Table2[#Headers],0),FALSE),"אחר")</f>
        <v>שופט</v>
      </c>
      <c r="L480" s="10" t="str">
        <f>IFERROR(VLOOKUP(out[[#This Row],[role]:[role]],Table2[],MATCH(out[[#Headers],[ערכאה]],Table2[#Headers],0),FALSE),"אחר")</f>
        <v>בית משפט המחוזי</v>
      </c>
      <c r="M480" s="10">
        <v>1</v>
      </c>
      <c r="N480" s="10">
        <f>IF(out[[#This Row],[sex]]="female",1,0)</f>
        <v>1</v>
      </c>
      <c r="O480" s="10" t="s">
        <v>4317</v>
      </c>
      <c r="P480" s="10">
        <f>IF(out[[#This Row],[שמות ערביים]]="ערבי",1,0)</f>
        <v>0</v>
      </c>
    </row>
    <row r="481" spans="1:16" x14ac:dyDescent="0.25">
      <c r="A481" s="1" t="s">
        <v>9</v>
      </c>
      <c r="B481" s="1" t="s">
        <v>126</v>
      </c>
      <c r="C481" s="1" t="s">
        <v>2691</v>
      </c>
      <c r="D481" s="1" t="s">
        <v>2692</v>
      </c>
      <c r="E481" s="1" t="s">
        <v>2693</v>
      </c>
      <c r="F481" s="1" t="s">
        <v>2694</v>
      </c>
      <c r="G481" s="1" t="s">
        <v>15</v>
      </c>
      <c r="H481" t="b">
        <v>0</v>
      </c>
      <c r="I481" t="b">
        <v>0</v>
      </c>
      <c r="J481" s="10" t="b">
        <f>IF(OR(out[[#This Row],[retired]]=TRUE,out[[#This Row],[deceased]]=TRUE),FALSE,TRUE)</f>
        <v>1</v>
      </c>
      <c r="K481" s="10" t="str">
        <f>IFERROR(VLOOKUP(out[[#This Row],[role]:[role]],Table2[],MATCH(out[[#Headers],[דירוג]],Table2[#Headers],0),FALSE),"אחר")</f>
        <v>שופט</v>
      </c>
      <c r="L481" s="10" t="str">
        <f>IFERROR(VLOOKUP(out[[#This Row],[role]:[role]],Table2[],MATCH(out[[#Headers],[ערכאה]],Table2[#Headers],0),FALSE),"אחר")</f>
        <v>בית משפט שלום</v>
      </c>
      <c r="M481" s="10">
        <v>1</v>
      </c>
      <c r="N481" s="10">
        <f>IF(out[[#This Row],[sex]]="female",1,0)</f>
        <v>0</v>
      </c>
      <c r="O481" s="10" t="s">
        <v>4317</v>
      </c>
      <c r="P481" s="10">
        <f>IF(out[[#This Row],[שמות ערביים]]="ערבי",1,0)</f>
        <v>0</v>
      </c>
    </row>
    <row r="482" spans="1:16" x14ac:dyDescent="0.25">
      <c r="A482" s="1" t="s">
        <v>9</v>
      </c>
      <c r="B482" s="1" t="s">
        <v>37</v>
      </c>
      <c r="C482" s="1" t="s">
        <v>2706</v>
      </c>
      <c r="D482" s="1" t="s">
        <v>2707</v>
      </c>
      <c r="E482" s="1" t="s">
        <v>2708</v>
      </c>
      <c r="F482" s="1" t="s">
        <v>2709</v>
      </c>
      <c r="G482" s="1" t="s">
        <v>26</v>
      </c>
      <c r="H482" t="b">
        <v>0</v>
      </c>
      <c r="I482" t="b">
        <v>0</v>
      </c>
      <c r="J482" s="10" t="b">
        <f>IF(OR(out[[#This Row],[retired]]=TRUE,out[[#This Row],[deceased]]=TRUE),FALSE,TRUE)</f>
        <v>1</v>
      </c>
      <c r="K482" s="10" t="str">
        <f>IFERROR(VLOOKUP(out[[#This Row],[role]:[role]],Table2[],MATCH(out[[#Headers],[דירוג]],Table2[#Headers],0),FALSE),"אחר")</f>
        <v>שופט</v>
      </c>
      <c r="L482" s="10" t="str">
        <f>IFERROR(VLOOKUP(out[[#This Row],[role]:[role]],Table2[],MATCH(out[[#Headers],[ערכאה]],Table2[#Headers],0),FALSE),"אחר")</f>
        <v>בית משפט שלום</v>
      </c>
      <c r="M482" s="10">
        <v>1</v>
      </c>
      <c r="N482" s="10">
        <f>IF(out[[#This Row],[sex]]="female",1,0)</f>
        <v>1</v>
      </c>
      <c r="O482" s="10" t="s">
        <v>4317</v>
      </c>
      <c r="P482" s="10">
        <f>IF(out[[#This Row],[שמות ערביים]]="ערבי",1,0)</f>
        <v>0</v>
      </c>
    </row>
    <row r="483" spans="1:16" x14ac:dyDescent="0.25">
      <c r="A483" s="1" t="s">
        <v>9</v>
      </c>
      <c r="B483" s="1" t="s">
        <v>2717</v>
      </c>
      <c r="C483" s="1" t="s">
        <v>77</v>
      </c>
      <c r="D483" s="1" t="s">
        <v>2718</v>
      </c>
      <c r="E483" s="1" t="s">
        <v>79</v>
      </c>
      <c r="F483" s="1" t="s">
        <v>2719</v>
      </c>
      <c r="G483" s="1" t="s">
        <v>26</v>
      </c>
      <c r="H483" t="b">
        <v>0</v>
      </c>
      <c r="I483" t="b">
        <v>0</v>
      </c>
      <c r="J483" s="10" t="b">
        <f>IF(OR(out[[#This Row],[retired]]=TRUE,out[[#This Row],[deceased]]=TRUE),FALSE,TRUE)</f>
        <v>1</v>
      </c>
      <c r="K483" s="10" t="str">
        <f>IFERROR(VLOOKUP(out[[#This Row],[role]:[role]],Table2[],MATCH(out[[#Headers],[דירוג]],Table2[#Headers],0),FALSE),"אחר")</f>
        <v>סגן או משנה</v>
      </c>
      <c r="L483" s="10" t="str">
        <f>IFERROR(VLOOKUP(out[[#This Row],[role]:[role]],Table2[],MATCH(out[[#Headers],[ערכאה]],Table2[#Headers],0),FALSE),"אחר")</f>
        <v>בית משפט שלום</v>
      </c>
      <c r="M483" s="10">
        <v>1</v>
      </c>
      <c r="N483" s="10">
        <f>IF(out[[#This Row],[sex]]="female",1,0)</f>
        <v>1</v>
      </c>
      <c r="O483" s="10" t="s">
        <v>4317</v>
      </c>
      <c r="P483" s="10">
        <f>IF(out[[#This Row],[שמות ערביים]]="ערבי",1,0)</f>
        <v>0</v>
      </c>
    </row>
    <row r="484" spans="1:16" x14ac:dyDescent="0.25">
      <c r="A484" s="1" t="s">
        <v>9</v>
      </c>
      <c r="B484" s="1" t="s">
        <v>94</v>
      </c>
      <c r="C484" s="1" t="s">
        <v>2467</v>
      </c>
      <c r="D484" s="1" t="s">
        <v>2720</v>
      </c>
      <c r="E484" s="1" t="s">
        <v>2468</v>
      </c>
      <c r="F484" s="1" t="s">
        <v>2721</v>
      </c>
      <c r="G484" s="1" t="s">
        <v>15</v>
      </c>
      <c r="H484" t="b">
        <v>0</v>
      </c>
      <c r="I484" t="b">
        <v>0</v>
      </c>
      <c r="J484" s="10" t="b">
        <f>IF(OR(out[[#This Row],[retired]]=TRUE,out[[#This Row],[deceased]]=TRUE),FALSE,TRUE)</f>
        <v>1</v>
      </c>
      <c r="K484" s="10" t="str">
        <f>IFERROR(VLOOKUP(out[[#This Row],[role]:[role]],Table2[],MATCH(out[[#Headers],[דירוג]],Table2[#Headers],0),FALSE),"אחר")</f>
        <v>שופט</v>
      </c>
      <c r="L484" s="10" t="str">
        <f>IFERROR(VLOOKUP(out[[#This Row],[role]:[role]],Table2[],MATCH(out[[#Headers],[ערכאה]],Table2[#Headers],0),FALSE),"אחר")</f>
        <v>בית משפט המחוזי</v>
      </c>
      <c r="M484" s="10">
        <v>1</v>
      </c>
      <c r="N484" s="10">
        <f>IF(out[[#This Row],[sex]]="female",1,0)</f>
        <v>0</v>
      </c>
      <c r="O484" s="10" t="s">
        <v>4317</v>
      </c>
      <c r="P484" s="10">
        <f>IF(out[[#This Row],[שמות ערביים]]="ערבי",1,0)</f>
        <v>0</v>
      </c>
    </row>
    <row r="485" spans="1:16" x14ac:dyDescent="0.25">
      <c r="A485" s="1" t="s">
        <v>9</v>
      </c>
      <c r="B485" s="1" t="s">
        <v>37</v>
      </c>
      <c r="C485" s="1" t="s">
        <v>2722</v>
      </c>
      <c r="D485" s="1" t="s">
        <v>2723</v>
      </c>
      <c r="E485" s="1" t="s">
        <v>2724</v>
      </c>
      <c r="F485" s="1" t="s">
        <v>2725</v>
      </c>
      <c r="G485" s="1" t="s">
        <v>26</v>
      </c>
      <c r="H485" t="b">
        <v>0</v>
      </c>
      <c r="I485" t="b">
        <v>0</v>
      </c>
      <c r="J485" s="10" t="b">
        <f>IF(OR(out[[#This Row],[retired]]=TRUE,out[[#This Row],[deceased]]=TRUE),FALSE,TRUE)</f>
        <v>1</v>
      </c>
      <c r="K485" s="10" t="str">
        <f>IFERROR(VLOOKUP(out[[#This Row],[role]:[role]],Table2[],MATCH(out[[#Headers],[דירוג]],Table2[#Headers],0),FALSE),"אחר")</f>
        <v>שופט</v>
      </c>
      <c r="L485" s="10" t="str">
        <f>IFERROR(VLOOKUP(out[[#This Row],[role]:[role]],Table2[],MATCH(out[[#Headers],[ערכאה]],Table2[#Headers],0),FALSE),"אחר")</f>
        <v>בית משפט שלום</v>
      </c>
      <c r="M485" s="10">
        <v>1</v>
      </c>
      <c r="N485" s="10">
        <f>IF(out[[#This Row],[sex]]="female",1,0)</f>
        <v>1</v>
      </c>
      <c r="O485" s="10" t="s">
        <v>4317</v>
      </c>
      <c r="P485" s="10">
        <f>IF(out[[#This Row],[שמות ערביים]]="ערבי",1,0)</f>
        <v>0</v>
      </c>
    </row>
    <row r="486" spans="1:16" x14ac:dyDescent="0.25">
      <c r="A486" s="1" t="s">
        <v>9</v>
      </c>
      <c r="B486" s="1" t="s">
        <v>295</v>
      </c>
      <c r="C486" s="1" t="s">
        <v>2726</v>
      </c>
      <c r="D486" s="1" t="s">
        <v>2727</v>
      </c>
      <c r="E486" s="1" t="s">
        <v>2728</v>
      </c>
      <c r="F486" s="1" t="s">
        <v>2729</v>
      </c>
      <c r="G486" s="1" t="s">
        <v>15</v>
      </c>
      <c r="H486" t="b">
        <v>0</v>
      </c>
      <c r="I486" t="b">
        <v>0</v>
      </c>
      <c r="J486" s="10" t="b">
        <f>IF(OR(out[[#This Row],[retired]]=TRUE,out[[#This Row],[deceased]]=TRUE),FALSE,TRUE)</f>
        <v>1</v>
      </c>
      <c r="K486" s="10" t="str">
        <f>IFERROR(VLOOKUP(out[[#This Row],[role]:[role]],Table2[],MATCH(out[[#Headers],[דירוג]],Table2[#Headers],0),FALSE),"אחר")</f>
        <v>שופט</v>
      </c>
      <c r="L486" s="10" t="str">
        <f>IFERROR(VLOOKUP(out[[#This Row],[role]:[role]],Table2[],MATCH(out[[#Headers],[ערכאה]],Table2[#Headers],0),FALSE),"אחר")</f>
        <v>בית משפט המחוזי</v>
      </c>
      <c r="M486" s="10">
        <v>1</v>
      </c>
      <c r="N486" s="10">
        <f>IF(out[[#This Row],[sex]]="female",1,0)</f>
        <v>0</v>
      </c>
      <c r="O486" s="10" t="s">
        <v>4317</v>
      </c>
      <c r="P486" s="10">
        <f>IF(out[[#This Row],[שמות ערביים]]="ערבי",1,0)</f>
        <v>0</v>
      </c>
    </row>
    <row r="487" spans="1:16" x14ac:dyDescent="0.25">
      <c r="A487" s="1" t="s">
        <v>9</v>
      </c>
      <c r="B487" s="1" t="s">
        <v>1011</v>
      </c>
      <c r="C487" s="1" t="s">
        <v>1358</v>
      </c>
      <c r="D487" s="1" t="s">
        <v>2731</v>
      </c>
      <c r="E487" s="1" t="s">
        <v>1360</v>
      </c>
      <c r="F487" s="1" t="s">
        <v>2732</v>
      </c>
      <c r="G487" s="1" t="s">
        <v>26</v>
      </c>
      <c r="H487" t="b">
        <v>0</v>
      </c>
      <c r="I487" t="b">
        <v>0</v>
      </c>
      <c r="J487" s="10" t="b">
        <f>IF(OR(out[[#This Row],[retired]]=TRUE,out[[#This Row],[deceased]]=TRUE),FALSE,TRUE)</f>
        <v>1</v>
      </c>
      <c r="K487" s="10" t="str">
        <f>IFERROR(VLOOKUP(out[[#This Row],[role]:[role]],Table2[],MATCH(out[[#Headers],[דירוג]],Table2[#Headers],0),FALSE),"אחר")</f>
        <v>שופט</v>
      </c>
      <c r="L487" s="10" t="str">
        <f>IFERROR(VLOOKUP(out[[#This Row],[role]:[role]],Table2[],MATCH(out[[#Headers],[ערכאה]],Table2[#Headers],0),FALSE),"אחר")</f>
        <v>בית משפט המחוזי</v>
      </c>
      <c r="M487" s="10">
        <v>1</v>
      </c>
      <c r="N487" s="10">
        <f>IF(out[[#This Row],[sex]]="female",1,0)</f>
        <v>1</v>
      </c>
      <c r="O487" s="10" t="s">
        <v>4317</v>
      </c>
      <c r="P487" s="10">
        <f>IF(out[[#This Row],[שמות ערביים]]="ערבי",1,0)</f>
        <v>0</v>
      </c>
    </row>
    <row r="488" spans="1:16" x14ac:dyDescent="0.25">
      <c r="A488" s="1" t="s">
        <v>9</v>
      </c>
      <c r="B488" s="1" t="s">
        <v>2740</v>
      </c>
      <c r="C488" s="1" t="s">
        <v>2741</v>
      </c>
      <c r="D488" s="1" t="s">
        <v>2742</v>
      </c>
      <c r="E488" s="1" t="s">
        <v>2743</v>
      </c>
      <c r="F488" s="1" t="s">
        <v>2744</v>
      </c>
      <c r="G488" s="1" t="s">
        <v>15</v>
      </c>
      <c r="H488" t="b">
        <v>0</v>
      </c>
      <c r="I488" t="b">
        <v>0</v>
      </c>
      <c r="J488" s="10" t="b">
        <f>IF(OR(out[[#This Row],[retired]]=TRUE,out[[#This Row],[deceased]]=TRUE),FALSE,TRUE)</f>
        <v>1</v>
      </c>
      <c r="K488" s="10" t="str">
        <f>IFERROR(VLOOKUP(out[[#This Row],[role]:[role]],Table2[],MATCH(out[[#Headers],[דירוג]],Table2[#Headers],0),FALSE),"אחר")</f>
        <v>שופט</v>
      </c>
      <c r="L488" s="10" t="str">
        <f>IFERROR(VLOOKUP(out[[#This Row],[role]:[role]],Table2[],MATCH(out[[#Headers],[ערכאה]],Table2[#Headers],0),FALSE),"אחר")</f>
        <v>בית משפט שלום</v>
      </c>
      <c r="M488" s="10">
        <v>1</v>
      </c>
      <c r="N488" s="10">
        <f>IF(out[[#This Row],[sex]]="female",1,0)</f>
        <v>0</v>
      </c>
      <c r="O488" s="10" t="s">
        <v>4317</v>
      </c>
      <c r="P488" s="10">
        <f>IF(out[[#This Row],[שמות ערביים]]="ערבי",1,0)</f>
        <v>0</v>
      </c>
    </row>
    <row r="489" spans="1:16" x14ac:dyDescent="0.25">
      <c r="A489" s="1" t="s">
        <v>9</v>
      </c>
      <c r="B489" s="1" t="s">
        <v>2696</v>
      </c>
      <c r="C489" s="1" t="s">
        <v>439</v>
      </c>
      <c r="D489" s="1" t="s">
        <v>2745</v>
      </c>
      <c r="E489" s="1" t="s">
        <v>2746</v>
      </c>
      <c r="F489" s="1" t="s">
        <v>2747</v>
      </c>
      <c r="G489" s="1" t="s">
        <v>15</v>
      </c>
      <c r="H489" t="b">
        <v>0</v>
      </c>
      <c r="I489" t="b">
        <v>0</v>
      </c>
      <c r="J489" s="10" t="b">
        <f>IF(OR(out[[#This Row],[retired]]=TRUE,out[[#This Row],[deceased]]=TRUE),FALSE,TRUE)</f>
        <v>1</v>
      </c>
      <c r="K489" s="10" t="str">
        <f>IFERROR(VLOOKUP(out[[#This Row],[role]:[role]],Table2[],MATCH(out[[#Headers],[דירוג]],Table2[#Headers],0),FALSE),"אחר")</f>
        <v>שופט</v>
      </c>
      <c r="L489" s="10" t="str">
        <f>IFERROR(VLOOKUP(out[[#This Row],[role]:[role]],Table2[],MATCH(out[[#Headers],[ערכאה]],Table2[#Headers],0),FALSE),"אחר")</f>
        <v>בית משפט שלום</v>
      </c>
      <c r="M489" s="10">
        <v>1</v>
      </c>
      <c r="N489" s="10">
        <f>IF(out[[#This Row],[sex]]="female",1,0)</f>
        <v>0</v>
      </c>
      <c r="O489" s="10" t="s">
        <v>4317</v>
      </c>
      <c r="P489" s="10">
        <f>IF(out[[#This Row],[שמות ערביים]]="ערבי",1,0)</f>
        <v>0</v>
      </c>
    </row>
    <row r="490" spans="1:16" x14ac:dyDescent="0.25">
      <c r="A490" s="1" t="s">
        <v>9</v>
      </c>
      <c r="B490" s="1" t="s">
        <v>204</v>
      </c>
      <c r="C490" s="1" t="s">
        <v>2750</v>
      </c>
      <c r="D490" s="1" t="s">
        <v>2751</v>
      </c>
      <c r="E490" s="1" t="s">
        <v>2752</v>
      </c>
      <c r="F490" s="1" t="s">
        <v>2753</v>
      </c>
      <c r="G490" s="1" t="s">
        <v>26</v>
      </c>
      <c r="H490" t="b">
        <v>0</v>
      </c>
      <c r="I490" t="b">
        <v>0</v>
      </c>
      <c r="J490" s="10" t="b">
        <f>IF(OR(out[[#This Row],[retired]]=TRUE,out[[#This Row],[deceased]]=TRUE),FALSE,TRUE)</f>
        <v>1</v>
      </c>
      <c r="K490" s="10" t="str">
        <f>IFERROR(VLOOKUP(out[[#This Row],[role]:[role]],Table2[],MATCH(out[[#Headers],[דירוג]],Table2[#Headers],0),FALSE),"אחר")</f>
        <v>שופט</v>
      </c>
      <c r="L490" s="10" t="str">
        <f>IFERROR(VLOOKUP(out[[#This Row],[role]:[role]],Table2[],MATCH(out[[#Headers],[ערכאה]],Table2[#Headers],0),FALSE),"אחר")</f>
        <v>בית משפט שלום</v>
      </c>
      <c r="M490" s="10">
        <v>1</v>
      </c>
      <c r="N490" s="10">
        <f>IF(out[[#This Row],[sex]]="female",1,0)</f>
        <v>1</v>
      </c>
      <c r="O490" s="10" t="s">
        <v>4317</v>
      </c>
      <c r="P490" s="10">
        <f>IF(out[[#This Row],[שמות ערביים]]="ערבי",1,0)</f>
        <v>0</v>
      </c>
    </row>
    <row r="491" spans="1:16" x14ac:dyDescent="0.25">
      <c r="A491" s="1" t="s">
        <v>99</v>
      </c>
      <c r="B491" s="1" t="s">
        <v>2754</v>
      </c>
      <c r="C491" s="1" t="s">
        <v>2755</v>
      </c>
      <c r="D491" s="1" t="s">
        <v>2756</v>
      </c>
      <c r="E491" s="1" t="s">
        <v>2757</v>
      </c>
      <c r="F491" s="1" t="s">
        <v>2758</v>
      </c>
      <c r="G491" s="1" t="s">
        <v>15</v>
      </c>
      <c r="H491" t="b">
        <v>0</v>
      </c>
      <c r="I491" t="b">
        <v>0</v>
      </c>
      <c r="J491" s="10" t="b">
        <f>IF(OR(out[[#This Row],[retired]]=TRUE,out[[#This Row],[deceased]]=TRUE),FALSE,TRUE)</f>
        <v>1</v>
      </c>
      <c r="K491" s="10" t="str">
        <f>IFERROR(VLOOKUP(out[[#This Row],[role]:[role]],Table2[],MATCH(out[[#Headers],[דירוג]],Table2[#Headers],0),FALSE),"אחר")</f>
        <v>רשם</v>
      </c>
      <c r="L491" s="10" t="str">
        <f>IFERROR(VLOOKUP(out[[#This Row],[role]:[role]],Table2[],MATCH(out[[#Headers],[ערכאה]],Table2[#Headers],0),FALSE),"אחר")</f>
        <v>בית משפט שלום</v>
      </c>
      <c r="M491" s="10">
        <v>1</v>
      </c>
      <c r="N491" s="10">
        <f>IF(out[[#This Row],[sex]]="female",1,0)</f>
        <v>0</v>
      </c>
      <c r="O491" s="10" t="s">
        <v>4317</v>
      </c>
      <c r="P491" s="10">
        <f>IF(out[[#This Row],[שמות ערביים]]="ערבי",1,0)</f>
        <v>0</v>
      </c>
    </row>
    <row r="492" spans="1:16" x14ac:dyDescent="0.25">
      <c r="A492" s="1" t="s">
        <v>9</v>
      </c>
      <c r="B492" s="1" t="s">
        <v>399</v>
      </c>
      <c r="C492" s="1" t="s">
        <v>2006</v>
      </c>
      <c r="D492" s="1" t="s">
        <v>2763</v>
      </c>
      <c r="E492" s="1" t="s">
        <v>2008</v>
      </c>
      <c r="F492" s="1" t="s">
        <v>2764</v>
      </c>
      <c r="G492" s="1" t="s">
        <v>26</v>
      </c>
      <c r="H492" t="b">
        <v>0</v>
      </c>
      <c r="I492" t="b">
        <v>0</v>
      </c>
      <c r="J492" s="10" t="b">
        <f>IF(OR(out[[#This Row],[retired]]=TRUE,out[[#This Row],[deceased]]=TRUE),FALSE,TRUE)</f>
        <v>1</v>
      </c>
      <c r="K492" s="10" t="str">
        <f>IFERROR(VLOOKUP(out[[#This Row],[role]:[role]],Table2[],MATCH(out[[#Headers],[דירוג]],Table2[#Headers],0),FALSE),"אחר")</f>
        <v>שופט</v>
      </c>
      <c r="L492" s="10" t="str">
        <f>IFERROR(VLOOKUP(out[[#This Row],[role]:[role]],Table2[],MATCH(out[[#Headers],[ערכאה]],Table2[#Headers],0),FALSE),"אחר")</f>
        <v>בית הדין האזורי לעבודה</v>
      </c>
      <c r="M492" s="10">
        <v>1</v>
      </c>
      <c r="N492" s="10">
        <f>IF(out[[#This Row],[sex]]="female",1,0)</f>
        <v>1</v>
      </c>
      <c r="O492" s="10" t="s">
        <v>4317</v>
      </c>
      <c r="P492" s="10">
        <f>IF(out[[#This Row],[שמות ערביים]]="ערבי",1,0)</f>
        <v>0</v>
      </c>
    </row>
    <row r="493" spans="1:16" x14ac:dyDescent="0.25">
      <c r="A493" s="1" t="s">
        <v>9</v>
      </c>
      <c r="B493" s="1" t="s">
        <v>2769</v>
      </c>
      <c r="C493" s="1" t="s">
        <v>372</v>
      </c>
      <c r="D493" s="1" t="s">
        <v>2770</v>
      </c>
      <c r="E493" s="1" t="s">
        <v>2771</v>
      </c>
      <c r="F493" s="1" t="s">
        <v>2772</v>
      </c>
      <c r="G493" s="1" t="s">
        <v>15</v>
      </c>
      <c r="H493" t="b">
        <v>0</v>
      </c>
      <c r="I493" t="b">
        <v>0</v>
      </c>
      <c r="J493" s="10" t="b">
        <f>IF(OR(out[[#This Row],[retired]]=TRUE,out[[#This Row],[deceased]]=TRUE),FALSE,TRUE)</f>
        <v>1</v>
      </c>
      <c r="K493" s="10" t="str">
        <f>IFERROR(VLOOKUP(out[[#This Row],[role]:[role]],Table2[],MATCH(out[[#Headers],[דירוג]],Table2[#Headers],0),FALSE),"אחר")</f>
        <v>סגן או משנה</v>
      </c>
      <c r="L493" s="10" t="str">
        <f>IFERROR(VLOOKUP(out[[#This Row],[role]:[role]],Table2[],MATCH(out[[#Headers],[ערכאה]],Table2[#Headers],0),FALSE),"אחר")</f>
        <v>בית משפט שלום</v>
      </c>
      <c r="M493" s="10">
        <v>1</v>
      </c>
      <c r="N493" s="10">
        <f>IF(out[[#This Row],[sex]]="female",1,0)</f>
        <v>0</v>
      </c>
      <c r="O493" s="10" t="s">
        <v>4317</v>
      </c>
      <c r="P493" s="10">
        <f>IF(out[[#This Row],[שמות ערביים]]="ערבי",1,0)</f>
        <v>0</v>
      </c>
    </row>
    <row r="494" spans="1:16" x14ac:dyDescent="0.25">
      <c r="A494" s="1" t="s">
        <v>9</v>
      </c>
      <c r="B494" s="1" t="s">
        <v>52</v>
      </c>
      <c r="C494" s="1" t="s">
        <v>2775</v>
      </c>
      <c r="D494" s="1" t="s">
        <v>2770</v>
      </c>
      <c r="E494" s="1" t="s">
        <v>2776</v>
      </c>
      <c r="F494" s="1" t="s">
        <v>2772</v>
      </c>
      <c r="G494" s="1" t="s">
        <v>15</v>
      </c>
      <c r="H494" t="b">
        <v>0</v>
      </c>
      <c r="I494" t="b">
        <v>0</v>
      </c>
      <c r="J494" s="10" t="b">
        <f>IF(OR(out[[#This Row],[retired]]=TRUE,out[[#This Row],[deceased]]=TRUE),FALSE,TRUE)</f>
        <v>1</v>
      </c>
      <c r="K494" s="10" t="str">
        <f>IFERROR(VLOOKUP(out[[#This Row],[role]:[role]],Table2[],MATCH(out[[#Headers],[דירוג]],Table2[#Headers],0),FALSE),"אחר")</f>
        <v>שופט</v>
      </c>
      <c r="L494" s="10" t="str">
        <f>IFERROR(VLOOKUP(out[[#This Row],[role]:[role]],Table2[],MATCH(out[[#Headers],[ערכאה]],Table2[#Headers],0),FALSE),"אחר")</f>
        <v>בית משפט שלום</v>
      </c>
      <c r="M494" s="10">
        <v>1</v>
      </c>
      <c r="N494" s="10">
        <f>IF(out[[#This Row],[sex]]="female",1,0)</f>
        <v>0</v>
      </c>
      <c r="O494" s="10" t="s">
        <v>4317</v>
      </c>
      <c r="P494" s="10">
        <f>IF(out[[#This Row],[שמות ערביים]]="ערבי",1,0)</f>
        <v>0</v>
      </c>
    </row>
    <row r="495" spans="1:16" x14ac:dyDescent="0.25">
      <c r="A495" s="1" t="s">
        <v>9</v>
      </c>
      <c r="B495" s="1" t="s">
        <v>656</v>
      </c>
      <c r="C495" s="1" t="s">
        <v>2380</v>
      </c>
      <c r="D495" s="1" t="s">
        <v>2779</v>
      </c>
      <c r="E495" s="1" t="s">
        <v>2382</v>
      </c>
      <c r="F495" s="1" t="s">
        <v>2780</v>
      </c>
      <c r="G495" s="1" t="s">
        <v>15</v>
      </c>
      <c r="H495" t="b">
        <v>0</v>
      </c>
      <c r="I495" t="b">
        <v>0</v>
      </c>
      <c r="J495" s="10" t="b">
        <f>IF(OR(out[[#This Row],[retired]]=TRUE,out[[#This Row],[deceased]]=TRUE),FALSE,TRUE)</f>
        <v>1</v>
      </c>
      <c r="K495" s="10" t="str">
        <f>IFERROR(VLOOKUP(out[[#This Row],[role]:[role]],Table2[],MATCH(out[[#Headers],[דירוג]],Table2[#Headers],0),FALSE),"אחר")</f>
        <v>שופט</v>
      </c>
      <c r="L495" s="10" t="str">
        <f>IFERROR(VLOOKUP(out[[#This Row],[role]:[role]],Table2[],MATCH(out[[#Headers],[ערכאה]],Table2[#Headers],0),FALSE),"אחר")</f>
        <v>בית משפט שלום</v>
      </c>
      <c r="M495" s="10">
        <v>1</v>
      </c>
      <c r="N495" s="10">
        <f>IF(out[[#This Row],[sex]]="female",1,0)</f>
        <v>0</v>
      </c>
      <c r="O495" s="10" t="s">
        <v>4317</v>
      </c>
      <c r="P495" s="10">
        <f>IF(out[[#This Row],[שמות ערביים]]="ערבי",1,0)</f>
        <v>0</v>
      </c>
    </row>
    <row r="496" spans="1:16" x14ac:dyDescent="0.25">
      <c r="A496" s="1" t="s">
        <v>9</v>
      </c>
      <c r="B496" s="1" t="s">
        <v>2781</v>
      </c>
      <c r="C496" s="1" t="s">
        <v>2681</v>
      </c>
      <c r="D496" s="1" t="s">
        <v>2782</v>
      </c>
      <c r="E496" s="1" t="s">
        <v>2683</v>
      </c>
      <c r="F496" s="1" t="s">
        <v>2783</v>
      </c>
      <c r="G496" s="1" t="s">
        <v>26</v>
      </c>
      <c r="H496" t="b">
        <v>0</v>
      </c>
      <c r="I496" t="b">
        <v>0</v>
      </c>
      <c r="J496" s="10" t="b">
        <f>IF(OR(out[[#This Row],[retired]]=TRUE,out[[#This Row],[deceased]]=TRUE),FALSE,TRUE)</f>
        <v>1</v>
      </c>
      <c r="K496" s="10" t="str">
        <f>IFERROR(VLOOKUP(out[[#This Row],[role]:[role]],Table2[],MATCH(out[[#Headers],[דירוג]],Table2[#Headers],0),FALSE),"אחר")</f>
        <v>שופט</v>
      </c>
      <c r="L496" s="10" t="str">
        <f>IFERROR(VLOOKUP(out[[#This Row],[role]:[role]],Table2[],MATCH(out[[#Headers],[ערכאה]],Table2[#Headers],0),FALSE),"אחר")</f>
        <v>בית משפט שלום</v>
      </c>
      <c r="M496" s="10">
        <v>1</v>
      </c>
      <c r="N496" s="10">
        <f>IF(out[[#This Row],[sex]]="female",1,0)</f>
        <v>1</v>
      </c>
      <c r="O496" s="10" t="s">
        <v>4317</v>
      </c>
      <c r="P496" s="10">
        <f>IF(out[[#This Row],[שמות ערביים]]="ערבי",1,0)</f>
        <v>0</v>
      </c>
    </row>
    <row r="497" spans="1:16" x14ac:dyDescent="0.25">
      <c r="A497" s="1" t="s">
        <v>9</v>
      </c>
      <c r="B497" s="1" t="s">
        <v>37</v>
      </c>
      <c r="C497" s="1" t="s">
        <v>292</v>
      </c>
      <c r="D497" s="1" t="s">
        <v>2786</v>
      </c>
      <c r="E497" s="1" t="s">
        <v>293</v>
      </c>
      <c r="F497" s="1" t="s">
        <v>2792</v>
      </c>
      <c r="G497" s="1" t="s">
        <v>26</v>
      </c>
      <c r="H497" t="b">
        <v>0</v>
      </c>
      <c r="I497" t="b">
        <v>0</v>
      </c>
      <c r="J497" s="10" t="b">
        <f>IF(OR(out[[#This Row],[retired]]=TRUE,out[[#This Row],[deceased]]=TRUE),FALSE,TRUE)</f>
        <v>1</v>
      </c>
      <c r="K497" s="10" t="str">
        <f>IFERROR(VLOOKUP(out[[#This Row],[role]:[role]],Table2[],MATCH(out[[#Headers],[דירוג]],Table2[#Headers],0),FALSE),"אחר")</f>
        <v>שופט</v>
      </c>
      <c r="L497" s="10" t="str">
        <f>IFERROR(VLOOKUP(out[[#This Row],[role]:[role]],Table2[],MATCH(out[[#Headers],[ערכאה]],Table2[#Headers],0),FALSE),"אחר")</f>
        <v>בית משפט שלום</v>
      </c>
      <c r="M497" s="10">
        <v>1</v>
      </c>
      <c r="N497" s="10">
        <f>IF(out[[#This Row],[sex]]="female",1,0)</f>
        <v>1</v>
      </c>
      <c r="O497" s="10" t="s">
        <v>4317</v>
      </c>
      <c r="P497" s="10">
        <f>IF(out[[#This Row],[שמות ערביים]]="ערבי",1,0)</f>
        <v>0</v>
      </c>
    </row>
    <row r="498" spans="1:16" x14ac:dyDescent="0.25">
      <c r="A498" s="1" t="s">
        <v>9</v>
      </c>
      <c r="B498" s="1" t="s">
        <v>2793</v>
      </c>
      <c r="C498" s="1" t="s">
        <v>486</v>
      </c>
      <c r="D498" s="1" t="s">
        <v>2536</v>
      </c>
      <c r="E498" s="1" t="s">
        <v>488</v>
      </c>
      <c r="F498" s="1" t="s">
        <v>2537</v>
      </c>
      <c r="G498" s="1" t="s">
        <v>15</v>
      </c>
      <c r="H498" t="b">
        <v>0</v>
      </c>
      <c r="I498" t="b">
        <v>0</v>
      </c>
      <c r="J498" s="10" t="b">
        <f>IF(OR(out[[#This Row],[retired]]=TRUE,out[[#This Row],[deceased]]=TRUE),FALSE,TRUE)</f>
        <v>1</v>
      </c>
      <c r="K498" s="10" t="str">
        <f>IFERROR(VLOOKUP(out[[#This Row],[role]:[role]],Table2[],MATCH(out[[#Headers],[דירוג]],Table2[#Headers],0),FALSE),"אחר")</f>
        <v>שופט</v>
      </c>
      <c r="L498" s="10" t="str">
        <f>IFERROR(VLOOKUP(out[[#This Row],[role]:[role]],Table2[],MATCH(out[[#Headers],[ערכאה]],Table2[#Headers],0),FALSE),"אחר")</f>
        <v>בית משפט שלום</v>
      </c>
      <c r="M498" s="10">
        <v>1</v>
      </c>
      <c r="N498" s="10">
        <f>IF(out[[#This Row],[sex]]="female",1,0)</f>
        <v>0</v>
      </c>
      <c r="O498" s="10" t="s">
        <v>4317</v>
      </c>
      <c r="P498" s="10">
        <f>IF(out[[#This Row],[שמות ערביים]]="ערבי",1,0)</f>
        <v>0</v>
      </c>
    </row>
    <row r="499" spans="1:16" x14ac:dyDescent="0.25">
      <c r="A499" s="1" t="s">
        <v>9</v>
      </c>
      <c r="B499" s="1" t="s">
        <v>126</v>
      </c>
      <c r="C499" s="1" t="s">
        <v>1514</v>
      </c>
      <c r="D499" s="1" t="s">
        <v>2794</v>
      </c>
      <c r="E499" s="1" t="s">
        <v>1516</v>
      </c>
      <c r="F499" s="1" t="s">
        <v>2795</v>
      </c>
      <c r="G499" s="1" t="s">
        <v>15</v>
      </c>
      <c r="H499" t="b">
        <v>0</v>
      </c>
      <c r="I499" t="b">
        <v>0</v>
      </c>
      <c r="J499" s="10" t="b">
        <f>IF(OR(out[[#This Row],[retired]]=TRUE,out[[#This Row],[deceased]]=TRUE),FALSE,TRUE)</f>
        <v>1</v>
      </c>
      <c r="K499" s="10" t="str">
        <f>IFERROR(VLOOKUP(out[[#This Row],[role]:[role]],Table2[],MATCH(out[[#Headers],[דירוג]],Table2[#Headers],0),FALSE),"אחר")</f>
        <v>שופט</v>
      </c>
      <c r="L499" s="10" t="str">
        <f>IFERROR(VLOOKUP(out[[#This Row],[role]:[role]],Table2[],MATCH(out[[#Headers],[ערכאה]],Table2[#Headers],0),FALSE),"אחר")</f>
        <v>בית משפט שלום</v>
      </c>
      <c r="M499" s="10">
        <v>1</v>
      </c>
      <c r="N499" s="10">
        <f>IF(out[[#This Row],[sex]]="female",1,0)</f>
        <v>0</v>
      </c>
      <c r="O499" s="10" t="s">
        <v>4317</v>
      </c>
      <c r="P499" s="10">
        <f>IF(out[[#This Row],[שמות ערביים]]="ערבי",1,0)</f>
        <v>0</v>
      </c>
    </row>
    <row r="500" spans="1:16" x14ac:dyDescent="0.25">
      <c r="A500" s="1" t="s">
        <v>9</v>
      </c>
      <c r="B500" s="1" t="s">
        <v>2796</v>
      </c>
      <c r="C500" s="1" t="s">
        <v>2797</v>
      </c>
      <c r="D500" s="1" t="s">
        <v>2798</v>
      </c>
      <c r="E500" s="1" t="s">
        <v>2799</v>
      </c>
      <c r="F500" s="1" t="s">
        <v>2800</v>
      </c>
      <c r="G500" s="1" t="s">
        <v>26</v>
      </c>
      <c r="H500" t="b">
        <v>0</v>
      </c>
      <c r="I500" t="b">
        <v>0</v>
      </c>
      <c r="J500" s="10" t="b">
        <f>IF(OR(out[[#This Row],[retired]]=TRUE,out[[#This Row],[deceased]]=TRUE),FALSE,TRUE)</f>
        <v>1</v>
      </c>
      <c r="K500" s="10" t="str">
        <f>IFERROR(VLOOKUP(out[[#This Row],[role]:[role]],Table2[],MATCH(out[[#Headers],[דירוג]],Table2[#Headers],0),FALSE),"אחר")</f>
        <v>שופט</v>
      </c>
      <c r="L500" s="10" t="str">
        <f>IFERROR(VLOOKUP(out[[#This Row],[role]:[role]],Table2[],MATCH(out[[#Headers],[ערכאה]],Table2[#Headers],0),FALSE),"אחר")</f>
        <v>בית משפט שלום</v>
      </c>
      <c r="M500" s="10">
        <v>1</v>
      </c>
      <c r="N500" s="10">
        <f>IF(out[[#This Row],[sex]]="female",1,0)</f>
        <v>1</v>
      </c>
      <c r="O500" s="10" t="s">
        <v>4317</v>
      </c>
      <c r="P500" s="10">
        <f>IF(out[[#This Row],[שמות ערביים]]="ערבי",1,0)</f>
        <v>0</v>
      </c>
    </row>
    <row r="501" spans="1:16" x14ac:dyDescent="0.25">
      <c r="A501" s="1" t="s">
        <v>9</v>
      </c>
      <c r="B501" s="1" t="s">
        <v>451</v>
      </c>
      <c r="C501" s="1" t="s">
        <v>635</v>
      </c>
      <c r="D501" s="1" t="s">
        <v>2806</v>
      </c>
      <c r="E501" s="1" t="s">
        <v>637</v>
      </c>
      <c r="F501" s="1" t="s">
        <v>2807</v>
      </c>
      <c r="G501" s="1" t="s">
        <v>15</v>
      </c>
      <c r="H501" t="b">
        <v>0</v>
      </c>
      <c r="I501" t="b">
        <v>0</v>
      </c>
      <c r="J501" s="10" t="b">
        <f>IF(OR(out[[#This Row],[retired]]=TRUE,out[[#This Row],[deceased]]=TRUE),FALSE,TRUE)</f>
        <v>1</v>
      </c>
      <c r="K501" s="10" t="str">
        <f>IFERROR(VLOOKUP(out[[#This Row],[role]:[role]],Table2[],MATCH(out[[#Headers],[דירוג]],Table2[#Headers],0),FALSE),"אחר")</f>
        <v>שופט</v>
      </c>
      <c r="L501" s="10" t="str">
        <f>IFERROR(VLOOKUP(out[[#This Row],[role]:[role]],Table2[],MATCH(out[[#Headers],[ערכאה]],Table2[#Headers],0),FALSE),"אחר")</f>
        <v>בית המשפט העליון</v>
      </c>
      <c r="M501" s="10">
        <v>1</v>
      </c>
      <c r="N501" s="10">
        <f>IF(out[[#This Row],[sex]]="female",1,0)</f>
        <v>0</v>
      </c>
      <c r="O501" s="10" t="s">
        <v>4317</v>
      </c>
      <c r="P501" s="10">
        <f>IF(out[[#This Row],[שמות ערביים]]="ערבי",1,0)</f>
        <v>0</v>
      </c>
    </row>
    <row r="502" spans="1:16" x14ac:dyDescent="0.25">
      <c r="A502" s="1" t="s">
        <v>9</v>
      </c>
      <c r="B502" s="1" t="s">
        <v>1235</v>
      </c>
      <c r="C502" s="1" t="s">
        <v>210</v>
      </c>
      <c r="D502" s="1" t="s">
        <v>2808</v>
      </c>
      <c r="E502" s="1" t="s">
        <v>212</v>
      </c>
      <c r="F502" s="1" t="s">
        <v>2809</v>
      </c>
      <c r="G502" s="1" t="s">
        <v>26</v>
      </c>
      <c r="H502" t="b">
        <v>0</v>
      </c>
      <c r="I502" t="b">
        <v>0</v>
      </c>
      <c r="J502" s="10" t="b">
        <f>IF(OR(out[[#This Row],[retired]]=TRUE,out[[#This Row],[deceased]]=TRUE),FALSE,TRUE)</f>
        <v>1</v>
      </c>
      <c r="K502" s="10" t="str">
        <f>IFERROR(VLOOKUP(out[[#This Row],[role]:[role]],Table2[],MATCH(out[[#Headers],[דירוג]],Table2[#Headers],0),FALSE),"אחר")</f>
        <v>שופט</v>
      </c>
      <c r="L502" s="10" t="str">
        <f>IFERROR(VLOOKUP(out[[#This Row],[role]:[role]],Table2[],MATCH(out[[#Headers],[ערכאה]],Table2[#Headers],0),FALSE),"אחר")</f>
        <v>בית משפט שלום</v>
      </c>
      <c r="M502" s="10">
        <v>1</v>
      </c>
      <c r="N502" s="10">
        <f>IF(out[[#This Row],[sex]]="female",1,0)</f>
        <v>1</v>
      </c>
      <c r="O502" s="10" t="s">
        <v>4317</v>
      </c>
      <c r="P502" s="10">
        <f>IF(out[[#This Row],[שמות ערביים]]="ערבי",1,0)</f>
        <v>0</v>
      </c>
    </row>
    <row r="503" spans="1:16" x14ac:dyDescent="0.25">
      <c r="A503" s="1" t="s">
        <v>99</v>
      </c>
      <c r="B503" s="1" t="s">
        <v>2810</v>
      </c>
      <c r="C503" s="1" t="s">
        <v>246</v>
      </c>
      <c r="D503" s="1" t="s">
        <v>2811</v>
      </c>
      <c r="E503" s="1" t="s">
        <v>248</v>
      </c>
      <c r="F503" s="1" t="s">
        <v>2812</v>
      </c>
      <c r="G503" s="1" t="s">
        <v>26</v>
      </c>
      <c r="H503" t="b">
        <v>0</v>
      </c>
      <c r="I503" t="b">
        <v>0</v>
      </c>
      <c r="J503" s="10" t="b">
        <f>IF(OR(out[[#This Row],[retired]]=TRUE,out[[#This Row],[deceased]]=TRUE),FALSE,TRUE)</f>
        <v>1</v>
      </c>
      <c r="K503" s="10" t="str">
        <f>IFERROR(VLOOKUP(out[[#This Row],[role]:[role]],Table2[],MATCH(out[[#Headers],[דירוג]],Table2[#Headers],0),FALSE),"אחר")</f>
        <v>רשם</v>
      </c>
      <c r="L503" s="10" t="str">
        <f>IFERROR(VLOOKUP(out[[#This Row],[role]:[role]],Table2[],MATCH(out[[#Headers],[ערכאה]],Table2[#Headers],0),FALSE),"אחר")</f>
        <v>בית משפט שלום</v>
      </c>
      <c r="M503" s="10">
        <v>1</v>
      </c>
      <c r="N503" s="10">
        <f>IF(out[[#This Row],[sex]]="female",1,0)</f>
        <v>1</v>
      </c>
      <c r="O503" s="10" t="s">
        <v>4317</v>
      </c>
      <c r="P503" s="10">
        <f>IF(out[[#This Row],[שמות ערביים]]="ערבי",1,0)</f>
        <v>0</v>
      </c>
    </row>
    <row r="504" spans="1:16" x14ac:dyDescent="0.25">
      <c r="A504" s="1" t="s">
        <v>9</v>
      </c>
      <c r="B504" s="1" t="s">
        <v>2814</v>
      </c>
      <c r="C504" s="1" t="s">
        <v>1990</v>
      </c>
      <c r="D504" s="1" t="s">
        <v>2815</v>
      </c>
      <c r="E504" s="1" t="s">
        <v>1992</v>
      </c>
      <c r="F504" s="1" t="s">
        <v>2816</v>
      </c>
      <c r="G504" s="1" t="s">
        <v>15</v>
      </c>
      <c r="H504" t="b">
        <v>0</v>
      </c>
      <c r="I504" t="b">
        <v>0</v>
      </c>
      <c r="J504" s="10" t="b">
        <f>IF(OR(out[[#This Row],[retired]]=TRUE,out[[#This Row],[deceased]]=TRUE),FALSE,TRUE)</f>
        <v>1</v>
      </c>
      <c r="K504" s="10" t="str">
        <f>IFERROR(VLOOKUP(out[[#This Row],[role]:[role]],Table2[],MATCH(out[[#Headers],[דירוג]],Table2[#Headers],0),FALSE),"אחר")</f>
        <v>סגן או משנה</v>
      </c>
      <c r="L504" s="10" t="str">
        <f>IFERROR(VLOOKUP(out[[#This Row],[role]:[role]],Table2[],MATCH(out[[#Headers],[ערכאה]],Table2[#Headers],0),FALSE),"אחר")</f>
        <v>בית משפט שלום</v>
      </c>
      <c r="M504" s="10">
        <v>1</v>
      </c>
      <c r="N504" s="10">
        <f>IF(out[[#This Row],[sex]]="female",1,0)</f>
        <v>0</v>
      </c>
      <c r="O504" s="10" t="s">
        <v>4317</v>
      </c>
      <c r="P504" s="10">
        <f>IF(out[[#This Row],[שמות ערביים]]="ערבי",1,0)</f>
        <v>0</v>
      </c>
    </row>
    <row r="505" spans="1:16" x14ac:dyDescent="0.25">
      <c r="A505" s="1" t="s">
        <v>9</v>
      </c>
      <c r="B505" s="1" t="s">
        <v>2569</v>
      </c>
      <c r="C505" s="1" t="s">
        <v>2375</v>
      </c>
      <c r="D505" s="1" t="s">
        <v>2821</v>
      </c>
      <c r="E505" s="1" t="s">
        <v>2377</v>
      </c>
      <c r="F505" s="1" t="s">
        <v>2822</v>
      </c>
      <c r="G505" s="1" t="s">
        <v>15</v>
      </c>
      <c r="H505" t="b">
        <v>0</v>
      </c>
      <c r="I505" t="b">
        <v>0</v>
      </c>
      <c r="J505" s="10" t="b">
        <f>IF(OR(out[[#This Row],[retired]]=TRUE,out[[#This Row],[deceased]]=TRUE),FALSE,TRUE)</f>
        <v>1</v>
      </c>
      <c r="K505" s="10" t="str">
        <f>IFERROR(VLOOKUP(out[[#This Row],[role]:[role]],Table2[],MATCH(out[[#Headers],[דירוג]],Table2[#Headers],0),FALSE),"אחר")</f>
        <v>שופט</v>
      </c>
      <c r="L505" s="10" t="str">
        <f>IFERROR(VLOOKUP(out[[#This Row],[role]:[role]],Table2[],MATCH(out[[#Headers],[ערכאה]],Table2[#Headers],0),FALSE),"אחר")</f>
        <v>בית משפט שלום</v>
      </c>
      <c r="M505" s="10">
        <v>1</v>
      </c>
      <c r="N505" s="10">
        <f>IF(out[[#This Row],[sex]]="female",1,0)</f>
        <v>0</v>
      </c>
      <c r="O505" s="10" t="s">
        <v>4317</v>
      </c>
      <c r="P505" s="10">
        <f>IF(out[[#This Row],[שמות ערביים]]="ערבי",1,0)</f>
        <v>0</v>
      </c>
    </row>
    <row r="506" spans="1:16" x14ac:dyDescent="0.25">
      <c r="A506" s="1" t="s">
        <v>9</v>
      </c>
      <c r="B506" s="1" t="s">
        <v>1537</v>
      </c>
      <c r="C506" s="1" t="s">
        <v>2823</v>
      </c>
      <c r="D506" s="1" t="s">
        <v>2824</v>
      </c>
      <c r="E506" s="1" t="s">
        <v>1292</v>
      </c>
      <c r="F506" s="1" t="s">
        <v>2825</v>
      </c>
      <c r="G506" s="1" t="s">
        <v>26</v>
      </c>
      <c r="H506" t="b">
        <v>0</v>
      </c>
      <c r="I506" t="b">
        <v>0</v>
      </c>
      <c r="J506" s="10" t="b">
        <f>IF(OR(out[[#This Row],[retired]]=TRUE,out[[#This Row],[deceased]]=TRUE),FALSE,TRUE)</f>
        <v>1</v>
      </c>
      <c r="K506" s="10" t="str">
        <f>IFERROR(VLOOKUP(out[[#This Row],[role]:[role]],Table2[],MATCH(out[[#Headers],[דירוג]],Table2[#Headers],0),FALSE),"אחר")</f>
        <v>שופט</v>
      </c>
      <c r="L506" s="10" t="str">
        <f>IFERROR(VLOOKUP(out[[#This Row],[role]:[role]],Table2[],MATCH(out[[#Headers],[ערכאה]],Table2[#Headers],0),FALSE),"אחר")</f>
        <v>בית משפט שלום</v>
      </c>
      <c r="M506" s="10">
        <v>1</v>
      </c>
      <c r="N506" s="10">
        <f>IF(out[[#This Row],[sex]]="female",1,0)</f>
        <v>1</v>
      </c>
      <c r="O506" s="10" t="s">
        <v>4317</v>
      </c>
      <c r="P506" s="10">
        <f>IF(out[[#This Row],[שמות ערביים]]="ערבי",1,0)</f>
        <v>0</v>
      </c>
    </row>
    <row r="507" spans="1:16" x14ac:dyDescent="0.25">
      <c r="A507" s="1" t="s">
        <v>9</v>
      </c>
      <c r="B507" s="1" t="s">
        <v>1532</v>
      </c>
      <c r="C507" s="1" t="s">
        <v>1498</v>
      </c>
      <c r="D507" s="1" t="s">
        <v>2829</v>
      </c>
      <c r="E507" s="1" t="s">
        <v>2830</v>
      </c>
      <c r="F507" s="1" t="s">
        <v>2831</v>
      </c>
      <c r="G507" s="1" t="s">
        <v>26</v>
      </c>
      <c r="H507" t="b">
        <v>0</v>
      </c>
      <c r="I507" t="b">
        <v>0</v>
      </c>
      <c r="J507" s="10" t="b">
        <f>IF(OR(out[[#This Row],[retired]]=TRUE,out[[#This Row],[deceased]]=TRUE),FALSE,TRUE)</f>
        <v>1</v>
      </c>
      <c r="K507" s="10" t="str">
        <f>IFERROR(VLOOKUP(out[[#This Row],[role]:[role]],Table2[],MATCH(out[[#Headers],[דירוג]],Table2[#Headers],0),FALSE),"אחר")</f>
        <v>סגן או משנה</v>
      </c>
      <c r="L507" s="10" t="str">
        <f>IFERROR(VLOOKUP(out[[#This Row],[role]:[role]],Table2[],MATCH(out[[#Headers],[ערכאה]],Table2[#Headers],0),FALSE),"אחר")</f>
        <v>בית משפט שלום</v>
      </c>
      <c r="M507" s="10">
        <v>1</v>
      </c>
      <c r="N507" s="10">
        <f>IF(out[[#This Row],[sex]]="female",1,0)</f>
        <v>1</v>
      </c>
      <c r="O507" s="10" t="s">
        <v>4317</v>
      </c>
      <c r="P507" s="10">
        <f>IF(out[[#This Row],[שמות ערביים]]="ערבי",1,0)</f>
        <v>0</v>
      </c>
    </row>
    <row r="508" spans="1:16" x14ac:dyDescent="0.25">
      <c r="A508" s="1" t="s">
        <v>9</v>
      </c>
      <c r="B508" s="1" t="s">
        <v>927</v>
      </c>
      <c r="C508" s="1" t="s">
        <v>593</v>
      </c>
      <c r="D508" s="1" t="s">
        <v>2832</v>
      </c>
      <c r="E508" s="1" t="s">
        <v>2833</v>
      </c>
      <c r="F508" s="1" t="s">
        <v>2834</v>
      </c>
      <c r="G508" s="1" t="s">
        <v>15</v>
      </c>
      <c r="H508" t="b">
        <v>0</v>
      </c>
      <c r="I508" t="b">
        <v>0</v>
      </c>
      <c r="J508" s="10" t="b">
        <f>IF(OR(out[[#This Row],[retired]]=TRUE,out[[#This Row],[deceased]]=TRUE),FALSE,TRUE)</f>
        <v>1</v>
      </c>
      <c r="K508" s="10" t="str">
        <f>IFERROR(VLOOKUP(out[[#This Row],[role]:[role]],Table2[],MATCH(out[[#Headers],[דירוג]],Table2[#Headers],0),FALSE),"אחר")</f>
        <v>סגן או משנה</v>
      </c>
      <c r="L508" s="10" t="str">
        <f>IFERROR(VLOOKUP(out[[#This Row],[role]:[role]],Table2[],MATCH(out[[#Headers],[ערכאה]],Table2[#Headers],0),FALSE),"אחר")</f>
        <v>בית המשפט העליון</v>
      </c>
      <c r="M508" s="10">
        <v>1</v>
      </c>
      <c r="N508" s="10">
        <f>IF(out[[#This Row],[sex]]="female",1,0)</f>
        <v>0</v>
      </c>
      <c r="O508" s="10" t="s">
        <v>4317</v>
      </c>
      <c r="P508" s="10">
        <f>IF(out[[#This Row],[שמות ערביים]]="ערבי",1,0)</f>
        <v>0</v>
      </c>
    </row>
    <row r="509" spans="1:16" x14ac:dyDescent="0.25">
      <c r="A509" s="1" t="s">
        <v>9</v>
      </c>
      <c r="B509" s="1" t="s">
        <v>52</v>
      </c>
      <c r="C509" s="1" t="s">
        <v>727</v>
      </c>
      <c r="D509" s="1" t="s">
        <v>2821</v>
      </c>
      <c r="E509" s="1" t="s">
        <v>733</v>
      </c>
      <c r="F509" s="1" t="s">
        <v>2822</v>
      </c>
      <c r="G509" s="1" t="s">
        <v>15</v>
      </c>
      <c r="H509" t="b">
        <v>0</v>
      </c>
      <c r="I509" t="b">
        <v>0</v>
      </c>
      <c r="J509" s="10" t="b">
        <f>IF(OR(out[[#This Row],[retired]]=TRUE,out[[#This Row],[deceased]]=TRUE),FALSE,TRUE)</f>
        <v>1</v>
      </c>
      <c r="K509" s="10" t="str">
        <f>IFERROR(VLOOKUP(out[[#This Row],[role]:[role]],Table2[],MATCH(out[[#Headers],[דירוג]],Table2[#Headers],0),FALSE),"אחר")</f>
        <v>שופט</v>
      </c>
      <c r="L509" s="10" t="str">
        <f>IFERROR(VLOOKUP(out[[#This Row],[role]:[role]],Table2[],MATCH(out[[#Headers],[ערכאה]],Table2[#Headers],0),FALSE),"אחר")</f>
        <v>בית משפט שלום</v>
      </c>
      <c r="M509" s="10">
        <v>1</v>
      </c>
      <c r="N509" s="10">
        <f>IF(out[[#This Row],[sex]]="female",1,0)</f>
        <v>0</v>
      </c>
      <c r="O509" s="10" t="s">
        <v>4317</v>
      </c>
      <c r="P509" s="10">
        <f>IF(out[[#This Row],[שמות ערביים]]="ערבי",1,0)</f>
        <v>0</v>
      </c>
    </row>
    <row r="510" spans="1:16" x14ac:dyDescent="0.25">
      <c r="A510" s="1" t="s">
        <v>9</v>
      </c>
      <c r="B510" s="1" t="s">
        <v>717</v>
      </c>
      <c r="C510" s="1" t="s">
        <v>727</v>
      </c>
      <c r="D510" s="1" t="s">
        <v>2836</v>
      </c>
      <c r="E510" s="1" t="s">
        <v>2837</v>
      </c>
      <c r="F510" s="1" t="s">
        <v>2838</v>
      </c>
      <c r="G510" s="1" t="s">
        <v>15</v>
      </c>
      <c r="H510" t="b">
        <v>0</v>
      </c>
      <c r="I510" t="b">
        <v>0</v>
      </c>
      <c r="J510" s="10" t="b">
        <f>IF(OR(out[[#This Row],[retired]]=TRUE,out[[#This Row],[deceased]]=TRUE),FALSE,TRUE)</f>
        <v>1</v>
      </c>
      <c r="K510" s="10" t="str">
        <f>IFERROR(VLOOKUP(out[[#This Row],[role]:[role]],Table2[],MATCH(out[[#Headers],[דירוג]],Table2[#Headers],0),FALSE),"אחר")</f>
        <v>שופט</v>
      </c>
      <c r="L510" s="10" t="str">
        <f>IFERROR(VLOOKUP(out[[#This Row],[role]:[role]],Table2[],MATCH(out[[#Headers],[ערכאה]],Table2[#Headers],0),FALSE),"אחר")</f>
        <v>בית משפט המחוזי</v>
      </c>
      <c r="M510" s="10">
        <v>1</v>
      </c>
      <c r="N510" s="10">
        <f>IF(out[[#This Row],[sex]]="female",1,0)</f>
        <v>0</v>
      </c>
      <c r="O510" s="10" t="s">
        <v>4317</v>
      </c>
      <c r="P510" s="10">
        <f>IF(out[[#This Row],[שמות ערביים]]="ערבי",1,0)</f>
        <v>0</v>
      </c>
    </row>
    <row r="511" spans="1:16" x14ac:dyDescent="0.25">
      <c r="A511" s="1" t="s">
        <v>9</v>
      </c>
      <c r="B511" s="1" t="s">
        <v>2850</v>
      </c>
      <c r="C511" s="1" t="s">
        <v>1828</v>
      </c>
      <c r="D511" s="1" t="s">
        <v>2851</v>
      </c>
      <c r="E511" s="1" t="s">
        <v>1830</v>
      </c>
      <c r="F511" s="1" t="s">
        <v>2852</v>
      </c>
      <c r="G511" s="1" t="s">
        <v>26</v>
      </c>
      <c r="H511" t="b">
        <v>0</v>
      </c>
      <c r="I511" t="b">
        <v>0</v>
      </c>
      <c r="J511" s="10" t="b">
        <f>IF(OR(out[[#This Row],[retired]]=TRUE,out[[#This Row],[deceased]]=TRUE),FALSE,TRUE)</f>
        <v>1</v>
      </c>
      <c r="K511" s="10" t="str">
        <f>IFERROR(VLOOKUP(out[[#This Row],[role]:[role]],Table2[],MATCH(out[[#Headers],[דירוג]],Table2[#Headers],0),FALSE),"אחר")</f>
        <v>שופט</v>
      </c>
      <c r="L511" s="10" t="str">
        <f>IFERROR(VLOOKUP(out[[#This Row],[role]:[role]],Table2[],MATCH(out[[#Headers],[ערכאה]],Table2[#Headers],0),FALSE),"אחר")</f>
        <v>בית משפט שלום</v>
      </c>
      <c r="M511" s="10">
        <v>1</v>
      </c>
      <c r="N511" s="10">
        <f>IF(out[[#This Row],[sex]]="female",1,0)</f>
        <v>1</v>
      </c>
      <c r="O511" s="10" t="s">
        <v>4317</v>
      </c>
      <c r="P511" s="10">
        <f>IF(out[[#This Row],[שמות ערביים]]="ערבי",1,0)</f>
        <v>0</v>
      </c>
    </row>
    <row r="512" spans="1:16" x14ac:dyDescent="0.25">
      <c r="A512" s="1" t="s">
        <v>9</v>
      </c>
      <c r="B512" s="1" t="s">
        <v>52</v>
      </c>
      <c r="C512" s="1" t="s">
        <v>2856</v>
      </c>
      <c r="D512" s="1" t="s">
        <v>2854</v>
      </c>
      <c r="E512" s="1" t="s">
        <v>2857</v>
      </c>
      <c r="F512" s="1" t="s">
        <v>2858</v>
      </c>
      <c r="G512" s="1" t="s">
        <v>15</v>
      </c>
      <c r="H512" t="b">
        <v>0</v>
      </c>
      <c r="I512" t="b">
        <v>0</v>
      </c>
      <c r="J512" s="10" t="b">
        <f>IF(OR(out[[#This Row],[retired]]=TRUE,out[[#This Row],[deceased]]=TRUE),FALSE,TRUE)</f>
        <v>1</v>
      </c>
      <c r="K512" s="10" t="str">
        <f>IFERROR(VLOOKUP(out[[#This Row],[role]:[role]],Table2[],MATCH(out[[#Headers],[דירוג]],Table2[#Headers],0),FALSE),"אחר")</f>
        <v>שופט</v>
      </c>
      <c r="L512" s="10" t="str">
        <f>IFERROR(VLOOKUP(out[[#This Row],[role]:[role]],Table2[],MATCH(out[[#Headers],[ערכאה]],Table2[#Headers],0),FALSE),"אחר")</f>
        <v>בית משפט שלום</v>
      </c>
      <c r="M512" s="10">
        <v>1</v>
      </c>
      <c r="N512" s="10">
        <f>IF(out[[#This Row],[sex]]="female",1,0)</f>
        <v>0</v>
      </c>
      <c r="O512" s="10" t="s">
        <v>4316</v>
      </c>
      <c r="P512" s="10">
        <f>IF(out[[#This Row],[שמות ערביים]]="ערבי",1,0)</f>
        <v>1</v>
      </c>
    </row>
    <row r="513" spans="1:16" x14ac:dyDescent="0.25">
      <c r="A513" s="1" t="s">
        <v>99</v>
      </c>
      <c r="B513" s="1" t="s">
        <v>677</v>
      </c>
      <c r="C513" s="1" t="s">
        <v>2861</v>
      </c>
      <c r="D513" s="1" t="s">
        <v>2862</v>
      </c>
      <c r="E513" s="1" t="s">
        <v>2863</v>
      </c>
      <c r="F513" s="1" t="s">
        <v>2864</v>
      </c>
      <c r="G513" s="1" t="s">
        <v>26</v>
      </c>
      <c r="H513" t="b">
        <v>0</v>
      </c>
      <c r="I513" t="b">
        <v>0</v>
      </c>
      <c r="J513" s="10" t="b">
        <f>IF(OR(out[[#This Row],[retired]]=TRUE,out[[#This Row],[deceased]]=TRUE),FALSE,TRUE)</f>
        <v>1</v>
      </c>
      <c r="K513" s="10" t="str">
        <f>IFERROR(VLOOKUP(out[[#This Row],[role]:[role]],Table2[],MATCH(out[[#Headers],[דירוג]],Table2[#Headers],0),FALSE),"אחר")</f>
        <v>רשם</v>
      </c>
      <c r="L513" s="10" t="str">
        <f>IFERROR(VLOOKUP(out[[#This Row],[role]:[role]],Table2[],MATCH(out[[#Headers],[ערכאה]],Table2[#Headers],0),FALSE),"אחר")</f>
        <v>בית הדין האזורי לעבודה</v>
      </c>
      <c r="M513" s="10">
        <v>1</v>
      </c>
      <c r="N513" s="10">
        <f>IF(out[[#This Row],[sex]]="female",1,0)</f>
        <v>1</v>
      </c>
      <c r="O513" s="10" t="s">
        <v>4317</v>
      </c>
      <c r="P513" s="10">
        <f>IF(out[[#This Row],[שמות ערביים]]="ערבי",1,0)</f>
        <v>0</v>
      </c>
    </row>
    <row r="514" spans="1:16" x14ac:dyDescent="0.25">
      <c r="A514" s="1" t="s">
        <v>99</v>
      </c>
      <c r="B514" s="1" t="s">
        <v>2128</v>
      </c>
      <c r="C514" s="1" t="s">
        <v>77</v>
      </c>
      <c r="D514" s="1" t="s">
        <v>2869</v>
      </c>
      <c r="E514" s="1" t="s">
        <v>79</v>
      </c>
      <c r="F514" s="1" t="s">
        <v>2870</v>
      </c>
      <c r="G514" s="1" t="s">
        <v>26</v>
      </c>
      <c r="H514" t="b">
        <v>0</v>
      </c>
      <c r="I514" t="b">
        <v>0</v>
      </c>
      <c r="J514" s="10" t="b">
        <f>IF(OR(out[[#This Row],[retired]]=TRUE,out[[#This Row],[deceased]]=TRUE),FALSE,TRUE)</f>
        <v>1</v>
      </c>
      <c r="K514" s="10" t="str">
        <f>IFERROR(VLOOKUP(out[[#This Row],[role]:[role]],Table2[],MATCH(out[[#Headers],[דירוג]],Table2[#Headers],0),FALSE),"אחר")</f>
        <v>רשם</v>
      </c>
      <c r="L514" s="10" t="str">
        <f>IFERROR(VLOOKUP(out[[#This Row],[role]:[role]],Table2[],MATCH(out[[#Headers],[ערכאה]],Table2[#Headers],0),FALSE),"אחר")</f>
        <v>בית משפט שלום</v>
      </c>
      <c r="M514" s="10">
        <v>1</v>
      </c>
      <c r="N514" s="10">
        <f>IF(out[[#This Row],[sex]]="female",1,0)</f>
        <v>1</v>
      </c>
      <c r="O514" s="10" t="s">
        <v>4317</v>
      </c>
      <c r="P514" s="10">
        <f>IF(out[[#This Row],[שמות ערביים]]="ערבי",1,0)</f>
        <v>0</v>
      </c>
    </row>
    <row r="515" spans="1:16" x14ac:dyDescent="0.25">
      <c r="A515" s="1" t="s">
        <v>9</v>
      </c>
      <c r="B515" s="1" t="s">
        <v>945</v>
      </c>
      <c r="C515" s="1" t="s">
        <v>1442</v>
      </c>
      <c r="D515" s="1" t="s">
        <v>2859</v>
      </c>
      <c r="E515" s="1" t="s">
        <v>235</v>
      </c>
      <c r="F515" s="1" t="s">
        <v>2871</v>
      </c>
      <c r="G515" s="1" t="s">
        <v>26</v>
      </c>
      <c r="H515" t="b">
        <v>0</v>
      </c>
      <c r="I515" t="b">
        <v>0</v>
      </c>
      <c r="J515" s="10" t="b">
        <f>IF(OR(out[[#This Row],[retired]]=TRUE,out[[#This Row],[deceased]]=TRUE),FALSE,TRUE)</f>
        <v>1</v>
      </c>
      <c r="K515" s="10" t="str">
        <f>IFERROR(VLOOKUP(out[[#This Row],[role]:[role]],Table2[],MATCH(out[[#Headers],[דירוג]],Table2[#Headers],0),FALSE),"אחר")</f>
        <v>שופט</v>
      </c>
      <c r="L515" s="10" t="str">
        <f>IFERROR(VLOOKUP(out[[#This Row],[role]:[role]],Table2[],MATCH(out[[#Headers],[ערכאה]],Table2[#Headers],0),FALSE),"אחר")</f>
        <v>בית משפט שלום</v>
      </c>
      <c r="M515" s="10">
        <v>1</v>
      </c>
      <c r="N515" s="10">
        <f>IF(out[[#This Row],[sex]]="female",1,0)</f>
        <v>1</v>
      </c>
      <c r="O515" s="10" t="s">
        <v>4317</v>
      </c>
      <c r="P515" s="10">
        <f>IF(out[[#This Row],[שמות ערביים]]="ערבי",1,0)</f>
        <v>0</v>
      </c>
    </row>
    <row r="516" spans="1:16" x14ac:dyDescent="0.25">
      <c r="A516" s="1" t="s">
        <v>9</v>
      </c>
      <c r="B516" s="1" t="s">
        <v>204</v>
      </c>
      <c r="C516" s="1" t="s">
        <v>949</v>
      </c>
      <c r="D516" s="1" t="s">
        <v>2877</v>
      </c>
      <c r="E516" s="1" t="s">
        <v>951</v>
      </c>
      <c r="F516" s="1" t="s">
        <v>2878</v>
      </c>
      <c r="G516" s="1" t="s">
        <v>26</v>
      </c>
      <c r="H516" t="b">
        <v>0</v>
      </c>
      <c r="I516" t="b">
        <v>0</v>
      </c>
      <c r="J516" s="10" t="b">
        <f>IF(OR(out[[#This Row],[retired]]=TRUE,out[[#This Row],[deceased]]=TRUE),FALSE,TRUE)</f>
        <v>1</v>
      </c>
      <c r="K516" s="10" t="str">
        <f>IFERROR(VLOOKUP(out[[#This Row],[role]:[role]],Table2[],MATCH(out[[#Headers],[דירוג]],Table2[#Headers],0),FALSE),"אחר")</f>
        <v>שופט</v>
      </c>
      <c r="L516" s="10" t="str">
        <f>IFERROR(VLOOKUP(out[[#This Row],[role]:[role]],Table2[],MATCH(out[[#Headers],[ערכאה]],Table2[#Headers],0),FALSE),"אחר")</f>
        <v>בית משפט שלום</v>
      </c>
      <c r="M516" s="10">
        <v>1</v>
      </c>
      <c r="N516" s="10">
        <f>IF(out[[#This Row],[sex]]="female",1,0)</f>
        <v>1</v>
      </c>
      <c r="O516" s="10" t="s">
        <v>4317</v>
      </c>
      <c r="P516" s="10">
        <f>IF(out[[#This Row],[שמות ערביים]]="ערבי",1,0)</f>
        <v>0</v>
      </c>
    </row>
    <row r="517" spans="1:16" x14ac:dyDescent="0.25">
      <c r="A517" s="1" t="s">
        <v>9</v>
      </c>
      <c r="B517" s="1" t="s">
        <v>2879</v>
      </c>
      <c r="C517" s="1" t="s">
        <v>348</v>
      </c>
      <c r="D517" s="1" t="s">
        <v>2880</v>
      </c>
      <c r="E517" s="1" t="s">
        <v>350</v>
      </c>
      <c r="F517" s="1" t="s">
        <v>2881</v>
      </c>
      <c r="G517" s="1" t="s">
        <v>26</v>
      </c>
      <c r="H517" t="b">
        <v>0</v>
      </c>
      <c r="I517" t="b">
        <v>0</v>
      </c>
      <c r="J517" s="10" t="b">
        <f>IF(OR(out[[#This Row],[retired]]=TRUE,out[[#This Row],[deceased]]=TRUE),FALSE,TRUE)</f>
        <v>1</v>
      </c>
      <c r="K517" s="10" t="str">
        <f>IFERROR(VLOOKUP(out[[#This Row],[role]:[role]],Table2[],MATCH(out[[#Headers],[דירוג]],Table2[#Headers],0),FALSE),"אחר")</f>
        <v>סגן או משנה</v>
      </c>
      <c r="L517" s="10" t="str">
        <f>IFERROR(VLOOKUP(out[[#This Row],[role]:[role]],Table2[],MATCH(out[[#Headers],[ערכאה]],Table2[#Headers],0),FALSE),"אחר")</f>
        <v>בית משפט שלום</v>
      </c>
      <c r="M517" s="10">
        <v>1</v>
      </c>
      <c r="N517" s="10">
        <f>IF(out[[#This Row],[sex]]="female",1,0)</f>
        <v>1</v>
      </c>
      <c r="O517" s="10" t="s">
        <v>4317</v>
      </c>
      <c r="P517" s="10">
        <f>IF(out[[#This Row],[שמות ערביים]]="ערבי",1,0)</f>
        <v>0</v>
      </c>
    </row>
    <row r="518" spans="1:16" x14ac:dyDescent="0.25">
      <c r="A518" s="1" t="s">
        <v>9</v>
      </c>
      <c r="B518" s="1" t="s">
        <v>2562</v>
      </c>
      <c r="C518" s="1" t="s">
        <v>1208</v>
      </c>
      <c r="D518" s="1" t="s">
        <v>2882</v>
      </c>
      <c r="E518" s="1" t="s">
        <v>1210</v>
      </c>
      <c r="F518" s="1" t="s">
        <v>2883</v>
      </c>
      <c r="G518" s="1" t="s">
        <v>26</v>
      </c>
      <c r="H518" t="b">
        <v>0</v>
      </c>
      <c r="I518" t="b">
        <v>0</v>
      </c>
      <c r="J518" s="10" t="b">
        <f>IF(OR(out[[#This Row],[retired]]=TRUE,out[[#This Row],[deceased]]=TRUE),FALSE,TRUE)</f>
        <v>1</v>
      </c>
      <c r="K518" s="10" t="str">
        <f>IFERROR(VLOOKUP(out[[#This Row],[role]:[role]],Table2[],MATCH(out[[#Headers],[דירוג]],Table2[#Headers],0),FALSE),"אחר")</f>
        <v>סגן או משנה</v>
      </c>
      <c r="L518" s="10" t="str">
        <f>IFERROR(VLOOKUP(out[[#This Row],[role]:[role]],Table2[],MATCH(out[[#Headers],[ערכאה]],Table2[#Headers],0),FALSE),"אחר")</f>
        <v>בית משפט המחוזי</v>
      </c>
      <c r="M518" s="10">
        <v>1</v>
      </c>
      <c r="N518" s="10">
        <f>IF(out[[#This Row],[sex]]="female",1,0)</f>
        <v>1</v>
      </c>
      <c r="O518" s="10" t="s">
        <v>4317</v>
      </c>
      <c r="P518" s="10">
        <f>IF(out[[#This Row],[שמות ערביים]]="ערבי",1,0)</f>
        <v>0</v>
      </c>
    </row>
    <row r="519" spans="1:16" x14ac:dyDescent="0.25">
      <c r="A519" s="1" t="s">
        <v>9</v>
      </c>
      <c r="B519" s="1" t="s">
        <v>672</v>
      </c>
      <c r="C519" s="1" t="s">
        <v>292</v>
      </c>
      <c r="D519" s="1" t="s">
        <v>2892</v>
      </c>
      <c r="E519" s="1" t="s">
        <v>293</v>
      </c>
      <c r="F519" s="1" t="s">
        <v>2893</v>
      </c>
      <c r="G519" s="1" t="s">
        <v>26</v>
      </c>
      <c r="H519" t="b">
        <v>0</v>
      </c>
      <c r="I519" t="b">
        <v>0</v>
      </c>
      <c r="J519" s="10" t="b">
        <f>IF(OR(out[[#This Row],[retired]]=TRUE,out[[#This Row],[deceased]]=TRUE),FALSE,TRUE)</f>
        <v>1</v>
      </c>
      <c r="K519" s="10" t="str">
        <f>IFERROR(VLOOKUP(out[[#This Row],[role]:[role]],Table2[],MATCH(out[[#Headers],[דירוג]],Table2[#Headers],0),FALSE),"אחר")</f>
        <v>שופט</v>
      </c>
      <c r="L519" s="10" t="str">
        <f>IFERROR(VLOOKUP(out[[#This Row],[role]:[role]],Table2[],MATCH(out[[#Headers],[ערכאה]],Table2[#Headers],0),FALSE),"אחר")</f>
        <v>בית משפט שלום</v>
      </c>
      <c r="M519" s="10">
        <v>1</v>
      </c>
      <c r="N519" s="10">
        <f>IF(out[[#This Row],[sex]]="female",1,0)</f>
        <v>1</v>
      </c>
      <c r="O519" s="10" t="s">
        <v>4317</v>
      </c>
      <c r="P519" s="10">
        <f>IF(out[[#This Row],[שמות ערביים]]="ערבי",1,0)</f>
        <v>0</v>
      </c>
    </row>
    <row r="520" spans="1:16" x14ac:dyDescent="0.25">
      <c r="A520" s="1" t="s">
        <v>9</v>
      </c>
      <c r="B520" s="1" t="s">
        <v>2894</v>
      </c>
      <c r="C520" s="1" t="s">
        <v>2895</v>
      </c>
      <c r="D520" s="1" t="s">
        <v>2885</v>
      </c>
      <c r="E520" s="1" t="s">
        <v>2896</v>
      </c>
      <c r="F520" s="1" t="s">
        <v>2886</v>
      </c>
      <c r="G520" s="1" t="s">
        <v>15</v>
      </c>
      <c r="H520" t="b">
        <v>0</v>
      </c>
      <c r="I520" t="b">
        <v>0</v>
      </c>
      <c r="J520" s="10" t="b">
        <f>IF(OR(out[[#This Row],[retired]]=TRUE,out[[#This Row],[deceased]]=TRUE),FALSE,TRUE)</f>
        <v>1</v>
      </c>
      <c r="K520" s="10" t="str">
        <f>IFERROR(VLOOKUP(out[[#This Row],[role]:[role]],Table2[],MATCH(out[[#Headers],[דירוג]],Table2[#Headers],0),FALSE),"אחר")</f>
        <v>סגן או משנה</v>
      </c>
      <c r="L520" s="10" t="str">
        <f>IFERROR(VLOOKUP(out[[#This Row],[role]:[role]],Table2[],MATCH(out[[#Headers],[ערכאה]],Table2[#Headers],0),FALSE),"אחר")</f>
        <v>בית משפט שלום</v>
      </c>
      <c r="M520" s="10">
        <v>1</v>
      </c>
      <c r="N520" s="10">
        <f>IF(out[[#This Row],[sex]]="female",1,0)</f>
        <v>0</v>
      </c>
      <c r="O520" s="10" t="s">
        <v>4317</v>
      </c>
      <c r="P520" s="10">
        <f>IF(out[[#This Row],[שמות ערביים]]="ערבי",1,0)</f>
        <v>0</v>
      </c>
    </row>
    <row r="521" spans="1:16" x14ac:dyDescent="0.25">
      <c r="A521" s="1" t="s">
        <v>9</v>
      </c>
      <c r="B521" s="1" t="s">
        <v>357</v>
      </c>
      <c r="C521" s="1" t="s">
        <v>1392</v>
      </c>
      <c r="D521" s="1" t="s">
        <v>2897</v>
      </c>
      <c r="E521" s="1" t="s">
        <v>2898</v>
      </c>
      <c r="F521" s="1" t="s">
        <v>2899</v>
      </c>
      <c r="G521" s="1" t="s">
        <v>15</v>
      </c>
      <c r="H521" t="b">
        <v>0</v>
      </c>
      <c r="I521" t="b">
        <v>0</v>
      </c>
      <c r="J521" s="10" t="b">
        <f>IF(OR(out[[#This Row],[retired]]=TRUE,out[[#This Row],[deceased]]=TRUE),FALSE,TRUE)</f>
        <v>1</v>
      </c>
      <c r="K521" s="10" t="str">
        <f>IFERROR(VLOOKUP(out[[#This Row],[role]:[role]],Table2[],MATCH(out[[#Headers],[דירוג]],Table2[#Headers],0),FALSE),"אחר")</f>
        <v>מנהל</v>
      </c>
      <c r="L521" s="10" t="str">
        <f>IFERROR(VLOOKUP(out[[#This Row],[role]:[role]],Table2[],MATCH(out[[#Headers],[ערכאה]],Table2[#Headers],0),FALSE),"אחר")</f>
        <v>הנהלת בתי המשפט</v>
      </c>
      <c r="M521" s="10">
        <v>1</v>
      </c>
      <c r="N521" s="10">
        <f>IF(out[[#This Row],[sex]]="female",1,0)</f>
        <v>0</v>
      </c>
      <c r="O521" s="10" t="s">
        <v>4317</v>
      </c>
      <c r="P521" s="10">
        <f>IF(out[[#This Row],[שמות ערביים]]="ערבי",1,0)</f>
        <v>0</v>
      </c>
    </row>
    <row r="522" spans="1:16" x14ac:dyDescent="0.25">
      <c r="A522" s="1" t="s">
        <v>9</v>
      </c>
      <c r="B522" s="1" t="s">
        <v>1011</v>
      </c>
      <c r="C522" s="1" t="s">
        <v>517</v>
      </c>
      <c r="D522" s="1" t="s">
        <v>2900</v>
      </c>
      <c r="E522" s="1" t="s">
        <v>519</v>
      </c>
      <c r="F522" s="1" t="s">
        <v>2901</v>
      </c>
      <c r="G522" s="1" t="s">
        <v>26</v>
      </c>
      <c r="H522" t="b">
        <v>0</v>
      </c>
      <c r="I522" t="b">
        <v>0</v>
      </c>
      <c r="J522" s="10" t="b">
        <f>IF(OR(out[[#This Row],[retired]]=TRUE,out[[#This Row],[deceased]]=TRUE),FALSE,TRUE)</f>
        <v>1</v>
      </c>
      <c r="K522" s="10" t="str">
        <f>IFERROR(VLOOKUP(out[[#This Row],[role]:[role]],Table2[],MATCH(out[[#Headers],[דירוג]],Table2[#Headers],0),FALSE),"אחר")</f>
        <v>שופט</v>
      </c>
      <c r="L522" s="10" t="str">
        <f>IFERROR(VLOOKUP(out[[#This Row],[role]:[role]],Table2[],MATCH(out[[#Headers],[ערכאה]],Table2[#Headers],0),FALSE),"אחר")</f>
        <v>בית משפט המחוזי</v>
      </c>
      <c r="M522" s="10">
        <v>1</v>
      </c>
      <c r="N522" s="10">
        <f>IF(out[[#This Row],[sex]]="female",1,0)</f>
        <v>1</v>
      </c>
      <c r="O522" s="10" t="s">
        <v>4317</v>
      </c>
      <c r="P522" s="10">
        <f>IF(out[[#This Row],[שמות ערביים]]="ערבי",1,0)</f>
        <v>0</v>
      </c>
    </row>
    <row r="523" spans="1:16" x14ac:dyDescent="0.25">
      <c r="A523" s="1" t="s">
        <v>9</v>
      </c>
      <c r="B523" s="1" t="s">
        <v>177</v>
      </c>
      <c r="C523" s="1" t="s">
        <v>2902</v>
      </c>
      <c r="D523" s="1" t="s">
        <v>477</v>
      </c>
      <c r="E523" s="1" t="s">
        <v>2903</v>
      </c>
      <c r="F523" s="1" t="s">
        <v>479</v>
      </c>
      <c r="G523" s="1" t="s">
        <v>26</v>
      </c>
      <c r="H523" t="b">
        <v>0</v>
      </c>
      <c r="I523" t="b">
        <v>0</v>
      </c>
      <c r="J523" s="10" t="b">
        <f>IF(OR(out[[#This Row],[retired]]=TRUE,out[[#This Row],[deceased]]=TRUE),FALSE,TRUE)</f>
        <v>1</v>
      </c>
      <c r="K523" s="10" t="str">
        <f>IFERROR(VLOOKUP(out[[#This Row],[role]:[role]],Table2[],MATCH(out[[#Headers],[דירוג]],Table2[#Headers],0),FALSE),"אחר")</f>
        <v>שופט</v>
      </c>
      <c r="L523" s="10" t="str">
        <f>IFERROR(VLOOKUP(out[[#This Row],[role]:[role]],Table2[],MATCH(out[[#Headers],[ערכאה]],Table2[#Headers],0),FALSE),"אחר")</f>
        <v>בית משפט לתעבורה</v>
      </c>
      <c r="M523" s="10">
        <v>1</v>
      </c>
      <c r="N523" s="10">
        <f>IF(out[[#This Row],[sex]]="female",1,0)</f>
        <v>1</v>
      </c>
      <c r="O523" s="10" t="s">
        <v>4317</v>
      </c>
      <c r="P523" s="10">
        <f>IF(out[[#This Row],[שמות ערביים]]="ערבי",1,0)</f>
        <v>0</v>
      </c>
    </row>
    <row r="524" spans="1:16" x14ac:dyDescent="0.25">
      <c r="A524" s="1" t="s">
        <v>9</v>
      </c>
      <c r="B524" s="1" t="s">
        <v>10</v>
      </c>
      <c r="C524" s="1" t="s">
        <v>193</v>
      </c>
      <c r="D524" s="1" t="s">
        <v>2906</v>
      </c>
      <c r="E524" s="1" t="s">
        <v>515</v>
      </c>
      <c r="F524" s="1" t="s">
        <v>2907</v>
      </c>
      <c r="G524" s="1" t="s">
        <v>15</v>
      </c>
      <c r="H524" t="b">
        <v>0</v>
      </c>
      <c r="I524" t="b">
        <v>0</v>
      </c>
      <c r="J524" s="10" t="b">
        <f>IF(OR(out[[#This Row],[retired]]=TRUE,out[[#This Row],[deceased]]=TRUE),FALSE,TRUE)</f>
        <v>1</v>
      </c>
      <c r="K524" s="10" t="str">
        <f>IFERROR(VLOOKUP(out[[#This Row],[role]:[role]],Table2[],MATCH(out[[#Headers],[דירוג]],Table2[#Headers],0),FALSE),"אחר")</f>
        <v>שופט</v>
      </c>
      <c r="L524" s="10" t="str">
        <f>IFERROR(VLOOKUP(out[[#This Row],[role]:[role]],Table2[],MATCH(out[[#Headers],[ערכאה]],Table2[#Headers],0),FALSE),"אחר")</f>
        <v>בית משפט המחוזי</v>
      </c>
      <c r="M524" s="10">
        <v>1</v>
      </c>
      <c r="N524" s="10">
        <f>IF(out[[#This Row],[sex]]="female",1,0)</f>
        <v>0</v>
      </c>
      <c r="O524" s="10" t="s">
        <v>4317</v>
      </c>
      <c r="P524" s="10">
        <f>IF(out[[#This Row],[שמות ערביים]]="ערבי",1,0)</f>
        <v>0</v>
      </c>
    </row>
    <row r="525" spans="1:16" x14ac:dyDescent="0.25">
      <c r="A525" s="1" t="s">
        <v>9</v>
      </c>
      <c r="B525" s="1" t="s">
        <v>1043</v>
      </c>
      <c r="C525" s="1" t="s">
        <v>123</v>
      </c>
      <c r="D525" s="1" t="s">
        <v>2909</v>
      </c>
      <c r="E525" s="1" t="s">
        <v>124</v>
      </c>
      <c r="F525" s="1" t="s">
        <v>2910</v>
      </c>
      <c r="G525" s="1" t="s">
        <v>26</v>
      </c>
      <c r="H525" t="b">
        <v>0</v>
      </c>
      <c r="I525" t="b">
        <v>0</v>
      </c>
      <c r="J525" s="10" t="b">
        <f>IF(OR(out[[#This Row],[retired]]=TRUE,out[[#This Row],[deceased]]=TRUE),FALSE,TRUE)</f>
        <v>1</v>
      </c>
      <c r="K525" s="10" t="str">
        <f>IFERROR(VLOOKUP(out[[#This Row],[role]:[role]],Table2[],MATCH(out[[#Headers],[דירוג]],Table2[#Headers],0),FALSE),"אחר")</f>
        <v>שופט</v>
      </c>
      <c r="L525" s="10" t="str">
        <f>IFERROR(VLOOKUP(out[[#This Row],[role]:[role]],Table2[],MATCH(out[[#Headers],[ערכאה]],Table2[#Headers],0),FALSE),"אחר")</f>
        <v>בית משפט המחוזי</v>
      </c>
      <c r="M525" s="10">
        <v>1</v>
      </c>
      <c r="N525" s="10">
        <f>IF(out[[#This Row],[sex]]="female",1,0)</f>
        <v>1</v>
      </c>
      <c r="O525" s="10" t="s">
        <v>4317</v>
      </c>
      <c r="P525" s="10">
        <f>IF(out[[#This Row],[שמות ערביים]]="ערבי",1,0)</f>
        <v>0</v>
      </c>
    </row>
    <row r="526" spans="1:16" x14ac:dyDescent="0.25">
      <c r="A526" s="1" t="s">
        <v>9</v>
      </c>
      <c r="B526" s="1" t="s">
        <v>2916</v>
      </c>
      <c r="C526" s="1" t="s">
        <v>2917</v>
      </c>
      <c r="D526" s="1" t="s">
        <v>2918</v>
      </c>
      <c r="E526" s="1" t="s">
        <v>2919</v>
      </c>
      <c r="F526" s="1" t="s">
        <v>2920</v>
      </c>
      <c r="G526" s="1" t="s">
        <v>15</v>
      </c>
      <c r="H526" t="b">
        <v>0</v>
      </c>
      <c r="I526" t="b">
        <v>0</v>
      </c>
      <c r="J526" s="10" t="b">
        <f>IF(OR(out[[#This Row],[retired]]=TRUE,out[[#This Row],[deceased]]=TRUE),FALSE,TRUE)</f>
        <v>1</v>
      </c>
      <c r="K526" s="10" t="str">
        <f>IFERROR(VLOOKUP(out[[#This Row],[role]:[role]],Table2[],MATCH(out[[#Headers],[דירוג]],Table2[#Headers],0),FALSE),"אחר")</f>
        <v>שופט</v>
      </c>
      <c r="L526" s="10" t="str">
        <f>IFERROR(VLOOKUP(out[[#This Row],[role]:[role]],Table2[],MATCH(out[[#Headers],[ערכאה]],Table2[#Headers],0),FALSE),"אחר")</f>
        <v>בית משפט שלום</v>
      </c>
      <c r="M526" s="10">
        <v>1</v>
      </c>
      <c r="N526" s="10">
        <f>IF(out[[#This Row],[sex]]="female",1,0)</f>
        <v>0</v>
      </c>
      <c r="O526" s="10" t="s">
        <v>4317</v>
      </c>
      <c r="P526" s="10">
        <f>IF(out[[#This Row],[שמות ערביים]]="ערבי",1,0)</f>
        <v>0</v>
      </c>
    </row>
    <row r="527" spans="1:16" x14ac:dyDescent="0.25">
      <c r="A527" s="1" t="s">
        <v>9</v>
      </c>
      <c r="B527" s="1" t="s">
        <v>2921</v>
      </c>
      <c r="C527" s="1" t="s">
        <v>901</v>
      </c>
      <c r="D527" s="1" t="s">
        <v>2922</v>
      </c>
      <c r="E527" s="1" t="s">
        <v>903</v>
      </c>
      <c r="F527" s="1" t="s">
        <v>2923</v>
      </c>
      <c r="G527" s="1" t="s">
        <v>15</v>
      </c>
      <c r="H527" t="b">
        <v>0</v>
      </c>
      <c r="I527" t="b">
        <v>0</v>
      </c>
      <c r="J527" s="10" t="b">
        <f>IF(OR(out[[#This Row],[retired]]=TRUE,out[[#This Row],[deceased]]=TRUE),FALSE,TRUE)</f>
        <v>1</v>
      </c>
      <c r="K527" s="10" t="str">
        <f>IFERROR(VLOOKUP(out[[#This Row],[role]:[role]],Table2[],MATCH(out[[#Headers],[דירוג]],Table2[#Headers],0),FALSE),"אחר")</f>
        <v>שופט</v>
      </c>
      <c r="L527" s="10" t="str">
        <f>IFERROR(VLOOKUP(out[[#This Row],[role]:[role]],Table2[],MATCH(out[[#Headers],[ערכאה]],Table2[#Headers],0),FALSE),"אחר")</f>
        <v>בית משפט שלום</v>
      </c>
      <c r="M527" s="10">
        <v>1</v>
      </c>
      <c r="N527" s="10">
        <f>IF(out[[#This Row],[sex]]="female",1,0)</f>
        <v>0</v>
      </c>
      <c r="O527" s="10" t="s">
        <v>4317</v>
      </c>
      <c r="P527" s="10">
        <f>IF(out[[#This Row],[שמות ערביים]]="ערבי",1,0)</f>
        <v>0</v>
      </c>
    </row>
    <row r="528" spans="1:16" x14ac:dyDescent="0.25">
      <c r="A528" s="1" t="s">
        <v>9</v>
      </c>
      <c r="B528" s="1" t="s">
        <v>683</v>
      </c>
      <c r="C528" s="1" t="s">
        <v>82</v>
      </c>
      <c r="D528" s="1" t="s">
        <v>2928</v>
      </c>
      <c r="E528" s="1" t="s">
        <v>84</v>
      </c>
      <c r="F528" s="1" t="s">
        <v>2930</v>
      </c>
      <c r="G528" s="1" t="s">
        <v>15</v>
      </c>
      <c r="H528" t="b">
        <v>0</v>
      </c>
      <c r="I528" t="b">
        <v>0</v>
      </c>
      <c r="J528" s="10" t="b">
        <f>IF(OR(out[[#This Row],[retired]]=TRUE,out[[#This Row],[deceased]]=TRUE),FALSE,TRUE)</f>
        <v>1</v>
      </c>
      <c r="K528" s="10" t="str">
        <f>IFERROR(VLOOKUP(out[[#This Row],[role]:[role]],Table2[],MATCH(out[[#Headers],[דירוג]],Table2[#Headers],0),FALSE),"אחר")</f>
        <v>שופט</v>
      </c>
      <c r="L528" s="10" t="str">
        <f>IFERROR(VLOOKUP(out[[#This Row],[role]:[role]],Table2[],MATCH(out[[#Headers],[ערכאה]],Table2[#Headers],0),FALSE),"אחר")</f>
        <v>בית משפט המחוזי</v>
      </c>
      <c r="M528" s="10">
        <v>1</v>
      </c>
      <c r="N528" s="10">
        <f>IF(out[[#This Row],[sex]]="female",1,0)</f>
        <v>0</v>
      </c>
      <c r="O528" s="10" t="s">
        <v>4317</v>
      </c>
      <c r="P528" s="10">
        <f>IF(out[[#This Row],[שמות ערביים]]="ערבי",1,0)</f>
        <v>0</v>
      </c>
    </row>
    <row r="529" spans="1:16" x14ac:dyDescent="0.25">
      <c r="A529" s="1" t="s">
        <v>9</v>
      </c>
      <c r="B529" s="1" t="s">
        <v>2941</v>
      </c>
      <c r="C529" s="1" t="s">
        <v>137</v>
      </c>
      <c r="D529" s="1" t="s">
        <v>2942</v>
      </c>
      <c r="E529" s="1" t="s">
        <v>139</v>
      </c>
      <c r="F529" s="1" t="s">
        <v>2943</v>
      </c>
      <c r="G529" s="1" t="s">
        <v>26</v>
      </c>
      <c r="H529" t="b">
        <v>0</v>
      </c>
      <c r="I529" t="b">
        <v>0</v>
      </c>
      <c r="J529" s="10" t="b">
        <f>IF(OR(out[[#This Row],[retired]]=TRUE,out[[#This Row],[deceased]]=TRUE),FALSE,TRUE)</f>
        <v>1</v>
      </c>
      <c r="K529" s="10" t="str">
        <f>IFERROR(VLOOKUP(out[[#This Row],[role]:[role]],Table2[],MATCH(out[[#Headers],[דירוג]],Table2[#Headers],0),FALSE),"אחר")</f>
        <v>שופט</v>
      </c>
      <c r="L529" s="10" t="str">
        <f>IFERROR(VLOOKUP(out[[#This Row],[role]:[role]],Table2[],MATCH(out[[#Headers],[ערכאה]],Table2[#Headers],0),FALSE),"אחר")</f>
        <v>בית משפט המחוזי</v>
      </c>
      <c r="M529" s="10">
        <v>1</v>
      </c>
      <c r="N529" s="10">
        <f>IF(out[[#This Row],[sex]]="female",1,0)</f>
        <v>1</v>
      </c>
      <c r="O529" s="10" t="s">
        <v>4317</v>
      </c>
      <c r="P529" s="10">
        <f>IF(out[[#This Row],[שמות ערביים]]="ערבי",1,0)</f>
        <v>0</v>
      </c>
    </row>
    <row r="530" spans="1:16" x14ac:dyDescent="0.25">
      <c r="A530" s="1" t="s">
        <v>9</v>
      </c>
      <c r="B530" s="1" t="s">
        <v>52</v>
      </c>
      <c r="C530" s="1" t="s">
        <v>2946</v>
      </c>
      <c r="D530" s="1" t="s">
        <v>2947</v>
      </c>
      <c r="E530" s="1" t="s">
        <v>2948</v>
      </c>
      <c r="F530" s="1" t="s">
        <v>2949</v>
      </c>
      <c r="G530" s="1" t="s">
        <v>15</v>
      </c>
      <c r="H530" t="b">
        <v>0</v>
      </c>
      <c r="I530" t="b">
        <v>0</v>
      </c>
      <c r="J530" s="10" t="b">
        <f>IF(OR(out[[#This Row],[retired]]=TRUE,out[[#This Row],[deceased]]=TRUE),FALSE,TRUE)</f>
        <v>1</v>
      </c>
      <c r="K530" s="10" t="str">
        <f>IFERROR(VLOOKUP(out[[#This Row],[role]:[role]],Table2[],MATCH(out[[#Headers],[דירוג]],Table2[#Headers],0),FALSE),"אחר")</f>
        <v>שופט</v>
      </c>
      <c r="L530" s="10" t="str">
        <f>IFERROR(VLOOKUP(out[[#This Row],[role]:[role]],Table2[],MATCH(out[[#Headers],[ערכאה]],Table2[#Headers],0),FALSE),"אחר")</f>
        <v>בית משפט שלום</v>
      </c>
      <c r="M530" s="10">
        <v>1</v>
      </c>
      <c r="N530" s="10">
        <f>IF(out[[#This Row],[sex]]="female",1,0)</f>
        <v>0</v>
      </c>
      <c r="O530" s="10" t="s">
        <v>4317</v>
      </c>
      <c r="P530" s="10">
        <f>IF(out[[#This Row],[שמות ערביים]]="ערבי",1,0)</f>
        <v>0</v>
      </c>
    </row>
    <row r="531" spans="1:16" x14ac:dyDescent="0.25">
      <c r="A531" s="1" t="s">
        <v>9</v>
      </c>
      <c r="B531" s="1" t="s">
        <v>2950</v>
      </c>
      <c r="C531" s="1" t="s">
        <v>2381</v>
      </c>
      <c r="D531" s="1" t="s">
        <v>2947</v>
      </c>
      <c r="E531" s="1" t="s">
        <v>2383</v>
      </c>
      <c r="F531" s="1" t="s">
        <v>2949</v>
      </c>
      <c r="G531" s="1" t="s">
        <v>15</v>
      </c>
      <c r="H531" t="b">
        <v>0</v>
      </c>
      <c r="I531" t="b">
        <v>0</v>
      </c>
      <c r="J531" s="10" t="b">
        <f>IF(OR(out[[#This Row],[retired]]=TRUE,out[[#This Row],[deceased]]=TRUE),FALSE,TRUE)</f>
        <v>1</v>
      </c>
      <c r="K531" s="10" t="str">
        <f>IFERROR(VLOOKUP(out[[#This Row],[role]:[role]],Table2[],MATCH(out[[#Headers],[דירוג]],Table2[#Headers],0),FALSE),"אחר")</f>
        <v>שופט</v>
      </c>
      <c r="L531" s="10" t="str">
        <f>IFERROR(VLOOKUP(out[[#This Row],[role]:[role]],Table2[],MATCH(out[[#Headers],[ערכאה]],Table2[#Headers],0),FALSE),"אחר")</f>
        <v>בית משפט שלום</v>
      </c>
      <c r="M531" s="10">
        <v>1</v>
      </c>
      <c r="N531" s="10">
        <f>IF(out[[#This Row],[sex]]="female",1,0)</f>
        <v>0</v>
      </c>
      <c r="O531" s="10" t="s">
        <v>4317</v>
      </c>
      <c r="P531" s="10">
        <f>IF(out[[#This Row],[שמות ערביים]]="ערבי",1,0)</f>
        <v>0</v>
      </c>
    </row>
    <row r="532" spans="1:16" x14ac:dyDescent="0.25">
      <c r="A532" s="1" t="s">
        <v>9</v>
      </c>
      <c r="B532" s="1" t="s">
        <v>204</v>
      </c>
      <c r="C532" s="1" t="s">
        <v>2959</v>
      </c>
      <c r="D532" s="1" t="s">
        <v>2960</v>
      </c>
      <c r="E532" s="1" t="s">
        <v>623</v>
      </c>
      <c r="F532" s="1" t="s">
        <v>2961</v>
      </c>
      <c r="G532" s="1" t="s">
        <v>26</v>
      </c>
      <c r="H532" t="b">
        <v>0</v>
      </c>
      <c r="I532" t="b">
        <v>0</v>
      </c>
      <c r="J532" s="10" t="b">
        <f>IF(OR(out[[#This Row],[retired]]=TRUE,out[[#This Row],[deceased]]=TRUE),FALSE,TRUE)</f>
        <v>1</v>
      </c>
      <c r="K532" s="10" t="str">
        <f>IFERROR(VLOOKUP(out[[#This Row],[role]:[role]],Table2[],MATCH(out[[#Headers],[דירוג]],Table2[#Headers],0),FALSE),"אחר")</f>
        <v>שופט</v>
      </c>
      <c r="L532" s="10" t="str">
        <f>IFERROR(VLOOKUP(out[[#This Row],[role]:[role]],Table2[],MATCH(out[[#Headers],[ערכאה]],Table2[#Headers],0),FALSE),"אחר")</f>
        <v>בית משפט שלום</v>
      </c>
      <c r="M532" s="10">
        <v>1</v>
      </c>
      <c r="N532" s="10">
        <f>IF(out[[#This Row],[sex]]="female",1,0)</f>
        <v>1</v>
      </c>
      <c r="O532" s="10" t="s">
        <v>4317</v>
      </c>
      <c r="P532" s="10">
        <f>IF(out[[#This Row],[שמות ערביים]]="ערבי",1,0)</f>
        <v>0</v>
      </c>
    </row>
    <row r="533" spans="1:16" x14ac:dyDescent="0.25">
      <c r="A533" s="1" t="s">
        <v>9</v>
      </c>
      <c r="B533" s="1" t="s">
        <v>52</v>
      </c>
      <c r="C533" s="1" t="s">
        <v>1463</v>
      </c>
      <c r="D533" s="1" t="s">
        <v>2962</v>
      </c>
      <c r="E533" s="1" t="s">
        <v>1465</v>
      </c>
      <c r="F533" s="1" t="s">
        <v>2963</v>
      </c>
      <c r="G533" s="1" t="s">
        <v>15</v>
      </c>
      <c r="H533" t="b">
        <v>0</v>
      </c>
      <c r="I533" t="b">
        <v>0</v>
      </c>
      <c r="J533" s="10" t="b">
        <f>IF(OR(out[[#This Row],[retired]]=TRUE,out[[#This Row],[deceased]]=TRUE),FALSE,TRUE)</f>
        <v>1</v>
      </c>
      <c r="K533" s="10" t="str">
        <f>IFERROR(VLOOKUP(out[[#This Row],[role]:[role]],Table2[],MATCH(out[[#Headers],[דירוג]],Table2[#Headers],0),FALSE),"אחר")</f>
        <v>שופט</v>
      </c>
      <c r="L533" s="10" t="str">
        <f>IFERROR(VLOOKUP(out[[#This Row],[role]:[role]],Table2[],MATCH(out[[#Headers],[ערכאה]],Table2[#Headers],0),FALSE),"אחר")</f>
        <v>בית משפט שלום</v>
      </c>
      <c r="M533" s="10">
        <v>1</v>
      </c>
      <c r="N533" s="10">
        <f>IF(out[[#This Row],[sex]]="female",1,0)</f>
        <v>0</v>
      </c>
      <c r="O533" s="10" t="s">
        <v>4317</v>
      </c>
      <c r="P533" s="10">
        <f>IF(out[[#This Row],[שמות ערביים]]="ערבי",1,0)</f>
        <v>0</v>
      </c>
    </row>
    <row r="534" spans="1:16" x14ac:dyDescent="0.25">
      <c r="A534" s="1" t="s">
        <v>9</v>
      </c>
      <c r="B534" s="1" t="s">
        <v>81</v>
      </c>
      <c r="C534" s="1" t="s">
        <v>1407</v>
      </c>
      <c r="D534" s="1" t="s">
        <v>2964</v>
      </c>
      <c r="E534" s="1" t="s">
        <v>1408</v>
      </c>
      <c r="F534" s="1" t="s">
        <v>2965</v>
      </c>
      <c r="G534" s="1" t="s">
        <v>15</v>
      </c>
      <c r="H534" t="b">
        <v>0</v>
      </c>
      <c r="I534" t="b">
        <v>0</v>
      </c>
      <c r="J534" s="10" t="b">
        <f>IF(OR(out[[#This Row],[retired]]=TRUE,out[[#This Row],[deceased]]=TRUE),FALSE,TRUE)</f>
        <v>1</v>
      </c>
      <c r="K534" s="10" t="str">
        <f>IFERROR(VLOOKUP(out[[#This Row],[role]:[role]],Table2[],MATCH(out[[#Headers],[דירוג]],Table2[#Headers],0),FALSE),"אחר")</f>
        <v>סגן או משנה</v>
      </c>
      <c r="L534" s="10" t="str">
        <f>IFERROR(VLOOKUP(out[[#This Row],[role]:[role]],Table2[],MATCH(out[[#Headers],[ערכאה]],Table2[#Headers],0),FALSE),"אחר")</f>
        <v>בית משפט המחוזי</v>
      </c>
      <c r="M534" s="10">
        <v>1</v>
      </c>
      <c r="N534" s="10">
        <f>IF(out[[#This Row],[sex]]="female",1,0)</f>
        <v>0</v>
      </c>
      <c r="O534" s="10" t="s">
        <v>4317</v>
      </c>
      <c r="P534" s="10">
        <f>IF(out[[#This Row],[שמות ערביים]]="ערבי",1,0)</f>
        <v>0</v>
      </c>
    </row>
    <row r="535" spans="1:16" x14ac:dyDescent="0.25">
      <c r="A535" s="1" t="s">
        <v>9</v>
      </c>
      <c r="B535" s="1" t="s">
        <v>857</v>
      </c>
      <c r="C535" s="1" t="s">
        <v>2970</v>
      </c>
      <c r="D535" s="1" t="s">
        <v>2971</v>
      </c>
      <c r="E535" s="1" t="s">
        <v>2972</v>
      </c>
      <c r="F535" s="1" t="s">
        <v>2973</v>
      </c>
      <c r="G535" s="1" t="s">
        <v>26</v>
      </c>
      <c r="H535" t="b">
        <v>0</v>
      </c>
      <c r="I535" t="b">
        <v>0</v>
      </c>
      <c r="J535" s="10" t="b">
        <f>IF(OR(out[[#This Row],[retired]]=TRUE,out[[#This Row],[deceased]]=TRUE),FALSE,TRUE)</f>
        <v>1</v>
      </c>
      <c r="K535" s="10" t="str">
        <f>IFERROR(VLOOKUP(out[[#This Row],[role]:[role]],Table2[],MATCH(out[[#Headers],[דירוג]],Table2[#Headers],0),FALSE),"אחר")</f>
        <v>שופט</v>
      </c>
      <c r="L535" s="10" t="str">
        <f>IFERROR(VLOOKUP(out[[#This Row],[role]:[role]],Table2[],MATCH(out[[#Headers],[ערכאה]],Table2[#Headers],0),FALSE),"אחר")</f>
        <v>בית משפט שלום</v>
      </c>
      <c r="M535" s="10">
        <v>1</v>
      </c>
      <c r="N535" s="10">
        <f>IF(out[[#This Row],[sex]]="female",1,0)</f>
        <v>1</v>
      </c>
      <c r="O535" s="10" t="s">
        <v>4317</v>
      </c>
      <c r="P535" s="10">
        <f>IF(out[[#This Row],[שמות ערביים]]="ערבי",1,0)</f>
        <v>0</v>
      </c>
    </row>
    <row r="536" spans="1:16" x14ac:dyDescent="0.25">
      <c r="A536" s="1" t="s">
        <v>9</v>
      </c>
      <c r="B536" s="1" t="s">
        <v>2975</v>
      </c>
      <c r="C536" s="1" t="s">
        <v>2976</v>
      </c>
      <c r="D536" s="1" t="s">
        <v>2977</v>
      </c>
      <c r="E536" s="1" t="s">
        <v>2978</v>
      </c>
      <c r="F536" s="1" t="s">
        <v>2979</v>
      </c>
      <c r="G536" s="1" t="s">
        <v>15</v>
      </c>
      <c r="H536" t="b">
        <v>0</v>
      </c>
      <c r="I536" t="b">
        <v>0</v>
      </c>
      <c r="J536" s="10" t="b">
        <f>IF(OR(out[[#This Row],[retired]]=TRUE,out[[#This Row],[deceased]]=TRUE),FALSE,TRUE)</f>
        <v>1</v>
      </c>
      <c r="K536" s="10" t="str">
        <f>IFERROR(VLOOKUP(out[[#This Row],[role]:[role]],Table2[],MATCH(out[[#Headers],[דירוג]],Table2[#Headers],0),FALSE),"אחר")</f>
        <v>סגן או משנה</v>
      </c>
      <c r="L536" s="10" t="str">
        <f>IFERROR(VLOOKUP(out[[#This Row],[role]:[role]],Table2[],MATCH(out[[#Headers],[ערכאה]],Table2[#Headers],0),FALSE),"אחר")</f>
        <v>בית משפט שלום</v>
      </c>
      <c r="M536" s="10">
        <v>1</v>
      </c>
      <c r="N536" s="10">
        <f>IF(out[[#This Row],[sex]]="female",1,0)</f>
        <v>0</v>
      </c>
      <c r="O536" s="10" t="s">
        <v>4317</v>
      </c>
      <c r="P536" s="10">
        <f>IF(out[[#This Row],[שמות ערביים]]="ערבי",1,0)</f>
        <v>0</v>
      </c>
    </row>
    <row r="537" spans="1:16" x14ac:dyDescent="0.25">
      <c r="A537" s="1" t="s">
        <v>9</v>
      </c>
      <c r="B537" s="1" t="s">
        <v>126</v>
      </c>
      <c r="C537" s="1" t="s">
        <v>2980</v>
      </c>
      <c r="D537" s="1" t="s">
        <v>2981</v>
      </c>
      <c r="E537" s="1" t="s">
        <v>2982</v>
      </c>
      <c r="F537" s="1" t="s">
        <v>2983</v>
      </c>
      <c r="G537" s="1" t="s">
        <v>15</v>
      </c>
      <c r="H537" t="b">
        <v>0</v>
      </c>
      <c r="I537" t="b">
        <v>0</v>
      </c>
      <c r="J537" s="10" t="b">
        <f>IF(OR(out[[#This Row],[retired]]=TRUE,out[[#This Row],[deceased]]=TRUE),FALSE,TRUE)</f>
        <v>1</v>
      </c>
      <c r="K537" s="10" t="str">
        <f>IFERROR(VLOOKUP(out[[#This Row],[role]:[role]],Table2[],MATCH(out[[#Headers],[דירוג]],Table2[#Headers],0),FALSE),"אחר")</f>
        <v>שופט</v>
      </c>
      <c r="L537" s="10" t="str">
        <f>IFERROR(VLOOKUP(out[[#This Row],[role]:[role]],Table2[],MATCH(out[[#Headers],[ערכאה]],Table2[#Headers],0),FALSE),"אחר")</f>
        <v>בית משפט שלום</v>
      </c>
      <c r="M537" s="10">
        <v>1</v>
      </c>
      <c r="N537" s="10">
        <f>IF(out[[#This Row],[sex]]="female",1,0)</f>
        <v>0</v>
      </c>
      <c r="O537" s="10" t="s">
        <v>4317</v>
      </c>
      <c r="P537" s="10">
        <f>IF(out[[#This Row],[שמות ערביים]]="ערבי",1,0)</f>
        <v>0</v>
      </c>
    </row>
    <row r="538" spans="1:16" x14ac:dyDescent="0.25">
      <c r="A538" s="1" t="s">
        <v>9</v>
      </c>
      <c r="B538" s="1" t="s">
        <v>122</v>
      </c>
      <c r="C538" s="1" t="s">
        <v>692</v>
      </c>
      <c r="D538" s="1" t="s">
        <v>2986</v>
      </c>
      <c r="E538" s="1" t="s">
        <v>694</v>
      </c>
      <c r="F538" s="1" t="s">
        <v>2987</v>
      </c>
      <c r="G538" s="1" t="s">
        <v>26</v>
      </c>
      <c r="H538" t="b">
        <v>0</v>
      </c>
      <c r="I538" t="b">
        <v>0</v>
      </c>
      <c r="J538" s="10" t="b">
        <f>IF(OR(out[[#This Row],[retired]]=TRUE,out[[#This Row],[deceased]]=TRUE),FALSE,TRUE)</f>
        <v>1</v>
      </c>
      <c r="K538" s="10" t="str">
        <f>IFERROR(VLOOKUP(out[[#This Row],[role]:[role]],Table2[],MATCH(out[[#Headers],[דירוג]],Table2[#Headers],0),FALSE),"אחר")</f>
        <v>שופט</v>
      </c>
      <c r="L538" s="10" t="str">
        <f>IFERROR(VLOOKUP(out[[#This Row],[role]:[role]],Table2[],MATCH(out[[#Headers],[ערכאה]],Table2[#Headers],0),FALSE),"אחר")</f>
        <v>בית משפט המחוזי</v>
      </c>
      <c r="M538" s="10">
        <v>1</v>
      </c>
      <c r="N538" s="10">
        <f>IF(out[[#This Row],[sex]]="female",1,0)</f>
        <v>1</v>
      </c>
      <c r="O538" s="10" t="s">
        <v>4317</v>
      </c>
      <c r="P538" s="10">
        <f>IF(out[[#This Row],[שמות ערביים]]="ערבי",1,0)</f>
        <v>0</v>
      </c>
    </row>
    <row r="539" spans="1:16" x14ac:dyDescent="0.25">
      <c r="A539" s="1" t="s">
        <v>9</v>
      </c>
      <c r="B539" s="1" t="s">
        <v>2569</v>
      </c>
      <c r="C539" s="1" t="s">
        <v>2375</v>
      </c>
      <c r="D539" s="1" t="s">
        <v>2988</v>
      </c>
      <c r="E539" s="1" t="s">
        <v>2377</v>
      </c>
      <c r="F539" s="1" t="s">
        <v>2989</v>
      </c>
      <c r="G539" s="1" t="s">
        <v>15</v>
      </c>
      <c r="H539" t="b">
        <v>0</v>
      </c>
      <c r="I539" t="b">
        <v>0</v>
      </c>
      <c r="J539" s="10" t="b">
        <f>IF(OR(out[[#This Row],[retired]]=TRUE,out[[#This Row],[deceased]]=TRUE),FALSE,TRUE)</f>
        <v>1</v>
      </c>
      <c r="K539" s="10" t="str">
        <f>IFERROR(VLOOKUP(out[[#This Row],[role]:[role]],Table2[],MATCH(out[[#Headers],[דירוג]],Table2[#Headers],0),FALSE),"אחר")</f>
        <v>שופט</v>
      </c>
      <c r="L539" s="10" t="str">
        <f>IFERROR(VLOOKUP(out[[#This Row],[role]:[role]],Table2[],MATCH(out[[#Headers],[ערכאה]],Table2[#Headers],0),FALSE),"אחר")</f>
        <v>בית משפט שלום</v>
      </c>
      <c r="M539" s="10">
        <v>1</v>
      </c>
      <c r="N539" s="10">
        <f>IF(out[[#This Row],[sex]]="female",1,0)</f>
        <v>0</v>
      </c>
      <c r="O539" s="10" t="s">
        <v>4317</v>
      </c>
      <c r="P539" s="10">
        <f>IF(out[[#This Row],[שמות ערביים]]="ערבי",1,0)</f>
        <v>0</v>
      </c>
    </row>
    <row r="540" spans="1:16" x14ac:dyDescent="0.25">
      <c r="A540" s="1" t="s">
        <v>9</v>
      </c>
      <c r="B540" s="1" t="s">
        <v>1687</v>
      </c>
      <c r="C540" s="1" t="s">
        <v>1023</v>
      </c>
      <c r="D540" s="1" t="s">
        <v>2985</v>
      </c>
      <c r="E540" s="1" t="s">
        <v>1025</v>
      </c>
      <c r="F540" s="1" t="s">
        <v>2190</v>
      </c>
      <c r="G540" s="1" t="s">
        <v>15</v>
      </c>
      <c r="H540" t="b">
        <v>0</v>
      </c>
      <c r="I540" t="b">
        <v>0</v>
      </c>
      <c r="J540" s="10" t="b">
        <f>IF(OR(out[[#This Row],[retired]]=TRUE,out[[#This Row],[deceased]]=TRUE),FALSE,TRUE)</f>
        <v>1</v>
      </c>
      <c r="K540" s="10" t="str">
        <f>IFERROR(VLOOKUP(out[[#This Row],[role]:[role]],Table2[],MATCH(out[[#Headers],[דירוג]],Table2[#Headers],0),FALSE),"אחר")</f>
        <v>סגן או משנה</v>
      </c>
      <c r="L540" s="10" t="str">
        <f>IFERROR(VLOOKUP(out[[#This Row],[role]:[role]],Table2[],MATCH(out[[#Headers],[ערכאה]],Table2[#Headers],0),FALSE),"אחר")</f>
        <v>בית משפט המחוזי</v>
      </c>
      <c r="M540" s="10">
        <v>1</v>
      </c>
      <c r="N540" s="10">
        <f>IF(out[[#This Row],[sex]]="female",1,0)</f>
        <v>0</v>
      </c>
      <c r="O540" s="10" t="s">
        <v>4317</v>
      </c>
      <c r="P540" s="10">
        <f>IF(out[[#This Row],[שמות ערביים]]="ערבי",1,0)</f>
        <v>0</v>
      </c>
    </row>
    <row r="541" spans="1:16" x14ac:dyDescent="0.25">
      <c r="A541" s="1" t="s">
        <v>9</v>
      </c>
      <c r="B541" s="1" t="s">
        <v>2990</v>
      </c>
      <c r="C541" s="1" t="s">
        <v>2991</v>
      </c>
      <c r="D541" s="1" t="s">
        <v>2992</v>
      </c>
      <c r="E541" s="1" t="s">
        <v>2993</v>
      </c>
      <c r="F541" s="1" t="s">
        <v>2994</v>
      </c>
      <c r="G541" s="1" t="s">
        <v>26</v>
      </c>
      <c r="H541" t="b">
        <v>0</v>
      </c>
      <c r="I541" t="b">
        <v>0</v>
      </c>
      <c r="J541" s="10" t="b">
        <f>IF(OR(out[[#This Row],[retired]]=TRUE,out[[#This Row],[deceased]]=TRUE),FALSE,TRUE)</f>
        <v>1</v>
      </c>
      <c r="K541" s="10" t="str">
        <f>IFERROR(VLOOKUP(out[[#This Row],[role]:[role]],Table2[],MATCH(out[[#Headers],[דירוג]],Table2[#Headers],0),FALSE),"אחר")</f>
        <v>שופט</v>
      </c>
      <c r="L541" s="10" t="str">
        <f>IFERROR(VLOOKUP(out[[#This Row],[role]:[role]],Table2[],MATCH(out[[#Headers],[ערכאה]],Table2[#Headers],0),FALSE),"אחר")</f>
        <v>בית משפט שלום</v>
      </c>
      <c r="M541" s="10">
        <v>1</v>
      </c>
      <c r="N541" s="10">
        <f>IF(out[[#This Row],[sex]]="female",1,0)</f>
        <v>1</v>
      </c>
      <c r="O541" s="10" t="s">
        <v>4317</v>
      </c>
      <c r="P541" s="10">
        <f>IF(out[[#This Row],[שמות ערביים]]="ערבי",1,0)</f>
        <v>0</v>
      </c>
    </row>
    <row r="542" spans="1:16" x14ac:dyDescent="0.25">
      <c r="A542" s="1" t="s">
        <v>9</v>
      </c>
      <c r="B542" s="1" t="s">
        <v>521</v>
      </c>
      <c r="C542" s="1" t="s">
        <v>2995</v>
      </c>
      <c r="D542" s="1" t="s">
        <v>1990</v>
      </c>
      <c r="E542" s="1" t="s">
        <v>2996</v>
      </c>
      <c r="F542" s="1" t="s">
        <v>1992</v>
      </c>
      <c r="G542" s="1" t="s">
        <v>15</v>
      </c>
      <c r="H542" t="b">
        <v>0</v>
      </c>
      <c r="I542" t="b">
        <v>0</v>
      </c>
      <c r="J542" s="10" t="b">
        <f>IF(OR(out[[#This Row],[retired]]=TRUE,out[[#This Row],[deceased]]=TRUE),FALSE,TRUE)</f>
        <v>1</v>
      </c>
      <c r="K542" s="10" t="str">
        <f>IFERROR(VLOOKUP(out[[#This Row],[role]:[role]],Table2[],MATCH(out[[#Headers],[דירוג]],Table2[#Headers],0),FALSE),"אחר")</f>
        <v>שופט</v>
      </c>
      <c r="L542" s="10" t="str">
        <f>IFERROR(VLOOKUP(out[[#This Row],[role]:[role]],Table2[],MATCH(out[[#Headers],[ערכאה]],Table2[#Headers],0),FALSE),"אחר")</f>
        <v>בית משפט המחוזי</v>
      </c>
      <c r="M542" s="10">
        <v>1</v>
      </c>
      <c r="N542" s="10">
        <f>IF(out[[#This Row],[sex]]="female",1,0)</f>
        <v>0</v>
      </c>
      <c r="O542" s="10" t="s">
        <v>4317</v>
      </c>
      <c r="P542" s="10">
        <f>IF(out[[#This Row],[שמות ערביים]]="ערבי",1,0)</f>
        <v>0</v>
      </c>
    </row>
    <row r="543" spans="1:16" x14ac:dyDescent="0.25">
      <c r="A543" s="1" t="s">
        <v>99</v>
      </c>
      <c r="B543" s="1" t="s">
        <v>2997</v>
      </c>
      <c r="C543" s="1" t="s">
        <v>503</v>
      </c>
      <c r="D543" s="1" t="s">
        <v>2998</v>
      </c>
      <c r="E543" s="1" t="s">
        <v>2458</v>
      </c>
      <c r="F543" s="1" t="s">
        <v>2999</v>
      </c>
      <c r="G543" s="1" t="s">
        <v>26</v>
      </c>
      <c r="H543" t="b">
        <v>0</v>
      </c>
      <c r="I543" t="b">
        <v>0</v>
      </c>
      <c r="J543" s="10" t="b">
        <f>IF(OR(out[[#This Row],[retired]]=TRUE,out[[#This Row],[deceased]]=TRUE),FALSE,TRUE)</f>
        <v>1</v>
      </c>
      <c r="K543" s="10" t="str">
        <f>IFERROR(VLOOKUP(out[[#This Row],[role]:[role]],Table2[],MATCH(out[[#Headers],[דירוג]],Table2[#Headers],0),FALSE),"אחר")</f>
        <v>רשם</v>
      </c>
      <c r="L543" s="10" t="str">
        <f>IFERROR(VLOOKUP(out[[#This Row],[role]:[role]],Table2[],MATCH(out[[#Headers],[ערכאה]],Table2[#Headers],0),FALSE),"אחר")</f>
        <v>בית הדין האזורי לעבודה</v>
      </c>
      <c r="M543" s="10">
        <v>1</v>
      </c>
      <c r="N543" s="10">
        <f>IF(out[[#This Row],[sex]]="female",1,0)</f>
        <v>1</v>
      </c>
      <c r="O543" s="10" t="s">
        <v>4317</v>
      </c>
      <c r="P543" s="10">
        <f>IF(out[[#This Row],[שמות ערביים]]="ערבי",1,0)</f>
        <v>0</v>
      </c>
    </row>
    <row r="544" spans="1:16" x14ac:dyDescent="0.25">
      <c r="A544" s="1" t="s">
        <v>9</v>
      </c>
      <c r="B544" s="1" t="s">
        <v>52</v>
      </c>
      <c r="C544" s="1" t="s">
        <v>1392</v>
      </c>
      <c r="D544" s="1" t="s">
        <v>3005</v>
      </c>
      <c r="E544" s="1" t="s">
        <v>2898</v>
      </c>
      <c r="F544" s="1" t="s">
        <v>3006</v>
      </c>
      <c r="G544" s="1" t="s">
        <v>15</v>
      </c>
      <c r="H544" t="b">
        <v>0</v>
      </c>
      <c r="I544" t="b">
        <v>0</v>
      </c>
      <c r="J544" s="10" t="b">
        <f>IF(OR(out[[#This Row],[retired]]=TRUE,out[[#This Row],[deceased]]=TRUE),FALSE,TRUE)</f>
        <v>1</v>
      </c>
      <c r="K544" s="10" t="str">
        <f>IFERROR(VLOOKUP(out[[#This Row],[role]:[role]],Table2[],MATCH(out[[#Headers],[דירוג]],Table2[#Headers],0),FALSE),"אחר")</f>
        <v>שופט</v>
      </c>
      <c r="L544" s="10" t="str">
        <f>IFERROR(VLOOKUP(out[[#This Row],[role]:[role]],Table2[],MATCH(out[[#Headers],[ערכאה]],Table2[#Headers],0),FALSE),"אחר")</f>
        <v>בית משפט שלום</v>
      </c>
      <c r="M544" s="10">
        <v>1</v>
      </c>
      <c r="N544" s="10">
        <f>IF(out[[#This Row],[sex]]="female",1,0)</f>
        <v>0</v>
      </c>
      <c r="O544" s="10" t="s">
        <v>4317</v>
      </c>
      <c r="P544" s="10">
        <f>IF(out[[#This Row],[שמות ערביים]]="ערבי",1,0)</f>
        <v>0</v>
      </c>
    </row>
    <row r="545" spans="1:16" x14ac:dyDescent="0.25">
      <c r="A545" s="1" t="s">
        <v>9</v>
      </c>
      <c r="B545" s="1" t="s">
        <v>838</v>
      </c>
      <c r="C545" s="1" t="s">
        <v>1990</v>
      </c>
      <c r="D545" s="1" t="s">
        <v>3007</v>
      </c>
      <c r="E545" s="1" t="s">
        <v>1992</v>
      </c>
      <c r="F545" s="1" t="s">
        <v>3008</v>
      </c>
      <c r="G545" s="1" t="s">
        <v>15</v>
      </c>
      <c r="H545" t="b">
        <v>0</v>
      </c>
      <c r="I545" t="b">
        <v>0</v>
      </c>
      <c r="J545" s="10" t="b">
        <f>IF(OR(out[[#This Row],[retired]]=TRUE,out[[#This Row],[deceased]]=TRUE),FALSE,TRUE)</f>
        <v>1</v>
      </c>
      <c r="K545" s="10" t="str">
        <f>IFERROR(VLOOKUP(out[[#This Row],[role]:[role]],Table2[],MATCH(out[[#Headers],[דירוג]],Table2[#Headers],0),FALSE),"אחר")</f>
        <v>רשם</v>
      </c>
      <c r="L545" s="10" t="str">
        <f>IFERROR(VLOOKUP(out[[#This Row],[role]:[role]],Table2[],MATCH(out[[#Headers],[ערכאה]],Table2[#Headers],0),FALSE),"אחר")</f>
        <v>בית משפט שלום</v>
      </c>
      <c r="M545" s="10">
        <v>1</v>
      </c>
      <c r="N545" s="10">
        <f>IF(out[[#This Row],[sex]]="female",1,0)</f>
        <v>0</v>
      </c>
      <c r="O545" s="10" t="s">
        <v>4317</v>
      </c>
      <c r="P545" s="10">
        <f>IF(out[[#This Row],[שמות ערביים]]="ערבי",1,0)</f>
        <v>0</v>
      </c>
    </row>
    <row r="546" spans="1:16" x14ac:dyDescent="0.25">
      <c r="A546" s="1" t="s">
        <v>9</v>
      </c>
      <c r="B546" s="1" t="s">
        <v>3009</v>
      </c>
      <c r="C546" s="1" t="s">
        <v>123</v>
      </c>
      <c r="D546" s="1" t="s">
        <v>3010</v>
      </c>
      <c r="E546" s="1" t="s">
        <v>3011</v>
      </c>
      <c r="F546" s="1" t="s">
        <v>3012</v>
      </c>
      <c r="G546" s="1" t="s">
        <v>26</v>
      </c>
      <c r="H546" t="b">
        <v>0</v>
      </c>
      <c r="I546" t="b">
        <v>0</v>
      </c>
      <c r="J546" s="10" t="b">
        <f>IF(OR(out[[#This Row],[retired]]=TRUE,out[[#This Row],[deceased]]=TRUE),FALSE,TRUE)</f>
        <v>1</v>
      </c>
      <c r="K546" s="10" t="str">
        <f>IFERROR(VLOOKUP(out[[#This Row],[role]:[role]],Table2[],MATCH(out[[#Headers],[דירוג]],Table2[#Headers],0),FALSE),"אחר")</f>
        <v>רשם</v>
      </c>
      <c r="L546" s="10" t="str">
        <f>IFERROR(VLOOKUP(out[[#This Row],[role]:[role]],Table2[],MATCH(out[[#Headers],[ערכאה]],Table2[#Headers],0),FALSE),"אחר")</f>
        <v>בית משפט המחוזי</v>
      </c>
      <c r="M546" s="10">
        <v>1</v>
      </c>
      <c r="N546" s="10">
        <f>IF(out[[#This Row],[sex]]="female",1,0)</f>
        <v>1</v>
      </c>
      <c r="O546" s="10" t="s">
        <v>4317</v>
      </c>
      <c r="P546" s="10">
        <f>IF(out[[#This Row],[שמות ערביים]]="ערבי",1,0)</f>
        <v>0</v>
      </c>
    </row>
    <row r="547" spans="1:16" x14ac:dyDescent="0.25">
      <c r="A547" s="1" t="s">
        <v>9</v>
      </c>
      <c r="B547" s="1" t="s">
        <v>399</v>
      </c>
      <c r="C547" s="1" t="s">
        <v>137</v>
      </c>
      <c r="D547" s="1" t="s">
        <v>3013</v>
      </c>
      <c r="E547" s="1" t="s">
        <v>139</v>
      </c>
      <c r="F547" s="1" t="s">
        <v>3014</v>
      </c>
      <c r="G547" s="1" t="s">
        <v>26</v>
      </c>
      <c r="H547" t="b">
        <v>0</v>
      </c>
      <c r="I547" t="b">
        <v>0</v>
      </c>
      <c r="J547" s="10" t="b">
        <f>IF(OR(out[[#This Row],[retired]]=TRUE,out[[#This Row],[deceased]]=TRUE),FALSE,TRUE)</f>
        <v>1</v>
      </c>
      <c r="K547" s="10" t="str">
        <f>IFERROR(VLOOKUP(out[[#This Row],[role]:[role]],Table2[],MATCH(out[[#Headers],[דירוג]],Table2[#Headers],0),FALSE),"אחר")</f>
        <v>שופט</v>
      </c>
      <c r="L547" s="10" t="str">
        <f>IFERROR(VLOOKUP(out[[#This Row],[role]:[role]],Table2[],MATCH(out[[#Headers],[ערכאה]],Table2[#Headers],0),FALSE),"אחר")</f>
        <v>בית הדין האזורי לעבודה</v>
      </c>
      <c r="M547" s="10">
        <v>1</v>
      </c>
      <c r="N547" s="10">
        <f>IF(out[[#This Row],[sex]]="female",1,0)</f>
        <v>1</v>
      </c>
      <c r="O547" s="10" t="s">
        <v>4317</v>
      </c>
      <c r="P547" s="10">
        <f>IF(out[[#This Row],[שמות ערביים]]="ערבי",1,0)</f>
        <v>0</v>
      </c>
    </row>
    <row r="548" spans="1:16" x14ac:dyDescent="0.25">
      <c r="A548" s="1" t="s">
        <v>9</v>
      </c>
      <c r="B548" s="1" t="s">
        <v>169</v>
      </c>
      <c r="C548" s="1" t="s">
        <v>3046</v>
      </c>
      <c r="D548" s="1" t="s">
        <v>3047</v>
      </c>
      <c r="E548" s="1" t="s">
        <v>92</v>
      </c>
      <c r="F548" s="1" t="s">
        <v>3048</v>
      </c>
      <c r="G548" s="1" t="s">
        <v>15</v>
      </c>
      <c r="H548" t="b">
        <v>0</v>
      </c>
      <c r="I548" t="b">
        <v>0</v>
      </c>
      <c r="J548" s="10" t="b">
        <f>IF(OR(out[[#This Row],[retired]]=TRUE,out[[#This Row],[deceased]]=TRUE),FALSE,TRUE)</f>
        <v>1</v>
      </c>
      <c r="K548" s="10" t="str">
        <f>IFERROR(VLOOKUP(out[[#This Row],[role]:[role]],Table2[],MATCH(out[[#Headers],[דירוג]],Table2[#Headers],0),FALSE),"אחר")</f>
        <v>שופט</v>
      </c>
      <c r="L548" s="10" t="str">
        <f>IFERROR(VLOOKUP(out[[#This Row],[role]:[role]],Table2[],MATCH(out[[#Headers],[ערכאה]],Table2[#Headers],0),FALSE),"אחר")</f>
        <v>בית משפט המחוזי</v>
      </c>
      <c r="M548" s="10">
        <v>1</v>
      </c>
      <c r="N548" s="10">
        <f>IF(out[[#This Row],[sex]]="female",1,0)</f>
        <v>0</v>
      </c>
      <c r="O548" s="10" t="s">
        <v>4317</v>
      </c>
      <c r="P548" s="10">
        <f>IF(out[[#This Row],[שמות ערביים]]="ערבי",1,0)</f>
        <v>0</v>
      </c>
    </row>
    <row r="549" spans="1:16" x14ac:dyDescent="0.25">
      <c r="A549" s="1" t="s">
        <v>9</v>
      </c>
      <c r="B549" s="1" t="s">
        <v>545</v>
      </c>
      <c r="C549" s="1" t="s">
        <v>3054</v>
      </c>
      <c r="D549" s="1" t="s">
        <v>3055</v>
      </c>
      <c r="E549" s="1" t="s">
        <v>3056</v>
      </c>
      <c r="F549" s="1" t="s">
        <v>3057</v>
      </c>
      <c r="G549" s="1" t="s">
        <v>26</v>
      </c>
      <c r="H549" t="b">
        <v>0</v>
      </c>
      <c r="I549" t="b">
        <v>0</v>
      </c>
      <c r="J549" s="10" t="b">
        <f>IF(OR(out[[#This Row],[retired]]=TRUE,out[[#This Row],[deceased]]=TRUE),FALSE,TRUE)</f>
        <v>1</v>
      </c>
      <c r="K549" s="10" t="str">
        <f>IFERROR(VLOOKUP(out[[#This Row],[role]:[role]],Table2[],MATCH(out[[#Headers],[דירוג]],Table2[#Headers],0),FALSE),"אחר")</f>
        <v>שופט</v>
      </c>
      <c r="L549" s="10" t="str">
        <f>IFERROR(VLOOKUP(out[[#This Row],[role]:[role]],Table2[],MATCH(out[[#Headers],[ערכאה]],Table2[#Headers],0),FALSE),"אחר")</f>
        <v>בית משפט שלום</v>
      </c>
      <c r="M549" s="10">
        <v>1</v>
      </c>
      <c r="N549" s="10">
        <f>IF(out[[#This Row],[sex]]="female",1,0)</f>
        <v>1</v>
      </c>
      <c r="O549" s="10" t="s">
        <v>4317</v>
      </c>
      <c r="P549" s="10">
        <f>IF(out[[#This Row],[שמות ערביים]]="ערבי",1,0)</f>
        <v>0</v>
      </c>
    </row>
    <row r="550" spans="1:16" x14ac:dyDescent="0.25">
      <c r="A550" s="1" t="s">
        <v>9</v>
      </c>
      <c r="B550" s="1" t="s">
        <v>245</v>
      </c>
      <c r="C550" s="1" t="s">
        <v>3063</v>
      </c>
      <c r="D550" s="1" t="s">
        <v>3064</v>
      </c>
      <c r="E550" s="1" t="s">
        <v>3065</v>
      </c>
      <c r="F550" s="1" t="s">
        <v>3066</v>
      </c>
      <c r="G550" s="1" t="s">
        <v>26</v>
      </c>
      <c r="H550" t="b">
        <v>0</v>
      </c>
      <c r="I550" t="b">
        <v>0</v>
      </c>
      <c r="J550" s="10" t="b">
        <f>IF(OR(out[[#This Row],[retired]]=TRUE,out[[#This Row],[deceased]]=TRUE),FALSE,TRUE)</f>
        <v>1</v>
      </c>
      <c r="K550" s="10" t="str">
        <f>IFERROR(VLOOKUP(out[[#This Row],[role]:[role]],Table2[],MATCH(out[[#Headers],[דירוג]],Table2[#Headers],0),FALSE),"אחר")</f>
        <v>שופט</v>
      </c>
      <c r="L550" s="10" t="str">
        <f>IFERROR(VLOOKUP(out[[#This Row],[role]:[role]],Table2[],MATCH(out[[#Headers],[ערכאה]],Table2[#Headers],0),FALSE),"אחר")</f>
        <v>בית משפט שלום</v>
      </c>
      <c r="M550" s="10">
        <v>1</v>
      </c>
      <c r="N550" s="10">
        <f>IF(out[[#This Row],[sex]]="female",1,0)</f>
        <v>1</v>
      </c>
      <c r="O550" s="10" t="s">
        <v>4317</v>
      </c>
      <c r="P550" s="10">
        <f>IF(out[[#This Row],[שמות ערביים]]="ערבי",1,0)</f>
        <v>0</v>
      </c>
    </row>
    <row r="551" spans="1:16" x14ac:dyDescent="0.25">
      <c r="A551" s="1" t="s">
        <v>9</v>
      </c>
      <c r="B551" s="1" t="s">
        <v>94</v>
      </c>
      <c r="C551" s="1" t="s">
        <v>477</v>
      </c>
      <c r="D551" s="1" t="s">
        <v>3068</v>
      </c>
      <c r="E551" s="1" t="s">
        <v>479</v>
      </c>
      <c r="F551" s="1" t="s">
        <v>3069</v>
      </c>
      <c r="G551" s="1" t="s">
        <v>15</v>
      </c>
      <c r="H551" t="b">
        <v>0</v>
      </c>
      <c r="I551" t="b">
        <v>0</v>
      </c>
      <c r="J551" s="10" t="b">
        <f>IF(OR(out[[#This Row],[retired]]=TRUE,out[[#This Row],[deceased]]=TRUE),FALSE,TRUE)</f>
        <v>1</v>
      </c>
      <c r="K551" s="10" t="str">
        <f>IFERROR(VLOOKUP(out[[#This Row],[role]:[role]],Table2[],MATCH(out[[#Headers],[דירוג]],Table2[#Headers],0),FALSE),"אחר")</f>
        <v>שופט</v>
      </c>
      <c r="L551" s="10" t="str">
        <f>IFERROR(VLOOKUP(out[[#This Row],[role]:[role]],Table2[],MATCH(out[[#Headers],[ערכאה]],Table2[#Headers],0),FALSE),"אחר")</f>
        <v>בית משפט המחוזי</v>
      </c>
      <c r="M551" s="10">
        <v>1</v>
      </c>
      <c r="N551" s="10">
        <f>IF(out[[#This Row],[sex]]="female",1,0)</f>
        <v>0</v>
      </c>
      <c r="O551" s="10" t="s">
        <v>4317</v>
      </c>
      <c r="P551" s="10">
        <f>IF(out[[#This Row],[שמות ערביים]]="ערבי",1,0)</f>
        <v>0</v>
      </c>
    </row>
    <row r="552" spans="1:16" x14ac:dyDescent="0.25">
      <c r="A552" s="1" t="s">
        <v>99</v>
      </c>
      <c r="B552" s="1" t="s">
        <v>3070</v>
      </c>
      <c r="C552" s="1" t="s">
        <v>291</v>
      </c>
      <c r="D552" s="1" t="s">
        <v>3071</v>
      </c>
      <c r="E552" s="1" t="s">
        <v>310</v>
      </c>
      <c r="F552" s="1" t="s">
        <v>3072</v>
      </c>
      <c r="G552" s="1" t="s">
        <v>15</v>
      </c>
      <c r="H552" t="b">
        <v>0</v>
      </c>
      <c r="I552" t="b">
        <v>0</v>
      </c>
      <c r="J552" s="10" t="b">
        <f>IF(OR(out[[#This Row],[retired]]=TRUE,out[[#This Row],[deceased]]=TRUE),FALSE,TRUE)</f>
        <v>1</v>
      </c>
      <c r="K552" s="10" t="str">
        <f>IFERROR(VLOOKUP(out[[#This Row],[role]:[role]],Table2[],MATCH(out[[#Headers],[דירוג]],Table2[#Headers],0),FALSE),"אחר")</f>
        <v>רשם</v>
      </c>
      <c r="L552" s="10" t="str">
        <f>IFERROR(VLOOKUP(out[[#This Row],[role]:[role]],Table2[],MATCH(out[[#Headers],[ערכאה]],Table2[#Headers],0),FALSE),"אחר")</f>
        <v>בית משפט שלום</v>
      </c>
      <c r="M552" s="10">
        <v>1</v>
      </c>
      <c r="N552" s="10">
        <f>IF(out[[#This Row],[sex]]="female",1,0)</f>
        <v>0</v>
      </c>
      <c r="O552" s="10" t="s">
        <v>4317</v>
      </c>
      <c r="P552" s="10">
        <f>IF(out[[#This Row],[שמות ערביים]]="ערבי",1,0)</f>
        <v>0</v>
      </c>
    </row>
    <row r="553" spans="1:16" x14ac:dyDescent="0.25">
      <c r="A553" s="1" t="s">
        <v>9</v>
      </c>
      <c r="B553" s="1" t="s">
        <v>1022</v>
      </c>
      <c r="C553" s="1" t="s">
        <v>3073</v>
      </c>
      <c r="D553" s="1" t="s">
        <v>3074</v>
      </c>
      <c r="E553" s="1" t="s">
        <v>3075</v>
      </c>
      <c r="F553" s="1" t="s">
        <v>3076</v>
      </c>
      <c r="G553" s="1" t="s">
        <v>15</v>
      </c>
      <c r="H553" t="b">
        <v>0</v>
      </c>
      <c r="I553" t="b">
        <v>0</v>
      </c>
      <c r="J553" s="10" t="b">
        <f>IF(OR(out[[#This Row],[retired]]=TRUE,out[[#This Row],[deceased]]=TRUE),FALSE,TRUE)</f>
        <v>1</v>
      </c>
      <c r="K553" s="10" t="str">
        <f>IFERROR(VLOOKUP(out[[#This Row],[role]:[role]],Table2[],MATCH(out[[#Headers],[דירוג]],Table2[#Headers],0),FALSE),"אחר")</f>
        <v>שופט</v>
      </c>
      <c r="L553" s="10" t="str">
        <f>IFERROR(VLOOKUP(out[[#This Row],[role]:[role]],Table2[],MATCH(out[[#Headers],[ערכאה]],Table2[#Headers],0),FALSE),"אחר")</f>
        <v>בית משפט שלום</v>
      </c>
      <c r="M553" s="10">
        <v>1</v>
      </c>
      <c r="N553" s="10">
        <f>IF(out[[#This Row],[sex]]="female",1,0)</f>
        <v>0</v>
      </c>
      <c r="O553" s="10" t="s">
        <v>4317</v>
      </c>
      <c r="P553" s="10">
        <f>IF(out[[#This Row],[שמות ערביים]]="ערבי",1,0)</f>
        <v>0</v>
      </c>
    </row>
    <row r="554" spans="1:16" x14ac:dyDescent="0.25">
      <c r="A554" s="1" t="s">
        <v>9</v>
      </c>
      <c r="B554" s="1" t="s">
        <v>451</v>
      </c>
      <c r="C554" s="1" t="s">
        <v>2188</v>
      </c>
      <c r="D554" s="1" t="s">
        <v>3077</v>
      </c>
      <c r="E554" s="1" t="s">
        <v>2190</v>
      </c>
      <c r="F554" s="1" t="s">
        <v>3078</v>
      </c>
      <c r="G554" s="1" t="s">
        <v>15</v>
      </c>
      <c r="H554" t="b">
        <v>0</v>
      </c>
      <c r="I554" t="b">
        <v>0</v>
      </c>
      <c r="J554" s="10" t="b">
        <f>IF(OR(out[[#This Row],[retired]]=TRUE,out[[#This Row],[deceased]]=TRUE),FALSE,TRUE)</f>
        <v>1</v>
      </c>
      <c r="K554" s="10" t="str">
        <f>IFERROR(VLOOKUP(out[[#This Row],[role]:[role]],Table2[],MATCH(out[[#Headers],[דירוג]],Table2[#Headers],0),FALSE),"אחר")</f>
        <v>שופט</v>
      </c>
      <c r="L554" s="10" t="str">
        <f>IFERROR(VLOOKUP(out[[#This Row],[role]:[role]],Table2[],MATCH(out[[#Headers],[ערכאה]],Table2[#Headers],0),FALSE),"אחר")</f>
        <v>בית המשפט העליון</v>
      </c>
      <c r="M554" s="10">
        <v>1</v>
      </c>
      <c r="N554" s="10">
        <f>IF(out[[#This Row],[sex]]="female",1,0)</f>
        <v>0</v>
      </c>
      <c r="O554" s="10" t="s">
        <v>4317</v>
      </c>
      <c r="P554" s="10">
        <f>IF(out[[#This Row],[שמות ערביים]]="ערבי",1,0)</f>
        <v>0</v>
      </c>
    </row>
    <row r="555" spans="1:16" x14ac:dyDescent="0.25">
      <c r="A555" s="1" t="s">
        <v>9</v>
      </c>
      <c r="B555" s="1" t="s">
        <v>209</v>
      </c>
      <c r="C555" s="1" t="s">
        <v>3081</v>
      </c>
      <c r="D555" s="1" t="s">
        <v>3082</v>
      </c>
      <c r="E555" s="1" t="s">
        <v>3083</v>
      </c>
      <c r="F555" s="1" t="s">
        <v>3084</v>
      </c>
      <c r="G555" s="1" t="s">
        <v>26</v>
      </c>
      <c r="H555" t="b">
        <v>0</v>
      </c>
      <c r="I555" t="b">
        <v>0</v>
      </c>
      <c r="J555" s="10" t="b">
        <f>IF(OR(out[[#This Row],[retired]]=TRUE,out[[#This Row],[deceased]]=TRUE),FALSE,TRUE)</f>
        <v>1</v>
      </c>
      <c r="K555" s="10" t="str">
        <f>IFERROR(VLOOKUP(out[[#This Row],[role]:[role]],Table2[],MATCH(out[[#Headers],[דירוג]],Table2[#Headers],0),FALSE),"אחר")</f>
        <v>שופט</v>
      </c>
      <c r="L555" s="10" t="str">
        <f>IFERROR(VLOOKUP(out[[#This Row],[role]:[role]],Table2[],MATCH(out[[#Headers],[ערכאה]],Table2[#Headers],0),FALSE),"אחר")</f>
        <v>בית משפט שלום</v>
      </c>
      <c r="M555" s="10">
        <v>1</v>
      </c>
      <c r="N555" s="10">
        <f>IF(out[[#This Row],[sex]]="female",1,0)</f>
        <v>1</v>
      </c>
      <c r="O555" s="10" t="s">
        <v>4317</v>
      </c>
      <c r="P555" s="10">
        <f>IF(out[[#This Row],[שמות ערביים]]="ערבי",1,0)</f>
        <v>0</v>
      </c>
    </row>
    <row r="556" spans="1:16" x14ac:dyDescent="0.25">
      <c r="A556" s="1" t="s">
        <v>9</v>
      </c>
      <c r="B556" s="1" t="s">
        <v>52</v>
      </c>
      <c r="C556" s="1" t="s">
        <v>367</v>
      </c>
      <c r="D556" s="1" t="s">
        <v>3079</v>
      </c>
      <c r="E556" s="1" t="s">
        <v>369</v>
      </c>
      <c r="F556" s="1" t="s">
        <v>3080</v>
      </c>
      <c r="G556" s="1" t="s">
        <v>15</v>
      </c>
      <c r="H556" t="b">
        <v>0</v>
      </c>
      <c r="I556" t="b">
        <v>0</v>
      </c>
      <c r="J556" s="10" t="b">
        <f>IF(OR(out[[#This Row],[retired]]=TRUE,out[[#This Row],[deceased]]=TRUE),FALSE,TRUE)</f>
        <v>1</v>
      </c>
      <c r="K556" s="10" t="str">
        <f>IFERROR(VLOOKUP(out[[#This Row],[role]:[role]],Table2[],MATCH(out[[#Headers],[דירוג]],Table2[#Headers],0),FALSE),"אחר")</f>
        <v>שופט</v>
      </c>
      <c r="L556" s="10" t="str">
        <f>IFERROR(VLOOKUP(out[[#This Row],[role]:[role]],Table2[],MATCH(out[[#Headers],[ערכאה]],Table2[#Headers],0),FALSE),"אחר")</f>
        <v>בית משפט שלום</v>
      </c>
      <c r="M556" s="10">
        <v>1</v>
      </c>
      <c r="N556" s="10">
        <f>IF(out[[#This Row],[sex]]="female",1,0)</f>
        <v>0</v>
      </c>
      <c r="O556" s="10" t="s">
        <v>4317</v>
      </c>
      <c r="P556" s="10">
        <f>IF(out[[#This Row],[שמות ערביים]]="ערבי",1,0)</f>
        <v>0</v>
      </c>
    </row>
    <row r="557" spans="1:16" x14ac:dyDescent="0.25">
      <c r="A557" s="1" t="s">
        <v>9</v>
      </c>
      <c r="B557" s="1" t="s">
        <v>3085</v>
      </c>
      <c r="C557" s="1" t="s">
        <v>344</v>
      </c>
      <c r="D557" s="1" t="s">
        <v>3086</v>
      </c>
      <c r="E557" s="1" t="s">
        <v>346</v>
      </c>
      <c r="F557" s="1" t="s">
        <v>3087</v>
      </c>
      <c r="G557" s="1" t="s">
        <v>15</v>
      </c>
      <c r="H557" t="b">
        <v>0</v>
      </c>
      <c r="I557" t="b">
        <v>0</v>
      </c>
      <c r="J557" s="10" t="b">
        <f>IF(OR(out[[#This Row],[retired]]=TRUE,out[[#This Row],[deceased]]=TRUE),FALSE,TRUE)</f>
        <v>1</v>
      </c>
      <c r="K557" s="10" t="str">
        <f>IFERROR(VLOOKUP(out[[#This Row],[role]:[role]],Table2[],MATCH(out[[#Headers],[דירוג]],Table2[#Headers],0),FALSE),"אחר")</f>
        <v>שופט</v>
      </c>
      <c r="L557" s="10" t="str">
        <f>IFERROR(VLOOKUP(out[[#This Row],[role]:[role]],Table2[],MATCH(out[[#Headers],[ערכאה]],Table2[#Headers],0),FALSE),"אחר")</f>
        <v>בית הדין הארצי לעבודה</v>
      </c>
      <c r="M557" s="10">
        <v>1</v>
      </c>
      <c r="N557" s="10">
        <f>IF(out[[#This Row],[sex]]="female",1,0)</f>
        <v>0</v>
      </c>
      <c r="O557" s="10" t="s">
        <v>4317</v>
      </c>
      <c r="P557" s="10">
        <f>IF(out[[#This Row],[שמות ערביים]]="ערבי",1,0)</f>
        <v>0</v>
      </c>
    </row>
    <row r="558" spans="1:16" x14ac:dyDescent="0.25">
      <c r="A558" s="1" t="s">
        <v>9</v>
      </c>
      <c r="B558" s="1" t="s">
        <v>3090</v>
      </c>
      <c r="C558" s="1" t="s">
        <v>3091</v>
      </c>
      <c r="D558" s="1" t="s">
        <v>3092</v>
      </c>
      <c r="E558" s="1" t="s">
        <v>3093</v>
      </c>
      <c r="F558" s="1" t="s">
        <v>3094</v>
      </c>
      <c r="G558" s="1" t="s">
        <v>15</v>
      </c>
      <c r="H558" t="b">
        <v>0</v>
      </c>
      <c r="I558" t="b">
        <v>0</v>
      </c>
      <c r="J558" s="10" t="b">
        <f>IF(OR(out[[#This Row],[retired]]=TRUE,out[[#This Row],[deceased]]=TRUE),FALSE,TRUE)</f>
        <v>1</v>
      </c>
      <c r="K558" s="10" t="str">
        <f>IFERROR(VLOOKUP(out[[#This Row],[role]:[role]],Table2[],MATCH(out[[#Headers],[דירוג]],Table2[#Headers],0),FALSE),"אחר")</f>
        <v>שופט</v>
      </c>
      <c r="L558" s="10" t="str">
        <f>IFERROR(VLOOKUP(out[[#This Row],[role]:[role]],Table2[],MATCH(out[[#Headers],[ערכאה]],Table2[#Headers],0),FALSE),"אחר")</f>
        <v>בית משפט המחוזי</v>
      </c>
      <c r="M558" s="10">
        <v>1</v>
      </c>
      <c r="N558" s="10">
        <f>IF(out[[#This Row],[sex]]="female",1,0)</f>
        <v>0</v>
      </c>
      <c r="O558" s="10" t="s">
        <v>4317</v>
      </c>
      <c r="P558" s="10">
        <f>IF(out[[#This Row],[שמות ערביים]]="ערבי",1,0)</f>
        <v>0</v>
      </c>
    </row>
    <row r="559" spans="1:16" x14ac:dyDescent="0.25">
      <c r="A559" s="1" t="s">
        <v>9</v>
      </c>
      <c r="B559" s="1" t="s">
        <v>496</v>
      </c>
      <c r="C559" s="1" t="s">
        <v>3073</v>
      </c>
      <c r="D559" s="1" t="s">
        <v>3099</v>
      </c>
      <c r="E559" s="1" t="s">
        <v>3075</v>
      </c>
      <c r="F559" s="1" t="s">
        <v>3100</v>
      </c>
      <c r="G559" s="1" t="s">
        <v>15</v>
      </c>
      <c r="H559" t="b">
        <v>0</v>
      </c>
      <c r="I559" t="b">
        <v>0</v>
      </c>
      <c r="J559" s="10" t="b">
        <f>IF(OR(out[[#This Row],[retired]]=TRUE,out[[#This Row],[deceased]]=TRUE),FALSE,TRUE)</f>
        <v>1</v>
      </c>
      <c r="K559" s="10" t="str">
        <f>IFERROR(VLOOKUP(out[[#This Row],[role]:[role]],Table2[],MATCH(out[[#Headers],[דירוג]],Table2[#Headers],0),FALSE),"אחר")</f>
        <v>סגן או משנה</v>
      </c>
      <c r="L559" s="10" t="str">
        <f>IFERROR(VLOOKUP(out[[#This Row],[role]:[role]],Table2[],MATCH(out[[#Headers],[ערכאה]],Table2[#Headers],0),FALSE),"אחר")</f>
        <v>בית משפט המחוזי</v>
      </c>
      <c r="M559" s="10">
        <v>1</v>
      </c>
      <c r="N559" s="10">
        <f>IF(out[[#This Row],[sex]]="female",1,0)</f>
        <v>0</v>
      </c>
      <c r="O559" s="10" t="s">
        <v>4317</v>
      </c>
      <c r="P559" s="10">
        <f>IF(out[[#This Row],[שמות ערביים]]="ערבי",1,0)</f>
        <v>0</v>
      </c>
    </row>
    <row r="560" spans="1:16" x14ac:dyDescent="0.25">
      <c r="A560" s="1" t="s">
        <v>9</v>
      </c>
      <c r="B560" s="1" t="s">
        <v>1011</v>
      </c>
      <c r="C560" s="1" t="s">
        <v>3108</v>
      </c>
      <c r="D560" s="1" t="s">
        <v>3109</v>
      </c>
      <c r="E560" s="1" t="s">
        <v>3110</v>
      </c>
      <c r="F560" s="1" t="s">
        <v>3111</v>
      </c>
      <c r="G560" s="1" t="s">
        <v>26</v>
      </c>
      <c r="H560" t="b">
        <v>0</v>
      </c>
      <c r="I560" t="b">
        <v>0</v>
      </c>
      <c r="J560" s="10" t="b">
        <f>IF(OR(out[[#This Row],[retired]]=TRUE,out[[#This Row],[deceased]]=TRUE),FALSE,TRUE)</f>
        <v>1</v>
      </c>
      <c r="K560" s="10" t="str">
        <f>IFERROR(VLOOKUP(out[[#This Row],[role]:[role]],Table2[],MATCH(out[[#Headers],[דירוג]],Table2[#Headers],0),FALSE),"אחר")</f>
        <v>שופט</v>
      </c>
      <c r="L560" s="10" t="str">
        <f>IFERROR(VLOOKUP(out[[#This Row],[role]:[role]],Table2[],MATCH(out[[#Headers],[ערכאה]],Table2[#Headers],0),FALSE),"אחר")</f>
        <v>בית משפט המחוזי</v>
      </c>
      <c r="M560" s="10">
        <v>1</v>
      </c>
      <c r="N560" s="10">
        <f>IF(out[[#This Row],[sex]]="female",1,0)</f>
        <v>1</v>
      </c>
      <c r="O560" s="10" t="s">
        <v>4317</v>
      </c>
      <c r="P560" s="10">
        <f>IF(out[[#This Row],[שמות ערביים]]="ערבי",1,0)</f>
        <v>0</v>
      </c>
    </row>
    <row r="561" spans="1:16" x14ac:dyDescent="0.25">
      <c r="A561" s="1" t="s">
        <v>9</v>
      </c>
      <c r="B561" s="1" t="s">
        <v>3120</v>
      </c>
      <c r="C561" s="1" t="s">
        <v>3121</v>
      </c>
      <c r="D561" s="1" t="s">
        <v>3122</v>
      </c>
      <c r="E561" s="1" t="s">
        <v>3123</v>
      </c>
      <c r="F561" s="1" t="s">
        <v>3124</v>
      </c>
      <c r="G561" s="1" t="s">
        <v>15</v>
      </c>
      <c r="H561" t="b">
        <v>0</v>
      </c>
      <c r="I561" t="b">
        <v>0</v>
      </c>
      <c r="J561" s="10" t="b">
        <f>IF(OR(out[[#This Row],[retired]]=TRUE,out[[#This Row],[deceased]]=TRUE),FALSE,TRUE)</f>
        <v>1</v>
      </c>
      <c r="K561" s="10" t="str">
        <f>IFERROR(VLOOKUP(out[[#This Row],[role]:[role]],Table2[],MATCH(out[[#Headers],[דירוג]],Table2[#Headers],0),FALSE),"אחר")</f>
        <v>שופט</v>
      </c>
      <c r="L561" s="10" t="str">
        <f>IFERROR(VLOOKUP(out[[#This Row],[role]:[role]],Table2[],MATCH(out[[#Headers],[ערכאה]],Table2[#Headers],0),FALSE),"אחר")</f>
        <v>בית משפט שלום</v>
      </c>
      <c r="M561" s="10">
        <v>1</v>
      </c>
      <c r="N561" s="10">
        <f>IF(out[[#This Row],[sex]]="female",1,0)</f>
        <v>0</v>
      </c>
      <c r="O561" s="10" t="s">
        <v>4317</v>
      </c>
      <c r="P561" s="10">
        <f>IF(out[[#This Row],[שמות ערביים]]="ערבי",1,0)</f>
        <v>0</v>
      </c>
    </row>
    <row r="562" spans="1:16" x14ac:dyDescent="0.25">
      <c r="A562" s="1" t="s">
        <v>9</v>
      </c>
      <c r="B562" s="1" t="s">
        <v>1027</v>
      </c>
      <c r="C562" s="1" t="s">
        <v>283</v>
      </c>
      <c r="D562" s="1" t="s">
        <v>3128</v>
      </c>
      <c r="E562" s="1" t="s">
        <v>285</v>
      </c>
      <c r="F562" s="1" t="s">
        <v>3129</v>
      </c>
      <c r="G562" s="1" t="s">
        <v>15</v>
      </c>
      <c r="H562" t="b">
        <v>0</v>
      </c>
      <c r="I562" t="b">
        <v>0</v>
      </c>
      <c r="J562" s="10" t="b">
        <f>IF(OR(out[[#This Row],[retired]]=TRUE,out[[#This Row],[deceased]]=TRUE),FALSE,TRUE)</f>
        <v>1</v>
      </c>
      <c r="K562" s="10" t="str">
        <f>IFERROR(VLOOKUP(out[[#This Row],[role]:[role]],Table2[],MATCH(out[[#Headers],[דירוג]],Table2[#Headers],0),FALSE),"אחר")</f>
        <v>שופט</v>
      </c>
      <c r="L562" s="10" t="str">
        <f>IFERROR(VLOOKUP(out[[#This Row],[role]:[role]],Table2[],MATCH(out[[#Headers],[ערכאה]],Table2[#Headers],0),FALSE),"אחר")</f>
        <v>בית הדין האזורי לעבודה</v>
      </c>
      <c r="M562" s="10">
        <v>1</v>
      </c>
      <c r="N562" s="10">
        <f>IF(out[[#This Row],[sex]]="female",1,0)</f>
        <v>0</v>
      </c>
      <c r="O562" s="10" t="s">
        <v>4317</v>
      </c>
      <c r="P562" s="10">
        <f>IF(out[[#This Row],[שמות ערביים]]="ערבי",1,0)</f>
        <v>0</v>
      </c>
    </row>
    <row r="563" spans="1:16" x14ac:dyDescent="0.25">
      <c r="A563" s="1" t="s">
        <v>9</v>
      </c>
      <c r="B563" s="1" t="s">
        <v>3135</v>
      </c>
      <c r="C563" s="1" t="s">
        <v>90</v>
      </c>
      <c r="D563" s="1" t="s">
        <v>3136</v>
      </c>
      <c r="E563" s="1" t="s">
        <v>3137</v>
      </c>
      <c r="F563" s="1" t="s">
        <v>3138</v>
      </c>
      <c r="G563" s="1" t="s">
        <v>26</v>
      </c>
      <c r="H563" t="b">
        <v>0</v>
      </c>
      <c r="I563" t="b">
        <v>0</v>
      </c>
      <c r="J563" s="10" t="b">
        <f>IF(OR(out[[#This Row],[retired]]=TRUE,out[[#This Row],[deceased]]=TRUE),FALSE,TRUE)</f>
        <v>1</v>
      </c>
      <c r="K563" s="10" t="str">
        <f>IFERROR(VLOOKUP(out[[#This Row],[role]:[role]],Table2[],MATCH(out[[#Headers],[דירוג]],Table2[#Headers],0),FALSE),"אחר")</f>
        <v>שופט</v>
      </c>
      <c r="L563" s="10" t="str">
        <f>IFERROR(VLOOKUP(out[[#This Row],[role]:[role]],Table2[],MATCH(out[[#Headers],[ערכאה]],Table2[#Headers],0),FALSE),"אחר")</f>
        <v>בית משפט המחוזי</v>
      </c>
      <c r="M563" s="10">
        <v>1</v>
      </c>
      <c r="N563" s="10">
        <f>IF(out[[#This Row],[sex]]="female",1,0)</f>
        <v>1</v>
      </c>
      <c r="O563" s="10" t="s">
        <v>4317</v>
      </c>
      <c r="P563" s="10">
        <f>IF(out[[#This Row],[שמות ערביים]]="ערבי",1,0)</f>
        <v>0</v>
      </c>
    </row>
    <row r="564" spans="1:16" x14ac:dyDescent="0.25">
      <c r="A564" s="1" t="s">
        <v>9</v>
      </c>
      <c r="B564" s="1" t="s">
        <v>540</v>
      </c>
      <c r="C564" s="1" t="s">
        <v>518</v>
      </c>
      <c r="D564" s="1" t="s">
        <v>3132</v>
      </c>
      <c r="E564" s="1" t="s">
        <v>520</v>
      </c>
      <c r="F564" s="1" t="s">
        <v>3134</v>
      </c>
      <c r="G564" s="1" t="s">
        <v>15</v>
      </c>
      <c r="H564" t="b">
        <v>0</v>
      </c>
      <c r="I564" t="b">
        <v>0</v>
      </c>
      <c r="J564" s="10" t="b">
        <f>IF(OR(out[[#This Row],[retired]]=TRUE,out[[#This Row],[deceased]]=TRUE),FALSE,TRUE)</f>
        <v>1</v>
      </c>
      <c r="K564" s="10" t="str">
        <f>IFERROR(VLOOKUP(out[[#This Row],[role]:[role]],Table2[],MATCH(out[[#Headers],[דירוג]],Table2[#Headers],0),FALSE),"אחר")</f>
        <v>שופט</v>
      </c>
      <c r="L564" s="10" t="str">
        <f>IFERROR(VLOOKUP(out[[#This Row],[role]:[role]],Table2[],MATCH(out[[#Headers],[ערכאה]],Table2[#Headers],0),FALSE),"אחר")</f>
        <v>בית משפט שלום</v>
      </c>
      <c r="M564" s="10">
        <v>1</v>
      </c>
      <c r="N564" s="10">
        <f>IF(out[[#This Row],[sex]]="female",1,0)</f>
        <v>0</v>
      </c>
      <c r="O564" s="10" t="s">
        <v>4317</v>
      </c>
      <c r="P564" s="10">
        <f>IF(out[[#This Row],[שמות ערביים]]="ערבי",1,0)</f>
        <v>0</v>
      </c>
    </row>
    <row r="565" spans="1:16" x14ac:dyDescent="0.25">
      <c r="A565" s="1" t="s">
        <v>9</v>
      </c>
      <c r="B565" s="1" t="s">
        <v>126</v>
      </c>
      <c r="C565" s="1" t="s">
        <v>344</v>
      </c>
      <c r="D565" s="1" t="s">
        <v>3151</v>
      </c>
      <c r="E565" s="1" t="s">
        <v>346</v>
      </c>
      <c r="F565" s="1" t="s">
        <v>3153</v>
      </c>
      <c r="G565" s="1" t="s">
        <v>15</v>
      </c>
      <c r="H565" t="b">
        <v>0</v>
      </c>
      <c r="I565" t="b">
        <v>0</v>
      </c>
      <c r="J565" s="10" t="b">
        <f>IF(OR(out[[#This Row],[retired]]=TRUE,out[[#This Row],[deceased]]=TRUE),FALSE,TRUE)</f>
        <v>1</v>
      </c>
      <c r="K565" s="10" t="str">
        <f>IFERROR(VLOOKUP(out[[#This Row],[role]:[role]],Table2[],MATCH(out[[#Headers],[דירוג]],Table2[#Headers],0),FALSE),"אחר")</f>
        <v>שופט</v>
      </c>
      <c r="L565" s="10" t="str">
        <f>IFERROR(VLOOKUP(out[[#This Row],[role]:[role]],Table2[],MATCH(out[[#Headers],[ערכאה]],Table2[#Headers],0),FALSE),"אחר")</f>
        <v>בית משפט שלום</v>
      </c>
      <c r="M565" s="10">
        <v>1</v>
      </c>
      <c r="N565" s="10">
        <f>IF(out[[#This Row],[sex]]="female",1,0)</f>
        <v>0</v>
      </c>
      <c r="O565" s="10" t="s">
        <v>4317</v>
      </c>
      <c r="P565" s="10">
        <f>IF(out[[#This Row],[שמות ערביים]]="ערבי",1,0)</f>
        <v>0</v>
      </c>
    </row>
    <row r="566" spans="1:16" x14ac:dyDescent="0.25">
      <c r="A566" s="1" t="s">
        <v>9</v>
      </c>
      <c r="B566" s="1" t="s">
        <v>1043</v>
      </c>
      <c r="C566" s="1" t="s">
        <v>3156</v>
      </c>
      <c r="D566" s="1" t="s">
        <v>3151</v>
      </c>
      <c r="E566" s="1" t="s">
        <v>3157</v>
      </c>
      <c r="F566" s="1" t="s">
        <v>3153</v>
      </c>
      <c r="G566" s="1" t="s">
        <v>26</v>
      </c>
      <c r="H566" t="b">
        <v>0</v>
      </c>
      <c r="I566" t="b">
        <v>0</v>
      </c>
      <c r="J566" s="10" t="b">
        <f>IF(OR(out[[#This Row],[retired]]=TRUE,out[[#This Row],[deceased]]=TRUE),FALSE,TRUE)</f>
        <v>1</v>
      </c>
      <c r="K566" s="10" t="str">
        <f>IFERROR(VLOOKUP(out[[#This Row],[role]:[role]],Table2[],MATCH(out[[#Headers],[דירוג]],Table2[#Headers],0),FALSE),"אחר")</f>
        <v>שופט</v>
      </c>
      <c r="L566" s="10" t="str">
        <f>IFERROR(VLOOKUP(out[[#This Row],[role]:[role]],Table2[],MATCH(out[[#Headers],[ערכאה]],Table2[#Headers],0),FALSE),"אחר")</f>
        <v>בית משפט המחוזי</v>
      </c>
      <c r="M566" s="10">
        <v>1</v>
      </c>
      <c r="N566" s="10">
        <f>IF(out[[#This Row],[sex]]="female",1,0)</f>
        <v>1</v>
      </c>
      <c r="O566" s="10" t="s">
        <v>4317</v>
      </c>
      <c r="P566" s="10">
        <f>IF(out[[#This Row],[שמות ערביים]]="ערבי",1,0)</f>
        <v>0</v>
      </c>
    </row>
    <row r="567" spans="1:16" x14ac:dyDescent="0.25">
      <c r="A567" s="1" t="s">
        <v>9</v>
      </c>
      <c r="B567" s="1" t="s">
        <v>52</v>
      </c>
      <c r="C567" s="1" t="s">
        <v>3020</v>
      </c>
      <c r="D567" s="1" t="s">
        <v>3158</v>
      </c>
      <c r="E567" s="1" t="s">
        <v>3159</v>
      </c>
      <c r="F567" s="1" t="s">
        <v>3160</v>
      </c>
      <c r="G567" s="1" t="s">
        <v>15</v>
      </c>
      <c r="H567" t="b">
        <v>0</v>
      </c>
      <c r="I567" t="b">
        <v>0</v>
      </c>
      <c r="J567" s="10" t="b">
        <f>IF(OR(out[[#This Row],[retired]]=TRUE,out[[#This Row],[deceased]]=TRUE),FALSE,TRUE)</f>
        <v>1</v>
      </c>
      <c r="K567" s="10" t="str">
        <f>IFERROR(VLOOKUP(out[[#This Row],[role]:[role]],Table2[],MATCH(out[[#Headers],[דירוג]],Table2[#Headers],0),FALSE),"אחר")</f>
        <v>שופט</v>
      </c>
      <c r="L567" s="10" t="str">
        <f>IFERROR(VLOOKUP(out[[#This Row],[role]:[role]],Table2[],MATCH(out[[#Headers],[ערכאה]],Table2[#Headers],0),FALSE),"אחר")</f>
        <v>בית משפט שלום</v>
      </c>
      <c r="M567" s="10">
        <v>1</v>
      </c>
      <c r="N567" s="10">
        <f>IF(out[[#This Row],[sex]]="female",1,0)</f>
        <v>0</v>
      </c>
      <c r="O567" s="10" t="s">
        <v>4317</v>
      </c>
      <c r="P567" s="10">
        <f>IF(out[[#This Row],[שמות ערביים]]="ערבי",1,0)</f>
        <v>0</v>
      </c>
    </row>
    <row r="568" spans="1:16" x14ac:dyDescent="0.25">
      <c r="A568" s="1" t="s">
        <v>9</v>
      </c>
      <c r="B568" s="1" t="s">
        <v>232</v>
      </c>
      <c r="C568" s="1" t="s">
        <v>123</v>
      </c>
      <c r="D568" s="1" t="s">
        <v>3165</v>
      </c>
      <c r="E568" s="1" t="s">
        <v>124</v>
      </c>
      <c r="F568" s="1" t="s">
        <v>3166</v>
      </c>
      <c r="G568" s="1" t="s">
        <v>26</v>
      </c>
      <c r="H568" t="b">
        <v>0</v>
      </c>
      <c r="I568" t="b">
        <v>0</v>
      </c>
      <c r="J568" s="10" t="b">
        <f>IF(OR(out[[#This Row],[retired]]=TRUE,out[[#This Row],[deceased]]=TRUE),FALSE,TRUE)</f>
        <v>1</v>
      </c>
      <c r="K568" s="10" t="str">
        <f>IFERROR(VLOOKUP(out[[#This Row],[role]:[role]],Table2[],MATCH(out[[#Headers],[דירוג]],Table2[#Headers],0),FALSE),"אחר")</f>
        <v>שופט</v>
      </c>
      <c r="L568" s="10" t="str">
        <f>IFERROR(VLOOKUP(out[[#This Row],[role]:[role]],Table2[],MATCH(out[[#Headers],[ערכאה]],Table2[#Headers],0),FALSE),"אחר")</f>
        <v>בית משפט שלום</v>
      </c>
      <c r="M568" s="10">
        <v>1</v>
      </c>
      <c r="N568" s="10">
        <f>IF(out[[#This Row],[sex]]="female",1,0)</f>
        <v>1</v>
      </c>
      <c r="O568" s="10" t="s">
        <v>4317</v>
      </c>
      <c r="P568" s="10">
        <f>IF(out[[#This Row],[שמות ערביים]]="ערבי",1,0)</f>
        <v>0</v>
      </c>
    </row>
    <row r="569" spans="1:16" x14ac:dyDescent="0.25">
      <c r="A569" s="1" t="s">
        <v>9</v>
      </c>
      <c r="B569" s="1" t="s">
        <v>37</v>
      </c>
      <c r="C569" s="1" t="s">
        <v>3170</v>
      </c>
      <c r="D569" s="1" t="s">
        <v>3171</v>
      </c>
      <c r="E569" s="1" t="s">
        <v>2533</v>
      </c>
      <c r="F569" s="1" t="s">
        <v>3172</v>
      </c>
      <c r="G569" s="1" t="s">
        <v>26</v>
      </c>
      <c r="H569" t="b">
        <v>0</v>
      </c>
      <c r="I569" t="b">
        <v>0</v>
      </c>
      <c r="J569" s="10" t="b">
        <f>IF(OR(out[[#This Row],[retired]]=TRUE,out[[#This Row],[deceased]]=TRUE),FALSE,TRUE)</f>
        <v>1</v>
      </c>
      <c r="K569" s="10" t="str">
        <f>IFERROR(VLOOKUP(out[[#This Row],[role]:[role]],Table2[],MATCH(out[[#Headers],[דירוג]],Table2[#Headers],0),FALSE),"אחר")</f>
        <v>שופט</v>
      </c>
      <c r="L569" s="10" t="str">
        <f>IFERROR(VLOOKUP(out[[#This Row],[role]:[role]],Table2[],MATCH(out[[#Headers],[ערכאה]],Table2[#Headers],0),FALSE),"אחר")</f>
        <v>בית משפט שלום</v>
      </c>
      <c r="M569" s="10">
        <v>1</v>
      </c>
      <c r="N569" s="10">
        <f>IF(out[[#This Row],[sex]]="female",1,0)</f>
        <v>1</v>
      </c>
      <c r="O569" s="10" t="s">
        <v>4317</v>
      </c>
      <c r="P569" s="10">
        <f>IF(out[[#This Row],[שמות ערביים]]="ערבי",1,0)</f>
        <v>0</v>
      </c>
    </row>
    <row r="570" spans="1:16" x14ac:dyDescent="0.25">
      <c r="A570" s="1" t="s">
        <v>9</v>
      </c>
      <c r="B570" s="1" t="s">
        <v>717</v>
      </c>
      <c r="C570" s="1" t="s">
        <v>2106</v>
      </c>
      <c r="D570" s="1" t="s">
        <v>3173</v>
      </c>
      <c r="E570" s="1" t="s">
        <v>2108</v>
      </c>
      <c r="F570" s="1" t="s">
        <v>3174</v>
      </c>
      <c r="G570" s="1" t="s">
        <v>15</v>
      </c>
      <c r="H570" t="b">
        <v>0</v>
      </c>
      <c r="I570" t="b">
        <v>0</v>
      </c>
      <c r="J570" s="10" t="b">
        <f>IF(OR(out[[#This Row],[retired]]=TRUE,out[[#This Row],[deceased]]=TRUE),FALSE,TRUE)</f>
        <v>1</v>
      </c>
      <c r="K570" s="10" t="str">
        <f>IFERROR(VLOOKUP(out[[#This Row],[role]:[role]],Table2[],MATCH(out[[#Headers],[דירוג]],Table2[#Headers],0),FALSE),"אחר")</f>
        <v>שופט</v>
      </c>
      <c r="L570" s="10" t="str">
        <f>IFERROR(VLOOKUP(out[[#This Row],[role]:[role]],Table2[],MATCH(out[[#Headers],[ערכאה]],Table2[#Headers],0),FALSE),"אחר")</f>
        <v>בית משפט המחוזי</v>
      </c>
      <c r="M570" s="10">
        <v>1</v>
      </c>
      <c r="N570" s="10">
        <f>IF(out[[#This Row],[sex]]="female",1,0)</f>
        <v>0</v>
      </c>
      <c r="O570" s="10" t="s">
        <v>4317</v>
      </c>
      <c r="P570" s="10">
        <f>IF(out[[#This Row],[שמות ערביים]]="ערבי",1,0)</f>
        <v>0</v>
      </c>
    </row>
    <row r="571" spans="1:16" x14ac:dyDescent="0.25">
      <c r="A571" s="1" t="s">
        <v>9</v>
      </c>
      <c r="B571" s="1" t="s">
        <v>3179</v>
      </c>
      <c r="C571" s="1" t="s">
        <v>609</v>
      </c>
      <c r="D571" s="1" t="s">
        <v>3180</v>
      </c>
      <c r="E571" s="1" t="s">
        <v>610</v>
      </c>
      <c r="F571" s="1" t="s">
        <v>3181</v>
      </c>
      <c r="G571" s="1" t="s">
        <v>15</v>
      </c>
      <c r="H571" t="b">
        <v>0</v>
      </c>
      <c r="I571" t="b">
        <v>0</v>
      </c>
      <c r="J571" s="10" t="b">
        <f>IF(OR(out[[#This Row],[retired]]=TRUE,out[[#This Row],[deceased]]=TRUE),FALSE,TRUE)</f>
        <v>1</v>
      </c>
      <c r="K571" s="10" t="str">
        <f>IFERROR(VLOOKUP(out[[#This Row],[role]:[role]],Table2[],MATCH(out[[#Headers],[דירוג]],Table2[#Headers],0),FALSE),"אחר")</f>
        <v>שופט</v>
      </c>
      <c r="L571" s="10" t="str">
        <f>IFERROR(VLOOKUP(out[[#This Row],[role]:[role]],Table2[],MATCH(out[[#Headers],[ערכאה]],Table2[#Headers],0),FALSE),"אחר")</f>
        <v>בית משפט שלום</v>
      </c>
      <c r="M571" s="10">
        <v>1</v>
      </c>
      <c r="N571" s="10">
        <f>IF(out[[#This Row],[sex]]="female",1,0)</f>
        <v>0</v>
      </c>
      <c r="O571" s="10" t="s">
        <v>4317</v>
      </c>
      <c r="P571" s="10">
        <f>IF(out[[#This Row],[שמות ערביים]]="ערבי",1,0)</f>
        <v>0</v>
      </c>
    </row>
    <row r="572" spans="1:16" x14ac:dyDescent="0.25">
      <c r="A572" s="1" t="s">
        <v>9</v>
      </c>
      <c r="B572" s="1" t="s">
        <v>1027</v>
      </c>
      <c r="C572" s="1" t="s">
        <v>1591</v>
      </c>
      <c r="D572" s="1" t="s">
        <v>3182</v>
      </c>
      <c r="E572" s="1" t="s">
        <v>3183</v>
      </c>
      <c r="F572" s="1" t="s">
        <v>3184</v>
      </c>
      <c r="G572" s="1" t="s">
        <v>15</v>
      </c>
      <c r="H572" t="b">
        <v>0</v>
      </c>
      <c r="I572" t="b">
        <v>0</v>
      </c>
      <c r="J572" s="10" t="b">
        <f>IF(OR(out[[#This Row],[retired]]=TRUE,out[[#This Row],[deceased]]=TRUE),FALSE,TRUE)</f>
        <v>1</v>
      </c>
      <c r="K572" s="10" t="str">
        <f>IFERROR(VLOOKUP(out[[#This Row],[role]:[role]],Table2[],MATCH(out[[#Headers],[דירוג]],Table2[#Headers],0),FALSE),"אחר")</f>
        <v>שופט</v>
      </c>
      <c r="L572" s="10" t="str">
        <f>IFERROR(VLOOKUP(out[[#This Row],[role]:[role]],Table2[],MATCH(out[[#Headers],[ערכאה]],Table2[#Headers],0),FALSE),"אחר")</f>
        <v>בית הדין האזורי לעבודה</v>
      </c>
      <c r="M572" s="10">
        <v>1</v>
      </c>
      <c r="N572" s="10">
        <f>IF(out[[#This Row],[sex]]="female",1,0)</f>
        <v>0</v>
      </c>
      <c r="O572" s="10" t="s">
        <v>4317</v>
      </c>
      <c r="P572" s="10">
        <f>IF(out[[#This Row],[שמות ערביים]]="ערבי",1,0)</f>
        <v>0</v>
      </c>
    </row>
    <row r="573" spans="1:16" x14ac:dyDescent="0.25">
      <c r="A573" s="1" t="s">
        <v>9</v>
      </c>
      <c r="B573" s="1" t="s">
        <v>3185</v>
      </c>
      <c r="C573" s="1" t="s">
        <v>3186</v>
      </c>
      <c r="D573" s="1" t="s">
        <v>3187</v>
      </c>
      <c r="E573" s="1" t="s">
        <v>3188</v>
      </c>
      <c r="F573" s="1" t="s">
        <v>3189</v>
      </c>
      <c r="G573" s="1" t="s">
        <v>15</v>
      </c>
      <c r="H573" t="b">
        <v>0</v>
      </c>
      <c r="I573" t="b">
        <v>0</v>
      </c>
      <c r="J573" s="10" t="b">
        <f>IF(OR(out[[#This Row],[retired]]=TRUE,out[[#This Row],[deceased]]=TRUE),FALSE,TRUE)</f>
        <v>1</v>
      </c>
      <c r="K573" s="10" t="str">
        <f>IFERROR(VLOOKUP(out[[#This Row],[role]:[role]],Table2[],MATCH(out[[#Headers],[דירוג]],Table2[#Headers],0),FALSE),"אחר")</f>
        <v>שופט</v>
      </c>
      <c r="L573" s="10" t="str">
        <f>IFERROR(VLOOKUP(out[[#This Row],[role]:[role]],Table2[],MATCH(out[[#Headers],[ערכאה]],Table2[#Headers],0),FALSE),"אחר")</f>
        <v>בית משפט שלום</v>
      </c>
      <c r="M573" s="10">
        <v>1</v>
      </c>
      <c r="N573" s="10">
        <f>IF(out[[#This Row],[sex]]="female",1,0)</f>
        <v>0</v>
      </c>
      <c r="O573" s="10" t="s">
        <v>4317</v>
      </c>
      <c r="P573" s="10">
        <f>IF(out[[#This Row],[שמות ערביים]]="ערבי",1,0)</f>
        <v>0</v>
      </c>
    </row>
    <row r="574" spans="1:16" x14ac:dyDescent="0.25">
      <c r="A574" s="1" t="s">
        <v>9</v>
      </c>
      <c r="B574" s="1" t="s">
        <v>37</v>
      </c>
      <c r="C574" s="1" t="s">
        <v>3190</v>
      </c>
      <c r="D574" s="1" t="s">
        <v>3191</v>
      </c>
      <c r="E574" s="1" t="s">
        <v>3192</v>
      </c>
      <c r="F574" s="1" t="s">
        <v>3193</v>
      </c>
      <c r="G574" s="1" t="s">
        <v>26</v>
      </c>
      <c r="H574" t="b">
        <v>0</v>
      </c>
      <c r="I574" t="b">
        <v>0</v>
      </c>
      <c r="J574" s="10" t="b">
        <f>IF(OR(out[[#This Row],[retired]]=TRUE,out[[#This Row],[deceased]]=TRUE),FALSE,TRUE)</f>
        <v>1</v>
      </c>
      <c r="K574" s="10" t="str">
        <f>IFERROR(VLOOKUP(out[[#This Row],[role]:[role]],Table2[],MATCH(out[[#Headers],[דירוג]],Table2[#Headers],0),FALSE),"אחר")</f>
        <v>שופט</v>
      </c>
      <c r="L574" s="10" t="str">
        <f>IFERROR(VLOOKUP(out[[#This Row],[role]:[role]],Table2[],MATCH(out[[#Headers],[ערכאה]],Table2[#Headers],0),FALSE),"אחר")</f>
        <v>בית משפט שלום</v>
      </c>
      <c r="M574" s="10">
        <v>1</v>
      </c>
      <c r="N574" s="10">
        <f>IF(out[[#This Row],[sex]]="female",1,0)</f>
        <v>1</v>
      </c>
      <c r="O574" s="10" t="s">
        <v>4317</v>
      </c>
      <c r="P574" s="10">
        <f>IF(out[[#This Row],[שמות ערביים]]="ערבי",1,0)</f>
        <v>0</v>
      </c>
    </row>
    <row r="575" spans="1:16" x14ac:dyDescent="0.25">
      <c r="A575" s="1" t="s">
        <v>9</v>
      </c>
      <c r="B575" s="1" t="s">
        <v>204</v>
      </c>
      <c r="C575" s="1" t="s">
        <v>33</v>
      </c>
      <c r="D575" s="1" t="s">
        <v>3198</v>
      </c>
      <c r="E575" s="1" t="s">
        <v>35</v>
      </c>
      <c r="F575" s="1" t="s">
        <v>3199</v>
      </c>
      <c r="G575" s="1" t="s">
        <v>26</v>
      </c>
      <c r="H575" t="b">
        <v>0</v>
      </c>
      <c r="I575" t="b">
        <v>0</v>
      </c>
      <c r="J575" s="10" t="b">
        <f>IF(OR(out[[#This Row],[retired]]=TRUE,out[[#This Row],[deceased]]=TRUE),FALSE,TRUE)</f>
        <v>1</v>
      </c>
      <c r="K575" s="10" t="str">
        <f>IFERROR(VLOOKUP(out[[#This Row],[role]:[role]],Table2[],MATCH(out[[#Headers],[דירוג]],Table2[#Headers],0),FALSE),"אחר")</f>
        <v>שופט</v>
      </c>
      <c r="L575" s="10" t="str">
        <f>IFERROR(VLOOKUP(out[[#This Row],[role]:[role]],Table2[],MATCH(out[[#Headers],[ערכאה]],Table2[#Headers],0),FALSE),"אחר")</f>
        <v>בית משפט שלום</v>
      </c>
      <c r="M575" s="10">
        <v>1</v>
      </c>
      <c r="N575" s="10">
        <f>IF(out[[#This Row],[sex]]="female",1,0)</f>
        <v>1</v>
      </c>
      <c r="O575" s="10" t="s">
        <v>4317</v>
      </c>
      <c r="P575" s="10">
        <f>IF(out[[#This Row],[שמות ערביים]]="ערבי",1,0)</f>
        <v>0</v>
      </c>
    </row>
    <row r="576" spans="1:16" x14ac:dyDescent="0.25">
      <c r="A576" s="1" t="s">
        <v>99</v>
      </c>
      <c r="B576" s="1" t="s">
        <v>3200</v>
      </c>
      <c r="C576" s="1" t="s">
        <v>1349</v>
      </c>
      <c r="D576" s="1" t="s">
        <v>3201</v>
      </c>
      <c r="E576" s="1" t="s">
        <v>2451</v>
      </c>
      <c r="F576" s="1" t="s">
        <v>3202</v>
      </c>
      <c r="G576" s="1" t="s">
        <v>26</v>
      </c>
      <c r="H576" t="b">
        <v>0</v>
      </c>
      <c r="I576" t="b">
        <v>0</v>
      </c>
      <c r="J576" s="10" t="b">
        <f>IF(OR(out[[#This Row],[retired]]=TRUE,out[[#This Row],[deceased]]=TRUE),FALSE,TRUE)</f>
        <v>1</v>
      </c>
      <c r="K576" s="10" t="str">
        <f>IFERROR(VLOOKUP(out[[#This Row],[role]:[role]],Table2[],MATCH(out[[#Headers],[דירוג]],Table2[#Headers],0),FALSE),"אחר")</f>
        <v>רשם</v>
      </c>
      <c r="L576" s="10" t="str">
        <f>IFERROR(VLOOKUP(out[[#This Row],[role]:[role]],Table2[],MATCH(out[[#Headers],[ערכאה]],Table2[#Headers],0),FALSE),"אחר")</f>
        <v>בית משפט שלום</v>
      </c>
      <c r="M576" s="10">
        <v>1</v>
      </c>
      <c r="N576" s="10">
        <f>IF(out[[#This Row],[sex]]="female",1,0)</f>
        <v>1</v>
      </c>
      <c r="O576" s="10" t="s">
        <v>4317</v>
      </c>
      <c r="P576" s="10">
        <f>IF(out[[#This Row],[שמות ערביים]]="ערבי",1,0)</f>
        <v>0</v>
      </c>
    </row>
    <row r="577" spans="1:16" x14ac:dyDescent="0.25">
      <c r="A577" s="1" t="s">
        <v>9</v>
      </c>
      <c r="B577" s="1" t="s">
        <v>122</v>
      </c>
      <c r="C577" s="1" t="s">
        <v>3203</v>
      </c>
      <c r="D577" s="1" t="s">
        <v>3204</v>
      </c>
      <c r="E577" s="1" t="s">
        <v>3205</v>
      </c>
      <c r="F577" s="1" t="s">
        <v>3206</v>
      </c>
      <c r="G577" s="1" t="s">
        <v>26</v>
      </c>
      <c r="H577" t="b">
        <v>0</v>
      </c>
      <c r="I577" t="b">
        <v>0</v>
      </c>
      <c r="J577" s="10" t="b">
        <f>IF(OR(out[[#This Row],[retired]]=TRUE,out[[#This Row],[deceased]]=TRUE),FALSE,TRUE)</f>
        <v>1</v>
      </c>
      <c r="K577" s="10" t="str">
        <f>IFERROR(VLOOKUP(out[[#This Row],[role]:[role]],Table2[],MATCH(out[[#Headers],[דירוג]],Table2[#Headers],0),FALSE),"אחר")</f>
        <v>שופט</v>
      </c>
      <c r="L577" s="10" t="str">
        <f>IFERROR(VLOOKUP(out[[#This Row],[role]:[role]],Table2[],MATCH(out[[#Headers],[ערכאה]],Table2[#Headers],0),FALSE),"אחר")</f>
        <v>בית משפט המחוזי</v>
      </c>
      <c r="M577" s="10">
        <v>1</v>
      </c>
      <c r="N577" s="10">
        <f>IF(out[[#This Row],[sex]]="female",1,0)</f>
        <v>1</v>
      </c>
      <c r="O577" s="10" t="s">
        <v>4317</v>
      </c>
      <c r="P577" s="10">
        <f>IF(out[[#This Row],[שמות ערביים]]="ערבי",1,0)</f>
        <v>0</v>
      </c>
    </row>
    <row r="578" spans="1:16" x14ac:dyDescent="0.25">
      <c r="A578" s="1" t="s">
        <v>99</v>
      </c>
      <c r="B578" s="1" t="s">
        <v>3209</v>
      </c>
      <c r="C578" s="1" t="s">
        <v>1303</v>
      </c>
      <c r="D578" s="1" t="s">
        <v>3210</v>
      </c>
      <c r="E578" s="1" t="s">
        <v>1304</v>
      </c>
      <c r="F578" s="1" t="s">
        <v>3211</v>
      </c>
      <c r="G578" s="1" t="s">
        <v>26</v>
      </c>
      <c r="H578" t="b">
        <v>0</v>
      </c>
      <c r="I578" t="b">
        <v>0</v>
      </c>
      <c r="J578" s="10" t="b">
        <f>IF(OR(out[[#This Row],[retired]]=TRUE,out[[#This Row],[deceased]]=TRUE),FALSE,TRUE)</f>
        <v>1</v>
      </c>
      <c r="K578" s="10" t="str">
        <f>IFERROR(VLOOKUP(out[[#This Row],[role]:[role]],Table2[],MATCH(out[[#Headers],[דירוג]],Table2[#Headers],0),FALSE),"אחר")</f>
        <v>רשם</v>
      </c>
      <c r="L578" s="10" t="str">
        <f>IFERROR(VLOOKUP(out[[#This Row],[role]:[role]],Table2[],MATCH(out[[#Headers],[ערכאה]],Table2[#Headers],0),FALSE),"אחר")</f>
        <v>בית המשפט העליון</v>
      </c>
      <c r="M578" s="10">
        <v>1</v>
      </c>
      <c r="N578" s="10">
        <f>IF(out[[#This Row],[sex]]="female",1,0)</f>
        <v>1</v>
      </c>
      <c r="O578" s="10" t="s">
        <v>4317</v>
      </c>
      <c r="P578" s="10">
        <f>IF(out[[#This Row],[שמות ערביים]]="ערבי",1,0)</f>
        <v>0</v>
      </c>
    </row>
    <row r="579" spans="1:16" x14ac:dyDescent="0.25">
      <c r="A579" s="1" t="s">
        <v>9</v>
      </c>
      <c r="B579" s="1" t="s">
        <v>126</v>
      </c>
      <c r="C579" s="1" t="s">
        <v>3212</v>
      </c>
      <c r="D579" s="1" t="s">
        <v>3213</v>
      </c>
      <c r="E579" s="1" t="s">
        <v>3214</v>
      </c>
      <c r="F579" s="1" t="s">
        <v>3215</v>
      </c>
      <c r="G579" s="1" t="s">
        <v>15</v>
      </c>
      <c r="H579" t="b">
        <v>0</v>
      </c>
      <c r="I579" t="b">
        <v>0</v>
      </c>
      <c r="J579" s="10" t="b">
        <f>IF(OR(out[[#This Row],[retired]]=TRUE,out[[#This Row],[deceased]]=TRUE),FALSE,TRUE)</f>
        <v>1</v>
      </c>
      <c r="K579" s="10" t="str">
        <f>IFERROR(VLOOKUP(out[[#This Row],[role]:[role]],Table2[],MATCH(out[[#Headers],[דירוג]],Table2[#Headers],0),FALSE),"אחר")</f>
        <v>שופט</v>
      </c>
      <c r="L579" s="10" t="str">
        <f>IFERROR(VLOOKUP(out[[#This Row],[role]:[role]],Table2[],MATCH(out[[#Headers],[ערכאה]],Table2[#Headers],0),FALSE),"אחר")</f>
        <v>בית משפט שלום</v>
      </c>
      <c r="M579" s="10">
        <v>1</v>
      </c>
      <c r="N579" s="10">
        <f>IF(out[[#This Row],[sex]]="female",1,0)</f>
        <v>0</v>
      </c>
      <c r="O579" s="10" t="s">
        <v>4317</v>
      </c>
      <c r="P579" s="10">
        <f>IF(out[[#This Row],[שמות ערביים]]="ערבי",1,0)</f>
        <v>0</v>
      </c>
    </row>
    <row r="580" spans="1:16" x14ac:dyDescent="0.25">
      <c r="A580" s="1" t="s">
        <v>9</v>
      </c>
      <c r="B580" s="1" t="s">
        <v>656</v>
      </c>
      <c r="C580" s="1" t="s">
        <v>114</v>
      </c>
      <c r="D580" s="1" t="s">
        <v>3216</v>
      </c>
      <c r="E580" s="1" t="s">
        <v>116</v>
      </c>
      <c r="F580" s="1" t="s">
        <v>3217</v>
      </c>
      <c r="G580" s="1" t="s">
        <v>15</v>
      </c>
      <c r="H580" t="b">
        <v>0</v>
      </c>
      <c r="I580" t="b">
        <v>0</v>
      </c>
      <c r="J580" s="10" t="b">
        <f>IF(OR(out[[#This Row],[retired]]=TRUE,out[[#This Row],[deceased]]=TRUE),FALSE,TRUE)</f>
        <v>1</v>
      </c>
      <c r="K580" s="10" t="str">
        <f>IFERROR(VLOOKUP(out[[#This Row],[role]:[role]],Table2[],MATCH(out[[#Headers],[דירוג]],Table2[#Headers],0),FALSE),"אחר")</f>
        <v>שופט</v>
      </c>
      <c r="L580" s="10" t="str">
        <f>IFERROR(VLOOKUP(out[[#This Row],[role]:[role]],Table2[],MATCH(out[[#Headers],[ערכאה]],Table2[#Headers],0),FALSE),"אחר")</f>
        <v>בית משפט שלום</v>
      </c>
      <c r="M580" s="10">
        <v>1</v>
      </c>
      <c r="N580" s="10">
        <f>IF(out[[#This Row],[sex]]="female",1,0)</f>
        <v>0</v>
      </c>
      <c r="O580" s="10" t="s">
        <v>4317</v>
      </c>
      <c r="P580" s="10">
        <f>IF(out[[#This Row],[שמות ערביים]]="ערבי",1,0)</f>
        <v>0</v>
      </c>
    </row>
    <row r="581" spans="1:16" x14ac:dyDescent="0.25">
      <c r="A581" s="1" t="s">
        <v>9</v>
      </c>
      <c r="B581" s="1" t="s">
        <v>672</v>
      </c>
      <c r="C581" s="1" t="s">
        <v>1129</v>
      </c>
      <c r="D581" s="1" t="s">
        <v>3223</v>
      </c>
      <c r="E581" s="1" t="s">
        <v>3224</v>
      </c>
      <c r="F581" s="1" t="s">
        <v>3225</v>
      </c>
      <c r="G581" s="1" t="s">
        <v>26</v>
      </c>
      <c r="H581" t="b">
        <v>0</v>
      </c>
      <c r="I581" t="b">
        <v>0</v>
      </c>
      <c r="J581" s="10" t="b">
        <f>IF(OR(out[[#This Row],[retired]]=TRUE,out[[#This Row],[deceased]]=TRUE),FALSE,TRUE)</f>
        <v>1</v>
      </c>
      <c r="K581" s="10" t="str">
        <f>IFERROR(VLOOKUP(out[[#This Row],[role]:[role]],Table2[],MATCH(out[[#Headers],[דירוג]],Table2[#Headers],0),FALSE),"אחר")</f>
        <v>שופט</v>
      </c>
      <c r="L581" s="10" t="str">
        <f>IFERROR(VLOOKUP(out[[#This Row],[role]:[role]],Table2[],MATCH(out[[#Headers],[ערכאה]],Table2[#Headers],0),FALSE),"אחר")</f>
        <v>בית משפט שלום</v>
      </c>
      <c r="M581" s="10">
        <v>1</v>
      </c>
      <c r="N581" s="10">
        <f>IF(out[[#This Row],[sex]]="female",1,0)</f>
        <v>1</v>
      </c>
      <c r="O581" s="10" t="s">
        <v>4317</v>
      </c>
      <c r="P581" s="10">
        <f>IF(out[[#This Row],[שמות ערביים]]="ערבי",1,0)</f>
        <v>0</v>
      </c>
    </row>
    <row r="582" spans="1:16" x14ac:dyDescent="0.25">
      <c r="A582" s="1" t="s">
        <v>9</v>
      </c>
      <c r="B582" s="1" t="s">
        <v>10</v>
      </c>
      <c r="C582" s="1" t="s">
        <v>3230</v>
      </c>
      <c r="D582" s="1" t="s">
        <v>3228</v>
      </c>
      <c r="E582" s="1" t="s">
        <v>3231</v>
      </c>
      <c r="F582" s="1" t="s">
        <v>3229</v>
      </c>
      <c r="G582" s="1" t="s">
        <v>15</v>
      </c>
      <c r="H582" t="b">
        <v>0</v>
      </c>
      <c r="I582" t="b">
        <v>0</v>
      </c>
      <c r="J582" s="10" t="b">
        <f>IF(OR(out[[#This Row],[retired]]=TRUE,out[[#This Row],[deceased]]=TRUE),FALSE,TRUE)</f>
        <v>1</v>
      </c>
      <c r="K582" s="10" t="str">
        <f>IFERROR(VLOOKUP(out[[#This Row],[role]:[role]],Table2[],MATCH(out[[#Headers],[דירוג]],Table2[#Headers],0),FALSE),"אחר")</f>
        <v>שופט</v>
      </c>
      <c r="L582" s="10" t="str">
        <f>IFERROR(VLOOKUP(out[[#This Row],[role]:[role]],Table2[],MATCH(out[[#Headers],[ערכאה]],Table2[#Headers],0),FALSE),"אחר")</f>
        <v>בית משפט המחוזי</v>
      </c>
      <c r="M582" s="10">
        <v>1</v>
      </c>
      <c r="N582" s="10">
        <f>IF(out[[#This Row],[sex]]="female",1,0)</f>
        <v>0</v>
      </c>
      <c r="O582" s="10" t="s">
        <v>4317</v>
      </c>
      <c r="P582" s="10">
        <f>IF(out[[#This Row],[שמות ערביים]]="ערבי",1,0)</f>
        <v>0</v>
      </c>
    </row>
    <row r="583" spans="1:16" x14ac:dyDescent="0.25">
      <c r="A583" s="1" t="s">
        <v>9</v>
      </c>
      <c r="B583" s="1" t="s">
        <v>1011</v>
      </c>
      <c r="C583" s="1" t="s">
        <v>1060</v>
      </c>
      <c r="D583" s="1" t="s">
        <v>3232</v>
      </c>
      <c r="E583" s="1" t="s">
        <v>1062</v>
      </c>
      <c r="F583" s="1" t="s">
        <v>3233</v>
      </c>
      <c r="G583" s="1" t="s">
        <v>26</v>
      </c>
      <c r="H583" t="b">
        <v>0</v>
      </c>
      <c r="I583" t="b">
        <v>0</v>
      </c>
      <c r="J583" s="10" t="b">
        <f>IF(OR(out[[#This Row],[retired]]=TRUE,out[[#This Row],[deceased]]=TRUE),FALSE,TRUE)</f>
        <v>1</v>
      </c>
      <c r="K583" s="10" t="str">
        <f>IFERROR(VLOOKUP(out[[#This Row],[role]:[role]],Table2[],MATCH(out[[#Headers],[דירוג]],Table2[#Headers],0),FALSE),"אחר")</f>
        <v>שופט</v>
      </c>
      <c r="L583" s="10" t="str">
        <f>IFERROR(VLOOKUP(out[[#This Row],[role]:[role]],Table2[],MATCH(out[[#Headers],[ערכאה]],Table2[#Headers],0),FALSE),"אחר")</f>
        <v>בית משפט המחוזי</v>
      </c>
      <c r="M583" s="10">
        <v>1</v>
      </c>
      <c r="N583" s="10">
        <f>IF(out[[#This Row],[sex]]="female",1,0)</f>
        <v>1</v>
      </c>
      <c r="O583" s="10" t="s">
        <v>4317</v>
      </c>
      <c r="P583" s="10">
        <f>IF(out[[#This Row],[שמות ערביים]]="ערבי",1,0)</f>
        <v>0</v>
      </c>
    </row>
    <row r="584" spans="1:16" x14ac:dyDescent="0.25">
      <c r="A584" s="1" t="s">
        <v>9</v>
      </c>
      <c r="B584" s="1" t="s">
        <v>1011</v>
      </c>
      <c r="C584" s="1" t="s">
        <v>1270</v>
      </c>
      <c r="D584" s="1" t="s">
        <v>3234</v>
      </c>
      <c r="E584" s="1" t="s">
        <v>1271</v>
      </c>
      <c r="F584" s="1" t="s">
        <v>3235</v>
      </c>
      <c r="G584" s="1" t="s">
        <v>26</v>
      </c>
      <c r="H584" t="b">
        <v>0</v>
      </c>
      <c r="I584" t="b">
        <v>0</v>
      </c>
      <c r="J584" s="10" t="b">
        <f>IF(OR(out[[#This Row],[retired]]=TRUE,out[[#This Row],[deceased]]=TRUE),FALSE,TRUE)</f>
        <v>1</v>
      </c>
      <c r="K584" s="10" t="str">
        <f>IFERROR(VLOOKUP(out[[#This Row],[role]:[role]],Table2[],MATCH(out[[#Headers],[דירוג]],Table2[#Headers],0),FALSE),"אחר")</f>
        <v>שופט</v>
      </c>
      <c r="L584" s="10" t="str">
        <f>IFERROR(VLOOKUP(out[[#This Row],[role]:[role]],Table2[],MATCH(out[[#Headers],[ערכאה]],Table2[#Headers],0),FALSE),"אחר")</f>
        <v>בית משפט המחוזי</v>
      </c>
      <c r="M584" s="10">
        <v>1</v>
      </c>
      <c r="N584" s="10">
        <f>IF(out[[#This Row],[sex]]="female",1,0)</f>
        <v>1</v>
      </c>
      <c r="O584" s="10" t="s">
        <v>4317</v>
      </c>
      <c r="P584" s="10">
        <f>IF(out[[#This Row],[שמות ערביים]]="ערבי",1,0)</f>
        <v>0</v>
      </c>
    </row>
    <row r="585" spans="1:16" x14ac:dyDescent="0.25">
      <c r="A585" s="1" t="s">
        <v>9</v>
      </c>
      <c r="B585" s="1" t="s">
        <v>412</v>
      </c>
      <c r="C585" s="1" t="s">
        <v>3236</v>
      </c>
      <c r="D585" s="1" t="s">
        <v>3237</v>
      </c>
      <c r="E585" s="1" t="s">
        <v>3238</v>
      </c>
      <c r="F585" s="1" t="s">
        <v>3239</v>
      </c>
      <c r="G585" s="1" t="s">
        <v>15</v>
      </c>
      <c r="H585" t="b">
        <v>0</v>
      </c>
      <c r="I585" t="b">
        <v>0</v>
      </c>
      <c r="J585" s="10" t="b">
        <f>IF(OR(out[[#This Row],[retired]]=TRUE,out[[#This Row],[deceased]]=TRUE),FALSE,TRUE)</f>
        <v>1</v>
      </c>
      <c r="K585" s="10" t="str">
        <f>IFERROR(VLOOKUP(out[[#This Row],[role]:[role]],Table2[],MATCH(out[[#Headers],[דירוג]],Table2[#Headers],0),FALSE),"אחר")</f>
        <v>שופט</v>
      </c>
      <c r="L585" s="10" t="str">
        <f>IFERROR(VLOOKUP(out[[#This Row],[role]:[role]],Table2[],MATCH(out[[#Headers],[ערכאה]],Table2[#Headers],0),FALSE),"אחר")</f>
        <v>בית משפט לתעבורה</v>
      </c>
      <c r="M585" s="10">
        <v>1</v>
      </c>
      <c r="N585" s="10">
        <f>IF(out[[#This Row],[sex]]="female",1,0)</f>
        <v>0</v>
      </c>
      <c r="O585" s="10" t="s">
        <v>4317</v>
      </c>
      <c r="P585" s="10">
        <f>IF(out[[#This Row],[שמות ערביים]]="ערבי",1,0)</f>
        <v>0</v>
      </c>
    </row>
    <row r="586" spans="1:16" x14ac:dyDescent="0.25">
      <c r="A586" s="1" t="s">
        <v>9</v>
      </c>
      <c r="B586" s="1" t="s">
        <v>1137</v>
      </c>
      <c r="C586" s="1" t="s">
        <v>1204</v>
      </c>
      <c r="D586" s="1" t="s">
        <v>3244</v>
      </c>
      <c r="E586" s="1" t="s">
        <v>1206</v>
      </c>
      <c r="F586" s="1" t="s">
        <v>3245</v>
      </c>
      <c r="G586" s="1" t="s">
        <v>15</v>
      </c>
      <c r="H586" t="b">
        <v>0</v>
      </c>
      <c r="I586" t="b">
        <v>0</v>
      </c>
      <c r="J586" s="10" t="b">
        <f>IF(OR(out[[#This Row],[retired]]=TRUE,out[[#This Row],[deceased]]=TRUE),FALSE,TRUE)</f>
        <v>1</v>
      </c>
      <c r="K586" s="10" t="str">
        <f>IFERROR(VLOOKUP(out[[#This Row],[role]:[role]],Table2[],MATCH(out[[#Headers],[דירוג]],Table2[#Headers],0),FALSE),"אחר")</f>
        <v>סגן או משנה</v>
      </c>
      <c r="L586" s="10" t="str">
        <f>IFERROR(VLOOKUP(out[[#This Row],[role]:[role]],Table2[],MATCH(out[[#Headers],[ערכאה]],Table2[#Headers],0),FALSE),"אחר")</f>
        <v>בית משפט שלום</v>
      </c>
      <c r="M586" s="10">
        <v>1</v>
      </c>
      <c r="N586" s="10">
        <f>IF(out[[#This Row],[sex]]="female",1,0)</f>
        <v>0</v>
      </c>
      <c r="O586" s="10" t="s">
        <v>4317</v>
      </c>
      <c r="P586" s="10">
        <f>IF(out[[#This Row],[שמות ערביים]]="ערבי",1,0)</f>
        <v>0</v>
      </c>
    </row>
    <row r="587" spans="1:16" x14ac:dyDescent="0.25">
      <c r="A587" s="1" t="s">
        <v>9</v>
      </c>
      <c r="B587" s="1" t="s">
        <v>945</v>
      </c>
      <c r="C587" s="1" t="s">
        <v>517</v>
      </c>
      <c r="D587" s="1" t="s">
        <v>1463</v>
      </c>
      <c r="E587" s="1" t="s">
        <v>519</v>
      </c>
      <c r="F587" s="1" t="s">
        <v>1465</v>
      </c>
      <c r="G587" s="1" t="s">
        <v>26</v>
      </c>
      <c r="H587" t="b">
        <v>0</v>
      </c>
      <c r="I587" t="b">
        <v>0</v>
      </c>
      <c r="J587" s="10" t="b">
        <f>IF(OR(out[[#This Row],[retired]]=TRUE,out[[#This Row],[deceased]]=TRUE),FALSE,TRUE)</f>
        <v>1</v>
      </c>
      <c r="K587" s="10" t="str">
        <f>IFERROR(VLOOKUP(out[[#This Row],[role]:[role]],Table2[],MATCH(out[[#Headers],[דירוג]],Table2[#Headers],0),FALSE),"אחר")</f>
        <v>שופט</v>
      </c>
      <c r="L587" s="10" t="str">
        <f>IFERROR(VLOOKUP(out[[#This Row],[role]:[role]],Table2[],MATCH(out[[#Headers],[ערכאה]],Table2[#Headers],0),FALSE),"אחר")</f>
        <v>בית משפט שלום</v>
      </c>
      <c r="M587" s="10">
        <v>1</v>
      </c>
      <c r="N587" s="10">
        <f>IF(out[[#This Row],[sex]]="female",1,0)</f>
        <v>1</v>
      </c>
      <c r="O587" s="10" t="s">
        <v>4317</v>
      </c>
      <c r="P587" s="10">
        <f>IF(out[[#This Row],[שמות ערביים]]="ערבי",1,0)</f>
        <v>0</v>
      </c>
    </row>
    <row r="588" spans="1:16" x14ac:dyDescent="0.25">
      <c r="A588" s="1" t="s">
        <v>9</v>
      </c>
      <c r="B588" s="1" t="s">
        <v>1022</v>
      </c>
      <c r="C588" s="1" t="s">
        <v>106</v>
      </c>
      <c r="D588" s="1" t="s">
        <v>3232</v>
      </c>
      <c r="E588" s="1" t="s">
        <v>3250</v>
      </c>
      <c r="F588" s="1" t="s">
        <v>3233</v>
      </c>
      <c r="G588" s="1" t="s">
        <v>15</v>
      </c>
      <c r="H588" t="b">
        <v>0</v>
      </c>
      <c r="I588" t="b">
        <v>0</v>
      </c>
      <c r="J588" s="10" t="b">
        <f>IF(OR(out[[#This Row],[retired]]=TRUE,out[[#This Row],[deceased]]=TRUE),FALSE,TRUE)</f>
        <v>1</v>
      </c>
      <c r="K588" s="10" t="str">
        <f>IFERROR(VLOOKUP(out[[#This Row],[role]:[role]],Table2[],MATCH(out[[#Headers],[דירוג]],Table2[#Headers],0),FALSE),"אחר")</f>
        <v>שופט</v>
      </c>
      <c r="L588" s="10" t="str">
        <f>IFERROR(VLOOKUP(out[[#This Row],[role]:[role]],Table2[],MATCH(out[[#Headers],[ערכאה]],Table2[#Headers],0),FALSE),"אחר")</f>
        <v>בית משפט שלום</v>
      </c>
      <c r="M588" s="10">
        <v>1</v>
      </c>
      <c r="N588" s="10">
        <f>IF(out[[#This Row],[sex]]="female",1,0)</f>
        <v>0</v>
      </c>
      <c r="O588" s="10" t="s">
        <v>4317</v>
      </c>
      <c r="P588" s="10">
        <f>IF(out[[#This Row],[שמות ערביים]]="ערבי",1,0)</f>
        <v>0</v>
      </c>
    </row>
    <row r="589" spans="1:16" x14ac:dyDescent="0.25">
      <c r="A589" s="1" t="s">
        <v>9</v>
      </c>
      <c r="B589" s="1" t="s">
        <v>451</v>
      </c>
      <c r="C589" s="1" t="s">
        <v>68</v>
      </c>
      <c r="D589" s="1" t="s">
        <v>2380</v>
      </c>
      <c r="E589" s="1" t="s">
        <v>464</v>
      </c>
      <c r="F589" s="1" t="s">
        <v>2382</v>
      </c>
      <c r="G589" s="1" t="s">
        <v>15</v>
      </c>
      <c r="H589" t="b">
        <v>0</v>
      </c>
      <c r="I589" t="b">
        <v>0</v>
      </c>
      <c r="J589" s="10" t="b">
        <f>IF(OR(out[[#This Row],[retired]]=TRUE,out[[#This Row],[deceased]]=TRUE),FALSE,TRUE)</f>
        <v>1</v>
      </c>
      <c r="K589" s="10" t="str">
        <f>IFERROR(VLOOKUP(out[[#This Row],[role]:[role]],Table2[],MATCH(out[[#Headers],[דירוג]],Table2[#Headers],0),FALSE),"אחר")</f>
        <v>שופט</v>
      </c>
      <c r="L589" s="10" t="str">
        <f>IFERROR(VLOOKUP(out[[#This Row],[role]:[role]],Table2[],MATCH(out[[#Headers],[ערכאה]],Table2[#Headers],0),FALSE),"אחר")</f>
        <v>בית המשפט העליון</v>
      </c>
      <c r="M589" s="10">
        <v>1</v>
      </c>
      <c r="N589" s="10">
        <f>IF(out[[#This Row],[sex]]="female",1,0)</f>
        <v>0</v>
      </c>
      <c r="O589" s="10" t="s">
        <v>4317</v>
      </c>
      <c r="P589" s="10">
        <f>IF(out[[#This Row],[שמות ערביים]]="ערבי",1,0)</f>
        <v>0</v>
      </c>
    </row>
    <row r="590" spans="1:16" x14ac:dyDescent="0.25">
      <c r="A590" s="1" t="s">
        <v>9</v>
      </c>
      <c r="B590" s="1" t="s">
        <v>3258</v>
      </c>
      <c r="C590" s="1" t="s">
        <v>1164</v>
      </c>
      <c r="D590" s="1" t="s">
        <v>3259</v>
      </c>
      <c r="E590" s="1" t="s">
        <v>1166</v>
      </c>
      <c r="F590" s="1" t="s">
        <v>3260</v>
      </c>
      <c r="G590" s="1" t="s">
        <v>26</v>
      </c>
      <c r="H590" t="b">
        <v>0</v>
      </c>
      <c r="I590" t="b">
        <v>0</v>
      </c>
      <c r="J590" s="10" t="b">
        <f>IF(OR(out[[#This Row],[retired]]=TRUE,out[[#This Row],[deceased]]=TRUE),FALSE,TRUE)</f>
        <v>1</v>
      </c>
      <c r="K590" s="10" t="str">
        <f>IFERROR(VLOOKUP(out[[#This Row],[role]:[role]],Table2[],MATCH(out[[#Headers],[דירוג]],Table2[#Headers],0),FALSE),"אחר")</f>
        <v>שופט</v>
      </c>
      <c r="L590" s="10" t="str">
        <f>IFERROR(VLOOKUP(out[[#This Row],[role]:[role]],Table2[],MATCH(out[[#Headers],[ערכאה]],Table2[#Headers],0),FALSE),"אחר")</f>
        <v>בית משפט שלום</v>
      </c>
      <c r="M590" s="10">
        <v>1</v>
      </c>
      <c r="N590" s="10">
        <f>IF(out[[#This Row],[sex]]="female",1,0)</f>
        <v>1</v>
      </c>
      <c r="O590" s="10" t="s">
        <v>4317</v>
      </c>
      <c r="P590" s="10">
        <f>IF(out[[#This Row],[שמות ערביים]]="ערבי",1,0)</f>
        <v>0</v>
      </c>
    </row>
    <row r="591" spans="1:16" x14ac:dyDescent="0.25">
      <c r="A591" s="1" t="s">
        <v>9</v>
      </c>
      <c r="B591" s="1" t="s">
        <v>122</v>
      </c>
      <c r="C591" s="1" t="s">
        <v>137</v>
      </c>
      <c r="D591" s="1" t="s">
        <v>3261</v>
      </c>
      <c r="E591" s="1" t="s">
        <v>139</v>
      </c>
      <c r="F591" s="1" t="s">
        <v>3262</v>
      </c>
      <c r="G591" s="1" t="s">
        <v>26</v>
      </c>
      <c r="H591" t="b">
        <v>0</v>
      </c>
      <c r="I591" t="b">
        <v>0</v>
      </c>
      <c r="J591" s="10" t="b">
        <f>IF(OR(out[[#This Row],[retired]]=TRUE,out[[#This Row],[deceased]]=TRUE),FALSE,TRUE)</f>
        <v>1</v>
      </c>
      <c r="K591" s="10" t="str">
        <f>IFERROR(VLOOKUP(out[[#This Row],[role]:[role]],Table2[],MATCH(out[[#Headers],[דירוג]],Table2[#Headers],0),FALSE),"אחר")</f>
        <v>שופט</v>
      </c>
      <c r="L591" s="10" t="str">
        <f>IFERROR(VLOOKUP(out[[#This Row],[role]:[role]],Table2[],MATCH(out[[#Headers],[ערכאה]],Table2[#Headers],0),FALSE),"אחר")</f>
        <v>בית משפט המחוזי</v>
      </c>
      <c r="M591" s="10">
        <v>1</v>
      </c>
      <c r="N591" s="10">
        <f>IF(out[[#This Row],[sex]]="female",1,0)</f>
        <v>1</v>
      </c>
      <c r="O591" s="10" t="s">
        <v>4317</v>
      </c>
      <c r="P591" s="10">
        <f>IF(out[[#This Row],[שמות ערביים]]="ערבי",1,0)</f>
        <v>0</v>
      </c>
    </row>
    <row r="592" spans="1:16" x14ac:dyDescent="0.25">
      <c r="A592" s="1" t="s">
        <v>9</v>
      </c>
      <c r="B592" s="1" t="s">
        <v>672</v>
      </c>
      <c r="C592" s="1" t="s">
        <v>813</v>
      </c>
      <c r="D592" s="1" t="s">
        <v>3269</v>
      </c>
      <c r="E592" s="1" t="s">
        <v>3270</v>
      </c>
      <c r="F592" s="1" t="s">
        <v>3271</v>
      </c>
      <c r="G592" s="1" t="s">
        <v>26</v>
      </c>
      <c r="H592" t="b">
        <v>0</v>
      </c>
      <c r="I592" t="b">
        <v>0</v>
      </c>
      <c r="J592" s="10" t="b">
        <f>IF(OR(out[[#This Row],[retired]]=TRUE,out[[#This Row],[deceased]]=TRUE),FALSE,TRUE)</f>
        <v>1</v>
      </c>
      <c r="K592" s="10" t="str">
        <f>IFERROR(VLOOKUP(out[[#This Row],[role]:[role]],Table2[],MATCH(out[[#Headers],[דירוג]],Table2[#Headers],0),FALSE),"אחר")</f>
        <v>שופט</v>
      </c>
      <c r="L592" s="10" t="str">
        <f>IFERROR(VLOOKUP(out[[#This Row],[role]:[role]],Table2[],MATCH(out[[#Headers],[ערכאה]],Table2[#Headers],0),FALSE),"אחר")</f>
        <v>בית משפט שלום</v>
      </c>
      <c r="M592" s="10">
        <v>1</v>
      </c>
      <c r="N592" s="10">
        <f>IF(out[[#This Row],[sex]]="female",1,0)</f>
        <v>1</v>
      </c>
      <c r="O592" s="10" t="s">
        <v>4317</v>
      </c>
      <c r="P592" s="10">
        <f>IF(out[[#This Row],[שמות ערביים]]="ערבי",1,0)</f>
        <v>0</v>
      </c>
    </row>
    <row r="593" spans="1:16" x14ac:dyDescent="0.25">
      <c r="A593" s="1" t="s">
        <v>9</v>
      </c>
      <c r="B593" s="1" t="s">
        <v>3273</v>
      </c>
      <c r="C593" s="1" t="s">
        <v>3274</v>
      </c>
      <c r="D593" s="1" t="s">
        <v>3275</v>
      </c>
      <c r="E593" s="1" t="s">
        <v>3276</v>
      </c>
      <c r="F593" s="1" t="s">
        <v>3277</v>
      </c>
      <c r="G593" s="1" t="s">
        <v>26</v>
      </c>
      <c r="H593" t="b">
        <v>0</v>
      </c>
      <c r="I593" t="b">
        <v>0</v>
      </c>
      <c r="J593" s="10" t="b">
        <f>IF(OR(out[[#This Row],[retired]]=TRUE,out[[#This Row],[deceased]]=TRUE),FALSE,TRUE)</f>
        <v>1</v>
      </c>
      <c r="K593" s="10" t="str">
        <f>IFERROR(VLOOKUP(out[[#This Row],[role]:[role]],Table2[],MATCH(out[[#Headers],[דירוג]],Table2[#Headers],0),FALSE),"אחר")</f>
        <v>שופט</v>
      </c>
      <c r="L593" s="10" t="str">
        <f>IFERROR(VLOOKUP(out[[#This Row],[role]:[role]],Table2[],MATCH(out[[#Headers],[ערכאה]],Table2[#Headers],0),FALSE),"אחר")</f>
        <v>בית משפט שלום</v>
      </c>
      <c r="M593" s="10">
        <v>1</v>
      </c>
      <c r="N593" s="10">
        <f>IF(out[[#This Row],[sex]]="female",1,0)</f>
        <v>1</v>
      </c>
      <c r="O593" s="10" t="s">
        <v>4317</v>
      </c>
      <c r="P593" s="10">
        <f>IF(out[[#This Row],[שמות ערביים]]="ערבי",1,0)</f>
        <v>0</v>
      </c>
    </row>
    <row r="594" spans="1:16" x14ac:dyDescent="0.25">
      <c r="A594" s="1" t="s">
        <v>99</v>
      </c>
      <c r="B594" s="1" t="s">
        <v>677</v>
      </c>
      <c r="C594" s="1" t="s">
        <v>123</v>
      </c>
      <c r="D594" s="1" t="s">
        <v>3282</v>
      </c>
      <c r="E594" s="1" t="s">
        <v>124</v>
      </c>
      <c r="F594" s="1" t="s">
        <v>3283</v>
      </c>
      <c r="G594" s="1" t="s">
        <v>26</v>
      </c>
      <c r="H594" t="b">
        <v>0</v>
      </c>
      <c r="I594" t="b">
        <v>0</v>
      </c>
      <c r="J594" s="10" t="b">
        <f>IF(OR(out[[#This Row],[retired]]=TRUE,out[[#This Row],[deceased]]=TRUE),FALSE,TRUE)</f>
        <v>1</v>
      </c>
      <c r="K594" s="10" t="str">
        <f>IFERROR(VLOOKUP(out[[#This Row],[role]:[role]],Table2[],MATCH(out[[#Headers],[דירוג]],Table2[#Headers],0),FALSE),"אחר")</f>
        <v>רשם</v>
      </c>
      <c r="L594" s="10" t="str">
        <f>IFERROR(VLOOKUP(out[[#This Row],[role]:[role]],Table2[],MATCH(out[[#Headers],[ערכאה]],Table2[#Headers],0),FALSE),"אחר")</f>
        <v>בית הדין האזורי לעבודה</v>
      </c>
      <c r="M594" s="10">
        <v>1</v>
      </c>
      <c r="N594" s="10">
        <f>IF(out[[#This Row],[sex]]="female",1,0)</f>
        <v>1</v>
      </c>
      <c r="O594" s="10" t="s">
        <v>4317</v>
      </c>
      <c r="P594" s="10">
        <f>IF(out[[#This Row],[שמות ערביים]]="ערבי",1,0)</f>
        <v>0</v>
      </c>
    </row>
    <row r="595" spans="1:16" x14ac:dyDescent="0.25">
      <c r="A595" s="1" t="s">
        <v>9</v>
      </c>
      <c r="B595" s="1" t="s">
        <v>451</v>
      </c>
      <c r="C595" s="1" t="s">
        <v>3114</v>
      </c>
      <c r="D595" s="1" t="s">
        <v>3294</v>
      </c>
      <c r="E595" s="1" t="s">
        <v>3115</v>
      </c>
      <c r="F595" s="1" t="s">
        <v>3295</v>
      </c>
      <c r="G595" s="1" t="s">
        <v>15</v>
      </c>
      <c r="H595" t="b">
        <v>0</v>
      </c>
      <c r="I595" t="b">
        <v>0</v>
      </c>
      <c r="J595" s="10" t="b">
        <f>IF(OR(out[[#This Row],[retired]]=TRUE,out[[#This Row],[deceased]]=TRUE),FALSE,TRUE)</f>
        <v>1</v>
      </c>
      <c r="K595" s="10" t="str">
        <f>IFERROR(VLOOKUP(out[[#This Row],[role]:[role]],Table2[],MATCH(out[[#Headers],[דירוג]],Table2[#Headers],0),FALSE),"אחר")</f>
        <v>שופט</v>
      </c>
      <c r="L595" s="10" t="str">
        <f>IFERROR(VLOOKUP(out[[#This Row],[role]:[role]],Table2[],MATCH(out[[#Headers],[ערכאה]],Table2[#Headers],0),FALSE),"אחר")</f>
        <v>בית המשפט העליון</v>
      </c>
      <c r="M595" s="10">
        <v>1</v>
      </c>
      <c r="N595" s="10">
        <f>IF(out[[#This Row],[sex]]="female",1,0)</f>
        <v>0</v>
      </c>
      <c r="O595" s="10" t="s">
        <v>4317</v>
      </c>
      <c r="P595" s="10">
        <f>IF(out[[#This Row],[שמות ערביים]]="ערבי",1,0)</f>
        <v>0</v>
      </c>
    </row>
    <row r="596" spans="1:16" x14ac:dyDescent="0.25">
      <c r="A596" s="1" t="s">
        <v>9</v>
      </c>
      <c r="B596" s="1" t="s">
        <v>2781</v>
      </c>
      <c r="C596" s="1" t="s">
        <v>3296</v>
      </c>
      <c r="D596" s="1" t="s">
        <v>3297</v>
      </c>
      <c r="E596" s="1" t="s">
        <v>3298</v>
      </c>
      <c r="F596" s="1" t="s">
        <v>3299</v>
      </c>
      <c r="G596" s="1" t="s">
        <v>26</v>
      </c>
      <c r="H596" t="b">
        <v>0</v>
      </c>
      <c r="I596" t="b">
        <v>0</v>
      </c>
      <c r="J596" s="10" t="b">
        <f>IF(OR(out[[#This Row],[retired]]=TRUE,out[[#This Row],[deceased]]=TRUE),FALSE,TRUE)</f>
        <v>1</v>
      </c>
      <c r="K596" s="10" t="str">
        <f>IFERROR(VLOOKUP(out[[#This Row],[role]:[role]],Table2[],MATCH(out[[#Headers],[דירוג]],Table2[#Headers],0),FALSE),"אחר")</f>
        <v>שופט</v>
      </c>
      <c r="L596" s="10" t="str">
        <f>IFERROR(VLOOKUP(out[[#This Row],[role]:[role]],Table2[],MATCH(out[[#Headers],[ערכאה]],Table2[#Headers],0),FALSE),"אחר")</f>
        <v>בית משפט שלום</v>
      </c>
      <c r="M596" s="10">
        <v>1</v>
      </c>
      <c r="N596" s="10">
        <f>IF(out[[#This Row],[sex]]="female",1,0)</f>
        <v>1</v>
      </c>
      <c r="O596" s="10" t="s">
        <v>4317</v>
      </c>
      <c r="P596" s="10">
        <f>IF(out[[#This Row],[שמות ערביים]]="ערבי",1,0)</f>
        <v>0</v>
      </c>
    </row>
    <row r="597" spans="1:16" x14ac:dyDescent="0.25">
      <c r="A597" s="1" t="s">
        <v>9</v>
      </c>
      <c r="B597" s="1" t="s">
        <v>126</v>
      </c>
      <c r="C597" s="1" t="s">
        <v>410</v>
      </c>
      <c r="D597" s="1" t="s">
        <v>3300</v>
      </c>
      <c r="E597" s="1" t="s">
        <v>1241</v>
      </c>
      <c r="F597" s="1" t="s">
        <v>3301</v>
      </c>
      <c r="G597" s="1" t="s">
        <v>15</v>
      </c>
      <c r="H597" t="b">
        <v>0</v>
      </c>
      <c r="I597" t="b">
        <v>0</v>
      </c>
      <c r="J597" s="10" t="b">
        <f>IF(OR(out[[#This Row],[retired]]=TRUE,out[[#This Row],[deceased]]=TRUE),FALSE,TRUE)</f>
        <v>1</v>
      </c>
      <c r="K597" s="10" t="str">
        <f>IFERROR(VLOOKUP(out[[#This Row],[role]:[role]],Table2[],MATCH(out[[#Headers],[דירוג]],Table2[#Headers],0),FALSE),"אחר")</f>
        <v>שופט</v>
      </c>
      <c r="L597" s="10" t="str">
        <f>IFERROR(VLOOKUP(out[[#This Row],[role]:[role]],Table2[],MATCH(out[[#Headers],[ערכאה]],Table2[#Headers],0),FALSE),"אחר")</f>
        <v>בית משפט שלום</v>
      </c>
      <c r="M597" s="10">
        <v>1</v>
      </c>
      <c r="N597" s="10">
        <f>IF(out[[#This Row],[sex]]="female",1,0)</f>
        <v>0</v>
      </c>
      <c r="O597" s="10" t="s">
        <v>4317</v>
      </c>
      <c r="P597" s="10">
        <f>IF(out[[#This Row],[שמות ערביים]]="ערבי",1,0)</f>
        <v>0</v>
      </c>
    </row>
    <row r="598" spans="1:16" x14ac:dyDescent="0.25">
      <c r="A598" s="1" t="s">
        <v>9</v>
      </c>
      <c r="B598" s="1" t="s">
        <v>204</v>
      </c>
      <c r="C598" s="1" t="s">
        <v>205</v>
      </c>
      <c r="D598" s="1" t="s">
        <v>3302</v>
      </c>
      <c r="E598" s="1" t="s">
        <v>207</v>
      </c>
      <c r="F598" s="1" t="s">
        <v>3303</v>
      </c>
      <c r="G598" s="1" t="s">
        <v>26</v>
      </c>
      <c r="H598" t="b">
        <v>0</v>
      </c>
      <c r="I598" t="b">
        <v>0</v>
      </c>
      <c r="J598" s="10" t="b">
        <f>IF(OR(out[[#This Row],[retired]]=TRUE,out[[#This Row],[deceased]]=TRUE),FALSE,TRUE)</f>
        <v>1</v>
      </c>
      <c r="K598" s="10" t="str">
        <f>IFERROR(VLOOKUP(out[[#This Row],[role]:[role]],Table2[],MATCH(out[[#Headers],[דירוג]],Table2[#Headers],0),FALSE),"אחר")</f>
        <v>שופט</v>
      </c>
      <c r="L598" s="10" t="str">
        <f>IFERROR(VLOOKUP(out[[#This Row],[role]:[role]],Table2[],MATCH(out[[#Headers],[ערכאה]],Table2[#Headers],0),FALSE),"אחר")</f>
        <v>בית משפט שלום</v>
      </c>
      <c r="M598" s="10">
        <v>1</v>
      </c>
      <c r="N598" s="10">
        <f>IF(out[[#This Row],[sex]]="female",1,0)</f>
        <v>1</v>
      </c>
      <c r="O598" s="10" t="s">
        <v>4317</v>
      </c>
      <c r="P598" s="10">
        <f>IF(out[[#This Row],[שמות ערביים]]="ערבי",1,0)</f>
        <v>0</v>
      </c>
    </row>
    <row r="599" spans="1:16" x14ac:dyDescent="0.25">
      <c r="A599" s="1" t="s">
        <v>9</v>
      </c>
      <c r="B599" s="1" t="s">
        <v>3085</v>
      </c>
      <c r="C599" s="1" t="s">
        <v>3307</v>
      </c>
      <c r="D599" s="1" t="s">
        <v>3308</v>
      </c>
      <c r="E599" s="1" t="s">
        <v>3309</v>
      </c>
      <c r="F599" s="1" t="s">
        <v>3310</v>
      </c>
      <c r="G599" s="1" t="s">
        <v>15</v>
      </c>
      <c r="H599" t="b">
        <v>0</v>
      </c>
      <c r="I599" t="b">
        <v>0</v>
      </c>
      <c r="J599" s="10" t="b">
        <f>IF(OR(out[[#This Row],[retired]]=TRUE,out[[#This Row],[deceased]]=TRUE),FALSE,TRUE)</f>
        <v>1</v>
      </c>
      <c r="K599" s="10" t="str">
        <f>IFERROR(VLOOKUP(out[[#This Row],[role]:[role]],Table2[],MATCH(out[[#Headers],[דירוג]],Table2[#Headers],0),FALSE),"אחר")</f>
        <v>שופט</v>
      </c>
      <c r="L599" s="10" t="str">
        <f>IFERROR(VLOOKUP(out[[#This Row],[role]:[role]],Table2[],MATCH(out[[#Headers],[ערכאה]],Table2[#Headers],0),FALSE),"אחר")</f>
        <v>בית הדין הארצי לעבודה</v>
      </c>
      <c r="M599" s="10">
        <v>1</v>
      </c>
      <c r="N599" s="10">
        <f>IF(out[[#This Row],[sex]]="female",1,0)</f>
        <v>0</v>
      </c>
      <c r="O599" s="10" t="s">
        <v>4317</v>
      </c>
      <c r="P599" s="10">
        <f>IF(out[[#This Row],[שמות ערביים]]="ערבי",1,0)</f>
        <v>0</v>
      </c>
    </row>
    <row r="600" spans="1:16" x14ac:dyDescent="0.25">
      <c r="A600" s="1" t="s">
        <v>9</v>
      </c>
      <c r="B600" s="1" t="s">
        <v>521</v>
      </c>
      <c r="C600" s="1" t="s">
        <v>1670</v>
      </c>
      <c r="D600" s="1" t="s">
        <v>3311</v>
      </c>
      <c r="E600" s="1" t="s">
        <v>1672</v>
      </c>
      <c r="F600" s="1" t="s">
        <v>3312</v>
      </c>
      <c r="G600" s="1" t="s">
        <v>15</v>
      </c>
      <c r="H600" t="b">
        <v>0</v>
      </c>
      <c r="I600" t="b">
        <v>0</v>
      </c>
      <c r="J600" s="10" t="b">
        <f>IF(OR(out[[#This Row],[retired]]=TRUE,out[[#This Row],[deceased]]=TRUE),FALSE,TRUE)</f>
        <v>1</v>
      </c>
      <c r="K600" s="10" t="str">
        <f>IFERROR(VLOOKUP(out[[#This Row],[role]:[role]],Table2[],MATCH(out[[#Headers],[דירוג]],Table2[#Headers],0),FALSE),"אחר")</f>
        <v>שופט</v>
      </c>
      <c r="L600" s="10" t="str">
        <f>IFERROR(VLOOKUP(out[[#This Row],[role]:[role]],Table2[],MATCH(out[[#Headers],[ערכאה]],Table2[#Headers],0),FALSE),"אחר")</f>
        <v>בית משפט המחוזי</v>
      </c>
      <c r="M600" s="10">
        <v>1</v>
      </c>
      <c r="N600" s="10">
        <f>IF(out[[#This Row],[sex]]="female",1,0)</f>
        <v>0</v>
      </c>
      <c r="O600" s="10" t="s">
        <v>4317</v>
      </c>
      <c r="P600" s="10">
        <f>IF(out[[#This Row],[שמות ערביים]]="ערבי",1,0)</f>
        <v>0</v>
      </c>
    </row>
    <row r="601" spans="1:16" x14ac:dyDescent="0.25">
      <c r="A601" s="1" t="s">
        <v>9</v>
      </c>
      <c r="B601" s="1" t="s">
        <v>37</v>
      </c>
      <c r="C601" s="1" t="s">
        <v>3296</v>
      </c>
      <c r="D601" s="1" t="s">
        <v>3313</v>
      </c>
      <c r="E601" s="1" t="s">
        <v>3298</v>
      </c>
      <c r="F601" s="1" t="s">
        <v>3314</v>
      </c>
      <c r="G601" s="1" t="s">
        <v>26</v>
      </c>
      <c r="H601" t="b">
        <v>0</v>
      </c>
      <c r="I601" t="b">
        <v>0</v>
      </c>
      <c r="J601" s="10" t="b">
        <f>IF(OR(out[[#This Row],[retired]]=TRUE,out[[#This Row],[deceased]]=TRUE),FALSE,TRUE)</f>
        <v>1</v>
      </c>
      <c r="K601" s="10" t="str">
        <f>IFERROR(VLOOKUP(out[[#This Row],[role]:[role]],Table2[],MATCH(out[[#Headers],[דירוג]],Table2[#Headers],0),FALSE),"אחר")</f>
        <v>שופט</v>
      </c>
      <c r="L601" s="10" t="str">
        <f>IFERROR(VLOOKUP(out[[#This Row],[role]:[role]],Table2[],MATCH(out[[#Headers],[ערכאה]],Table2[#Headers],0),FALSE),"אחר")</f>
        <v>בית משפט שלום</v>
      </c>
      <c r="M601" s="10">
        <v>1</v>
      </c>
      <c r="N601" s="10">
        <f>IF(out[[#This Row],[sex]]="female",1,0)</f>
        <v>1</v>
      </c>
      <c r="O601" s="10" t="s">
        <v>4317</v>
      </c>
      <c r="P601" s="10">
        <f>IF(out[[#This Row],[שמות ערביים]]="ערבי",1,0)</f>
        <v>0</v>
      </c>
    </row>
    <row r="602" spans="1:16" x14ac:dyDescent="0.25">
      <c r="A602" s="1" t="s">
        <v>9</v>
      </c>
      <c r="B602" s="1" t="s">
        <v>1043</v>
      </c>
      <c r="C602" s="1" t="s">
        <v>348</v>
      </c>
      <c r="D602" s="1" t="s">
        <v>3318</v>
      </c>
      <c r="E602" s="1" t="s">
        <v>350</v>
      </c>
      <c r="F602" s="1" t="s">
        <v>3319</v>
      </c>
      <c r="G602" s="1" t="s">
        <v>26</v>
      </c>
      <c r="H602" t="b">
        <v>0</v>
      </c>
      <c r="I602" t="b">
        <v>0</v>
      </c>
      <c r="J602" s="10" t="b">
        <f>IF(OR(out[[#This Row],[retired]]=TRUE,out[[#This Row],[deceased]]=TRUE),FALSE,TRUE)</f>
        <v>1</v>
      </c>
      <c r="K602" s="10" t="str">
        <f>IFERROR(VLOOKUP(out[[#This Row],[role]:[role]],Table2[],MATCH(out[[#Headers],[דירוג]],Table2[#Headers],0),FALSE),"אחר")</f>
        <v>שופט</v>
      </c>
      <c r="L602" s="10" t="str">
        <f>IFERROR(VLOOKUP(out[[#This Row],[role]:[role]],Table2[],MATCH(out[[#Headers],[ערכאה]],Table2[#Headers],0),FALSE),"אחר")</f>
        <v>בית משפט המחוזי</v>
      </c>
      <c r="M602" s="10">
        <v>1</v>
      </c>
      <c r="N602" s="10">
        <f>IF(out[[#This Row],[sex]]="female",1,0)</f>
        <v>1</v>
      </c>
      <c r="O602" s="10" t="s">
        <v>4317</v>
      </c>
      <c r="P602" s="10">
        <f>IF(out[[#This Row],[שמות ערביים]]="ערבי",1,0)</f>
        <v>0</v>
      </c>
    </row>
    <row r="603" spans="1:16" x14ac:dyDescent="0.25">
      <c r="A603" s="1" t="s">
        <v>9</v>
      </c>
      <c r="B603" s="1" t="s">
        <v>1022</v>
      </c>
      <c r="C603" s="1" t="s">
        <v>991</v>
      </c>
      <c r="D603" s="1" t="s">
        <v>3313</v>
      </c>
      <c r="E603" s="1" t="s">
        <v>1331</v>
      </c>
      <c r="F603" s="1" t="s">
        <v>3327</v>
      </c>
      <c r="G603" s="1" t="s">
        <v>15</v>
      </c>
      <c r="H603" t="b">
        <v>0</v>
      </c>
      <c r="I603" t="b">
        <v>0</v>
      </c>
      <c r="J603" s="10" t="b">
        <f>IF(OR(out[[#This Row],[retired]]=TRUE,out[[#This Row],[deceased]]=TRUE),FALSE,TRUE)</f>
        <v>1</v>
      </c>
      <c r="K603" s="10" t="str">
        <f>IFERROR(VLOOKUP(out[[#This Row],[role]:[role]],Table2[],MATCH(out[[#Headers],[דירוג]],Table2[#Headers],0),FALSE),"אחר")</f>
        <v>שופט</v>
      </c>
      <c r="L603" s="10" t="str">
        <f>IFERROR(VLOOKUP(out[[#This Row],[role]:[role]],Table2[],MATCH(out[[#Headers],[ערכאה]],Table2[#Headers],0),FALSE),"אחר")</f>
        <v>בית משפט שלום</v>
      </c>
      <c r="M603" s="10">
        <v>1</v>
      </c>
      <c r="N603" s="10">
        <f>IF(out[[#This Row],[sex]]="female",1,0)</f>
        <v>0</v>
      </c>
      <c r="O603" s="10" t="s">
        <v>4317</v>
      </c>
      <c r="P603" s="10">
        <f>IF(out[[#This Row],[שמות ערביים]]="ערבי",1,0)</f>
        <v>0</v>
      </c>
    </row>
    <row r="604" spans="1:16" x14ac:dyDescent="0.25">
      <c r="A604" s="1" t="s">
        <v>9</v>
      </c>
      <c r="B604" s="1" t="s">
        <v>717</v>
      </c>
      <c r="C604" s="1" t="s">
        <v>2375</v>
      </c>
      <c r="D604" s="1" t="s">
        <v>3328</v>
      </c>
      <c r="E604" s="1" t="s">
        <v>2377</v>
      </c>
      <c r="F604" s="1" t="s">
        <v>3329</v>
      </c>
      <c r="G604" s="1" t="s">
        <v>15</v>
      </c>
      <c r="H604" t="b">
        <v>0</v>
      </c>
      <c r="I604" t="b">
        <v>0</v>
      </c>
      <c r="J604" s="10" t="b">
        <f>IF(OR(out[[#This Row],[retired]]=TRUE,out[[#This Row],[deceased]]=TRUE),FALSE,TRUE)</f>
        <v>1</v>
      </c>
      <c r="K604" s="10" t="str">
        <f>IFERROR(VLOOKUP(out[[#This Row],[role]:[role]],Table2[],MATCH(out[[#Headers],[דירוג]],Table2[#Headers],0),FALSE),"אחר")</f>
        <v>שופט</v>
      </c>
      <c r="L604" s="10" t="str">
        <f>IFERROR(VLOOKUP(out[[#This Row],[role]:[role]],Table2[],MATCH(out[[#Headers],[ערכאה]],Table2[#Headers],0),FALSE),"אחר")</f>
        <v>בית משפט המחוזי</v>
      </c>
      <c r="M604" s="10">
        <v>1</v>
      </c>
      <c r="N604" s="10">
        <f>IF(out[[#This Row],[sex]]="female",1,0)</f>
        <v>0</v>
      </c>
      <c r="O604" s="10" t="s">
        <v>4317</v>
      </c>
      <c r="P604" s="10">
        <f>IF(out[[#This Row],[שמות ערביים]]="ערבי",1,0)</f>
        <v>0</v>
      </c>
    </row>
    <row r="605" spans="1:16" x14ac:dyDescent="0.25">
      <c r="A605" s="1" t="s">
        <v>9</v>
      </c>
      <c r="B605" s="1" t="s">
        <v>3330</v>
      </c>
      <c r="C605" s="1" t="s">
        <v>1579</v>
      </c>
      <c r="D605" s="1" t="s">
        <v>3328</v>
      </c>
      <c r="E605" s="1" t="s">
        <v>1580</v>
      </c>
      <c r="F605" s="1" t="s">
        <v>3329</v>
      </c>
      <c r="G605" s="1" t="s">
        <v>15</v>
      </c>
      <c r="H605" t="b">
        <v>0</v>
      </c>
      <c r="I605" t="b">
        <v>0</v>
      </c>
      <c r="J605" s="10" t="b">
        <f>IF(OR(out[[#This Row],[retired]]=TRUE,out[[#This Row],[deceased]]=TRUE),FALSE,TRUE)</f>
        <v>1</v>
      </c>
      <c r="K605" s="10" t="str">
        <f>IFERROR(VLOOKUP(out[[#This Row],[role]:[role]],Table2[],MATCH(out[[#Headers],[דירוג]],Table2[#Headers],0),FALSE),"אחר")</f>
        <v>נשיא</v>
      </c>
      <c r="L605" s="10" t="str">
        <f>IFERROR(VLOOKUP(out[[#This Row],[role]:[role]],Table2[],MATCH(out[[#Headers],[ערכאה]],Table2[#Headers],0),FALSE),"אחר")</f>
        <v>בית משפט שלום</v>
      </c>
      <c r="M605" s="10">
        <v>1</v>
      </c>
      <c r="N605" s="10">
        <f>IF(out[[#This Row],[sex]]="female",1,0)</f>
        <v>0</v>
      </c>
      <c r="O605" s="10" t="s">
        <v>4317</v>
      </c>
      <c r="P605" s="10">
        <f>IF(out[[#This Row],[שמות ערביים]]="ערבי",1,0)</f>
        <v>0</v>
      </c>
    </row>
    <row r="606" spans="1:16" x14ac:dyDescent="0.25">
      <c r="A606" s="1" t="s">
        <v>9</v>
      </c>
      <c r="B606" s="1" t="s">
        <v>945</v>
      </c>
      <c r="C606" s="1" t="s">
        <v>490</v>
      </c>
      <c r="D606" s="1" t="s">
        <v>3334</v>
      </c>
      <c r="E606" s="1" t="s">
        <v>492</v>
      </c>
      <c r="F606" s="1" t="s">
        <v>3335</v>
      </c>
      <c r="G606" s="1" t="s">
        <v>26</v>
      </c>
      <c r="H606" t="b">
        <v>0</v>
      </c>
      <c r="I606" t="b">
        <v>0</v>
      </c>
      <c r="J606" s="10" t="b">
        <f>IF(OR(out[[#This Row],[retired]]=TRUE,out[[#This Row],[deceased]]=TRUE),FALSE,TRUE)</f>
        <v>1</v>
      </c>
      <c r="K606" s="10" t="str">
        <f>IFERROR(VLOOKUP(out[[#This Row],[role]:[role]],Table2[],MATCH(out[[#Headers],[דירוג]],Table2[#Headers],0),FALSE),"אחר")</f>
        <v>שופט</v>
      </c>
      <c r="L606" s="10" t="str">
        <f>IFERROR(VLOOKUP(out[[#This Row],[role]:[role]],Table2[],MATCH(out[[#Headers],[ערכאה]],Table2[#Headers],0),FALSE),"אחר")</f>
        <v>בית משפט שלום</v>
      </c>
      <c r="M606" s="10">
        <v>1</v>
      </c>
      <c r="N606" s="10">
        <f>IF(out[[#This Row],[sex]]="female",1,0)</f>
        <v>1</v>
      </c>
      <c r="O606" s="10" t="s">
        <v>4317</v>
      </c>
      <c r="P606" s="10">
        <f>IF(out[[#This Row],[שמות ערביים]]="ערבי",1,0)</f>
        <v>0</v>
      </c>
    </row>
    <row r="607" spans="1:16" x14ac:dyDescent="0.25">
      <c r="A607" s="1" t="s">
        <v>9</v>
      </c>
      <c r="B607" s="1" t="s">
        <v>3349</v>
      </c>
      <c r="C607" s="1" t="s">
        <v>711</v>
      </c>
      <c r="D607" s="1" t="s">
        <v>3350</v>
      </c>
      <c r="E607" s="1" t="s">
        <v>713</v>
      </c>
      <c r="F607" s="1" t="s">
        <v>3351</v>
      </c>
      <c r="G607" s="1" t="s">
        <v>26</v>
      </c>
      <c r="H607" t="b">
        <v>0</v>
      </c>
      <c r="I607" t="b">
        <v>0</v>
      </c>
      <c r="J607" s="10" t="b">
        <f>IF(OR(out[[#This Row],[retired]]=TRUE,out[[#This Row],[deceased]]=TRUE),FALSE,TRUE)</f>
        <v>1</v>
      </c>
      <c r="K607" s="10" t="str">
        <f>IFERROR(VLOOKUP(out[[#This Row],[role]:[role]],Table2[],MATCH(out[[#Headers],[דירוג]],Table2[#Headers],0),FALSE),"אחר")</f>
        <v>סגן או משנה</v>
      </c>
      <c r="L607" s="10" t="str">
        <f>IFERROR(VLOOKUP(out[[#This Row],[role]:[role]],Table2[],MATCH(out[[#Headers],[ערכאה]],Table2[#Headers],0),FALSE),"אחר")</f>
        <v>בית משפט שלום</v>
      </c>
      <c r="M607" s="10">
        <v>1</v>
      </c>
      <c r="N607" s="10">
        <f>IF(out[[#This Row],[sex]]="female",1,0)</f>
        <v>1</v>
      </c>
      <c r="O607" s="10" t="s">
        <v>4317</v>
      </c>
      <c r="P607" s="10">
        <f>IF(out[[#This Row],[שמות ערביים]]="ערבי",1,0)</f>
        <v>0</v>
      </c>
    </row>
    <row r="608" spans="1:16" x14ac:dyDescent="0.25">
      <c r="A608" s="1" t="s">
        <v>9</v>
      </c>
      <c r="B608" s="1" t="s">
        <v>3352</v>
      </c>
      <c r="C608" s="1" t="s">
        <v>3353</v>
      </c>
      <c r="D608" s="1" t="s">
        <v>3354</v>
      </c>
      <c r="E608" s="1" t="s">
        <v>3355</v>
      </c>
      <c r="F608" s="1" t="s">
        <v>3356</v>
      </c>
      <c r="G608" s="1" t="s">
        <v>15</v>
      </c>
      <c r="H608" t="b">
        <v>0</v>
      </c>
      <c r="I608" t="b">
        <v>0</v>
      </c>
      <c r="J608" s="10" t="b">
        <f>IF(OR(out[[#This Row],[retired]]=TRUE,out[[#This Row],[deceased]]=TRUE),FALSE,TRUE)</f>
        <v>1</v>
      </c>
      <c r="K608" s="10" t="str">
        <f>IFERROR(VLOOKUP(out[[#This Row],[role]:[role]],Table2[],MATCH(out[[#Headers],[דירוג]],Table2[#Headers],0),FALSE),"אחר")</f>
        <v>שופט</v>
      </c>
      <c r="L608" s="10" t="str">
        <f>IFERROR(VLOOKUP(out[[#This Row],[role]:[role]],Table2[],MATCH(out[[#Headers],[ערכאה]],Table2[#Headers],0),FALSE),"אחר")</f>
        <v>בית משפט שלום</v>
      </c>
      <c r="M608" s="10">
        <v>1</v>
      </c>
      <c r="N608" s="10">
        <f>IF(out[[#This Row],[sex]]="female",1,0)</f>
        <v>0</v>
      </c>
      <c r="O608" s="10" t="s">
        <v>4317</v>
      </c>
      <c r="P608" s="10">
        <f>IF(out[[#This Row],[שמות ערביים]]="ערבי",1,0)</f>
        <v>0</v>
      </c>
    </row>
    <row r="609" spans="1:16" x14ac:dyDescent="0.25">
      <c r="A609" s="1" t="s">
        <v>9</v>
      </c>
      <c r="B609" s="1" t="s">
        <v>3273</v>
      </c>
      <c r="C609" s="1" t="s">
        <v>205</v>
      </c>
      <c r="D609" s="1" t="s">
        <v>3360</v>
      </c>
      <c r="E609" s="1" t="s">
        <v>207</v>
      </c>
      <c r="F609" s="1" t="s">
        <v>3361</v>
      </c>
      <c r="G609" s="1" t="s">
        <v>26</v>
      </c>
      <c r="H609" t="b">
        <v>0</v>
      </c>
      <c r="I609" t="b">
        <v>0</v>
      </c>
      <c r="J609" s="10" t="b">
        <f>IF(OR(out[[#This Row],[retired]]=TRUE,out[[#This Row],[deceased]]=TRUE),FALSE,TRUE)</f>
        <v>1</v>
      </c>
      <c r="K609" s="10" t="str">
        <f>IFERROR(VLOOKUP(out[[#This Row],[role]:[role]],Table2[],MATCH(out[[#Headers],[דירוג]],Table2[#Headers],0),FALSE),"אחר")</f>
        <v>שופט</v>
      </c>
      <c r="L609" s="10" t="str">
        <f>IFERROR(VLOOKUP(out[[#This Row],[role]:[role]],Table2[],MATCH(out[[#Headers],[ערכאה]],Table2[#Headers],0),FALSE),"אחר")</f>
        <v>בית משפט שלום</v>
      </c>
      <c r="M609" s="10">
        <v>1</v>
      </c>
      <c r="N609" s="10">
        <f>IF(out[[#This Row],[sex]]="female",1,0)</f>
        <v>1</v>
      </c>
      <c r="O609" s="10" t="s">
        <v>4317</v>
      </c>
      <c r="P609" s="10">
        <f>IF(out[[#This Row],[שמות ערביים]]="ערבי",1,0)</f>
        <v>0</v>
      </c>
    </row>
    <row r="610" spans="1:16" x14ac:dyDescent="0.25">
      <c r="A610" s="1" t="s">
        <v>9</v>
      </c>
      <c r="B610" s="1" t="s">
        <v>3364</v>
      </c>
      <c r="C610" s="1" t="s">
        <v>265</v>
      </c>
      <c r="D610" s="1" t="s">
        <v>3365</v>
      </c>
      <c r="E610" s="1" t="s">
        <v>267</v>
      </c>
      <c r="F610" s="1" t="s">
        <v>3366</v>
      </c>
      <c r="G610" s="1" t="s">
        <v>26</v>
      </c>
      <c r="H610" t="b">
        <v>0</v>
      </c>
      <c r="I610" t="b">
        <v>0</v>
      </c>
      <c r="J610" s="10" t="b">
        <f>IF(OR(out[[#This Row],[retired]]=TRUE,out[[#This Row],[deceased]]=TRUE),FALSE,TRUE)</f>
        <v>1</v>
      </c>
      <c r="K610" s="10" t="str">
        <f>IFERROR(VLOOKUP(out[[#This Row],[role]:[role]],Table2[],MATCH(out[[#Headers],[דירוג]],Table2[#Headers],0),FALSE),"אחר")</f>
        <v>סגן או משנה</v>
      </c>
      <c r="L610" s="10" t="str">
        <f>IFERROR(VLOOKUP(out[[#This Row],[role]:[role]],Table2[],MATCH(out[[#Headers],[ערכאה]],Table2[#Headers],0),FALSE),"אחר")</f>
        <v>בית משפט שלום</v>
      </c>
      <c r="M610" s="10">
        <v>1</v>
      </c>
      <c r="N610" s="10">
        <f>IF(out[[#This Row],[sex]]="female",1,0)</f>
        <v>1</v>
      </c>
      <c r="O610" s="10" t="s">
        <v>4317</v>
      </c>
      <c r="P610" s="10">
        <f>IF(out[[#This Row],[שמות ערביים]]="ערבי",1,0)</f>
        <v>0</v>
      </c>
    </row>
    <row r="611" spans="1:16" x14ac:dyDescent="0.25">
      <c r="A611" s="1" t="s">
        <v>9</v>
      </c>
      <c r="B611" s="1" t="s">
        <v>3367</v>
      </c>
      <c r="C611" s="1" t="s">
        <v>372</v>
      </c>
      <c r="D611" s="1" t="s">
        <v>3368</v>
      </c>
      <c r="E611" s="1" t="s">
        <v>373</v>
      </c>
      <c r="F611" s="1" t="s">
        <v>3369</v>
      </c>
      <c r="G611" s="1" t="s">
        <v>15</v>
      </c>
      <c r="H611" t="b">
        <v>0</v>
      </c>
      <c r="I611" t="b">
        <v>0</v>
      </c>
      <c r="J611" s="10" t="b">
        <f>IF(OR(out[[#This Row],[retired]]=TRUE,out[[#This Row],[deceased]]=TRUE),FALSE,TRUE)</f>
        <v>1</v>
      </c>
      <c r="K611" s="10" t="str">
        <f>IFERROR(VLOOKUP(out[[#This Row],[role]:[role]],Table2[],MATCH(out[[#Headers],[דירוג]],Table2[#Headers],0),FALSE),"אחר")</f>
        <v>סגן או משנה</v>
      </c>
      <c r="L611" s="10" t="str">
        <f>IFERROR(VLOOKUP(out[[#This Row],[role]:[role]],Table2[],MATCH(out[[#Headers],[ערכאה]],Table2[#Headers],0),FALSE),"אחר")</f>
        <v>בית משפט המחוזי</v>
      </c>
      <c r="M611" s="10">
        <v>1</v>
      </c>
      <c r="N611" s="10">
        <f>IF(out[[#This Row],[sex]]="female",1,0)</f>
        <v>0</v>
      </c>
      <c r="O611" s="10" t="s">
        <v>4317</v>
      </c>
      <c r="P611" s="10">
        <f>IF(out[[#This Row],[שמות ערביים]]="ערבי",1,0)</f>
        <v>0</v>
      </c>
    </row>
    <row r="612" spans="1:16" x14ac:dyDescent="0.25">
      <c r="A612" s="1" t="s">
        <v>9</v>
      </c>
      <c r="B612" s="1" t="s">
        <v>672</v>
      </c>
      <c r="C612" s="1" t="s">
        <v>3374</v>
      </c>
      <c r="D612" s="1" t="s">
        <v>3375</v>
      </c>
      <c r="E612" s="1" t="s">
        <v>3376</v>
      </c>
      <c r="F612" s="1" t="s">
        <v>3377</v>
      </c>
      <c r="G612" s="1" t="s">
        <v>26</v>
      </c>
      <c r="H612" t="b">
        <v>0</v>
      </c>
      <c r="I612" t="b">
        <v>0</v>
      </c>
      <c r="J612" s="10" t="b">
        <f>IF(OR(out[[#This Row],[retired]]=TRUE,out[[#This Row],[deceased]]=TRUE),FALSE,TRUE)</f>
        <v>1</v>
      </c>
      <c r="K612" s="10" t="str">
        <f>IFERROR(VLOOKUP(out[[#This Row],[role]:[role]],Table2[],MATCH(out[[#Headers],[דירוג]],Table2[#Headers],0),FALSE),"אחר")</f>
        <v>שופט</v>
      </c>
      <c r="L612" s="10" t="str">
        <f>IFERROR(VLOOKUP(out[[#This Row],[role]:[role]],Table2[],MATCH(out[[#Headers],[ערכאה]],Table2[#Headers],0),FALSE),"אחר")</f>
        <v>בית משפט שלום</v>
      </c>
      <c r="M612" s="10">
        <v>1</v>
      </c>
      <c r="N612" s="10">
        <f>IF(out[[#This Row],[sex]]="female",1,0)</f>
        <v>1</v>
      </c>
      <c r="O612" s="10" t="s">
        <v>4317</v>
      </c>
      <c r="P612" s="10">
        <f>IF(out[[#This Row],[שמות ערביים]]="ערבי",1,0)</f>
        <v>0</v>
      </c>
    </row>
    <row r="613" spans="1:16" x14ac:dyDescent="0.25">
      <c r="A613" s="1" t="s">
        <v>9</v>
      </c>
      <c r="B613" s="1" t="s">
        <v>656</v>
      </c>
      <c r="C613" s="1" t="s">
        <v>3378</v>
      </c>
      <c r="D613" s="1" t="s">
        <v>3379</v>
      </c>
      <c r="E613" s="1" t="s">
        <v>3380</v>
      </c>
      <c r="F613" s="1" t="s">
        <v>3381</v>
      </c>
      <c r="G613" s="1" t="s">
        <v>15</v>
      </c>
      <c r="H613" t="b">
        <v>0</v>
      </c>
      <c r="I613" t="b">
        <v>0</v>
      </c>
      <c r="J613" s="10" t="b">
        <f>IF(OR(out[[#This Row],[retired]]=TRUE,out[[#This Row],[deceased]]=TRUE),FALSE,TRUE)</f>
        <v>1</v>
      </c>
      <c r="K613" s="10" t="str">
        <f>IFERROR(VLOOKUP(out[[#This Row],[role]:[role]],Table2[],MATCH(out[[#Headers],[דירוג]],Table2[#Headers],0),FALSE),"אחר")</f>
        <v>שופט</v>
      </c>
      <c r="L613" s="10" t="str">
        <f>IFERROR(VLOOKUP(out[[#This Row],[role]:[role]],Table2[],MATCH(out[[#Headers],[ערכאה]],Table2[#Headers],0),FALSE),"אחר")</f>
        <v>בית משפט שלום</v>
      </c>
      <c r="M613" s="10">
        <v>1</v>
      </c>
      <c r="N613" s="10">
        <f>IF(out[[#This Row],[sex]]="female",1,0)</f>
        <v>0</v>
      </c>
      <c r="O613" s="10" t="s">
        <v>4317</v>
      </c>
      <c r="P613" s="10">
        <f>IF(out[[#This Row],[שמות ערביים]]="ערבי",1,0)</f>
        <v>0</v>
      </c>
    </row>
    <row r="614" spans="1:16" x14ac:dyDescent="0.25">
      <c r="A614" s="1" t="s">
        <v>9</v>
      </c>
      <c r="B614" s="1" t="s">
        <v>3382</v>
      </c>
      <c r="C614" s="1" t="s">
        <v>3007</v>
      </c>
      <c r="D614" s="1" t="s">
        <v>3383</v>
      </c>
      <c r="E614" s="1" t="s">
        <v>3384</v>
      </c>
      <c r="F614" s="1" t="s">
        <v>3385</v>
      </c>
      <c r="G614" s="1" t="s">
        <v>15</v>
      </c>
      <c r="H614" t="b">
        <v>0</v>
      </c>
      <c r="I614" t="b">
        <v>0</v>
      </c>
      <c r="J614" s="10" t="b">
        <f>IF(OR(out[[#This Row],[retired]]=TRUE,out[[#This Row],[deceased]]=TRUE),FALSE,TRUE)</f>
        <v>1</v>
      </c>
      <c r="K614" s="10" t="str">
        <f>IFERROR(VLOOKUP(out[[#This Row],[role]:[role]],Table2[],MATCH(out[[#Headers],[דירוג]],Table2[#Headers],0),FALSE),"אחר")</f>
        <v>סגן או משנה</v>
      </c>
      <c r="L614" s="10" t="str">
        <f>IFERROR(VLOOKUP(out[[#This Row],[role]:[role]],Table2[],MATCH(out[[#Headers],[ערכאה]],Table2[#Headers],0),FALSE),"אחר")</f>
        <v>בית משפט שלום</v>
      </c>
      <c r="M614" s="10">
        <v>1</v>
      </c>
      <c r="N614" s="10">
        <f>IF(out[[#This Row],[sex]]="female",1,0)</f>
        <v>0</v>
      </c>
      <c r="O614" s="10" t="s">
        <v>4317</v>
      </c>
      <c r="P614" s="10">
        <f>IF(out[[#This Row],[שמות ערביים]]="ערבי",1,0)</f>
        <v>0</v>
      </c>
    </row>
    <row r="615" spans="1:16" x14ac:dyDescent="0.25">
      <c r="A615" s="1" t="s">
        <v>9</v>
      </c>
      <c r="B615" s="1" t="s">
        <v>204</v>
      </c>
      <c r="C615" s="1" t="s">
        <v>246</v>
      </c>
      <c r="D615" s="1" t="s">
        <v>3386</v>
      </c>
      <c r="E615" s="1" t="s">
        <v>248</v>
      </c>
      <c r="F615" s="1" t="s">
        <v>3387</v>
      </c>
      <c r="G615" s="1" t="s">
        <v>26</v>
      </c>
      <c r="H615" t="b">
        <v>0</v>
      </c>
      <c r="I615" t="b">
        <v>0</v>
      </c>
      <c r="J615" s="10" t="b">
        <f>IF(OR(out[[#This Row],[retired]]=TRUE,out[[#This Row],[deceased]]=TRUE),FALSE,TRUE)</f>
        <v>1</v>
      </c>
      <c r="K615" s="10" t="str">
        <f>IFERROR(VLOOKUP(out[[#This Row],[role]:[role]],Table2[],MATCH(out[[#Headers],[דירוג]],Table2[#Headers],0),FALSE),"אחר")</f>
        <v>שופט</v>
      </c>
      <c r="L615" s="10" t="str">
        <f>IFERROR(VLOOKUP(out[[#This Row],[role]:[role]],Table2[],MATCH(out[[#Headers],[ערכאה]],Table2[#Headers],0),FALSE),"אחר")</f>
        <v>בית משפט שלום</v>
      </c>
      <c r="M615" s="10">
        <v>1</v>
      </c>
      <c r="N615" s="10">
        <f>IF(out[[#This Row],[sex]]="female",1,0)</f>
        <v>1</v>
      </c>
      <c r="O615" s="10" t="s">
        <v>4317</v>
      </c>
      <c r="P615" s="10">
        <f>IF(out[[#This Row],[שמות ערביים]]="ערבי",1,0)</f>
        <v>0</v>
      </c>
    </row>
    <row r="616" spans="1:16" x14ac:dyDescent="0.25">
      <c r="A616" s="1" t="s">
        <v>9</v>
      </c>
      <c r="B616" s="1" t="s">
        <v>717</v>
      </c>
      <c r="C616" s="1" t="s">
        <v>3388</v>
      </c>
      <c r="D616" s="1" t="s">
        <v>3389</v>
      </c>
      <c r="E616" s="1" t="s">
        <v>3390</v>
      </c>
      <c r="F616" s="1" t="s">
        <v>3391</v>
      </c>
      <c r="G616" s="1" t="s">
        <v>15</v>
      </c>
      <c r="H616" t="b">
        <v>0</v>
      </c>
      <c r="I616" t="b">
        <v>0</v>
      </c>
      <c r="J616" s="10" t="b">
        <f>IF(OR(out[[#This Row],[retired]]=TRUE,out[[#This Row],[deceased]]=TRUE),FALSE,TRUE)</f>
        <v>1</v>
      </c>
      <c r="K616" s="10" t="str">
        <f>IFERROR(VLOOKUP(out[[#This Row],[role]:[role]],Table2[],MATCH(out[[#Headers],[דירוג]],Table2[#Headers],0),FALSE),"אחר")</f>
        <v>שופט</v>
      </c>
      <c r="L616" s="10" t="str">
        <f>IFERROR(VLOOKUP(out[[#This Row],[role]:[role]],Table2[],MATCH(out[[#Headers],[ערכאה]],Table2[#Headers],0),FALSE),"אחר")</f>
        <v>בית משפט המחוזי</v>
      </c>
      <c r="M616" s="10">
        <v>1</v>
      </c>
      <c r="N616" s="10">
        <f>IF(out[[#This Row],[sex]]="female",1,0)</f>
        <v>0</v>
      </c>
      <c r="O616" s="10" t="s">
        <v>4317</v>
      </c>
      <c r="P616" s="10">
        <f>IF(out[[#This Row],[שמות ערביים]]="ערבי",1,0)</f>
        <v>0</v>
      </c>
    </row>
    <row r="617" spans="1:16" x14ac:dyDescent="0.25">
      <c r="A617" s="1" t="s">
        <v>9</v>
      </c>
      <c r="B617" s="1" t="s">
        <v>1011</v>
      </c>
      <c r="C617" s="1" t="s">
        <v>1208</v>
      </c>
      <c r="D617" s="1" t="s">
        <v>3394</v>
      </c>
      <c r="E617" s="1" t="s">
        <v>1210</v>
      </c>
      <c r="F617" s="1" t="s">
        <v>3395</v>
      </c>
      <c r="G617" s="1" t="s">
        <v>26</v>
      </c>
      <c r="H617" t="b">
        <v>0</v>
      </c>
      <c r="I617" t="b">
        <v>0</v>
      </c>
      <c r="J617" s="10" t="b">
        <f>IF(OR(out[[#This Row],[retired]]=TRUE,out[[#This Row],[deceased]]=TRUE),FALSE,TRUE)</f>
        <v>1</v>
      </c>
      <c r="K617" s="10" t="str">
        <f>IFERROR(VLOOKUP(out[[#This Row],[role]:[role]],Table2[],MATCH(out[[#Headers],[דירוג]],Table2[#Headers],0),FALSE),"אחר")</f>
        <v>שופט</v>
      </c>
      <c r="L617" s="10" t="str">
        <f>IFERROR(VLOOKUP(out[[#This Row],[role]:[role]],Table2[],MATCH(out[[#Headers],[ערכאה]],Table2[#Headers],0),FALSE),"אחר")</f>
        <v>בית משפט המחוזי</v>
      </c>
      <c r="M617" s="10">
        <v>1</v>
      </c>
      <c r="N617" s="10">
        <f>IF(out[[#This Row],[sex]]="female",1,0)</f>
        <v>1</v>
      </c>
      <c r="O617" s="10" t="s">
        <v>4317</v>
      </c>
      <c r="P617" s="10">
        <f>IF(out[[#This Row],[שמות ערביים]]="ערבי",1,0)</f>
        <v>0</v>
      </c>
    </row>
    <row r="618" spans="1:16" x14ac:dyDescent="0.25">
      <c r="A618" s="1" t="s">
        <v>9</v>
      </c>
      <c r="B618" s="1" t="s">
        <v>2916</v>
      </c>
      <c r="C618" s="1" t="s">
        <v>3353</v>
      </c>
      <c r="D618" s="1" t="s">
        <v>3396</v>
      </c>
      <c r="E618" s="1" t="s">
        <v>3356</v>
      </c>
      <c r="F618" s="1" t="s">
        <v>3397</v>
      </c>
      <c r="G618" s="1" t="s">
        <v>15</v>
      </c>
      <c r="H618" t="b">
        <v>0</v>
      </c>
      <c r="I618" t="b">
        <v>0</v>
      </c>
      <c r="J618" s="10" t="b">
        <f>IF(OR(out[[#This Row],[retired]]=TRUE,out[[#This Row],[deceased]]=TRUE),FALSE,TRUE)</f>
        <v>1</v>
      </c>
      <c r="K618" s="10" t="str">
        <f>IFERROR(VLOOKUP(out[[#This Row],[role]:[role]],Table2[],MATCH(out[[#Headers],[דירוג]],Table2[#Headers],0),FALSE),"אחר")</f>
        <v>שופט</v>
      </c>
      <c r="L618" s="10" t="str">
        <f>IFERROR(VLOOKUP(out[[#This Row],[role]:[role]],Table2[],MATCH(out[[#Headers],[ערכאה]],Table2[#Headers],0),FALSE),"אחר")</f>
        <v>בית משפט שלום</v>
      </c>
      <c r="M618" s="10">
        <v>1</v>
      </c>
      <c r="N618" s="10">
        <f>IF(out[[#This Row],[sex]]="female",1,0)</f>
        <v>0</v>
      </c>
      <c r="O618" s="10" t="s">
        <v>4317</v>
      </c>
      <c r="P618" s="10">
        <f>IF(out[[#This Row],[שמות ערביים]]="ערבי",1,0)</f>
        <v>0</v>
      </c>
    </row>
    <row r="619" spans="1:16" x14ac:dyDescent="0.25">
      <c r="A619" s="1" t="s">
        <v>9</v>
      </c>
      <c r="B619" s="1" t="s">
        <v>177</v>
      </c>
      <c r="C619" s="1" t="s">
        <v>3405</v>
      </c>
      <c r="D619" s="1" t="s">
        <v>3406</v>
      </c>
      <c r="E619" s="1" t="s">
        <v>3407</v>
      </c>
      <c r="F619" s="1" t="s">
        <v>3408</v>
      </c>
      <c r="G619" s="1" t="s">
        <v>26</v>
      </c>
      <c r="H619" t="b">
        <v>0</v>
      </c>
      <c r="I619" t="b">
        <v>0</v>
      </c>
      <c r="J619" s="10" t="b">
        <f>IF(OR(out[[#This Row],[retired]]=TRUE,out[[#This Row],[deceased]]=TRUE),FALSE,TRUE)</f>
        <v>1</v>
      </c>
      <c r="K619" s="10" t="str">
        <f>IFERROR(VLOOKUP(out[[#This Row],[role]:[role]],Table2[],MATCH(out[[#Headers],[דירוג]],Table2[#Headers],0),FALSE),"אחר")</f>
        <v>שופט</v>
      </c>
      <c r="L619" s="10" t="str">
        <f>IFERROR(VLOOKUP(out[[#This Row],[role]:[role]],Table2[],MATCH(out[[#Headers],[ערכאה]],Table2[#Headers],0),FALSE),"אחר")</f>
        <v>בית משפט לתעבורה</v>
      </c>
      <c r="M619" s="10">
        <v>1</v>
      </c>
      <c r="N619" s="10">
        <f>IF(out[[#This Row],[sex]]="female",1,0)</f>
        <v>1</v>
      </c>
      <c r="O619" s="10" t="s">
        <v>4317</v>
      </c>
      <c r="P619" s="10">
        <f>IF(out[[#This Row],[שמות ערביים]]="ערבי",1,0)</f>
        <v>0</v>
      </c>
    </row>
    <row r="620" spans="1:16" x14ac:dyDescent="0.25">
      <c r="A620" s="1" t="s">
        <v>9</v>
      </c>
      <c r="B620" s="1" t="s">
        <v>204</v>
      </c>
      <c r="C620" s="1" t="s">
        <v>1270</v>
      </c>
      <c r="D620" s="1" t="s">
        <v>3409</v>
      </c>
      <c r="E620" s="1" t="s">
        <v>1271</v>
      </c>
      <c r="F620" s="1" t="s">
        <v>3410</v>
      </c>
      <c r="G620" s="1" t="s">
        <v>26</v>
      </c>
      <c r="H620" t="b">
        <v>0</v>
      </c>
      <c r="I620" t="b">
        <v>0</v>
      </c>
      <c r="J620" s="10" t="b">
        <f>IF(OR(out[[#This Row],[retired]]=TRUE,out[[#This Row],[deceased]]=TRUE),FALSE,TRUE)</f>
        <v>1</v>
      </c>
      <c r="K620" s="10" t="str">
        <f>IFERROR(VLOOKUP(out[[#This Row],[role]:[role]],Table2[],MATCH(out[[#Headers],[דירוג]],Table2[#Headers],0),FALSE),"אחר")</f>
        <v>שופט</v>
      </c>
      <c r="L620" s="10" t="str">
        <f>IFERROR(VLOOKUP(out[[#This Row],[role]:[role]],Table2[],MATCH(out[[#Headers],[ערכאה]],Table2[#Headers],0),FALSE),"אחר")</f>
        <v>בית משפט שלום</v>
      </c>
      <c r="M620" s="10">
        <v>1</v>
      </c>
      <c r="N620" s="10">
        <f>IF(out[[#This Row],[sex]]="female",1,0)</f>
        <v>1</v>
      </c>
      <c r="O620" s="10" t="s">
        <v>4317</v>
      </c>
      <c r="P620" s="10">
        <f>IF(out[[#This Row],[שמות ערביים]]="ערבי",1,0)</f>
        <v>0</v>
      </c>
    </row>
    <row r="621" spans="1:16" x14ac:dyDescent="0.25">
      <c r="A621" s="1" t="s">
        <v>9</v>
      </c>
      <c r="B621" s="1" t="s">
        <v>756</v>
      </c>
      <c r="C621" s="1" t="s">
        <v>3411</v>
      </c>
      <c r="D621" s="1" t="s">
        <v>3412</v>
      </c>
      <c r="E621" s="1" t="s">
        <v>3413</v>
      </c>
      <c r="F621" s="1" t="s">
        <v>3414</v>
      </c>
      <c r="G621" s="1" t="s">
        <v>26</v>
      </c>
      <c r="H621" t="b">
        <v>0</v>
      </c>
      <c r="I621" t="b">
        <v>0</v>
      </c>
      <c r="J621" s="10" t="b">
        <f>IF(OR(out[[#This Row],[retired]]=TRUE,out[[#This Row],[deceased]]=TRUE),FALSE,TRUE)</f>
        <v>1</v>
      </c>
      <c r="K621" s="10" t="str">
        <f>IFERROR(VLOOKUP(out[[#This Row],[role]:[role]],Table2[],MATCH(out[[#Headers],[דירוג]],Table2[#Headers],0),FALSE),"אחר")</f>
        <v>שופט</v>
      </c>
      <c r="L621" s="10" t="str">
        <f>IFERROR(VLOOKUP(out[[#This Row],[role]:[role]],Table2[],MATCH(out[[#Headers],[ערכאה]],Table2[#Headers],0),FALSE),"אחר")</f>
        <v>בית משפט שלום</v>
      </c>
      <c r="M621" s="10">
        <v>1</v>
      </c>
      <c r="N621" s="10">
        <f>IF(out[[#This Row],[sex]]="female",1,0)</f>
        <v>1</v>
      </c>
      <c r="O621" s="10" t="s">
        <v>4317</v>
      </c>
      <c r="P621" s="10">
        <f>IF(out[[#This Row],[שמות ערביים]]="ערבי",1,0)</f>
        <v>0</v>
      </c>
    </row>
    <row r="622" spans="1:16" x14ac:dyDescent="0.25">
      <c r="A622" s="1" t="s">
        <v>9</v>
      </c>
      <c r="B622" s="1" t="s">
        <v>399</v>
      </c>
      <c r="C622" s="1" t="s">
        <v>813</v>
      </c>
      <c r="D622" s="1" t="s">
        <v>3409</v>
      </c>
      <c r="E622" s="1" t="s">
        <v>815</v>
      </c>
      <c r="F622" s="1" t="s">
        <v>3410</v>
      </c>
      <c r="G622" s="1" t="s">
        <v>26</v>
      </c>
      <c r="H622" t="b">
        <v>0</v>
      </c>
      <c r="I622" t="b">
        <v>0</v>
      </c>
      <c r="J622" s="10" t="b">
        <f>IF(OR(out[[#This Row],[retired]]=TRUE,out[[#This Row],[deceased]]=TRUE),FALSE,TRUE)</f>
        <v>1</v>
      </c>
      <c r="K622" s="10" t="str">
        <f>IFERROR(VLOOKUP(out[[#This Row],[role]:[role]],Table2[],MATCH(out[[#Headers],[דירוג]],Table2[#Headers],0),FALSE),"אחר")</f>
        <v>שופט</v>
      </c>
      <c r="L622" s="10" t="str">
        <f>IFERROR(VLOOKUP(out[[#This Row],[role]:[role]],Table2[],MATCH(out[[#Headers],[ערכאה]],Table2[#Headers],0),FALSE),"אחר")</f>
        <v>בית הדין האזורי לעבודה</v>
      </c>
      <c r="M622" s="10">
        <v>1</v>
      </c>
      <c r="N622" s="10">
        <f>IF(out[[#This Row],[sex]]="female",1,0)</f>
        <v>1</v>
      </c>
      <c r="O622" s="10" t="s">
        <v>4317</v>
      </c>
      <c r="P622" s="10">
        <f>IF(out[[#This Row],[שמות ערביים]]="ערבי",1,0)</f>
        <v>0</v>
      </c>
    </row>
    <row r="623" spans="1:16" x14ac:dyDescent="0.25">
      <c r="A623" s="1" t="s">
        <v>9</v>
      </c>
      <c r="B623" s="1" t="s">
        <v>122</v>
      </c>
      <c r="C623" s="1" t="s">
        <v>90</v>
      </c>
      <c r="D623" s="1" t="s">
        <v>3417</v>
      </c>
      <c r="E623" s="1" t="s">
        <v>92</v>
      </c>
      <c r="F623" s="1" t="s">
        <v>3418</v>
      </c>
      <c r="G623" s="1" t="s">
        <v>26</v>
      </c>
      <c r="H623" t="b">
        <v>0</v>
      </c>
      <c r="I623" t="b">
        <v>0</v>
      </c>
      <c r="J623" s="10" t="b">
        <f>IF(OR(out[[#This Row],[retired]]=TRUE,out[[#This Row],[deceased]]=TRUE),FALSE,TRUE)</f>
        <v>1</v>
      </c>
      <c r="K623" s="10" t="str">
        <f>IFERROR(VLOOKUP(out[[#This Row],[role]:[role]],Table2[],MATCH(out[[#Headers],[דירוג]],Table2[#Headers],0),FALSE),"אחר")</f>
        <v>שופט</v>
      </c>
      <c r="L623" s="10" t="str">
        <f>IFERROR(VLOOKUP(out[[#This Row],[role]:[role]],Table2[],MATCH(out[[#Headers],[ערכאה]],Table2[#Headers],0),FALSE),"אחר")</f>
        <v>בית משפט המחוזי</v>
      </c>
      <c r="M623" s="10">
        <v>1</v>
      </c>
      <c r="N623" s="10">
        <f>IF(out[[#This Row],[sex]]="female",1,0)</f>
        <v>1</v>
      </c>
      <c r="O623" s="10" t="s">
        <v>4317</v>
      </c>
      <c r="P623" s="10">
        <f>IF(out[[#This Row],[שמות ערביים]]="ערבי",1,0)</f>
        <v>0</v>
      </c>
    </row>
    <row r="624" spans="1:16" x14ac:dyDescent="0.25">
      <c r="A624" s="1" t="s">
        <v>9</v>
      </c>
      <c r="B624" s="1" t="s">
        <v>3429</v>
      </c>
      <c r="C624" s="1" t="s">
        <v>661</v>
      </c>
      <c r="D624" s="1" t="s">
        <v>3430</v>
      </c>
      <c r="E624" s="1" t="s">
        <v>663</v>
      </c>
      <c r="F624" s="1" t="s">
        <v>3431</v>
      </c>
      <c r="G624" s="1" t="s">
        <v>15</v>
      </c>
      <c r="H624" t="b">
        <v>0</v>
      </c>
      <c r="I624" t="b">
        <v>0</v>
      </c>
      <c r="J624" s="10" t="b">
        <f>IF(OR(out[[#This Row],[retired]]=TRUE,out[[#This Row],[deceased]]=TRUE),FALSE,TRUE)</f>
        <v>1</v>
      </c>
      <c r="K624" s="10" t="str">
        <f>IFERROR(VLOOKUP(out[[#This Row],[role]:[role]],Table2[],MATCH(out[[#Headers],[דירוג]],Table2[#Headers],0),FALSE),"אחר")</f>
        <v>סגן או משנה</v>
      </c>
      <c r="L624" s="10" t="str">
        <f>IFERROR(VLOOKUP(out[[#This Row],[role]:[role]],Table2[],MATCH(out[[#Headers],[ערכאה]],Table2[#Headers],0),FALSE),"אחר")</f>
        <v>בית משפט שלום</v>
      </c>
      <c r="M624" s="10">
        <v>1</v>
      </c>
      <c r="N624" s="10">
        <f>IF(out[[#This Row],[sex]]="female",1,0)</f>
        <v>0</v>
      </c>
      <c r="O624" s="10" t="s">
        <v>4317</v>
      </c>
      <c r="P624" s="10">
        <f>IF(out[[#This Row],[שמות ערביים]]="ערבי",1,0)</f>
        <v>0</v>
      </c>
    </row>
    <row r="625" spans="1:16" x14ac:dyDescent="0.25">
      <c r="A625" s="1" t="s">
        <v>9</v>
      </c>
      <c r="B625" s="1" t="s">
        <v>1022</v>
      </c>
      <c r="C625" s="1" t="s">
        <v>155</v>
      </c>
      <c r="D625" s="1" t="s">
        <v>3432</v>
      </c>
      <c r="E625" s="1" t="s">
        <v>1417</v>
      </c>
      <c r="F625" s="1" t="s">
        <v>3433</v>
      </c>
      <c r="G625" s="1" t="s">
        <v>15</v>
      </c>
      <c r="H625" t="b">
        <v>0</v>
      </c>
      <c r="I625" t="b">
        <v>0</v>
      </c>
      <c r="J625" s="10" t="b">
        <f>IF(OR(out[[#This Row],[retired]]=TRUE,out[[#This Row],[deceased]]=TRUE),FALSE,TRUE)</f>
        <v>1</v>
      </c>
      <c r="K625" s="10" t="str">
        <f>IFERROR(VLOOKUP(out[[#This Row],[role]:[role]],Table2[],MATCH(out[[#Headers],[דירוג]],Table2[#Headers],0),FALSE),"אחר")</f>
        <v>שופט</v>
      </c>
      <c r="L625" s="10" t="str">
        <f>IFERROR(VLOOKUP(out[[#This Row],[role]:[role]],Table2[],MATCH(out[[#Headers],[ערכאה]],Table2[#Headers],0),FALSE),"אחר")</f>
        <v>בית משפט שלום</v>
      </c>
      <c r="M625" s="10">
        <v>1</v>
      </c>
      <c r="N625" s="10">
        <f>IF(out[[#This Row],[sex]]="female",1,0)</f>
        <v>0</v>
      </c>
      <c r="O625" s="10" t="s">
        <v>4317</v>
      </c>
      <c r="P625" s="10">
        <f>IF(out[[#This Row],[שמות ערביים]]="ערבי",1,0)</f>
        <v>0</v>
      </c>
    </row>
    <row r="626" spans="1:16" x14ac:dyDescent="0.25">
      <c r="A626" s="1" t="s">
        <v>9</v>
      </c>
      <c r="B626" s="1" t="s">
        <v>204</v>
      </c>
      <c r="C626" s="1" t="s">
        <v>77</v>
      </c>
      <c r="D626" s="1" t="s">
        <v>3437</v>
      </c>
      <c r="E626" s="1" t="s">
        <v>79</v>
      </c>
      <c r="F626" s="1" t="s">
        <v>3438</v>
      </c>
      <c r="G626" s="1" t="s">
        <v>26</v>
      </c>
      <c r="H626" t="b">
        <v>0</v>
      </c>
      <c r="I626" t="b">
        <v>0</v>
      </c>
      <c r="J626" s="10" t="b">
        <f>IF(OR(out[[#This Row],[retired]]=TRUE,out[[#This Row],[deceased]]=TRUE),FALSE,TRUE)</f>
        <v>1</v>
      </c>
      <c r="K626" s="10" t="str">
        <f>IFERROR(VLOOKUP(out[[#This Row],[role]:[role]],Table2[],MATCH(out[[#Headers],[דירוג]],Table2[#Headers],0),FALSE),"אחר")</f>
        <v>שופט</v>
      </c>
      <c r="L626" s="10" t="str">
        <f>IFERROR(VLOOKUP(out[[#This Row],[role]:[role]],Table2[],MATCH(out[[#Headers],[ערכאה]],Table2[#Headers],0),FALSE),"אחר")</f>
        <v>בית משפט שלום</v>
      </c>
      <c r="M626" s="10">
        <v>1</v>
      </c>
      <c r="N626" s="10">
        <f>IF(out[[#This Row],[sex]]="female",1,0)</f>
        <v>1</v>
      </c>
      <c r="O626" s="10" t="s">
        <v>4317</v>
      </c>
      <c r="P626" s="10">
        <f>IF(out[[#This Row],[שמות ערביים]]="ערבי",1,0)</f>
        <v>0</v>
      </c>
    </row>
    <row r="627" spans="1:16" x14ac:dyDescent="0.25">
      <c r="A627" s="1" t="s">
        <v>9</v>
      </c>
      <c r="B627" s="1" t="s">
        <v>3439</v>
      </c>
      <c r="C627" s="1" t="s">
        <v>246</v>
      </c>
      <c r="D627" s="1" t="s">
        <v>3440</v>
      </c>
      <c r="E627" s="1" t="s">
        <v>248</v>
      </c>
      <c r="F627" s="1" t="s">
        <v>3441</v>
      </c>
      <c r="G627" s="1" t="s">
        <v>15</v>
      </c>
      <c r="H627" t="b">
        <v>0</v>
      </c>
      <c r="I627" t="b">
        <v>0</v>
      </c>
      <c r="J627" s="10" t="b">
        <f>IF(OR(out[[#This Row],[retired]]=TRUE,out[[#This Row],[deceased]]=TRUE),FALSE,TRUE)</f>
        <v>1</v>
      </c>
      <c r="K627" s="10" t="str">
        <f>IFERROR(VLOOKUP(out[[#This Row],[role]:[role]],Table2[],MATCH(out[[#Headers],[דירוג]],Table2[#Headers],0),FALSE),"אחר")</f>
        <v>שופט</v>
      </c>
      <c r="L627" s="10" t="str">
        <f>IFERROR(VLOOKUP(out[[#This Row],[role]:[role]],Table2[],MATCH(out[[#Headers],[ערכאה]],Table2[#Headers],0),FALSE),"אחר")</f>
        <v>בית משפט שלום</v>
      </c>
      <c r="M627" s="10">
        <v>1</v>
      </c>
      <c r="N627" s="10">
        <f>IF(out[[#This Row],[sex]]="female",1,0)</f>
        <v>0</v>
      </c>
      <c r="O627" s="10" t="s">
        <v>4317</v>
      </c>
      <c r="P627" s="10">
        <f>IF(out[[#This Row],[שמות ערביים]]="ערבי",1,0)</f>
        <v>0</v>
      </c>
    </row>
    <row r="628" spans="1:16" x14ac:dyDescent="0.25">
      <c r="A628" s="1" t="s">
        <v>9</v>
      </c>
      <c r="B628" s="1" t="s">
        <v>3446</v>
      </c>
      <c r="C628" s="1" t="s">
        <v>3447</v>
      </c>
      <c r="D628" s="1" t="s">
        <v>3442</v>
      </c>
      <c r="E628" s="1" t="s">
        <v>3448</v>
      </c>
      <c r="F628" s="1" t="s">
        <v>3449</v>
      </c>
      <c r="G628" s="1" t="s">
        <v>26</v>
      </c>
      <c r="H628" t="b">
        <v>0</v>
      </c>
      <c r="I628" t="b">
        <v>0</v>
      </c>
      <c r="J628" s="10" t="b">
        <f>IF(OR(out[[#This Row],[retired]]=TRUE,out[[#This Row],[deceased]]=TRUE),FALSE,TRUE)</f>
        <v>1</v>
      </c>
      <c r="K628" s="10" t="str">
        <f>IFERROR(VLOOKUP(out[[#This Row],[role]:[role]],Table2[],MATCH(out[[#Headers],[דירוג]],Table2[#Headers],0),FALSE),"אחר")</f>
        <v>שופט</v>
      </c>
      <c r="L628" s="10" t="str">
        <f>IFERROR(VLOOKUP(out[[#This Row],[role]:[role]],Table2[],MATCH(out[[#Headers],[ערכאה]],Table2[#Headers],0),FALSE),"אחר")</f>
        <v>בית משפט שלום</v>
      </c>
      <c r="M628" s="10">
        <v>1</v>
      </c>
      <c r="N628" s="10">
        <f>IF(out[[#This Row],[sex]]="female",1,0)</f>
        <v>1</v>
      </c>
      <c r="O628" s="10" t="s">
        <v>4317</v>
      </c>
      <c r="P628" s="10">
        <f>IF(out[[#This Row],[שמות ערביים]]="ערבי",1,0)</f>
        <v>0</v>
      </c>
    </row>
    <row r="629" spans="1:16" x14ac:dyDescent="0.25">
      <c r="A629" s="1" t="s">
        <v>9</v>
      </c>
      <c r="B629" s="1" t="s">
        <v>3450</v>
      </c>
      <c r="C629" s="1" t="s">
        <v>1473</v>
      </c>
      <c r="D629" s="1" t="s">
        <v>3451</v>
      </c>
      <c r="E629" s="1" t="s">
        <v>1475</v>
      </c>
      <c r="F629" s="1" t="s">
        <v>3452</v>
      </c>
      <c r="G629" s="1" t="s">
        <v>26</v>
      </c>
      <c r="H629" t="b">
        <v>0</v>
      </c>
      <c r="I629" t="b">
        <v>0</v>
      </c>
      <c r="J629" s="10" t="b">
        <f>IF(OR(out[[#This Row],[retired]]=TRUE,out[[#This Row],[deceased]]=TRUE),FALSE,TRUE)</f>
        <v>1</v>
      </c>
      <c r="K629" s="10" t="str">
        <f>IFERROR(VLOOKUP(out[[#This Row],[role]:[role]],Table2[],MATCH(out[[#Headers],[דירוג]],Table2[#Headers],0),FALSE),"אחר")</f>
        <v>סגן או משנה</v>
      </c>
      <c r="L629" s="10" t="str">
        <f>IFERROR(VLOOKUP(out[[#This Row],[role]:[role]],Table2[],MATCH(out[[#Headers],[ערכאה]],Table2[#Headers],0),FALSE),"אחר")</f>
        <v>בית משפט לתעבורה</v>
      </c>
      <c r="M629" s="10">
        <v>1</v>
      </c>
      <c r="N629" s="10">
        <f>IF(out[[#This Row],[sex]]="female",1,0)</f>
        <v>1</v>
      </c>
      <c r="O629" s="10" t="s">
        <v>4317</v>
      </c>
      <c r="P629" s="10">
        <f>IF(out[[#This Row],[שמות ערביים]]="ערבי",1,0)</f>
        <v>0</v>
      </c>
    </row>
    <row r="630" spans="1:16" x14ac:dyDescent="0.25">
      <c r="A630" s="1" t="s">
        <v>9</v>
      </c>
      <c r="B630" s="1" t="s">
        <v>3273</v>
      </c>
      <c r="C630" s="1" t="s">
        <v>3461</v>
      </c>
      <c r="D630" s="1" t="s">
        <v>3462</v>
      </c>
      <c r="E630" s="1" t="s">
        <v>3463</v>
      </c>
      <c r="F630" s="1" t="s">
        <v>3464</v>
      </c>
      <c r="G630" s="1" t="s">
        <v>26</v>
      </c>
      <c r="H630" t="b">
        <v>0</v>
      </c>
      <c r="I630" t="b">
        <v>0</v>
      </c>
      <c r="J630" s="10" t="b">
        <f>IF(OR(out[[#This Row],[retired]]=TRUE,out[[#This Row],[deceased]]=TRUE),FALSE,TRUE)</f>
        <v>1</v>
      </c>
      <c r="K630" s="10" t="str">
        <f>IFERROR(VLOOKUP(out[[#This Row],[role]:[role]],Table2[],MATCH(out[[#Headers],[דירוג]],Table2[#Headers],0),FALSE),"אחר")</f>
        <v>שופט</v>
      </c>
      <c r="L630" s="10" t="str">
        <f>IFERROR(VLOOKUP(out[[#This Row],[role]:[role]],Table2[],MATCH(out[[#Headers],[ערכאה]],Table2[#Headers],0),FALSE),"אחר")</f>
        <v>בית משפט שלום</v>
      </c>
      <c r="M630" s="10">
        <v>1</v>
      </c>
      <c r="N630" s="10">
        <f>IF(out[[#This Row],[sex]]="female",1,0)</f>
        <v>1</v>
      </c>
      <c r="O630" s="10" t="s">
        <v>4317</v>
      </c>
      <c r="P630" s="10">
        <f>IF(out[[#This Row],[שמות ערביים]]="ערבי",1,0)</f>
        <v>0</v>
      </c>
    </row>
    <row r="631" spans="1:16" x14ac:dyDescent="0.25">
      <c r="A631" s="1" t="s">
        <v>9</v>
      </c>
      <c r="B631" s="1" t="s">
        <v>412</v>
      </c>
      <c r="C631" s="1" t="s">
        <v>246</v>
      </c>
      <c r="D631" s="1" t="s">
        <v>3467</v>
      </c>
      <c r="E631" s="1" t="s">
        <v>248</v>
      </c>
      <c r="F631" s="1" t="s">
        <v>3468</v>
      </c>
      <c r="G631" s="1" t="s">
        <v>15</v>
      </c>
      <c r="H631" t="b">
        <v>0</v>
      </c>
      <c r="I631" t="b">
        <v>0</v>
      </c>
      <c r="J631" s="10" t="b">
        <f>IF(OR(out[[#This Row],[retired]]=TRUE,out[[#This Row],[deceased]]=TRUE),FALSE,TRUE)</f>
        <v>1</v>
      </c>
      <c r="K631" s="10" t="str">
        <f>IFERROR(VLOOKUP(out[[#This Row],[role]:[role]],Table2[],MATCH(out[[#Headers],[דירוג]],Table2[#Headers],0),FALSE),"אחר")</f>
        <v>שופט</v>
      </c>
      <c r="L631" s="10" t="str">
        <f>IFERROR(VLOOKUP(out[[#This Row],[role]:[role]],Table2[],MATCH(out[[#Headers],[ערכאה]],Table2[#Headers],0),FALSE),"אחר")</f>
        <v>בית משפט לתעבורה</v>
      </c>
      <c r="M631" s="10">
        <v>1</v>
      </c>
      <c r="N631" s="10">
        <f>IF(out[[#This Row],[sex]]="female",1,0)</f>
        <v>0</v>
      </c>
      <c r="O631" s="10" t="s">
        <v>4317</v>
      </c>
      <c r="P631" s="10">
        <f>IF(out[[#This Row],[שמות ערביים]]="ערבי",1,0)</f>
        <v>0</v>
      </c>
    </row>
    <row r="632" spans="1:16" x14ac:dyDescent="0.25">
      <c r="A632" s="1" t="s">
        <v>9</v>
      </c>
      <c r="B632" s="1" t="s">
        <v>3469</v>
      </c>
      <c r="C632" s="1" t="s">
        <v>3104</v>
      </c>
      <c r="D632" s="1" t="s">
        <v>3467</v>
      </c>
      <c r="E632" s="1" t="s">
        <v>3106</v>
      </c>
      <c r="F632" s="1" t="s">
        <v>3470</v>
      </c>
      <c r="G632" s="1" t="s">
        <v>26</v>
      </c>
      <c r="H632" t="b">
        <v>0</v>
      </c>
      <c r="I632" t="b">
        <v>0</v>
      </c>
      <c r="J632" s="10" t="b">
        <f>IF(OR(out[[#This Row],[retired]]=TRUE,out[[#This Row],[deceased]]=TRUE),FALSE,TRUE)</f>
        <v>1</v>
      </c>
      <c r="K632" s="10" t="str">
        <f>IFERROR(VLOOKUP(out[[#This Row],[role]:[role]],Table2[],MATCH(out[[#Headers],[דירוג]],Table2[#Headers],0),FALSE),"אחר")</f>
        <v>שופט</v>
      </c>
      <c r="L632" s="10" t="str">
        <f>IFERROR(VLOOKUP(out[[#This Row],[role]:[role]],Table2[],MATCH(out[[#Headers],[ערכאה]],Table2[#Headers],0),FALSE),"אחר")</f>
        <v>בית משפט שלום</v>
      </c>
      <c r="M632" s="10">
        <v>1</v>
      </c>
      <c r="N632" s="10">
        <f>IF(out[[#This Row],[sex]]="female",1,0)</f>
        <v>1</v>
      </c>
      <c r="O632" s="10" t="s">
        <v>4317</v>
      </c>
      <c r="P632" s="10">
        <f>IF(out[[#This Row],[שמות ערביים]]="ערבי",1,0)</f>
        <v>0</v>
      </c>
    </row>
    <row r="633" spans="1:16" x14ac:dyDescent="0.25">
      <c r="A633" s="1" t="s">
        <v>9</v>
      </c>
      <c r="B633" s="1" t="s">
        <v>10</v>
      </c>
      <c r="C633" s="1" t="s">
        <v>333</v>
      </c>
      <c r="D633" s="1" t="s">
        <v>3473</v>
      </c>
      <c r="E633" s="1" t="s">
        <v>335</v>
      </c>
      <c r="F633" s="1" t="s">
        <v>3474</v>
      </c>
      <c r="G633" s="1" t="s">
        <v>15</v>
      </c>
      <c r="H633" t="b">
        <v>0</v>
      </c>
      <c r="I633" t="b">
        <v>0</v>
      </c>
      <c r="J633" s="10" t="b">
        <f>IF(OR(out[[#This Row],[retired]]=TRUE,out[[#This Row],[deceased]]=TRUE),FALSE,TRUE)</f>
        <v>1</v>
      </c>
      <c r="K633" s="10" t="str">
        <f>IFERROR(VLOOKUP(out[[#This Row],[role]:[role]],Table2[],MATCH(out[[#Headers],[דירוג]],Table2[#Headers],0),FALSE),"אחר")</f>
        <v>שופט</v>
      </c>
      <c r="L633" s="10" t="str">
        <f>IFERROR(VLOOKUP(out[[#This Row],[role]:[role]],Table2[],MATCH(out[[#Headers],[ערכאה]],Table2[#Headers],0),FALSE),"אחר")</f>
        <v>בית משפט המחוזי</v>
      </c>
      <c r="M633" s="10">
        <v>1</v>
      </c>
      <c r="N633" s="10">
        <f>IF(out[[#This Row],[sex]]="female",1,0)</f>
        <v>0</v>
      </c>
      <c r="O633" s="10" t="s">
        <v>4317</v>
      </c>
      <c r="P633" s="10">
        <f>IF(out[[#This Row],[שמות ערביים]]="ערבי",1,0)</f>
        <v>0</v>
      </c>
    </row>
    <row r="634" spans="1:16" x14ac:dyDescent="0.25">
      <c r="A634" s="1" t="s">
        <v>9</v>
      </c>
      <c r="B634" s="1" t="s">
        <v>540</v>
      </c>
      <c r="C634" s="1" t="s">
        <v>106</v>
      </c>
      <c r="D634" s="1" t="s">
        <v>3478</v>
      </c>
      <c r="E634" s="1" t="s">
        <v>3250</v>
      </c>
      <c r="F634" s="1" t="s">
        <v>3479</v>
      </c>
      <c r="G634" s="1" t="s">
        <v>15</v>
      </c>
      <c r="H634" t="b">
        <v>0</v>
      </c>
      <c r="I634" t="b">
        <v>0</v>
      </c>
      <c r="J634" s="10" t="b">
        <f>IF(OR(out[[#This Row],[retired]]=TRUE,out[[#This Row],[deceased]]=TRUE),FALSE,TRUE)</f>
        <v>1</v>
      </c>
      <c r="K634" s="10" t="str">
        <f>IFERROR(VLOOKUP(out[[#This Row],[role]:[role]],Table2[],MATCH(out[[#Headers],[דירוג]],Table2[#Headers],0),FALSE),"אחר")</f>
        <v>שופט</v>
      </c>
      <c r="L634" s="10" t="str">
        <f>IFERROR(VLOOKUP(out[[#This Row],[role]:[role]],Table2[],MATCH(out[[#Headers],[ערכאה]],Table2[#Headers],0),FALSE),"אחר")</f>
        <v>בית משפט שלום</v>
      </c>
      <c r="M634" s="10">
        <v>1</v>
      </c>
      <c r="N634" s="10">
        <f>IF(out[[#This Row],[sex]]="female",1,0)</f>
        <v>0</v>
      </c>
      <c r="O634" s="10" t="s">
        <v>4317</v>
      </c>
      <c r="P634" s="10">
        <f>IF(out[[#This Row],[שמות ערביים]]="ערבי",1,0)</f>
        <v>0</v>
      </c>
    </row>
    <row r="635" spans="1:16" x14ac:dyDescent="0.25">
      <c r="A635" s="1" t="s">
        <v>9</v>
      </c>
      <c r="B635" s="1" t="s">
        <v>52</v>
      </c>
      <c r="C635" s="1" t="s">
        <v>3307</v>
      </c>
      <c r="D635" s="1" t="s">
        <v>3467</v>
      </c>
      <c r="E635" s="1" t="s">
        <v>3309</v>
      </c>
      <c r="F635" s="1" t="s">
        <v>3480</v>
      </c>
      <c r="G635" s="1" t="s">
        <v>15</v>
      </c>
      <c r="H635" t="b">
        <v>0</v>
      </c>
      <c r="I635" t="b">
        <v>0</v>
      </c>
      <c r="J635" s="10" t="b">
        <f>IF(OR(out[[#This Row],[retired]]=TRUE,out[[#This Row],[deceased]]=TRUE),FALSE,TRUE)</f>
        <v>1</v>
      </c>
      <c r="K635" s="10" t="str">
        <f>IFERROR(VLOOKUP(out[[#This Row],[role]:[role]],Table2[],MATCH(out[[#Headers],[דירוג]],Table2[#Headers],0),FALSE),"אחר")</f>
        <v>שופט</v>
      </c>
      <c r="L635" s="10" t="str">
        <f>IFERROR(VLOOKUP(out[[#This Row],[role]:[role]],Table2[],MATCH(out[[#Headers],[ערכאה]],Table2[#Headers],0),FALSE),"אחר")</f>
        <v>בית משפט שלום</v>
      </c>
      <c r="M635" s="10">
        <v>1</v>
      </c>
      <c r="N635" s="10">
        <f>IF(out[[#This Row],[sex]]="female",1,0)</f>
        <v>0</v>
      </c>
      <c r="O635" s="10" t="s">
        <v>4317</v>
      </c>
      <c r="P635" s="10">
        <f>IF(out[[#This Row],[שמות ערביים]]="ערבי",1,0)</f>
        <v>0</v>
      </c>
    </row>
    <row r="636" spans="1:16" x14ac:dyDescent="0.25">
      <c r="A636" s="1" t="s">
        <v>9</v>
      </c>
      <c r="B636" s="1" t="s">
        <v>380</v>
      </c>
      <c r="C636" s="1" t="s">
        <v>348</v>
      </c>
      <c r="D636" s="1" t="s">
        <v>3488</v>
      </c>
      <c r="E636" s="1" t="s">
        <v>350</v>
      </c>
      <c r="F636" s="1" t="s">
        <v>3489</v>
      </c>
      <c r="G636" s="1" t="s">
        <v>26</v>
      </c>
      <c r="H636" t="b">
        <v>0</v>
      </c>
      <c r="I636" t="b">
        <v>0</v>
      </c>
      <c r="J636" s="10" t="b">
        <f>IF(OR(out[[#This Row],[retired]]=TRUE,out[[#This Row],[deceased]]=TRUE),FALSE,TRUE)</f>
        <v>1</v>
      </c>
      <c r="K636" s="10" t="str">
        <f>IFERROR(VLOOKUP(out[[#This Row],[role]:[role]],Table2[],MATCH(out[[#Headers],[דירוג]],Table2[#Headers],0),FALSE),"אחר")</f>
        <v>שופט</v>
      </c>
      <c r="L636" s="10" t="str">
        <f>IFERROR(VLOOKUP(out[[#This Row],[role]:[role]],Table2[],MATCH(out[[#Headers],[ערכאה]],Table2[#Headers],0),FALSE),"אחר")</f>
        <v>בית משפט המחוזי</v>
      </c>
      <c r="M636" s="10">
        <v>1</v>
      </c>
      <c r="N636" s="10">
        <f>IF(out[[#This Row],[sex]]="female",1,0)</f>
        <v>1</v>
      </c>
      <c r="O636" s="10" t="s">
        <v>4317</v>
      </c>
      <c r="P636" s="10">
        <f>IF(out[[#This Row],[שמות ערביים]]="ערבי",1,0)</f>
        <v>0</v>
      </c>
    </row>
    <row r="637" spans="1:16" x14ac:dyDescent="0.25">
      <c r="A637" s="1" t="s">
        <v>99</v>
      </c>
      <c r="B637" s="1" t="s">
        <v>970</v>
      </c>
      <c r="C637" s="1" t="s">
        <v>1916</v>
      </c>
      <c r="D637" s="1" t="s">
        <v>3490</v>
      </c>
      <c r="E637" s="1" t="s">
        <v>2404</v>
      </c>
      <c r="F637" s="1" t="s">
        <v>3491</v>
      </c>
      <c r="G637" s="1" t="s">
        <v>26</v>
      </c>
      <c r="H637" t="b">
        <v>0</v>
      </c>
      <c r="I637" t="b">
        <v>0</v>
      </c>
      <c r="J637" s="10" t="b">
        <f>IF(OR(out[[#This Row],[retired]]=TRUE,out[[#This Row],[deceased]]=TRUE),FALSE,TRUE)</f>
        <v>1</v>
      </c>
      <c r="K637" s="10" t="str">
        <f>IFERROR(VLOOKUP(out[[#This Row],[role]:[role]],Table2[],MATCH(out[[#Headers],[דירוג]],Table2[#Headers],0),FALSE),"אחר")</f>
        <v>רשם</v>
      </c>
      <c r="L637" s="10" t="str">
        <f>IFERROR(VLOOKUP(out[[#This Row],[role]:[role]],Table2[],MATCH(out[[#Headers],[ערכאה]],Table2[#Headers],0),FALSE),"אחר")</f>
        <v>בית משפט שלום</v>
      </c>
      <c r="M637" s="10">
        <v>1</v>
      </c>
      <c r="N637" s="10">
        <f>IF(out[[#This Row],[sex]]="female",1,0)</f>
        <v>1</v>
      </c>
      <c r="O637" s="10" t="s">
        <v>4317</v>
      </c>
      <c r="P637" s="10">
        <f>IF(out[[#This Row],[שמות ערביים]]="ערבי",1,0)</f>
        <v>0</v>
      </c>
    </row>
    <row r="638" spans="1:16" x14ac:dyDescent="0.25">
      <c r="A638" s="1" t="s">
        <v>9</v>
      </c>
      <c r="B638" s="1" t="s">
        <v>804</v>
      </c>
      <c r="C638" s="1" t="s">
        <v>2380</v>
      </c>
      <c r="D638" s="1" t="s">
        <v>3492</v>
      </c>
      <c r="E638" s="1" t="s">
        <v>2382</v>
      </c>
      <c r="F638" s="1" t="s">
        <v>3493</v>
      </c>
      <c r="G638" s="1" t="s">
        <v>15</v>
      </c>
      <c r="H638" t="b">
        <v>0</v>
      </c>
      <c r="I638" t="b">
        <v>0</v>
      </c>
      <c r="J638" s="10" t="b">
        <f>IF(OR(out[[#This Row],[retired]]=TRUE,out[[#This Row],[deceased]]=TRUE),FALSE,TRUE)</f>
        <v>1</v>
      </c>
      <c r="K638" s="10" t="str">
        <f>IFERROR(VLOOKUP(out[[#This Row],[role]:[role]],Table2[],MATCH(out[[#Headers],[דירוג]],Table2[#Headers],0),FALSE),"אחר")</f>
        <v>שופט</v>
      </c>
      <c r="L638" s="10" t="str">
        <f>IFERROR(VLOOKUP(out[[#This Row],[role]:[role]],Table2[],MATCH(out[[#Headers],[ערכאה]],Table2[#Headers],0),FALSE),"אחר")</f>
        <v>בית משפט שלום</v>
      </c>
      <c r="M638" s="10">
        <v>1</v>
      </c>
      <c r="N638" s="10">
        <f>IF(out[[#This Row],[sex]]="female",1,0)</f>
        <v>0</v>
      </c>
      <c r="O638" s="10" t="s">
        <v>4317</v>
      </c>
      <c r="P638" s="10">
        <f>IF(out[[#This Row],[שמות ערביים]]="ערבי",1,0)</f>
        <v>0</v>
      </c>
    </row>
    <row r="639" spans="1:16" x14ac:dyDescent="0.25">
      <c r="A639" s="1" t="s">
        <v>9</v>
      </c>
      <c r="B639" s="1" t="s">
        <v>1159</v>
      </c>
      <c r="C639" s="1" t="s">
        <v>137</v>
      </c>
      <c r="D639" s="1" t="s">
        <v>3496</v>
      </c>
      <c r="E639" s="1" t="s">
        <v>139</v>
      </c>
      <c r="F639" s="1" t="s">
        <v>3497</v>
      </c>
      <c r="G639" s="1" t="s">
        <v>26</v>
      </c>
      <c r="H639" t="b">
        <v>0</v>
      </c>
      <c r="I639" t="b">
        <v>0</v>
      </c>
      <c r="J639" s="10" t="b">
        <f>IF(OR(out[[#This Row],[retired]]=TRUE,out[[#This Row],[deceased]]=TRUE),FALSE,TRUE)</f>
        <v>1</v>
      </c>
      <c r="K639" s="10" t="str">
        <f>IFERROR(VLOOKUP(out[[#This Row],[role]:[role]],Table2[],MATCH(out[[#Headers],[דירוג]],Table2[#Headers],0),FALSE),"אחר")</f>
        <v>שופט</v>
      </c>
      <c r="L639" s="10" t="str">
        <f>IFERROR(VLOOKUP(out[[#This Row],[role]:[role]],Table2[],MATCH(out[[#Headers],[ערכאה]],Table2[#Headers],0),FALSE),"אחר")</f>
        <v>בית הדין האזורי לעבודה</v>
      </c>
      <c r="M639" s="10">
        <v>1</v>
      </c>
      <c r="N639" s="10">
        <f>IF(out[[#This Row],[sex]]="female",1,0)</f>
        <v>1</v>
      </c>
      <c r="O639" s="10" t="s">
        <v>4317</v>
      </c>
      <c r="P639" s="10">
        <f>IF(out[[#This Row],[שמות ערביים]]="ערבי",1,0)</f>
        <v>0</v>
      </c>
    </row>
    <row r="640" spans="1:16" x14ac:dyDescent="0.25">
      <c r="A640" s="1" t="s">
        <v>99</v>
      </c>
      <c r="B640" s="1" t="s">
        <v>2128</v>
      </c>
      <c r="C640" s="1" t="s">
        <v>3501</v>
      </c>
      <c r="D640" s="1" t="s">
        <v>3502</v>
      </c>
      <c r="E640" s="1" t="s">
        <v>3503</v>
      </c>
      <c r="F640" s="1" t="s">
        <v>3504</v>
      </c>
      <c r="G640" s="1" t="s">
        <v>26</v>
      </c>
      <c r="H640" t="b">
        <v>0</v>
      </c>
      <c r="I640" t="b">
        <v>0</v>
      </c>
      <c r="J640" s="10" t="b">
        <f>IF(OR(out[[#This Row],[retired]]=TRUE,out[[#This Row],[deceased]]=TRUE),FALSE,TRUE)</f>
        <v>1</v>
      </c>
      <c r="K640" s="10" t="str">
        <f>IFERROR(VLOOKUP(out[[#This Row],[role]:[role]],Table2[],MATCH(out[[#Headers],[דירוג]],Table2[#Headers],0),FALSE),"אחר")</f>
        <v>רשם</v>
      </c>
      <c r="L640" s="10" t="str">
        <f>IFERROR(VLOOKUP(out[[#This Row],[role]:[role]],Table2[],MATCH(out[[#Headers],[ערכאה]],Table2[#Headers],0),FALSE),"אחר")</f>
        <v>בית משפט שלום</v>
      </c>
      <c r="M640" s="10">
        <v>1</v>
      </c>
      <c r="N640" s="10">
        <f>IF(out[[#This Row],[sex]]="female",1,0)</f>
        <v>1</v>
      </c>
      <c r="O640" s="10" t="s">
        <v>4317</v>
      </c>
      <c r="P640" s="10">
        <f>IF(out[[#This Row],[שמות ערביים]]="ערבי",1,0)</f>
        <v>0</v>
      </c>
    </row>
    <row r="641" spans="1:16" x14ac:dyDescent="0.25">
      <c r="A641" s="1" t="s">
        <v>9</v>
      </c>
      <c r="B641" s="1" t="s">
        <v>366</v>
      </c>
      <c r="C641" s="1" t="s">
        <v>2249</v>
      </c>
      <c r="D641" s="1" t="s">
        <v>3502</v>
      </c>
      <c r="E641" s="1" t="s">
        <v>2250</v>
      </c>
      <c r="F641" s="1" t="s">
        <v>3504</v>
      </c>
      <c r="G641" s="1" t="s">
        <v>26</v>
      </c>
      <c r="H641" t="b">
        <v>0</v>
      </c>
      <c r="I641" t="b">
        <v>0</v>
      </c>
      <c r="J641" s="10" t="b">
        <f>IF(OR(out[[#This Row],[retired]]=TRUE,out[[#This Row],[deceased]]=TRUE),FALSE,TRUE)</f>
        <v>1</v>
      </c>
      <c r="K641" s="10" t="str">
        <f>IFERROR(VLOOKUP(out[[#This Row],[role]:[role]],Table2[],MATCH(out[[#Headers],[דירוג]],Table2[#Headers],0),FALSE),"אחר")</f>
        <v>שופט</v>
      </c>
      <c r="L641" s="10" t="str">
        <f>IFERROR(VLOOKUP(out[[#This Row],[role]:[role]],Table2[],MATCH(out[[#Headers],[ערכאה]],Table2[#Headers],0),FALSE),"אחר")</f>
        <v>בית משפט שלום</v>
      </c>
      <c r="M641" s="10">
        <v>1</v>
      </c>
      <c r="N641" s="10">
        <f>IF(out[[#This Row],[sex]]="female",1,0)</f>
        <v>1</v>
      </c>
      <c r="O641" s="10" t="s">
        <v>4317</v>
      </c>
      <c r="P641" s="10">
        <f>IF(out[[#This Row],[שמות ערביים]]="ערבי",1,0)</f>
        <v>0</v>
      </c>
    </row>
    <row r="642" spans="1:16" x14ac:dyDescent="0.25">
      <c r="A642" s="1" t="s">
        <v>9</v>
      </c>
      <c r="B642" s="1" t="s">
        <v>3505</v>
      </c>
      <c r="C642" s="1" t="s">
        <v>3506</v>
      </c>
      <c r="D642" s="1" t="s">
        <v>3507</v>
      </c>
      <c r="E642" s="1" t="s">
        <v>3508</v>
      </c>
      <c r="F642" s="1" t="s">
        <v>3509</v>
      </c>
      <c r="G642" s="1" t="s">
        <v>26</v>
      </c>
      <c r="H642" t="b">
        <v>0</v>
      </c>
      <c r="I642" t="b">
        <v>0</v>
      </c>
      <c r="J642" s="10" t="b">
        <f>IF(OR(out[[#This Row],[retired]]=TRUE,out[[#This Row],[deceased]]=TRUE),FALSE,TRUE)</f>
        <v>1</v>
      </c>
      <c r="K642" s="10" t="str">
        <f>IFERROR(VLOOKUP(out[[#This Row],[role]:[role]],Table2[],MATCH(out[[#Headers],[דירוג]],Table2[#Headers],0),FALSE),"אחר")</f>
        <v>שופט</v>
      </c>
      <c r="L642" s="10" t="str">
        <f>IFERROR(VLOOKUP(out[[#This Row],[role]:[role]],Table2[],MATCH(out[[#Headers],[ערכאה]],Table2[#Headers],0),FALSE),"אחר")</f>
        <v>בית משפט שלום</v>
      </c>
      <c r="M642" s="10">
        <v>1</v>
      </c>
      <c r="N642" s="10">
        <f>IF(out[[#This Row],[sex]]="female",1,0)</f>
        <v>1</v>
      </c>
      <c r="O642" s="10" t="s">
        <v>4317</v>
      </c>
      <c r="P642" s="10">
        <f>IF(out[[#This Row],[שמות ערביים]]="ערבי",1,0)</f>
        <v>0</v>
      </c>
    </row>
    <row r="643" spans="1:16" x14ac:dyDescent="0.25">
      <c r="A643" s="1" t="s">
        <v>9</v>
      </c>
      <c r="B643" s="1" t="s">
        <v>126</v>
      </c>
      <c r="C643" s="1" t="s">
        <v>2234</v>
      </c>
      <c r="D643" s="1" t="s">
        <v>3510</v>
      </c>
      <c r="E643" s="1" t="s">
        <v>2235</v>
      </c>
      <c r="F643" s="1" t="s">
        <v>3511</v>
      </c>
      <c r="G643" s="1" t="s">
        <v>15</v>
      </c>
      <c r="H643" t="b">
        <v>0</v>
      </c>
      <c r="I643" t="b">
        <v>0</v>
      </c>
      <c r="J643" s="10" t="b">
        <f>IF(OR(out[[#This Row],[retired]]=TRUE,out[[#This Row],[deceased]]=TRUE),FALSE,TRUE)</f>
        <v>1</v>
      </c>
      <c r="K643" s="10" t="str">
        <f>IFERROR(VLOOKUP(out[[#This Row],[role]:[role]],Table2[],MATCH(out[[#Headers],[דירוג]],Table2[#Headers],0),FALSE),"אחר")</f>
        <v>שופט</v>
      </c>
      <c r="L643" s="10" t="str">
        <f>IFERROR(VLOOKUP(out[[#This Row],[role]:[role]],Table2[],MATCH(out[[#Headers],[ערכאה]],Table2[#Headers],0),FALSE),"אחר")</f>
        <v>בית משפט שלום</v>
      </c>
      <c r="M643" s="10">
        <v>1</v>
      </c>
      <c r="N643" s="10">
        <f>IF(out[[#This Row],[sex]]="female",1,0)</f>
        <v>0</v>
      </c>
      <c r="O643" s="10" t="s">
        <v>4317</v>
      </c>
      <c r="P643" s="10">
        <f>IF(out[[#This Row],[שמות ערביים]]="ערבי",1,0)</f>
        <v>0</v>
      </c>
    </row>
    <row r="644" spans="1:16" x14ac:dyDescent="0.25">
      <c r="A644" s="1" t="s">
        <v>9</v>
      </c>
      <c r="B644" s="1" t="s">
        <v>10</v>
      </c>
      <c r="C644" s="1" t="s">
        <v>291</v>
      </c>
      <c r="D644" s="1" t="s">
        <v>3510</v>
      </c>
      <c r="E644" s="1" t="s">
        <v>310</v>
      </c>
      <c r="F644" s="1" t="s">
        <v>3511</v>
      </c>
      <c r="G644" s="1" t="s">
        <v>15</v>
      </c>
      <c r="H644" t="b">
        <v>0</v>
      </c>
      <c r="I644" t="b">
        <v>0</v>
      </c>
      <c r="J644" s="10" t="b">
        <f>IF(OR(out[[#This Row],[retired]]=TRUE,out[[#This Row],[deceased]]=TRUE),FALSE,TRUE)</f>
        <v>1</v>
      </c>
      <c r="K644" s="10" t="str">
        <f>IFERROR(VLOOKUP(out[[#This Row],[role]:[role]],Table2[],MATCH(out[[#Headers],[דירוג]],Table2[#Headers],0),FALSE),"אחר")</f>
        <v>שופט</v>
      </c>
      <c r="L644" s="10" t="str">
        <f>IFERROR(VLOOKUP(out[[#This Row],[role]:[role]],Table2[],MATCH(out[[#Headers],[ערכאה]],Table2[#Headers],0),FALSE),"אחר")</f>
        <v>בית משפט המחוזי</v>
      </c>
      <c r="M644" s="10">
        <v>1</v>
      </c>
      <c r="N644" s="10">
        <f>IF(out[[#This Row],[sex]]="female",1,0)</f>
        <v>0</v>
      </c>
      <c r="O644" s="10" t="s">
        <v>4317</v>
      </c>
      <c r="P644" s="10">
        <f>IF(out[[#This Row],[שמות ערביים]]="ערבי",1,0)</f>
        <v>0</v>
      </c>
    </row>
    <row r="645" spans="1:16" x14ac:dyDescent="0.25">
      <c r="A645" s="1" t="s">
        <v>9</v>
      </c>
      <c r="B645" s="1" t="s">
        <v>3514</v>
      </c>
      <c r="C645" s="1" t="s">
        <v>991</v>
      </c>
      <c r="D645" s="1" t="s">
        <v>3499</v>
      </c>
      <c r="E645" s="1" t="s">
        <v>1598</v>
      </c>
      <c r="F645" s="1" t="s">
        <v>3500</v>
      </c>
      <c r="G645" s="1" t="s">
        <v>15</v>
      </c>
      <c r="H645" t="b">
        <v>0</v>
      </c>
      <c r="I645" t="b">
        <v>0</v>
      </c>
      <c r="J645" s="10" t="b">
        <f>IF(OR(out[[#This Row],[retired]]=TRUE,out[[#This Row],[deceased]]=TRUE),FALSE,TRUE)</f>
        <v>1</v>
      </c>
      <c r="K645" s="10" t="str">
        <f>IFERROR(VLOOKUP(out[[#This Row],[role]:[role]],Table2[],MATCH(out[[#Headers],[דירוג]],Table2[#Headers],0),FALSE),"אחר")</f>
        <v>סגן או משנה</v>
      </c>
      <c r="L645" s="10" t="str">
        <f>IFERROR(VLOOKUP(out[[#This Row],[role]:[role]],Table2[],MATCH(out[[#Headers],[ערכאה]],Table2[#Headers],0),FALSE),"אחר")</f>
        <v>בית הדין האזורי לעבודה</v>
      </c>
      <c r="M645" s="10">
        <v>1</v>
      </c>
      <c r="N645" s="10">
        <f>IF(out[[#This Row],[sex]]="female",1,0)</f>
        <v>0</v>
      </c>
      <c r="O645" s="10" t="s">
        <v>4317</v>
      </c>
      <c r="P645" s="10">
        <f>IF(out[[#This Row],[שמות ערביים]]="ערבי",1,0)</f>
        <v>0</v>
      </c>
    </row>
    <row r="646" spans="1:16" x14ac:dyDescent="0.25">
      <c r="A646" s="1" t="s">
        <v>9</v>
      </c>
      <c r="B646" s="1" t="s">
        <v>3515</v>
      </c>
      <c r="C646" s="1" t="s">
        <v>150</v>
      </c>
      <c r="D646" s="1" t="s">
        <v>3516</v>
      </c>
      <c r="E646" s="1" t="s">
        <v>1013</v>
      </c>
      <c r="F646" s="1" t="s">
        <v>3517</v>
      </c>
      <c r="G646" s="1" t="s">
        <v>26</v>
      </c>
      <c r="H646" t="b">
        <v>0</v>
      </c>
      <c r="I646" t="b">
        <v>0</v>
      </c>
      <c r="J646" s="10" t="b">
        <f>IF(OR(out[[#This Row],[retired]]=TRUE,out[[#This Row],[deceased]]=TRUE),FALSE,TRUE)</f>
        <v>1</v>
      </c>
      <c r="K646" s="10" t="str">
        <f>IFERROR(VLOOKUP(out[[#This Row],[role]:[role]],Table2[],MATCH(out[[#Headers],[דירוג]],Table2[#Headers],0),FALSE),"אחר")</f>
        <v>סגן או משנה</v>
      </c>
      <c r="L646" s="10" t="str">
        <f>IFERROR(VLOOKUP(out[[#This Row],[role]:[role]],Table2[],MATCH(out[[#Headers],[ערכאה]],Table2[#Headers],0),FALSE),"אחר")</f>
        <v>בית משפט שלום</v>
      </c>
      <c r="M646" s="10">
        <v>1</v>
      </c>
      <c r="N646" s="10">
        <f>IF(out[[#This Row],[sex]]="female",1,0)</f>
        <v>1</v>
      </c>
      <c r="O646" s="10" t="s">
        <v>4317</v>
      </c>
      <c r="P646" s="10">
        <f>IF(out[[#This Row],[שמות ערביים]]="ערבי",1,0)</f>
        <v>0</v>
      </c>
    </row>
    <row r="647" spans="1:16" x14ac:dyDescent="0.25">
      <c r="A647" s="1" t="s">
        <v>9</v>
      </c>
      <c r="B647" s="1" t="s">
        <v>3518</v>
      </c>
      <c r="C647" s="1" t="s">
        <v>215</v>
      </c>
      <c r="D647" s="1" t="s">
        <v>3519</v>
      </c>
      <c r="E647" s="1" t="s">
        <v>217</v>
      </c>
      <c r="F647" s="1" t="s">
        <v>3520</v>
      </c>
      <c r="G647" s="1" t="s">
        <v>15</v>
      </c>
      <c r="H647" t="b">
        <v>0</v>
      </c>
      <c r="I647" t="b">
        <v>0</v>
      </c>
      <c r="J647" s="10" t="b">
        <f>IF(OR(out[[#This Row],[retired]]=TRUE,out[[#This Row],[deceased]]=TRUE),FALSE,TRUE)</f>
        <v>1</v>
      </c>
      <c r="K647" s="10" t="str">
        <f>IFERROR(VLOOKUP(out[[#This Row],[role]:[role]],Table2[],MATCH(out[[#Headers],[דירוג]],Table2[#Headers],0),FALSE),"אחר")</f>
        <v>שופט</v>
      </c>
      <c r="L647" s="10" t="str">
        <f>IFERROR(VLOOKUP(out[[#This Row],[role]:[role]],Table2[],MATCH(out[[#Headers],[ערכאה]],Table2[#Headers],0),FALSE),"אחר")</f>
        <v>בית משפט שלום</v>
      </c>
      <c r="M647" s="10">
        <v>1</v>
      </c>
      <c r="N647" s="10">
        <f>IF(out[[#This Row],[sex]]="female",1,0)</f>
        <v>0</v>
      </c>
      <c r="O647" s="10" t="s">
        <v>4317</v>
      </c>
      <c r="P647" s="10">
        <f>IF(out[[#This Row],[שמות ערביים]]="ערבי",1,0)</f>
        <v>0</v>
      </c>
    </row>
    <row r="648" spans="1:16" x14ac:dyDescent="0.25">
      <c r="A648" s="1" t="s">
        <v>9</v>
      </c>
      <c r="B648" s="1" t="s">
        <v>1984</v>
      </c>
      <c r="C648" s="1" t="s">
        <v>513</v>
      </c>
      <c r="D648" s="1" t="s">
        <v>3521</v>
      </c>
      <c r="E648" s="1" t="s">
        <v>515</v>
      </c>
      <c r="F648" s="1" t="s">
        <v>3522</v>
      </c>
      <c r="G648" s="1" t="s">
        <v>15</v>
      </c>
      <c r="H648" t="b">
        <v>0</v>
      </c>
      <c r="I648" t="b">
        <v>0</v>
      </c>
      <c r="J648" s="10" t="b">
        <f>IF(OR(out[[#This Row],[retired]]=TRUE,out[[#This Row],[deceased]]=TRUE),FALSE,TRUE)</f>
        <v>1</v>
      </c>
      <c r="K648" s="10" t="str">
        <f>IFERROR(VLOOKUP(out[[#This Row],[role]:[role]],Table2[],MATCH(out[[#Headers],[דירוג]],Table2[#Headers],0),FALSE),"אחר")</f>
        <v>נשיא</v>
      </c>
      <c r="L648" s="10" t="str">
        <f>IFERROR(VLOOKUP(out[[#This Row],[role]:[role]],Table2[],MATCH(out[[#Headers],[ערכאה]],Table2[#Headers],0),FALSE),"אחר")</f>
        <v>בית משפט המחוזי</v>
      </c>
      <c r="M648" s="10">
        <v>1</v>
      </c>
      <c r="N648" s="10">
        <f>IF(out[[#This Row],[sex]]="female",1,0)</f>
        <v>0</v>
      </c>
      <c r="O648" s="10" t="s">
        <v>4317</v>
      </c>
      <c r="P648" s="10">
        <f>IF(out[[#This Row],[שמות ערביים]]="ערבי",1,0)</f>
        <v>0</v>
      </c>
    </row>
    <row r="649" spans="1:16" x14ac:dyDescent="0.25">
      <c r="A649" s="1" t="s">
        <v>9</v>
      </c>
      <c r="B649" s="1" t="s">
        <v>1352</v>
      </c>
      <c r="C649" s="1" t="s">
        <v>3405</v>
      </c>
      <c r="D649" s="1" t="s">
        <v>3530</v>
      </c>
      <c r="E649" s="1" t="s">
        <v>3407</v>
      </c>
      <c r="F649" s="1" t="s">
        <v>3531</v>
      </c>
      <c r="G649" s="1" t="s">
        <v>26</v>
      </c>
      <c r="H649" t="b">
        <v>0</v>
      </c>
      <c r="I649" t="b">
        <v>0</v>
      </c>
      <c r="J649" s="10" t="b">
        <f>IF(OR(out[[#This Row],[retired]]=TRUE,out[[#This Row],[deceased]]=TRUE),FALSE,TRUE)</f>
        <v>1</v>
      </c>
      <c r="K649" s="10" t="str">
        <f>IFERROR(VLOOKUP(out[[#This Row],[role]:[role]],Table2[],MATCH(out[[#Headers],[דירוג]],Table2[#Headers],0),FALSE),"אחר")</f>
        <v>סגן או משנה</v>
      </c>
      <c r="L649" s="10" t="str">
        <f>IFERROR(VLOOKUP(out[[#This Row],[role]:[role]],Table2[],MATCH(out[[#Headers],[ערכאה]],Table2[#Headers],0),FALSE),"אחר")</f>
        <v>בית הדין האזורי לעבודה</v>
      </c>
      <c r="M649" s="10">
        <v>1</v>
      </c>
      <c r="N649" s="10">
        <f>IF(out[[#This Row],[sex]]="female",1,0)</f>
        <v>1</v>
      </c>
      <c r="O649" s="10" t="s">
        <v>4317</v>
      </c>
      <c r="P649" s="10">
        <f>IF(out[[#This Row],[שמות ערביים]]="ערבי",1,0)</f>
        <v>0</v>
      </c>
    </row>
    <row r="650" spans="1:16" x14ac:dyDescent="0.25">
      <c r="A650" s="1" t="s">
        <v>9</v>
      </c>
      <c r="B650" s="1" t="s">
        <v>672</v>
      </c>
      <c r="C650" s="1" t="s">
        <v>3535</v>
      </c>
      <c r="D650" s="1" t="s">
        <v>3536</v>
      </c>
      <c r="E650" s="1" t="s">
        <v>819</v>
      </c>
      <c r="F650" s="1" t="s">
        <v>3537</v>
      </c>
      <c r="G650" s="1" t="s">
        <v>26</v>
      </c>
      <c r="H650" t="b">
        <v>0</v>
      </c>
      <c r="I650" t="b">
        <v>0</v>
      </c>
      <c r="J650" s="10" t="b">
        <f>IF(OR(out[[#This Row],[retired]]=TRUE,out[[#This Row],[deceased]]=TRUE),FALSE,TRUE)</f>
        <v>1</v>
      </c>
      <c r="K650" s="10" t="str">
        <f>IFERROR(VLOOKUP(out[[#This Row],[role]:[role]],Table2[],MATCH(out[[#Headers],[דירוג]],Table2[#Headers],0),FALSE),"אחר")</f>
        <v>שופט</v>
      </c>
      <c r="L650" s="10" t="str">
        <f>IFERROR(VLOOKUP(out[[#This Row],[role]:[role]],Table2[],MATCH(out[[#Headers],[ערכאה]],Table2[#Headers],0),FALSE),"אחר")</f>
        <v>בית משפט שלום</v>
      </c>
      <c r="M650" s="10">
        <v>1</v>
      </c>
      <c r="N650" s="10">
        <f>IF(out[[#This Row],[sex]]="female",1,0)</f>
        <v>1</v>
      </c>
      <c r="O650" s="10" t="s">
        <v>4317</v>
      </c>
      <c r="P650" s="10">
        <f>IF(out[[#This Row],[שמות ערביים]]="ערבי",1,0)</f>
        <v>0</v>
      </c>
    </row>
    <row r="651" spans="1:16" x14ac:dyDescent="0.25">
      <c r="A651" s="1" t="s">
        <v>9</v>
      </c>
      <c r="B651" s="1" t="s">
        <v>3541</v>
      </c>
      <c r="C651" s="1" t="s">
        <v>344</v>
      </c>
      <c r="D651" s="1" t="s">
        <v>3536</v>
      </c>
      <c r="E651" s="1" t="s">
        <v>346</v>
      </c>
      <c r="F651" s="1" t="s">
        <v>3537</v>
      </c>
      <c r="G651" s="1" t="s">
        <v>15</v>
      </c>
      <c r="H651" t="b">
        <v>0</v>
      </c>
      <c r="I651" t="b">
        <v>0</v>
      </c>
      <c r="J651" s="10" t="b">
        <f>IF(OR(out[[#This Row],[retired]]=TRUE,out[[#This Row],[deceased]]=TRUE),FALSE,TRUE)</f>
        <v>1</v>
      </c>
      <c r="K651" s="10" t="str">
        <f>IFERROR(VLOOKUP(out[[#This Row],[role]:[role]],Table2[],MATCH(out[[#Headers],[דירוג]],Table2[#Headers],0),FALSE),"אחר")</f>
        <v>שופט</v>
      </c>
      <c r="L651" s="10" t="str">
        <f>IFERROR(VLOOKUP(out[[#This Row],[role]:[role]],Table2[],MATCH(out[[#Headers],[ערכאה]],Table2[#Headers],0),FALSE),"אחר")</f>
        <v>בית משפט שלום</v>
      </c>
      <c r="M651" s="10">
        <v>1</v>
      </c>
      <c r="N651" s="10">
        <f>IF(out[[#This Row],[sex]]="female",1,0)</f>
        <v>0</v>
      </c>
      <c r="O651" s="10" t="s">
        <v>4317</v>
      </c>
      <c r="P651" s="10">
        <f>IF(out[[#This Row],[שמות ערביים]]="ערבי",1,0)</f>
        <v>0</v>
      </c>
    </row>
    <row r="652" spans="1:16" x14ac:dyDescent="0.25">
      <c r="A652" s="1" t="s">
        <v>99</v>
      </c>
      <c r="B652" s="1" t="s">
        <v>1145</v>
      </c>
      <c r="C652" s="1" t="s">
        <v>3542</v>
      </c>
      <c r="D652" s="1" t="s">
        <v>3543</v>
      </c>
      <c r="E652" s="1" t="s">
        <v>3544</v>
      </c>
      <c r="F652" s="1" t="s">
        <v>3545</v>
      </c>
      <c r="G652" s="1" t="s">
        <v>26</v>
      </c>
      <c r="H652" t="b">
        <v>0</v>
      </c>
      <c r="I652" t="b">
        <v>0</v>
      </c>
      <c r="J652" s="10" t="b">
        <f>IF(OR(out[[#This Row],[retired]]=TRUE,out[[#This Row],[deceased]]=TRUE),FALSE,TRUE)</f>
        <v>1</v>
      </c>
      <c r="K652" s="10" t="str">
        <f>IFERROR(VLOOKUP(out[[#This Row],[role]:[role]],Table2[],MATCH(out[[#Headers],[דירוג]],Table2[#Headers],0),FALSE),"אחר")</f>
        <v>רשם</v>
      </c>
      <c r="L652" s="10" t="str">
        <f>IFERROR(VLOOKUP(out[[#This Row],[role]:[role]],Table2[],MATCH(out[[#Headers],[ערכאה]],Table2[#Headers],0),FALSE),"אחר")</f>
        <v>בית משפט שלום</v>
      </c>
      <c r="M652" s="10">
        <v>1</v>
      </c>
      <c r="N652" s="10">
        <f>IF(out[[#This Row],[sex]]="female",1,0)</f>
        <v>1</v>
      </c>
      <c r="O652" s="10" t="s">
        <v>4317</v>
      </c>
      <c r="P652" s="10">
        <f>IF(out[[#This Row],[שמות ערביים]]="ערבי",1,0)</f>
        <v>0</v>
      </c>
    </row>
    <row r="653" spans="1:16" x14ac:dyDescent="0.25">
      <c r="A653" s="1" t="s">
        <v>9</v>
      </c>
      <c r="B653" s="1" t="s">
        <v>1043</v>
      </c>
      <c r="C653" s="1" t="s">
        <v>220</v>
      </c>
      <c r="D653" s="1" t="s">
        <v>3547</v>
      </c>
      <c r="E653" s="1" t="s">
        <v>222</v>
      </c>
      <c r="F653" s="1" t="s">
        <v>3548</v>
      </c>
      <c r="G653" s="1" t="s">
        <v>26</v>
      </c>
      <c r="H653" t="b">
        <v>0</v>
      </c>
      <c r="I653" t="b">
        <v>0</v>
      </c>
      <c r="J653" s="10" t="b">
        <f>IF(OR(out[[#This Row],[retired]]=TRUE,out[[#This Row],[deceased]]=TRUE),FALSE,TRUE)</f>
        <v>1</v>
      </c>
      <c r="K653" s="10" t="str">
        <f>IFERROR(VLOOKUP(out[[#This Row],[role]:[role]],Table2[],MATCH(out[[#Headers],[דירוג]],Table2[#Headers],0),FALSE),"אחר")</f>
        <v>שופט</v>
      </c>
      <c r="L653" s="10" t="str">
        <f>IFERROR(VLOOKUP(out[[#This Row],[role]:[role]],Table2[],MATCH(out[[#Headers],[ערכאה]],Table2[#Headers],0),FALSE),"אחר")</f>
        <v>בית משפט המחוזי</v>
      </c>
      <c r="M653" s="10">
        <v>1</v>
      </c>
      <c r="N653" s="10">
        <f>IF(out[[#This Row],[sex]]="female",1,0)</f>
        <v>1</v>
      </c>
      <c r="O653" s="10" t="s">
        <v>4317</v>
      </c>
      <c r="P653" s="10">
        <f>IF(out[[#This Row],[שמות ערביים]]="ערבי",1,0)</f>
        <v>0</v>
      </c>
    </row>
    <row r="654" spans="1:16" x14ac:dyDescent="0.25">
      <c r="A654" s="1" t="s">
        <v>9</v>
      </c>
      <c r="B654" s="1" t="s">
        <v>540</v>
      </c>
      <c r="C654" s="1" t="s">
        <v>1448</v>
      </c>
      <c r="D654" s="1" t="s">
        <v>3551</v>
      </c>
      <c r="E654" s="1" t="s">
        <v>1595</v>
      </c>
      <c r="F654" s="1" t="s">
        <v>3552</v>
      </c>
      <c r="G654" s="1" t="s">
        <v>15</v>
      </c>
      <c r="H654" t="b">
        <v>0</v>
      </c>
      <c r="I654" t="b">
        <v>0</v>
      </c>
      <c r="J654" s="10" t="b">
        <f>IF(OR(out[[#This Row],[retired]]=TRUE,out[[#This Row],[deceased]]=TRUE),FALSE,TRUE)</f>
        <v>1</v>
      </c>
      <c r="K654" s="10" t="str">
        <f>IFERROR(VLOOKUP(out[[#This Row],[role]:[role]],Table2[],MATCH(out[[#Headers],[דירוג]],Table2[#Headers],0),FALSE),"אחר")</f>
        <v>שופט</v>
      </c>
      <c r="L654" s="10" t="str">
        <f>IFERROR(VLOOKUP(out[[#This Row],[role]:[role]],Table2[],MATCH(out[[#Headers],[ערכאה]],Table2[#Headers],0),FALSE),"אחר")</f>
        <v>בית משפט שלום</v>
      </c>
      <c r="M654" s="10">
        <v>1</v>
      </c>
      <c r="N654" s="10">
        <f>IF(out[[#This Row],[sex]]="female",1,0)</f>
        <v>0</v>
      </c>
      <c r="O654" s="10" t="s">
        <v>4317</v>
      </c>
      <c r="P654" s="10">
        <f>IF(out[[#This Row],[שמות ערביים]]="ערבי",1,0)</f>
        <v>0</v>
      </c>
    </row>
    <row r="655" spans="1:16" x14ac:dyDescent="0.25">
      <c r="A655" s="1" t="s">
        <v>9</v>
      </c>
      <c r="B655" s="1" t="s">
        <v>52</v>
      </c>
      <c r="C655" s="1" t="s">
        <v>631</v>
      </c>
      <c r="D655" s="1" t="s">
        <v>3553</v>
      </c>
      <c r="E655" s="1" t="s">
        <v>3554</v>
      </c>
      <c r="F655" s="1" t="s">
        <v>633</v>
      </c>
      <c r="G655" s="1" t="s">
        <v>15</v>
      </c>
      <c r="H655" t="b">
        <v>0</v>
      </c>
      <c r="I655" t="b">
        <v>0</v>
      </c>
      <c r="J655" s="10" t="b">
        <f>IF(OR(out[[#This Row],[retired]]=TRUE,out[[#This Row],[deceased]]=TRUE),FALSE,TRUE)</f>
        <v>1</v>
      </c>
      <c r="K655" s="10" t="str">
        <f>IFERROR(VLOOKUP(out[[#This Row],[role]:[role]],Table2[],MATCH(out[[#Headers],[דירוג]],Table2[#Headers],0),FALSE),"אחר")</f>
        <v>שופט</v>
      </c>
      <c r="L655" s="10" t="str">
        <f>IFERROR(VLOOKUP(out[[#This Row],[role]:[role]],Table2[],MATCH(out[[#Headers],[ערכאה]],Table2[#Headers],0),FALSE),"אחר")</f>
        <v>בית משפט שלום</v>
      </c>
      <c r="M655" s="10">
        <v>1</v>
      </c>
      <c r="N655" s="10">
        <f>IF(out[[#This Row],[sex]]="female",1,0)</f>
        <v>0</v>
      </c>
      <c r="O655" s="10" t="s">
        <v>4317</v>
      </c>
      <c r="P655" s="10">
        <f>IF(out[[#This Row],[שמות ערביים]]="ערבי",1,0)</f>
        <v>0</v>
      </c>
    </row>
    <row r="656" spans="1:16" x14ac:dyDescent="0.25">
      <c r="A656" s="1" t="s">
        <v>9</v>
      </c>
      <c r="B656" s="1" t="s">
        <v>52</v>
      </c>
      <c r="C656" s="1" t="s">
        <v>518</v>
      </c>
      <c r="D656" s="1" t="s">
        <v>3555</v>
      </c>
      <c r="E656" s="1" t="s">
        <v>520</v>
      </c>
      <c r="F656" s="1" t="s">
        <v>3556</v>
      </c>
      <c r="G656" s="1" t="s">
        <v>15</v>
      </c>
      <c r="H656" t="b">
        <v>0</v>
      </c>
      <c r="I656" t="b">
        <v>0</v>
      </c>
      <c r="J656" s="10" t="b">
        <f>IF(OR(out[[#This Row],[retired]]=TRUE,out[[#This Row],[deceased]]=TRUE),FALSE,TRUE)</f>
        <v>1</v>
      </c>
      <c r="K656" s="10" t="str">
        <f>IFERROR(VLOOKUP(out[[#This Row],[role]:[role]],Table2[],MATCH(out[[#Headers],[דירוג]],Table2[#Headers],0),FALSE),"אחר")</f>
        <v>שופט</v>
      </c>
      <c r="L656" s="10" t="str">
        <f>IFERROR(VLOOKUP(out[[#This Row],[role]:[role]],Table2[],MATCH(out[[#Headers],[ערכאה]],Table2[#Headers],0),FALSE),"אחר")</f>
        <v>בית משפט שלום</v>
      </c>
      <c r="M656" s="10">
        <v>1</v>
      </c>
      <c r="N656" s="10">
        <f>IF(out[[#This Row],[sex]]="female",1,0)</f>
        <v>0</v>
      </c>
      <c r="O656" s="10" t="s">
        <v>4317</v>
      </c>
      <c r="P656" s="10">
        <f>IF(out[[#This Row],[שמות ערביים]]="ערבי",1,0)</f>
        <v>0</v>
      </c>
    </row>
    <row r="657" spans="1:16" x14ac:dyDescent="0.25">
      <c r="A657" s="1" t="s">
        <v>9</v>
      </c>
      <c r="B657" s="1" t="s">
        <v>763</v>
      </c>
      <c r="C657" s="1" t="s">
        <v>1023</v>
      </c>
      <c r="D657" s="1" t="s">
        <v>3557</v>
      </c>
      <c r="E657" s="1" t="s">
        <v>1025</v>
      </c>
      <c r="F657" s="1" t="s">
        <v>3558</v>
      </c>
      <c r="G657" s="1" t="s">
        <v>15</v>
      </c>
      <c r="H657" t="b">
        <v>0</v>
      </c>
      <c r="I657" t="b">
        <v>0</v>
      </c>
      <c r="J657" s="10" t="b">
        <f>IF(OR(out[[#This Row],[retired]]=TRUE,out[[#This Row],[deceased]]=TRUE),FALSE,TRUE)</f>
        <v>1</v>
      </c>
      <c r="K657" s="10" t="str">
        <f>IFERROR(VLOOKUP(out[[#This Row],[role]:[role]],Table2[],MATCH(out[[#Headers],[דירוג]],Table2[#Headers],0),FALSE),"אחר")</f>
        <v>סגן או משנה</v>
      </c>
      <c r="L657" s="10" t="str">
        <f>IFERROR(VLOOKUP(out[[#This Row],[role]:[role]],Table2[],MATCH(out[[#Headers],[ערכאה]],Table2[#Headers],0),FALSE),"אחר")</f>
        <v>בית משפט המחוזי</v>
      </c>
      <c r="M657" s="10">
        <v>1</v>
      </c>
      <c r="N657" s="10">
        <f>IF(out[[#This Row],[sex]]="female",1,0)</f>
        <v>0</v>
      </c>
      <c r="O657" s="10" t="s">
        <v>4317</v>
      </c>
      <c r="P657" s="10">
        <f>IF(out[[#This Row],[שמות ערביים]]="ערבי",1,0)</f>
        <v>0</v>
      </c>
    </row>
    <row r="658" spans="1:16" x14ac:dyDescent="0.25">
      <c r="A658" s="1" t="s">
        <v>9</v>
      </c>
      <c r="B658" s="1" t="s">
        <v>224</v>
      </c>
      <c r="C658" s="1" t="s">
        <v>3559</v>
      </c>
      <c r="D658" s="1" t="s">
        <v>3553</v>
      </c>
      <c r="E658" s="1" t="s">
        <v>3560</v>
      </c>
      <c r="F658" s="1" t="s">
        <v>3561</v>
      </c>
      <c r="G658" s="1" t="s">
        <v>15</v>
      </c>
      <c r="H658" t="b">
        <v>0</v>
      </c>
      <c r="I658" t="b">
        <v>0</v>
      </c>
      <c r="J658" s="10" t="b">
        <f>IF(OR(out[[#This Row],[retired]]=TRUE,out[[#This Row],[deceased]]=TRUE),FALSE,TRUE)</f>
        <v>1</v>
      </c>
      <c r="K658" s="10" t="str">
        <f>IFERROR(VLOOKUP(out[[#This Row],[role]:[role]],Table2[],MATCH(out[[#Headers],[דירוג]],Table2[#Headers],0),FALSE),"אחר")</f>
        <v>סגן או משנה</v>
      </c>
      <c r="L658" s="10" t="str">
        <f>IFERROR(VLOOKUP(out[[#This Row],[role]:[role]],Table2[],MATCH(out[[#Headers],[ערכאה]],Table2[#Headers],0),FALSE),"אחר")</f>
        <v>בית משפט לתעבורה</v>
      </c>
      <c r="M658" s="10">
        <v>1</v>
      </c>
      <c r="N658" s="10">
        <f>IF(out[[#This Row],[sex]]="female",1,0)</f>
        <v>0</v>
      </c>
      <c r="O658" s="10" t="s">
        <v>4317</v>
      </c>
      <c r="P658" s="10">
        <f>IF(out[[#This Row],[שמות ערביים]]="ערבי",1,0)</f>
        <v>0</v>
      </c>
    </row>
    <row r="659" spans="1:16" x14ac:dyDescent="0.25">
      <c r="A659" s="1" t="s">
        <v>9</v>
      </c>
      <c r="B659" s="1" t="s">
        <v>1717</v>
      </c>
      <c r="C659" s="1" t="s">
        <v>1164</v>
      </c>
      <c r="D659" s="1" t="s">
        <v>3564</v>
      </c>
      <c r="E659" s="1" t="s">
        <v>1166</v>
      </c>
      <c r="F659" s="1" t="s">
        <v>3565</v>
      </c>
      <c r="G659" s="1" t="s">
        <v>26</v>
      </c>
      <c r="H659" t="b">
        <v>0</v>
      </c>
      <c r="I659" t="b">
        <v>0</v>
      </c>
      <c r="J659" s="10" t="b">
        <f>IF(OR(out[[#This Row],[retired]]=TRUE,out[[#This Row],[deceased]]=TRUE),FALSE,TRUE)</f>
        <v>1</v>
      </c>
      <c r="K659" s="10" t="str">
        <f>IFERROR(VLOOKUP(out[[#This Row],[role]:[role]],Table2[],MATCH(out[[#Headers],[דירוג]],Table2[#Headers],0),FALSE),"אחר")</f>
        <v>שופט</v>
      </c>
      <c r="L659" s="10" t="str">
        <f>IFERROR(VLOOKUP(out[[#This Row],[role]:[role]],Table2[],MATCH(out[[#Headers],[ערכאה]],Table2[#Headers],0),FALSE),"אחר")</f>
        <v>בית משפט שלום</v>
      </c>
      <c r="M659" s="10">
        <v>1</v>
      </c>
      <c r="N659" s="10">
        <f>IF(out[[#This Row],[sex]]="female",1,0)</f>
        <v>1</v>
      </c>
      <c r="O659" s="10" t="s">
        <v>4317</v>
      </c>
      <c r="P659" s="10">
        <f>IF(out[[#This Row],[שמות ערביים]]="ערבי",1,0)</f>
        <v>0</v>
      </c>
    </row>
    <row r="660" spans="1:16" x14ac:dyDescent="0.25">
      <c r="A660" s="1" t="s">
        <v>9</v>
      </c>
      <c r="B660" s="1" t="s">
        <v>3571</v>
      </c>
      <c r="C660" s="1" t="s">
        <v>155</v>
      </c>
      <c r="D660" s="1" t="s">
        <v>2992</v>
      </c>
      <c r="E660" s="1" t="s">
        <v>1417</v>
      </c>
      <c r="F660" s="1" t="s">
        <v>2994</v>
      </c>
      <c r="G660" s="1" t="s">
        <v>15</v>
      </c>
      <c r="H660" t="b">
        <v>0</v>
      </c>
      <c r="I660" t="b">
        <v>0</v>
      </c>
      <c r="J660" s="10" t="b">
        <f>IF(OR(out[[#This Row],[retired]]=TRUE,out[[#This Row],[deceased]]=TRUE),FALSE,TRUE)</f>
        <v>1</v>
      </c>
      <c r="K660" s="10" t="str">
        <f>IFERROR(VLOOKUP(out[[#This Row],[role]:[role]],Table2[],MATCH(out[[#Headers],[דירוג]],Table2[#Headers],0),FALSE),"אחר")</f>
        <v>שופט</v>
      </c>
      <c r="L660" s="10" t="str">
        <f>IFERROR(VLOOKUP(out[[#This Row],[role]:[role]],Table2[],MATCH(out[[#Headers],[ערכאה]],Table2[#Headers],0),FALSE),"אחר")</f>
        <v>בית משפט שלום</v>
      </c>
      <c r="M660" s="10">
        <v>1</v>
      </c>
      <c r="N660" s="10">
        <f>IF(out[[#This Row],[sex]]="female",1,0)</f>
        <v>0</v>
      </c>
      <c r="O660" s="10" t="s">
        <v>4317</v>
      </c>
      <c r="P660" s="10">
        <f>IF(out[[#This Row],[שמות ערביים]]="ערבי",1,0)</f>
        <v>0</v>
      </c>
    </row>
    <row r="661" spans="1:16" x14ac:dyDescent="0.25">
      <c r="A661" s="1" t="s">
        <v>9</v>
      </c>
      <c r="B661" s="1" t="s">
        <v>925</v>
      </c>
      <c r="C661" s="1" t="s">
        <v>3576</v>
      </c>
      <c r="D661" s="1" t="s">
        <v>3577</v>
      </c>
      <c r="E661" s="1" t="s">
        <v>3578</v>
      </c>
      <c r="F661" s="1" t="s">
        <v>3579</v>
      </c>
      <c r="G661" s="1" t="s">
        <v>26</v>
      </c>
      <c r="H661" t="b">
        <v>0</v>
      </c>
      <c r="I661" t="b">
        <v>0</v>
      </c>
      <c r="J661" s="10" t="b">
        <f>IF(OR(out[[#This Row],[retired]]=TRUE,out[[#This Row],[deceased]]=TRUE),FALSE,TRUE)</f>
        <v>1</v>
      </c>
      <c r="K661" s="10" t="str">
        <f>IFERROR(VLOOKUP(out[[#This Row],[role]:[role]],Table2[],MATCH(out[[#Headers],[דירוג]],Table2[#Headers],0),FALSE),"אחר")</f>
        <v>סגן או משנה</v>
      </c>
      <c r="L661" s="10" t="str">
        <f>IFERROR(VLOOKUP(out[[#This Row],[role]:[role]],Table2[],MATCH(out[[#Headers],[ערכאה]],Table2[#Headers],0),FALSE),"אחר")</f>
        <v>בית משפט המחוזי</v>
      </c>
      <c r="M661" s="10">
        <v>1</v>
      </c>
      <c r="N661" s="10">
        <f>IF(out[[#This Row],[sex]]="female",1,0)</f>
        <v>1</v>
      </c>
      <c r="O661" s="10" t="s">
        <v>4317</v>
      </c>
      <c r="P661" s="10">
        <f>IF(out[[#This Row],[שמות ערביים]]="ערבי",1,0)</f>
        <v>0</v>
      </c>
    </row>
    <row r="662" spans="1:16" x14ac:dyDescent="0.25">
      <c r="A662" s="1" t="s">
        <v>9</v>
      </c>
      <c r="B662" s="1" t="s">
        <v>169</v>
      </c>
      <c r="C662" s="1" t="s">
        <v>3580</v>
      </c>
      <c r="D662" s="1" t="s">
        <v>3581</v>
      </c>
      <c r="E662" s="1" t="s">
        <v>3582</v>
      </c>
      <c r="F662" s="1" t="s">
        <v>3583</v>
      </c>
      <c r="G662" s="1" t="s">
        <v>15</v>
      </c>
      <c r="H662" t="b">
        <v>0</v>
      </c>
      <c r="I662" t="b">
        <v>0</v>
      </c>
      <c r="J662" s="10" t="b">
        <f>IF(OR(out[[#This Row],[retired]]=TRUE,out[[#This Row],[deceased]]=TRUE),FALSE,TRUE)</f>
        <v>1</v>
      </c>
      <c r="K662" s="10" t="str">
        <f>IFERROR(VLOOKUP(out[[#This Row],[role]:[role]],Table2[],MATCH(out[[#Headers],[דירוג]],Table2[#Headers],0),FALSE),"אחר")</f>
        <v>שופט</v>
      </c>
      <c r="L662" s="10" t="str">
        <f>IFERROR(VLOOKUP(out[[#This Row],[role]:[role]],Table2[],MATCH(out[[#Headers],[ערכאה]],Table2[#Headers],0),FALSE),"אחר")</f>
        <v>בית משפט המחוזי</v>
      </c>
      <c r="M662" s="10">
        <v>1</v>
      </c>
      <c r="N662" s="10">
        <f>IF(out[[#This Row],[sex]]="female",1,0)</f>
        <v>0</v>
      </c>
      <c r="O662" s="10" t="s">
        <v>4317</v>
      </c>
      <c r="P662" s="10">
        <f>IF(out[[#This Row],[שמות ערביים]]="ערבי",1,0)</f>
        <v>0</v>
      </c>
    </row>
    <row r="663" spans="1:16" x14ac:dyDescent="0.25">
      <c r="A663" s="1" t="s">
        <v>9</v>
      </c>
      <c r="B663" s="1" t="s">
        <v>3273</v>
      </c>
      <c r="C663" s="1" t="s">
        <v>3584</v>
      </c>
      <c r="D663" s="1" t="s">
        <v>3585</v>
      </c>
      <c r="E663" s="1" t="s">
        <v>3586</v>
      </c>
      <c r="F663" s="1" t="s">
        <v>3587</v>
      </c>
      <c r="G663" s="1" t="s">
        <v>26</v>
      </c>
      <c r="H663" t="b">
        <v>0</v>
      </c>
      <c r="I663" t="b">
        <v>0</v>
      </c>
      <c r="J663" s="10" t="b">
        <f>IF(OR(out[[#This Row],[retired]]=TRUE,out[[#This Row],[deceased]]=TRUE),FALSE,TRUE)</f>
        <v>1</v>
      </c>
      <c r="K663" s="10" t="str">
        <f>IFERROR(VLOOKUP(out[[#This Row],[role]:[role]],Table2[],MATCH(out[[#Headers],[דירוג]],Table2[#Headers],0),FALSE),"אחר")</f>
        <v>שופט</v>
      </c>
      <c r="L663" s="10" t="str">
        <f>IFERROR(VLOOKUP(out[[#This Row],[role]:[role]],Table2[],MATCH(out[[#Headers],[ערכאה]],Table2[#Headers],0),FALSE),"אחר")</f>
        <v>בית משפט שלום</v>
      </c>
      <c r="M663" s="10">
        <v>1</v>
      </c>
      <c r="N663" s="10">
        <f>IF(out[[#This Row],[sex]]="female",1,0)</f>
        <v>1</v>
      </c>
      <c r="O663" s="10" t="s">
        <v>4317</v>
      </c>
      <c r="P663" s="10">
        <f>IF(out[[#This Row],[שמות ערביים]]="ערבי",1,0)</f>
        <v>0</v>
      </c>
    </row>
    <row r="664" spans="1:16" x14ac:dyDescent="0.25">
      <c r="A664" s="1" t="s">
        <v>9</v>
      </c>
      <c r="B664" s="1" t="s">
        <v>37</v>
      </c>
      <c r="C664" s="1" t="s">
        <v>3592</v>
      </c>
      <c r="D664" s="1" t="s">
        <v>3593</v>
      </c>
      <c r="E664" s="1" t="s">
        <v>3594</v>
      </c>
      <c r="F664" s="1" t="s">
        <v>3595</v>
      </c>
      <c r="G664" s="1" t="s">
        <v>26</v>
      </c>
      <c r="H664" t="b">
        <v>0</v>
      </c>
      <c r="I664" t="b">
        <v>0</v>
      </c>
      <c r="J664" s="10" t="b">
        <f>IF(OR(out[[#This Row],[retired]]=TRUE,out[[#This Row],[deceased]]=TRUE),FALSE,TRUE)</f>
        <v>1</v>
      </c>
      <c r="K664" s="10" t="str">
        <f>IFERROR(VLOOKUP(out[[#This Row],[role]:[role]],Table2[],MATCH(out[[#Headers],[דירוג]],Table2[#Headers],0),FALSE),"אחר")</f>
        <v>שופט</v>
      </c>
      <c r="L664" s="10" t="str">
        <f>IFERROR(VLOOKUP(out[[#This Row],[role]:[role]],Table2[],MATCH(out[[#Headers],[ערכאה]],Table2[#Headers],0),FALSE),"אחר")</f>
        <v>בית משפט שלום</v>
      </c>
      <c r="M664" s="10">
        <v>1</v>
      </c>
      <c r="N664" s="10">
        <f>IF(out[[#This Row],[sex]]="female",1,0)</f>
        <v>1</v>
      </c>
      <c r="O664" s="10" t="s">
        <v>4317</v>
      </c>
      <c r="P664" s="10">
        <f>IF(out[[#This Row],[שמות ערביים]]="ערבי",1,0)</f>
        <v>0</v>
      </c>
    </row>
    <row r="665" spans="1:16" x14ac:dyDescent="0.25">
      <c r="A665" s="1" t="s">
        <v>9</v>
      </c>
      <c r="B665" s="1" t="s">
        <v>169</v>
      </c>
      <c r="C665" s="1" t="s">
        <v>3598</v>
      </c>
      <c r="D665" s="1" t="s">
        <v>3599</v>
      </c>
      <c r="E665" s="1" t="s">
        <v>3600</v>
      </c>
      <c r="F665" s="1" t="s">
        <v>3601</v>
      </c>
      <c r="G665" s="1" t="s">
        <v>15</v>
      </c>
      <c r="H665" t="b">
        <v>0</v>
      </c>
      <c r="I665" t="b">
        <v>0</v>
      </c>
      <c r="J665" s="10" t="b">
        <f>IF(OR(out[[#This Row],[retired]]=TRUE,out[[#This Row],[deceased]]=TRUE),FALSE,TRUE)</f>
        <v>1</v>
      </c>
      <c r="K665" s="10" t="str">
        <f>IFERROR(VLOOKUP(out[[#This Row],[role]:[role]],Table2[],MATCH(out[[#Headers],[דירוג]],Table2[#Headers],0),FALSE),"אחר")</f>
        <v>שופט</v>
      </c>
      <c r="L665" s="10" t="str">
        <f>IFERROR(VLOOKUP(out[[#This Row],[role]:[role]],Table2[],MATCH(out[[#Headers],[ערכאה]],Table2[#Headers],0),FALSE),"אחר")</f>
        <v>בית משפט המחוזי</v>
      </c>
      <c r="M665" s="10">
        <v>1</v>
      </c>
      <c r="N665" s="10">
        <f>IF(out[[#This Row],[sex]]="female",1,0)</f>
        <v>0</v>
      </c>
      <c r="O665" s="10" t="s">
        <v>4317</v>
      </c>
      <c r="P665" s="10">
        <f>IF(out[[#This Row],[שמות ערביים]]="ערבי",1,0)</f>
        <v>0</v>
      </c>
    </row>
    <row r="666" spans="1:16" x14ac:dyDescent="0.25">
      <c r="A666" s="1" t="s">
        <v>9</v>
      </c>
      <c r="B666" s="1" t="s">
        <v>295</v>
      </c>
      <c r="C666" s="1" t="s">
        <v>449</v>
      </c>
      <c r="D666" s="1" t="s">
        <v>3614</v>
      </c>
      <c r="E666" s="1" t="s">
        <v>3615</v>
      </c>
      <c r="F666" s="1" t="s">
        <v>3616</v>
      </c>
      <c r="G666" s="1" t="s">
        <v>15</v>
      </c>
      <c r="H666" t="b">
        <v>0</v>
      </c>
      <c r="I666" t="b">
        <v>0</v>
      </c>
      <c r="J666" s="10" t="b">
        <f>IF(OR(out[[#This Row],[retired]]=TRUE,out[[#This Row],[deceased]]=TRUE),FALSE,TRUE)</f>
        <v>1</v>
      </c>
      <c r="K666" s="10" t="str">
        <f>IFERROR(VLOOKUP(out[[#This Row],[role]:[role]],Table2[],MATCH(out[[#Headers],[דירוג]],Table2[#Headers],0),FALSE),"אחר")</f>
        <v>שופט</v>
      </c>
      <c r="L666" s="10" t="str">
        <f>IFERROR(VLOOKUP(out[[#This Row],[role]:[role]],Table2[],MATCH(out[[#Headers],[ערכאה]],Table2[#Headers],0),FALSE),"אחר")</f>
        <v>בית משפט המחוזי</v>
      </c>
      <c r="M666" s="10">
        <v>1</v>
      </c>
      <c r="N666" s="10">
        <f>IF(out[[#This Row],[sex]]="female",1,0)</f>
        <v>0</v>
      </c>
      <c r="O666" s="10" t="s">
        <v>4317</v>
      </c>
      <c r="P666" s="10">
        <f>IF(out[[#This Row],[שמות ערביים]]="ערבי",1,0)</f>
        <v>0</v>
      </c>
    </row>
    <row r="667" spans="1:16" x14ac:dyDescent="0.25">
      <c r="A667" s="1" t="s">
        <v>9</v>
      </c>
      <c r="B667" s="1" t="s">
        <v>3617</v>
      </c>
      <c r="C667" s="1" t="s">
        <v>1942</v>
      </c>
      <c r="D667" s="1" t="s">
        <v>3618</v>
      </c>
      <c r="E667" s="1" t="s">
        <v>3619</v>
      </c>
      <c r="F667" s="1" t="s">
        <v>3620</v>
      </c>
      <c r="G667" s="1" t="s">
        <v>15</v>
      </c>
      <c r="H667" t="b">
        <v>0</v>
      </c>
      <c r="I667" t="b">
        <v>0</v>
      </c>
      <c r="J667" s="10" t="b">
        <f>IF(OR(out[[#This Row],[retired]]=TRUE,out[[#This Row],[deceased]]=TRUE),FALSE,TRUE)</f>
        <v>1</v>
      </c>
      <c r="K667" s="10" t="str">
        <f>IFERROR(VLOOKUP(out[[#This Row],[role]:[role]],Table2[],MATCH(out[[#Headers],[דירוג]],Table2[#Headers],0),FALSE),"אחר")</f>
        <v>שופט</v>
      </c>
      <c r="L667" s="10" t="str">
        <f>IFERROR(VLOOKUP(out[[#This Row],[role]:[role]],Table2[],MATCH(out[[#Headers],[ערכאה]],Table2[#Headers],0),FALSE),"אחר")</f>
        <v>בית משפט שלום</v>
      </c>
      <c r="M667" s="10">
        <v>1</v>
      </c>
      <c r="N667" s="10">
        <f>IF(out[[#This Row],[sex]]="female",1,0)</f>
        <v>0</v>
      </c>
      <c r="O667" s="10" t="s">
        <v>4317</v>
      </c>
      <c r="P667" s="10">
        <f>IF(out[[#This Row],[שמות ערביים]]="ערבי",1,0)</f>
        <v>0</v>
      </c>
    </row>
    <row r="668" spans="1:16" x14ac:dyDescent="0.25">
      <c r="A668" s="1" t="s">
        <v>9</v>
      </c>
      <c r="B668" s="1" t="s">
        <v>1302</v>
      </c>
      <c r="C668" s="1" t="s">
        <v>3627</v>
      </c>
      <c r="D668" s="1" t="s">
        <v>3628</v>
      </c>
      <c r="E668" s="1" t="s">
        <v>3629</v>
      </c>
      <c r="F668" s="1" t="s">
        <v>3630</v>
      </c>
      <c r="G668" s="1" t="s">
        <v>26</v>
      </c>
      <c r="H668" t="b">
        <v>0</v>
      </c>
      <c r="I668" t="b">
        <v>0</v>
      </c>
      <c r="J668" s="10" t="b">
        <f>IF(OR(out[[#This Row],[retired]]=TRUE,out[[#This Row],[deceased]]=TRUE),FALSE,TRUE)</f>
        <v>1</v>
      </c>
      <c r="K668" s="10" t="str">
        <f>IFERROR(VLOOKUP(out[[#This Row],[role]:[role]],Table2[],MATCH(out[[#Headers],[דירוג]],Table2[#Headers],0),FALSE),"אחר")</f>
        <v>שופט</v>
      </c>
      <c r="L668" s="10" t="str">
        <f>IFERROR(VLOOKUP(out[[#This Row],[role]:[role]],Table2[],MATCH(out[[#Headers],[ערכאה]],Table2[#Headers],0),FALSE),"אחר")</f>
        <v>בית משפט שלום</v>
      </c>
      <c r="M668" s="10">
        <v>1</v>
      </c>
      <c r="N668" s="10">
        <f>IF(out[[#This Row],[sex]]="female",1,0)</f>
        <v>1</v>
      </c>
      <c r="O668" s="10" t="s">
        <v>4317</v>
      </c>
      <c r="P668" s="10">
        <f>IF(out[[#This Row],[שמות ערביים]]="ערבי",1,0)</f>
        <v>0</v>
      </c>
    </row>
    <row r="669" spans="1:16" x14ac:dyDescent="0.25">
      <c r="A669" s="1" t="s">
        <v>9</v>
      </c>
      <c r="B669" s="1" t="s">
        <v>521</v>
      </c>
      <c r="C669" s="1" t="s">
        <v>3631</v>
      </c>
      <c r="D669" s="1" t="s">
        <v>3632</v>
      </c>
      <c r="E669" s="1" t="s">
        <v>3633</v>
      </c>
      <c r="F669" s="1" t="s">
        <v>3634</v>
      </c>
      <c r="G669" s="1" t="s">
        <v>15</v>
      </c>
      <c r="H669" t="b">
        <v>0</v>
      </c>
      <c r="I669" t="b">
        <v>0</v>
      </c>
      <c r="J669" s="10" t="b">
        <f>IF(OR(out[[#This Row],[retired]]=TRUE,out[[#This Row],[deceased]]=TRUE),FALSE,TRUE)</f>
        <v>1</v>
      </c>
      <c r="K669" s="10" t="str">
        <f>IFERROR(VLOOKUP(out[[#This Row],[role]:[role]],Table2[],MATCH(out[[#Headers],[דירוג]],Table2[#Headers],0),FALSE),"אחר")</f>
        <v>שופט</v>
      </c>
      <c r="L669" s="10" t="str">
        <f>IFERROR(VLOOKUP(out[[#This Row],[role]:[role]],Table2[],MATCH(out[[#Headers],[ערכאה]],Table2[#Headers],0),FALSE),"אחר")</f>
        <v>בית משפט המחוזי</v>
      </c>
      <c r="M669" s="10">
        <v>1</v>
      </c>
      <c r="N669" s="10">
        <f>IF(out[[#This Row],[sex]]="female",1,0)</f>
        <v>0</v>
      </c>
      <c r="O669" s="10" t="s">
        <v>4317</v>
      </c>
      <c r="P669" s="10">
        <f>IF(out[[#This Row],[שמות ערביים]]="ערבי",1,0)</f>
        <v>0</v>
      </c>
    </row>
    <row r="670" spans="1:16" x14ac:dyDescent="0.25">
      <c r="A670" s="1" t="s">
        <v>9</v>
      </c>
      <c r="B670" s="1" t="s">
        <v>3635</v>
      </c>
      <c r="C670" s="1" t="s">
        <v>3636</v>
      </c>
      <c r="D670" s="1" t="s">
        <v>3637</v>
      </c>
      <c r="E670" s="1" t="s">
        <v>3638</v>
      </c>
      <c r="F670" s="1" t="s">
        <v>3639</v>
      </c>
      <c r="G670" s="1" t="s">
        <v>15</v>
      </c>
      <c r="H670" t="b">
        <v>0</v>
      </c>
      <c r="I670" t="b">
        <v>0</v>
      </c>
      <c r="J670" s="10" t="b">
        <f>IF(OR(out[[#This Row],[retired]]=TRUE,out[[#This Row],[deceased]]=TRUE),FALSE,TRUE)</f>
        <v>1</v>
      </c>
      <c r="K670" s="10" t="str">
        <f>IFERROR(VLOOKUP(out[[#This Row],[role]:[role]],Table2[],MATCH(out[[#Headers],[דירוג]],Table2[#Headers],0),FALSE),"אחר")</f>
        <v>נשיא</v>
      </c>
      <c r="L670" s="10" t="str">
        <f>IFERROR(VLOOKUP(out[[#This Row],[role]:[role]],Table2[],MATCH(out[[#Headers],[ערכאה]],Table2[#Headers],0),FALSE),"אחר")</f>
        <v>בית הדין האזורי לעבודה</v>
      </c>
      <c r="M670" s="10">
        <v>1</v>
      </c>
      <c r="N670" s="10">
        <f>IF(out[[#This Row],[sex]]="female",1,0)</f>
        <v>0</v>
      </c>
      <c r="O670" s="10" t="s">
        <v>4317</v>
      </c>
      <c r="P670" s="10">
        <f>IF(out[[#This Row],[שמות ערביים]]="ערבי",1,0)</f>
        <v>0</v>
      </c>
    </row>
    <row r="671" spans="1:16" x14ac:dyDescent="0.25">
      <c r="A671" s="1" t="s">
        <v>99</v>
      </c>
      <c r="B671" s="1" t="s">
        <v>3070</v>
      </c>
      <c r="C671" s="1" t="s">
        <v>3641</v>
      </c>
      <c r="D671" s="1" t="s">
        <v>3642</v>
      </c>
      <c r="E671" s="1" t="s">
        <v>3643</v>
      </c>
      <c r="F671" s="1" t="s">
        <v>3644</v>
      </c>
      <c r="G671" s="1" t="s">
        <v>15</v>
      </c>
      <c r="H671" t="b">
        <v>0</v>
      </c>
      <c r="I671" t="b">
        <v>0</v>
      </c>
      <c r="J671" s="10" t="b">
        <f>IF(OR(out[[#This Row],[retired]]=TRUE,out[[#This Row],[deceased]]=TRUE),FALSE,TRUE)</f>
        <v>1</v>
      </c>
      <c r="K671" s="10" t="str">
        <f>IFERROR(VLOOKUP(out[[#This Row],[role]:[role]],Table2[],MATCH(out[[#Headers],[דירוג]],Table2[#Headers],0),FALSE),"אחר")</f>
        <v>רשם</v>
      </c>
      <c r="L671" s="10" t="str">
        <f>IFERROR(VLOOKUP(out[[#This Row],[role]:[role]],Table2[],MATCH(out[[#Headers],[ערכאה]],Table2[#Headers],0),FALSE),"אחר")</f>
        <v>בית משפט שלום</v>
      </c>
      <c r="M671" s="10">
        <v>1</v>
      </c>
      <c r="N671" s="10">
        <f>IF(out[[#This Row],[sex]]="female",1,0)</f>
        <v>0</v>
      </c>
      <c r="O671" s="10" t="s">
        <v>4317</v>
      </c>
      <c r="P671" s="10">
        <f>IF(out[[#This Row],[שמות ערביים]]="ערבי",1,0)</f>
        <v>0</v>
      </c>
    </row>
    <row r="672" spans="1:16" x14ac:dyDescent="0.25">
      <c r="A672" s="1" t="s">
        <v>9</v>
      </c>
      <c r="B672" s="1" t="s">
        <v>3273</v>
      </c>
      <c r="C672" s="1" t="s">
        <v>711</v>
      </c>
      <c r="D672" s="1" t="s">
        <v>3645</v>
      </c>
      <c r="E672" s="1" t="s">
        <v>713</v>
      </c>
      <c r="F672" s="1" t="s">
        <v>3646</v>
      </c>
      <c r="G672" s="1" t="s">
        <v>26</v>
      </c>
      <c r="H672" t="b">
        <v>0</v>
      </c>
      <c r="I672" t="b">
        <v>0</v>
      </c>
      <c r="J672" s="10" t="b">
        <f>IF(OR(out[[#This Row],[retired]]=TRUE,out[[#This Row],[deceased]]=TRUE),FALSE,TRUE)</f>
        <v>1</v>
      </c>
      <c r="K672" s="10" t="str">
        <f>IFERROR(VLOOKUP(out[[#This Row],[role]:[role]],Table2[],MATCH(out[[#Headers],[דירוג]],Table2[#Headers],0),FALSE),"אחר")</f>
        <v>שופט</v>
      </c>
      <c r="L672" s="10" t="str">
        <f>IFERROR(VLOOKUP(out[[#This Row],[role]:[role]],Table2[],MATCH(out[[#Headers],[ערכאה]],Table2[#Headers],0),FALSE),"אחר")</f>
        <v>בית משפט שלום</v>
      </c>
      <c r="M672" s="10">
        <v>1</v>
      </c>
      <c r="N672" s="10">
        <f>IF(out[[#This Row],[sex]]="female",1,0)</f>
        <v>1</v>
      </c>
      <c r="O672" s="10" t="s">
        <v>4317</v>
      </c>
      <c r="P672" s="10">
        <f>IF(out[[#This Row],[שמות ערביים]]="ערבי",1,0)</f>
        <v>0</v>
      </c>
    </row>
    <row r="673" spans="1:16" x14ac:dyDescent="0.25">
      <c r="A673" s="1" t="s">
        <v>9</v>
      </c>
      <c r="B673" s="1" t="s">
        <v>717</v>
      </c>
      <c r="C673" s="1" t="s">
        <v>2976</v>
      </c>
      <c r="D673" s="1" t="s">
        <v>3648</v>
      </c>
      <c r="E673" s="1" t="s">
        <v>2978</v>
      </c>
      <c r="F673" s="1" t="s">
        <v>3649</v>
      </c>
      <c r="G673" s="1" t="s">
        <v>15</v>
      </c>
      <c r="H673" t="b">
        <v>0</v>
      </c>
      <c r="I673" t="b">
        <v>0</v>
      </c>
      <c r="J673" s="10" t="b">
        <f>IF(OR(out[[#This Row],[retired]]=TRUE,out[[#This Row],[deceased]]=TRUE),FALSE,TRUE)</f>
        <v>1</v>
      </c>
      <c r="K673" s="10" t="str">
        <f>IFERROR(VLOOKUP(out[[#This Row],[role]:[role]],Table2[],MATCH(out[[#Headers],[דירוג]],Table2[#Headers],0),FALSE),"אחר")</f>
        <v>שופט</v>
      </c>
      <c r="L673" s="10" t="str">
        <f>IFERROR(VLOOKUP(out[[#This Row],[role]:[role]],Table2[],MATCH(out[[#Headers],[ערכאה]],Table2[#Headers],0),FALSE),"אחר")</f>
        <v>בית משפט המחוזי</v>
      </c>
      <c r="M673" s="10">
        <v>1</v>
      </c>
      <c r="N673" s="10">
        <f>IF(out[[#This Row],[sex]]="female",1,0)</f>
        <v>0</v>
      </c>
      <c r="O673" s="10" t="s">
        <v>4317</v>
      </c>
      <c r="P673" s="10">
        <f>IF(out[[#This Row],[שמות ערביים]]="ערבי",1,0)</f>
        <v>0</v>
      </c>
    </row>
    <row r="674" spans="1:16" x14ac:dyDescent="0.25">
      <c r="A674" s="1" t="s">
        <v>9</v>
      </c>
      <c r="B674" s="1" t="s">
        <v>169</v>
      </c>
      <c r="C674" s="1" t="s">
        <v>599</v>
      </c>
      <c r="D674" s="1" t="s">
        <v>3655</v>
      </c>
      <c r="E674" s="1" t="s">
        <v>1267</v>
      </c>
      <c r="F674" s="1" t="s">
        <v>3656</v>
      </c>
      <c r="G674" s="1" t="s">
        <v>15</v>
      </c>
      <c r="H674" t="b">
        <v>0</v>
      </c>
      <c r="I674" t="b">
        <v>0</v>
      </c>
      <c r="J674" s="10" t="b">
        <f>IF(OR(out[[#This Row],[retired]]=TRUE,out[[#This Row],[deceased]]=TRUE),FALSE,TRUE)</f>
        <v>1</v>
      </c>
      <c r="K674" s="10" t="str">
        <f>IFERROR(VLOOKUP(out[[#This Row],[role]:[role]],Table2[],MATCH(out[[#Headers],[דירוג]],Table2[#Headers],0),FALSE),"אחר")</f>
        <v>שופט</v>
      </c>
      <c r="L674" s="10" t="str">
        <f>IFERROR(VLOOKUP(out[[#This Row],[role]:[role]],Table2[],MATCH(out[[#Headers],[ערכאה]],Table2[#Headers],0),FALSE),"אחר")</f>
        <v>בית משפט המחוזי</v>
      </c>
      <c r="M674" s="10">
        <v>1</v>
      </c>
      <c r="N674" s="10">
        <f>IF(out[[#This Row],[sex]]="female",1,0)</f>
        <v>0</v>
      </c>
      <c r="O674" s="10" t="s">
        <v>4317</v>
      </c>
      <c r="P674" s="10">
        <f>IF(out[[#This Row],[שמות ערביים]]="ערבי",1,0)</f>
        <v>0</v>
      </c>
    </row>
    <row r="675" spans="1:16" x14ac:dyDescent="0.25">
      <c r="A675" s="1" t="s">
        <v>9</v>
      </c>
      <c r="B675" s="1" t="s">
        <v>442</v>
      </c>
      <c r="C675" s="1" t="s">
        <v>1878</v>
      </c>
      <c r="D675" s="1" t="s">
        <v>3657</v>
      </c>
      <c r="E675" s="1" t="s">
        <v>1830</v>
      </c>
      <c r="F675" s="1" t="s">
        <v>3658</v>
      </c>
      <c r="G675" s="1" t="s">
        <v>26</v>
      </c>
      <c r="H675" t="b">
        <v>0</v>
      </c>
      <c r="I675" t="b">
        <v>0</v>
      </c>
      <c r="J675" s="10" t="b">
        <f>IF(OR(out[[#This Row],[retired]]=TRUE,out[[#This Row],[deceased]]=TRUE),FALSE,TRUE)</f>
        <v>1</v>
      </c>
      <c r="K675" s="10" t="str">
        <f>IFERROR(VLOOKUP(out[[#This Row],[role]:[role]],Table2[],MATCH(out[[#Headers],[דירוג]],Table2[#Headers],0),FALSE),"אחר")</f>
        <v>שופט</v>
      </c>
      <c r="L675" s="10" t="str">
        <f>IFERROR(VLOOKUP(out[[#This Row],[role]:[role]],Table2[],MATCH(out[[#Headers],[ערכאה]],Table2[#Headers],0),FALSE),"אחר")</f>
        <v>בית משפט שלום</v>
      </c>
      <c r="M675" s="10">
        <v>1</v>
      </c>
      <c r="N675" s="10">
        <f>IF(out[[#This Row],[sex]]="female",1,0)</f>
        <v>1</v>
      </c>
      <c r="O675" s="10" t="s">
        <v>4317</v>
      </c>
      <c r="P675" s="10">
        <f>IF(out[[#This Row],[שמות ערביים]]="ערבי",1,0)</f>
        <v>0</v>
      </c>
    </row>
    <row r="676" spans="1:16" x14ac:dyDescent="0.25">
      <c r="A676" s="1" t="s">
        <v>9</v>
      </c>
      <c r="B676" s="1" t="s">
        <v>3661</v>
      </c>
      <c r="C676" s="1" t="s">
        <v>265</v>
      </c>
      <c r="D676" s="1" t="s">
        <v>3662</v>
      </c>
      <c r="E676" s="1" t="s">
        <v>267</v>
      </c>
      <c r="F676" s="1" t="s">
        <v>3663</v>
      </c>
      <c r="G676" s="1" t="s">
        <v>26</v>
      </c>
      <c r="H676" t="b">
        <v>0</v>
      </c>
      <c r="I676" t="b">
        <v>0</v>
      </c>
      <c r="J676" s="10" t="b">
        <f>IF(OR(out[[#This Row],[retired]]=TRUE,out[[#This Row],[deceased]]=TRUE),FALSE,TRUE)</f>
        <v>1</v>
      </c>
      <c r="K676" s="10" t="str">
        <f>IFERROR(VLOOKUP(out[[#This Row],[role]:[role]],Table2[],MATCH(out[[#Headers],[דירוג]],Table2[#Headers],0),FALSE),"אחר")</f>
        <v>שופט</v>
      </c>
      <c r="L676" s="10" t="str">
        <f>IFERROR(VLOOKUP(out[[#This Row],[role]:[role]],Table2[],MATCH(out[[#Headers],[ערכאה]],Table2[#Headers],0),FALSE),"אחר")</f>
        <v>בית הדין הארצי לעבודה</v>
      </c>
      <c r="M676" s="10">
        <v>1</v>
      </c>
      <c r="N676" s="10">
        <f>IF(out[[#This Row],[sex]]="female",1,0)</f>
        <v>1</v>
      </c>
      <c r="O676" s="10" t="s">
        <v>4317</v>
      </c>
      <c r="P676" s="10">
        <f>IF(out[[#This Row],[שמות ערביים]]="ערבי",1,0)</f>
        <v>0</v>
      </c>
    </row>
    <row r="677" spans="1:16" x14ac:dyDescent="0.25">
      <c r="A677" s="1" t="s">
        <v>9</v>
      </c>
      <c r="B677" s="1" t="s">
        <v>52</v>
      </c>
      <c r="C677" s="1" t="s">
        <v>2541</v>
      </c>
      <c r="D677" s="1" t="s">
        <v>3666</v>
      </c>
      <c r="E677" s="1" t="s">
        <v>2543</v>
      </c>
      <c r="F677" s="1" t="s">
        <v>3667</v>
      </c>
      <c r="G677" s="1" t="s">
        <v>15</v>
      </c>
      <c r="H677" t="b">
        <v>0</v>
      </c>
      <c r="I677" t="b">
        <v>0</v>
      </c>
      <c r="J677" s="10" t="b">
        <f>IF(OR(out[[#This Row],[retired]]=TRUE,out[[#This Row],[deceased]]=TRUE),FALSE,TRUE)</f>
        <v>1</v>
      </c>
      <c r="K677" s="10" t="str">
        <f>IFERROR(VLOOKUP(out[[#This Row],[role]:[role]],Table2[],MATCH(out[[#Headers],[דירוג]],Table2[#Headers],0),FALSE),"אחר")</f>
        <v>שופט</v>
      </c>
      <c r="L677" s="10" t="str">
        <f>IFERROR(VLOOKUP(out[[#This Row],[role]:[role]],Table2[],MATCH(out[[#Headers],[ערכאה]],Table2[#Headers],0),FALSE),"אחר")</f>
        <v>בית משפט שלום</v>
      </c>
      <c r="M677" s="10">
        <v>1</v>
      </c>
      <c r="N677" s="10">
        <f>IF(out[[#This Row],[sex]]="female",1,0)</f>
        <v>0</v>
      </c>
      <c r="O677" s="10" t="s">
        <v>4317</v>
      </c>
      <c r="P677" s="10">
        <f>IF(out[[#This Row],[שמות ערביים]]="ערבי",1,0)</f>
        <v>0</v>
      </c>
    </row>
    <row r="678" spans="1:16" x14ac:dyDescent="0.25">
      <c r="A678" s="1" t="s">
        <v>9</v>
      </c>
      <c r="B678" s="1" t="s">
        <v>52</v>
      </c>
      <c r="C678" s="1" t="s">
        <v>411</v>
      </c>
      <c r="D678" s="1" t="s">
        <v>3669</v>
      </c>
      <c r="E678" s="1" t="s">
        <v>415</v>
      </c>
      <c r="F678" s="1" t="s">
        <v>3670</v>
      </c>
      <c r="G678" s="1" t="s">
        <v>15</v>
      </c>
      <c r="H678" t="b">
        <v>0</v>
      </c>
      <c r="I678" t="b">
        <v>0</v>
      </c>
      <c r="J678" s="10" t="b">
        <f>IF(OR(out[[#This Row],[retired]]=TRUE,out[[#This Row],[deceased]]=TRUE),FALSE,TRUE)</f>
        <v>1</v>
      </c>
      <c r="K678" s="10" t="str">
        <f>IFERROR(VLOOKUP(out[[#This Row],[role]:[role]],Table2[],MATCH(out[[#Headers],[דירוג]],Table2[#Headers],0),FALSE),"אחר")</f>
        <v>שופט</v>
      </c>
      <c r="L678" s="10" t="str">
        <f>IFERROR(VLOOKUP(out[[#This Row],[role]:[role]],Table2[],MATCH(out[[#Headers],[ערכאה]],Table2[#Headers],0),FALSE),"אחר")</f>
        <v>בית משפט שלום</v>
      </c>
      <c r="M678" s="10">
        <v>1</v>
      </c>
      <c r="N678" s="10">
        <f>IF(out[[#This Row],[sex]]="female",1,0)</f>
        <v>0</v>
      </c>
      <c r="O678" s="10" t="s">
        <v>4317</v>
      </c>
      <c r="P678" s="10">
        <f>IF(out[[#This Row],[שמות ערביים]]="ערבי",1,0)</f>
        <v>0</v>
      </c>
    </row>
    <row r="679" spans="1:16" x14ac:dyDescent="0.25">
      <c r="A679" s="1" t="s">
        <v>9</v>
      </c>
      <c r="B679" s="1" t="s">
        <v>521</v>
      </c>
      <c r="C679" s="1" t="s">
        <v>472</v>
      </c>
      <c r="D679" s="1" t="s">
        <v>3679</v>
      </c>
      <c r="E679" s="1" t="s">
        <v>474</v>
      </c>
      <c r="F679" s="1" t="s">
        <v>3680</v>
      </c>
      <c r="G679" s="1" t="s">
        <v>15</v>
      </c>
      <c r="H679" t="b">
        <v>0</v>
      </c>
      <c r="I679" t="b">
        <v>0</v>
      </c>
      <c r="J679" s="10" t="b">
        <f>IF(OR(out[[#This Row],[retired]]=TRUE,out[[#This Row],[deceased]]=TRUE),FALSE,TRUE)</f>
        <v>1</v>
      </c>
      <c r="K679" s="10" t="str">
        <f>IFERROR(VLOOKUP(out[[#This Row],[role]:[role]],Table2[],MATCH(out[[#Headers],[דירוג]],Table2[#Headers],0),FALSE),"אחר")</f>
        <v>שופט</v>
      </c>
      <c r="L679" s="10" t="str">
        <f>IFERROR(VLOOKUP(out[[#This Row],[role]:[role]],Table2[],MATCH(out[[#Headers],[ערכאה]],Table2[#Headers],0),FALSE),"אחר")</f>
        <v>בית משפט המחוזי</v>
      </c>
      <c r="M679" s="10">
        <v>1</v>
      </c>
      <c r="N679" s="10">
        <f>IF(out[[#This Row],[sex]]="female",1,0)</f>
        <v>0</v>
      </c>
      <c r="O679" s="10" t="s">
        <v>4317</v>
      </c>
      <c r="P679" s="10">
        <f>IF(out[[#This Row],[שמות ערביים]]="ערבי",1,0)</f>
        <v>0</v>
      </c>
    </row>
    <row r="680" spans="1:16" x14ac:dyDescent="0.25">
      <c r="A680" s="1" t="s">
        <v>9</v>
      </c>
      <c r="B680" s="1" t="s">
        <v>3681</v>
      </c>
      <c r="C680" s="1" t="s">
        <v>90</v>
      </c>
      <c r="D680" s="1" t="s">
        <v>3682</v>
      </c>
      <c r="E680" s="1" t="s">
        <v>910</v>
      </c>
      <c r="F680" s="1" t="s">
        <v>3683</v>
      </c>
      <c r="G680" s="1" t="s">
        <v>26</v>
      </c>
      <c r="H680" t="b">
        <v>0</v>
      </c>
      <c r="I680" t="b">
        <v>0</v>
      </c>
      <c r="J680" s="10" t="b">
        <f>IF(OR(out[[#This Row],[retired]]=TRUE,out[[#This Row],[deceased]]=TRUE),FALSE,TRUE)</f>
        <v>1</v>
      </c>
      <c r="K680" s="10" t="str">
        <f>IFERROR(VLOOKUP(out[[#This Row],[role]:[role]],Table2[],MATCH(out[[#Headers],[דירוג]],Table2[#Headers],0),FALSE),"אחר")</f>
        <v>שופט</v>
      </c>
      <c r="L680" s="10" t="str">
        <f>IFERROR(VLOOKUP(out[[#This Row],[role]:[role]],Table2[],MATCH(out[[#Headers],[ערכאה]],Table2[#Headers],0),FALSE),"אחר")</f>
        <v>בית משפט המחוזי</v>
      </c>
      <c r="M680" s="10">
        <v>1</v>
      </c>
      <c r="N680" s="10">
        <f>IF(out[[#This Row],[sex]]="female",1,0)</f>
        <v>1</v>
      </c>
      <c r="O680" s="10" t="s">
        <v>4317</v>
      </c>
      <c r="P680" s="10">
        <f>IF(out[[#This Row],[שמות ערביים]]="ערבי",1,0)</f>
        <v>0</v>
      </c>
    </row>
    <row r="681" spans="1:16" x14ac:dyDescent="0.25">
      <c r="A681" s="1" t="s">
        <v>9</v>
      </c>
      <c r="B681" s="1" t="s">
        <v>3693</v>
      </c>
      <c r="C681" s="1" t="s">
        <v>413</v>
      </c>
      <c r="D681" s="1" t="s">
        <v>3694</v>
      </c>
      <c r="E681" s="1" t="s">
        <v>414</v>
      </c>
      <c r="F681" s="1" t="s">
        <v>3695</v>
      </c>
      <c r="G681" s="1" t="s">
        <v>15</v>
      </c>
      <c r="H681" t="b">
        <v>0</v>
      </c>
      <c r="I681" t="b">
        <v>0</v>
      </c>
      <c r="J681" s="10" t="b">
        <f>IF(OR(out[[#This Row],[retired]]=TRUE,out[[#This Row],[deceased]]=TRUE),FALSE,TRUE)</f>
        <v>1</v>
      </c>
      <c r="K681" s="10" t="str">
        <f>IFERROR(VLOOKUP(out[[#This Row],[role]:[role]],Table2[],MATCH(out[[#Headers],[דירוג]],Table2[#Headers],0),FALSE),"אחר")</f>
        <v>שופט</v>
      </c>
      <c r="L681" s="10" t="str">
        <f>IFERROR(VLOOKUP(out[[#This Row],[role]:[role]],Table2[],MATCH(out[[#Headers],[ערכאה]],Table2[#Headers],0),FALSE),"אחר")</f>
        <v>בית משפט שלום</v>
      </c>
      <c r="M681" s="10">
        <v>1</v>
      </c>
      <c r="N681" s="10">
        <f>IF(out[[#This Row],[sex]]="female",1,0)</f>
        <v>0</v>
      </c>
      <c r="O681" s="10" t="s">
        <v>4317</v>
      </c>
      <c r="P681" s="10">
        <f>IF(out[[#This Row],[שמות ערביים]]="ערבי",1,0)</f>
        <v>0</v>
      </c>
    </row>
    <row r="682" spans="1:16" x14ac:dyDescent="0.25">
      <c r="A682" s="1" t="s">
        <v>9</v>
      </c>
      <c r="B682" s="1" t="s">
        <v>295</v>
      </c>
      <c r="C682" s="1" t="s">
        <v>3704</v>
      </c>
      <c r="D682" s="1" t="s">
        <v>3705</v>
      </c>
      <c r="E682" s="1" t="s">
        <v>3706</v>
      </c>
      <c r="F682" s="1" t="s">
        <v>3707</v>
      </c>
      <c r="G682" s="1" t="s">
        <v>15</v>
      </c>
      <c r="H682" t="b">
        <v>0</v>
      </c>
      <c r="I682" t="b">
        <v>0</v>
      </c>
      <c r="J682" s="10" t="b">
        <f>IF(OR(out[[#This Row],[retired]]=TRUE,out[[#This Row],[deceased]]=TRUE),FALSE,TRUE)</f>
        <v>1</v>
      </c>
      <c r="K682" s="10" t="str">
        <f>IFERROR(VLOOKUP(out[[#This Row],[role]:[role]],Table2[],MATCH(out[[#Headers],[דירוג]],Table2[#Headers],0),FALSE),"אחר")</f>
        <v>שופט</v>
      </c>
      <c r="L682" s="10" t="str">
        <f>IFERROR(VLOOKUP(out[[#This Row],[role]:[role]],Table2[],MATCH(out[[#Headers],[ערכאה]],Table2[#Headers],0),FALSE),"אחר")</f>
        <v>בית משפט המחוזי</v>
      </c>
      <c r="M682" s="10">
        <v>1</v>
      </c>
      <c r="N682" s="10">
        <f>IF(out[[#This Row],[sex]]="female",1,0)</f>
        <v>0</v>
      </c>
      <c r="O682" s="10" t="s">
        <v>4317</v>
      </c>
      <c r="P682" s="10">
        <f>IF(out[[#This Row],[שמות ערביים]]="ערבי",1,0)</f>
        <v>0</v>
      </c>
    </row>
    <row r="683" spans="1:16" x14ac:dyDescent="0.25">
      <c r="A683" s="1" t="s">
        <v>9</v>
      </c>
      <c r="B683" s="1" t="s">
        <v>2233</v>
      </c>
      <c r="C683" s="1" t="s">
        <v>652</v>
      </c>
      <c r="D683" s="1" t="s">
        <v>3709</v>
      </c>
      <c r="E683" s="1" t="s">
        <v>654</v>
      </c>
      <c r="F683" s="1" t="s">
        <v>3710</v>
      </c>
      <c r="G683" s="1" t="s">
        <v>15</v>
      </c>
      <c r="H683" t="b">
        <v>0</v>
      </c>
      <c r="I683" t="b">
        <v>0</v>
      </c>
      <c r="J683" s="10" t="b">
        <f>IF(OR(out[[#This Row],[retired]]=TRUE,out[[#This Row],[deceased]]=TRUE),FALSE,TRUE)</f>
        <v>1</v>
      </c>
      <c r="K683" s="10" t="str">
        <f>IFERROR(VLOOKUP(out[[#This Row],[role]:[role]],Table2[],MATCH(out[[#Headers],[דירוג]],Table2[#Headers],0),FALSE),"אחר")</f>
        <v>שופט</v>
      </c>
      <c r="L683" s="10" t="str">
        <f>IFERROR(VLOOKUP(out[[#This Row],[role]:[role]],Table2[],MATCH(out[[#Headers],[ערכאה]],Table2[#Headers],0),FALSE),"אחר")</f>
        <v>בית משפט שלום</v>
      </c>
      <c r="M683" s="10">
        <v>1</v>
      </c>
      <c r="N683" s="10">
        <f>IF(out[[#This Row],[sex]]="female",1,0)</f>
        <v>0</v>
      </c>
      <c r="O683" s="10" t="s">
        <v>4317</v>
      </c>
      <c r="P683" s="10">
        <f>IF(out[[#This Row],[שמות ערביים]]="ערבי",1,0)</f>
        <v>0</v>
      </c>
    </row>
    <row r="684" spans="1:16" x14ac:dyDescent="0.25">
      <c r="A684" s="1" t="s">
        <v>9</v>
      </c>
      <c r="B684" s="1" t="s">
        <v>3718</v>
      </c>
      <c r="C684" s="1" t="s">
        <v>503</v>
      </c>
      <c r="D684" s="1" t="s">
        <v>3719</v>
      </c>
      <c r="E684" s="1" t="s">
        <v>2458</v>
      </c>
      <c r="F684" s="1" t="s">
        <v>3720</v>
      </c>
      <c r="G684" s="1" t="s">
        <v>26</v>
      </c>
      <c r="H684" t="b">
        <v>0</v>
      </c>
      <c r="I684" t="b">
        <v>0</v>
      </c>
      <c r="J684" s="10" t="b">
        <f>IF(OR(out[[#This Row],[retired]]=TRUE,out[[#This Row],[deceased]]=TRUE),FALSE,TRUE)</f>
        <v>1</v>
      </c>
      <c r="K684" s="10" t="str">
        <f>IFERROR(VLOOKUP(out[[#This Row],[role]:[role]],Table2[],MATCH(out[[#Headers],[דירוג]],Table2[#Headers],0),FALSE),"אחר")</f>
        <v>שופט</v>
      </c>
      <c r="L684" s="10" t="str">
        <f>IFERROR(VLOOKUP(out[[#This Row],[role]:[role]],Table2[],MATCH(out[[#Headers],[ערכאה]],Table2[#Headers],0),FALSE),"אחר")</f>
        <v>בית הדין האזורי לעבודה</v>
      </c>
      <c r="M684" s="10">
        <v>1</v>
      </c>
      <c r="N684" s="10">
        <f>IF(out[[#This Row],[sex]]="female",1,0)</f>
        <v>1</v>
      </c>
      <c r="O684" s="10" t="s">
        <v>4317</v>
      </c>
      <c r="P684" s="10">
        <f>IF(out[[#This Row],[שמות ערביים]]="ערבי",1,0)</f>
        <v>0</v>
      </c>
    </row>
    <row r="685" spans="1:16" x14ac:dyDescent="0.25">
      <c r="A685" s="1" t="s">
        <v>9</v>
      </c>
      <c r="B685" s="1" t="s">
        <v>3721</v>
      </c>
      <c r="C685" s="1" t="s">
        <v>3722</v>
      </c>
      <c r="D685" s="1" t="s">
        <v>3723</v>
      </c>
      <c r="E685" s="1" t="s">
        <v>3724</v>
      </c>
      <c r="F685" s="1" t="s">
        <v>3725</v>
      </c>
      <c r="G685" s="1" t="s">
        <v>15</v>
      </c>
      <c r="H685" t="b">
        <v>0</v>
      </c>
      <c r="I685" t="b">
        <v>0</v>
      </c>
      <c r="J685" s="10" t="b">
        <f>IF(OR(out[[#This Row],[retired]]=TRUE,out[[#This Row],[deceased]]=TRUE),FALSE,TRUE)</f>
        <v>1</v>
      </c>
      <c r="K685" s="10" t="str">
        <f>IFERROR(VLOOKUP(out[[#This Row],[role]:[role]],Table2[],MATCH(out[[#Headers],[דירוג]],Table2[#Headers],0),FALSE),"אחר")</f>
        <v>שופט</v>
      </c>
      <c r="L685" s="10" t="str">
        <f>IFERROR(VLOOKUP(out[[#This Row],[role]:[role]],Table2[],MATCH(out[[#Headers],[ערכאה]],Table2[#Headers],0),FALSE),"אחר")</f>
        <v>בית משפט שלום</v>
      </c>
      <c r="M685" s="10">
        <v>1</v>
      </c>
      <c r="N685" s="10">
        <f>IF(out[[#This Row],[sex]]="female",1,0)</f>
        <v>0</v>
      </c>
      <c r="O685" s="10" t="s">
        <v>4317</v>
      </c>
      <c r="P685" s="10">
        <f>IF(out[[#This Row],[שמות ערביים]]="ערבי",1,0)</f>
        <v>0</v>
      </c>
    </row>
    <row r="686" spans="1:16" x14ac:dyDescent="0.25">
      <c r="A686" s="1" t="s">
        <v>9</v>
      </c>
      <c r="B686" s="1" t="s">
        <v>204</v>
      </c>
      <c r="C686" s="1" t="s">
        <v>90</v>
      </c>
      <c r="D686" s="1" t="s">
        <v>3727</v>
      </c>
      <c r="E686" s="1" t="s">
        <v>92</v>
      </c>
      <c r="F686" s="1" t="s">
        <v>3728</v>
      </c>
      <c r="G686" s="1" t="s">
        <v>26</v>
      </c>
      <c r="H686" t="b">
        <v>0</v>
      </c>
      <c r="I686" t="b">
        <v>0</v>
      </c>
      <c r="J686" s="10" t="b">
        <f>IF(OR(out[[#This Row],[retired]]=TRUE,out[[#This Row],[deceased]]=TRUE),FALSE,TRUE)</f>
        <v>1</v>
      </c>
      <c r="K686" s="10" t="str">
        <f>IFERROR(VLOOKUP(out[[#This Row],[role]:[role]],Table2[],MATCH(out[[#Headers],[דירוג]],Table2[#Headers],0),FALSE),"אחר")</f>
        <v>שופט</v>
      </c>
      <c r="L686" s="10" t="str">
        <f>IFERROR(VLOOKUP(out[[#This Row],[role]:[role]],Table2[],MATCH(out[[#Headers],[ערכאה]],Table2[#Headers],0),FALSE),"אחר")</f>
        <v>בית משפט שלום</v>
      </c>
      <c r="M686" s="10">
        <v>1</v>
      </c>
      <c r="N686" s="10">
        <f>IF(out[[#This Row],[sex]]="female",1,0)</f>
        <v>1</v>
      </c>
      <c r="O686" s="10" t="s">
        <v>4317</v>
      </c>
      <c r="P686" s="10">
        <f>IF(out[[#This Row],[שמות ערביים]]="ערבי",1,0)</f>
        <v>0</v>
      </c>
    </row>
    <row r="687" spans="1:16" x14ac:dyDescent="0.25">
      <c r="A687" s="1" t="s">
        <v>9</v>
      </c>
      <c r="B687" s="1" t="s">
        <v>2916</v>
      </c>
      <c r="C687" s="1" t="s">
        <v>3729</v>
      </c>
      <c r="D687" s="1" t="s">
        <v>3730</v>
      </c>
      <c r="E687" s="1" t="s">
        <v>3731</v>
      </c>
      <c r="F687" s="1" t="s">
        <v>3732</v>
      </c>
      <c r="G687" s="1" t="s">
        <v>15</v>
      </c>
      <c r="H687" t="b">
        <v>0</v>
      </c>
      <c r="I687" t="b">
        <v>0</v>
      </c>
      <c r="J687" s="10" t="b">
        <f>IF(OR(out[[#This Row],[retired]]=TRUE,out[[#This Row],[deceased]]=TRUE),FALSE,TRUE)</f>
        <v>1</v>
      </c>
      <c r="K687" s="10" t="str">
        <f>IFERROR(VLOOKUP(out[[#This Row],[role]:[role]],Table2[],MATCH(out[[#Headers],[דירוג]],Table2[#Headers],0),FALSE),"אחר")</f>
        <v>שופט</v>
      </c>
      <c r="L687" s="10" t="str">
        <f>IFERROR(VLOOKUP(out[[#This Row],[role]:[role]],Table2[],MATCH(out[[#Headers],[ערכאה]],Table2[#Headers],0),FALSE),"אחר")</f>
        <v>בית משפט שלום</v>
      </c>
      <c r="M687" s="10">
        <v>1</v>
      </c>
      <c r="N687" s="10">
        <f>IF(out[[#This Row],[sex]]="female",1,0)</f>
        <v>0</v>
      </c>
      <c r="O687" s="10" t="s">
        <v>4317</v>
      </c>
      <c r="P687" s="10">
        <f>IF(out[[#This Row],[שמות ערביים]]="ערבי",1,0)</f>
        <v>0</v>
      </c>
    </row>
    <row r="688" spans="1:16" x14ac:dyDescent="0.25">
      <c r="A688" s="1" t="s">
        <v>9</v>
      </c>
      <c r="B688" s="1" t="s">
        <v>122</v>
      </c>
      <c r="C688" s="1" t="s">
        <v>1828</v>
      </c>
      <c r="D688" s="1" t="s">
        <v>3735</v>
      </c>
      <c r="E688" s="1" t="s">
        <v>1830</v>
      </c>
      <c r="F688" s="1" t="s">
        <v>3736</v>
      </c>
      <c r="G688" s="1" t="s">
        <v>26</v>
      </c>
      <c r="H688" t="b">
        <v>0</v>
      </c>
      <c r="I688" t="b">
        <v>0</v>
      </c>
      <c r="J688" s="10" t="b">
        <f>IF(OR(out[[#This Row],[retired]]=TRUE,out[[#This Row],[deceased]]=TRUE),FALSE,TRUE)</f>
        <v>1</v>
      </c>
      <c r="K688" s="10" t="str">
        <f>IFERROR(VLOOKUP(out[[#This Row],[role]:[role]],Table2[],MATCH(out[[#Headers],[דירוג]],Table2[#Headers],0),FALSE),"אחר")</f>
        <v>שופט</v>
      </c>
      <c r="L688" s="10" t="str">
        <f>IFERROR(VLOOKUP(out[[#This Row],[role]:[role]],Table2[],MATCH(out[[#Headers],[ערכאה]],Table2[#Headers],0),FALSE),"אחר")</f>
        <v>בית משפט המחוזי</v>
      </c>
      <c r="M688" s="10">
        <v>1</v>
      </c>
      <c r="N688" s="10">
        <f>IF(out[[#This Row],[sex]]="female",1,0)</f>
        <v>1</v>
      </c>
      <c r="O688" s="10" t="s">
        <v>4317</v>
      </c>
      <c r="P688" s="10">
        <f>IF(out[[#This Row],[שמות ערביים]]="ערבי",1,0)</f>
        <v>0</v>
      </c>
    </row>
    <row r="689" spans="1:16" x14ac:dyDescent="0.25">
      <c r="A689" s="1" t="s">
        <v>9</v>
      </c>
      <c r="B689" s="1" t="s">
        <v>672</v>
      </c>
      <c r="C689" s="1" t="s">
        <v>503</v>
      </c>
      <c r="D689" s="1" t="s">
        <v>3740</v>
      </c>
      <c r="E689" s="1" t="s">
        <v>2458</v>
      </c>
      <c r="F689" s="1" t="s">
        <v>3741</v>
      </c>
      <c r="G689" s="1" t="s">
        <v>26</v>
      </c>
      <c r="H689" t="b">
        <v>0</v>
      </c>
      <c r="I689" t="b">
        <v>0</v>
      </c>
      <c r="J689" s="10" t="b">
        <f>IF(OR(out[[#This Row],[retired]]=TRUE,out[[#This Row],[deceased]]=TRUE),FALSE,TRUE)</f>
        <v>1</v>
      </c>
      <c r="K689" s="10" t="str">
        <f>IFERROR(VLOOKUP(out[[#This Row],[role]:[role]],Table2[],MATCH(out[[#Headers],[דירוג]],Table2[#Headers],0),FALSE),"אחר")</f>
        <v>שופט</v>
      </c>
      <c r="L689" s="10" t="str">
        <f>IFERROR(VLOOKUP(out[[#This Row],[role]:[role]],Table2[],MATCH(out[[#Headers],[ערכאה]],Table2[#Headers],0),FALSE),"אחר")</f>
        <v>בית משפט שלום</v>
      </c>
      <c r="M689" s="10">
        <v>1</v>
      </c>
      <c r="N689" s="10">
        <f>IF(out[[#This Row],[sex]]="female",1,0)</f>
        <v>1</v>
      </c>
      <c r="O689" s="10" t="s">
        <v>4317</v>
      </c>
      <c r="P689" s="10">
        <f>IF(out[[#This Row],[שמות ערביים]]="ערבי",1,0)</f>
        <v>0</v>
      </c>
    </row>
    <row r="690" spans="1:16" x14ac:dyDescent="0.25">
      <c r="A690" s="1" t="s">
        <v>9</v>
      </c>
      <c r="B690" s="1" t="s">
        <v>412</v>
      </c>
      <c r="C690" s="1" t="s">
        <v>3748</v>
      </c>
      <c r="D690" s="1" t="s">
        <v>3749</v>
      </c>
      <c r="E690" s="1" t="s">
        <v>3750</v>
      </c>
      <c r="F690" s="1" t="s">
        <v>3751</v>
      </c>
      <c r="G690" s="1" t="s">
        <v>15</v>
      </c>
      <c r="H690" t="b">
        <v>0</v>
      </c>
      <c r="I690" t="b">
        <v>0</v>
      </c>
      <c r="J690" s="10" t="b">
        <f>IF(OR(out[[#This Row],[retired]]=TRUE,out[[#This Row],[deceased]]=TRUE),FALSE,TRUE)</f>
        <v>1</v>
      </c>
      <c r="K690" s="10" t="str">
        <f>IFERROR(VLOOKUP(out[[#This Row],[role]:[role]],Table2[],MATCH(out[[#Headers],[דירוג]],Table2[#Headers],0),FALSE),"אחר")</f>
        <v>שופט</v>
      </c>
      <c r="L690" s="10" t="str">
        <f>IFERROR(VLOOKUP(out[[#This Row],[role]:[role]],Table2[],MATCH(out[[#Headers],[ערכאה]],Table2[#Headers],0),FALSE),"אחר")</f>
        <v>בית משפט לתעבורה</v>
      </c>
      <c r="M690" s="10">
        <v>1</v>
      </c>
      <c r="N690" s="10">
        <f>IF(out[[#This Row],[sex]]="female",1,0)</f>
        <v>0</v>
      </c>
      <c r="O690" s="10" t="s">
        <v>4317</v>
      </c>
      <c r="P690" s="10">
        <f>IF(out[[#This Row],[שמות ערביים]]="ערבי",1,0)</f>
        <v>0</v>
      </c>
    </row>
    <row r="691" spans="1:16" x14ac:dyDescent="0.25">
      <c r="A691" s="1" t="s">
        <v>9</v>
      </c>
      <c r="B691" s="1" t="s">
        <v>245</v>
      </c>
      <c r="C691" s="1" t="s">
        <v>3752</v>
      </c>
      <c r="D691" s="1" t="s">
        <v>3753</v>
      </c>
      <c r="E691" s="1" t="s">
        <v>3754</v>
      </c>
      <c r="F691" s="1" t="s">
        <v>3755</v>
      </c>
      <c r="G691" s="1" t="s">
        <v>26</v>
      </c>
      <c r="H691" t="b">
        <v>0</v>
      </c>
      <c r="I691" t="b">
        <v>0</v>
      </c>
      <c r="J691" s="10" t="b">
        <f>IF(OR(out[[#This Row],[retired]]=TRUE,out[[#This Row],[deceased]]=TRUE),FALSE,TRUE)</f>
        <v>1</v>
      </c>
      <c r="K691" s="10" t="str">
        <f>IFERROR(VLOOKUP(out[[#This Row],[role]:[role]],Table2[],MATCH(out[[#Headers],[דירוג]],Table2[#Headers],0),FALSE),"אחר")</f>
        <v>שופט</v>
      </c>
      <c r="L691" s="10" t="str">
        <f>IFERROR(VLOOKUP(out[[#This Row],[role]:[role]],Table2[],MATCH(out[[#Headers],[ערכאה]],Table2[#Headers],0),FALSE),"אחר")</f>
        <v>בית משפט שלום</v>
      </c>
      <c r="M691" s="10">
        <v>1</v>
      </c>
      <c r="N691" s="10">
        <f>IF(out[[#This Row],[sex]]="female",1,0)</f>
        <v>1</v>
      </c>
      <c r="O691" s="10" t="s">
        <v>4317</v>
      </c>
      <c r="P691" s="10">
        <f>IF(out[[#This Row],[שמות ערביים]]="ערבי",1,0)</f>
        <v>0</v>
      </c>
    </row>
    <row r="692" spans="1:16" x14ac:dyDescent="0.25">
      <c r="A692" s="1" t="s">
        <v>9</v>
      </c>
      <c r="B692" s="1" t="s">
        <v>672</v>
      </c>
      <c r="C692" s="1" t="s">
        <v>589</v>
      </c>
      <c r="D692" s="1" t="s">
        <v>3756</v>
      </c>
      <c r="E692" s="1" t="s">
        <v>591</v>
      </c>
      <c r="F692" s="1" t="s">
        <v>3757</v>
      </c>
      <c r="G692" s="1" t="s">
        <v>26</v>
      </c>
      <c r="H692" t="b">
        <v>0</v>
      </c>
      <c r="I692" t="b">
        <v>0</v>
      </c>
      <c r="J692" s="10" t="b">
        <f>IF(OR(out[[#This Row],[retired]]=TRUE,out[[#This Row],[deceased]]=TRUE),FALSE,TRUE)</f>
        <v>1</v>
      </c>
      <c r="K692" s="10" t="str">
        <f>IFERROR(VLOOKUP(out[[#This Row],[role]:[role]],Table2[],MATCH(out[[#Headers],[דירוג]],Table2[#Headers],0),FALSE),"אחר")</f>
        <v>שופט</v>
      </c>
      <c r="L692" s="10" t="str">
        <f>IFERROR(VLOOKUP(out[[#This Row],[role]:[role]],Table2[],MATCH(out[[#Headers],[ערכאה]],Table2[#Headers],0),FALSE),"אחר")</f>
        <v>בית משפט שלום</v>
      </c>
      <c r="M692" s="10">
        <v>1</v>
      </c>
      <c r="N692" s="10">
        <f>IF(out[[#This Row],[sex]]="female",1,0)</f>
        <v>1</v>
      </c>
      <c r="O692" s="10" t="s">
        <v>4317</v>
      </c>
      <c r="P692" s="10">
        <f>IF(out[[#This Row],[שמות ערביים]]="ערבי",1,0)</f>
        <v>0</v>
      </c>
    </row>
    <row r="693" spans="1:16" x14ac:dyDescent="0.25">
      <c r="A693" s="1" t="s">
        <v>9</v>
      </c>
      <c r="B693" s="1" t="s">
        <v>3760</v>
      </c>
      <c r="C693" s="1" t="s">
        <v>381</v>
      </c>
      <c r="D693" s="1" t="s">
        <v>3761</v>
      </c>
      <c r="E693" s="1" t="s">
        <v>382</v>
      </c>
      <c r="F693" s="1" t="s">
        <v>3762</v>
      </c>
      <c r="G693" s="1" t="s">
        <v>26</v>
      </c>
      <c r="H693" t="b">
        <v>0</v>
      </c>
      <c r="I693" t="b">
        <v>0</v>
      </c>
      <c r="J693" s="10" t="b">
        <f>IF(OR(out[[#This Row],[retired]]=TRUE,out[[#This Row],[deceased]]=TRUE),FALSE,TRUE)</f>
        <v>1</v>
      </c>
      <c r="K693" s="10" t="str">
        <f>IFERROR(VLOOKUP(out[[#This Row],[role]:[role]],Table2[],MATCH(out[[#Headers],[דירוג]],Table2[#Headers],0),FALSE),"אחר")</f>
        <v>שופט</v>
      </c>
      <c r="L693" s="10" t="str">
        <f>IFERROR(VLOOKUP(out[[#This Row],[role]:[role]],Table2[],MATCH(out[[#Headers],[ערכאה]],Table2[#Headers],0),FALSE),"אחר")</f>
        <v>בית משפט שלום</v>
      </c>
      <c r="M693" s="10">
        <v>1</v>
      </c>
      <c r="N693" s="10">
        <f>IF(out[[#This Row],[sex]]="female",1,0)</f>
        <v>1</v>
      </c>
      <c r="O693" s="10" t="s">
        <v>4317</v>
      </c>
      <c r="P693" s="10">
        <f>IF(out[[#This Row],[שמות ערביים]]="ערבי",1,0)</f>
        <v>0</v>
      </c>
    </row>
    <row r="694" spans="1:16" x14ac:dyDescent="0.25">
      <c r="A694" s="1" t="s">
        <v>9</v>
      </c>
      <c r="B694" s="1" t="s">
        <v>1289</v>
      </c>
      <c r="C694" s="1" t="s">
        <v>3767</v>
      </c>
      <c r="D694" s="1" t="s">
        <v>3768</v>
      </c>
      <c r="E694" s="1" t="s">
        <v>3769</v>
      </c>
      <c r="F694" s="1" t="s">
        <v>3770</v>
      </c>
      <c r="G694" s="1" t="s">
        <v>26</v>
      </c>
      <c r="H694" t="b">
        <v>0</v>
      </c>
      <c r="I694" t="b">
        <v>0</v>
      </c>
      <c r="J694" s="10" t="b">
        <f>IF(OR(out[[#This Row],[retired]]=TRUE,out[[#This Row],[deceased]]=TRUE),FALSE,TRUE)</f>
        <v>1</v>
      </c>
      <c r="K694" s="10" t="str">
        <f>IFERROR(VLOOKUP(out[[#This Row],[role]:[role]],Table2[],MATCH(out[[#Headers],[דירוג]],Table2[#Headers],0),FALSE),"אחר")</f>
        <v>שופט</v>
      </c>
      <c r="L694" s="10" t="str">
        <f>IFERROR(VLOOKUP(out[[#This Row],[role]:[role]],Table2[],MATCH(out[[#Headers],[ערכאה]],Table2[#Headers],0),FALSE),"אחר")</f>
        <v>בית משפט שלום</v>
      </c>
      <c r="M694" s="10">
        <v>1</v>
      </c>
      <c r="N694" s="10">
        <f>IF(out[[#This Row],[sex]]="female",1,0)</f>
        <v>1</v>
      </c>
      <c r="O694" s="10" t="s">
        <v>4317</v>
      </c>
      <c r="P694" s="10">
        <f>IF(out[[#This Row],[שמות ערביים]]="ערבי",1,0)</f>
        <v>0</v>
      </c>
    </row>
    <row r="695" spans="1:16" x14ac:dyDescent="0.25">
      <c r="A695" s="1" t="s">
        <v>9</v>
      </c>
      <c r="B695" s="1" t="s">
        <v>300</v>
      </c>
      <c r="C695" s="1" t="s">
        <v>3771</v>
      </c>
      <c r="D695" s="1" t="s">
        <v>3772</v>
      </c>
      <c r="E695" s="1" t="s">
        <v>3773</v>
      </c>
      <c r="F695" s="1" t="s">
        <v>3774</v>
      </c>
      <c r="G695" s="1" t="s">
        <v>15</v>
      </c>
      <c r="H695" t="b">
        <v>0</v>
      </c>
      <c r="I695" t="b">
        <v>0</v>
      </c>
      <c r="J695" s="10" t="b">
        <f>IF(OR(out[[#This Row],[retired]]=TRUE,out[[#This Row],[deceased]]=TRUE),FALSE,TRUE)</f>
        <v>1</v>
      </c>
      <c r="K695" s="10" t="str">
        <f>IFERROR(VLOOKUP(out[[#This Row],[role]:[role]],Table2[],MATCH(out[[#Headers],[דירוג]],Table2[#Headers],0),FALSE),"אחר")</f>
        <v>שופט</v>
      </c>
      <c r="L695" s="10" t="str">
        <f>IFERROR(VLOOKUP(out[[#This Row],[role]:[role]],Table2[],MATCH(out[[#Headers],[ערכאה]],Table2[#Headers],0),FALSE),"אחר")</f>
        <v>בית משפט שלום</v>
      </c>
      <c r="M695" s="10">
        <v>1</v>
      </c>
      <c r="N695" s="10">
        <f>IF(out[[#This Row],[sex]]="female",1,0)</f>
        <v>0</v>
      </c>
      <c r="O695" s="10" t="s">
        <v>4317</v>
      </c>
      <c r="P695" s="10">
        <f>IF(out[[#This Row],[שמות ערביים]]="ערבי",1,0)</f>
        <v>0</v>
      </c>
    </row>
    <row r="696" spans="1:16" x14ac:dyDescent="0.25">
      <c r="A696" s="1" t="s">
        <v>9</v>
      </c>
      <c r="B696" s="1" t="s">
        <v>3782</v>
      </c>
      <c r="C696" s="1" t="s">
        <v>137</v>
      </c>
      <c r="D696" s="1" t="s">
        <v>3783</v>
      </c>
      <c r="E696" s="1" t="s">
        <v>139</v>
      </c>
      <c r="F696" s="1" t="s">
        <v>3784</v>
      </c>
      <c r="G696" s="1" t="s">
        <v>26</v>
      </c>
      <c r="H696" t="b">
        <v>0</v>
      </c>
      <c r="I696" t="b">
        <v>0</v>
      </c>
      <c r="J696" s="10" t="b">
        <f>IF(OR(out[[#This Row],[retired]]=TRUE,out[[#This Row],[deceased]]=TRUE),FALSE,TRUE)</f>
        <v>1</v>
      </c>
      <c r="K696" s="10" t="str">
        <f>IFERROR(VLOOKUP(out[[#This Row],[role]:[role]],Table2[],MATCH(out[[#Headers],[דירוג]],Table2[#Headers],0),FALSE),"אחר")</f>
        <v>סגן או משנה</v>
      </c>
      <c r="L696" s="10" t="str">
        <f>IFERROR(VLOOKUP(out[[#This Row],[role]:[role]],Table2[],MATCH(out[[#Headers],[ערכאה]],Table2[#Headers],0),FALSE),"אחר")</f>
        <v>בית משפט שלום</v>
      </c>
      <c r="M696" s="10">
        <v>1</v>
      </c>
      <c r="N696" s="10">
        <f>IF(out[[#This Row],[sex]]="female",1,0)</f>
        <v>1</v>
      </c>
      <c r="O696" s="10" t="s">
        <v>4317</v>
      </c>
      <c r="P696" s="10">
        <f>IF(out[[#This Row],[שמות ערביים]]="ערבי",1,0)</f>
        <v>0</v>
      </c>
    </row>
    <row r="697" spans="1:16" x14ac:dyDescent="0.25">
      <c r="A697" s="1" t="s">
        <v>9</v>
      </c>
      <c r="B697" s="1" t="s">
        <v>204</v>
      </c>
      <c r="C697" s="1" t="s">
        <v>400</v>
      </c>
      <c r="D697" s="1" t="s">
        <v>3788</v>
      </c>
      <c r="E697" s="1" t="s">
        <v>402</v>
      </c>
      <c r="F697" s="1" t="s">
        <v>3789</v>
      </c>
      <c r="G697" s="1" t="s">
        <v>26</v>
      </c>
      <c r="H697" t="b">
        <v>0</v>
      </c>
      <c r="I697" t="b">
        <v>0</v>
      </c>
      <c r="J697" s="10" t="b">
        <f>IF(OR(out[[#This Row],[retired]]=TRUE,out[[#This Row],[deceased]]=TRUE),FALSE,TRUE)</f>
        <v>1</v>
      </c>
      <c r="K697" s="10" t="str">
        <f>IFERROR(VLOOKUP(out[[#This Row],[role]:[role]],Table2[],MATCH(out[[#Headers],[דירוג]],Table2[#Headers],0),FALSE),"אחר")</f>
        <v>שופט</v>
      </c>
      <c r="L697" s="10" t="str">
        <f>IFERROR(VLOOKUP(out[[#This Row],[role]:[role]],Table2[],MATCH(out[[#Headers],[ערכאה]],Table2[#Headers],0),FALSE),"אחר")</f>
        <v>בית משפט שלום</v>
      </c>
      <c r="M697" s="10">
        <v>1</v>
      </c>
      <c r="N697" s="10">
        <f>IF(out[[#This Row],[sex]]="female",1,0)</f>
        <v>1</v>
      </c>
      <c r="O697" s="10" t="s">
        <v>4317</v>
      </c>
      <c r="P697" s="10">
        <f>IF(out[[#This Row],[שמות ערביים]]="ערבי",1,0)</f>
        <v>0</v>
      </c>
    </row>
    <row r="698" spans="1:16" x14ac:dyDescent="0.25">
      <c r="A698" s="1" t="s">
        <v>9</v>
      </c>
      <c r="B698" s="1" t="s">
        <v>245</v>
      </c>
      <c r="C698" s="1" t="s">
        <v>381</v>
      </c>
      <c r="D698" s="1" t="s">
        <v>3791</v>
      </c>
      <c r="E698" s="1" t="s">
        <v>382</v>
      </c>
      <c r="F698" s="1" t="s">
        <v>3792</v>
      </c>
      <c r="G698" s="1" t="s">
        <v>26</v>
      </c>
      <c r="H698" t="b">
        <v>0</v>
      </c>
      <c r="I698" t="b">
        <v>0</v>
      </c>
      <c r="J698" s="10" t="b">
        <f>IF(OR(out[[#This Row],[retired]]=TRUE,out[[#This Row],[deceased]]=TRUE),FALSE,TRUE)</f>
        <v>1</v>
      </c>
      <c r="K698" s="10" t="str">
        <f>IFERROR(VLOOKUP(out[[#This Row],[role]:[role]],Table2[],MATCH(out[[#Headers],[דירוג]],Table2[#Headers],0),FALSE),"אחר")</f>
        <v>שופט</v>
      </c>
      <c r="L698" s="10" t="str">
        <f>IFERROR(VLOOKUP(out[[#This Row],[role]:[role]],Table2[],MATCH(out[[#Headers],[ערכאה]],Table2[#Headers],0),FALSE),"אחר")</f>
        <v>בית משפט שלום</v>
      </c>
      <c r="M698" s="10">
        <v>1</v>
      </c>
      <c r="N698" s="10">
        <f>IF(out[[#This Row],[sex]]="female",1,0)</f>
        <v>1</v>
      </c>
      <c r="O698" s="10" t="s">
        <v>4317</v>
      </c>
      <c r="P698" s="10">
        <f>IF(out[[#This Row],[שמות ערביים]]="ערבי",1,0)</f>
        <v>0</v>
      </c>
    </row>
    <row r="699" spans="1:16" x14ac:dyDescent="0.25">
      <c r="A699" s="1" t="s">
        <v>9</v>
      </c>
      <c r="B699" s="1" t="s">
        <v>1043</v>
      </c>
      <c r="C699" s="1" t="s">
        <v>3795</v>
      </c>
      <c r="D699" s="1" t="s">
        <v>3796</v>
      </c>
      <c r="E699" s="1" t="s">
        <v>3797</v>
      </c>
      <c r="F699" s="1" t="s">
        <v>3798</v>
      </c>
      <c r="G699" s="1" t="s">
        <v>26</v>
      </c>
      <c r="H699" t="b">
        <v>0</v>
      </c>
      <c r="I699" t="b">
        <v>0</v>
      </c>
      <c r="J699" s="10" t="b">
        <f>IF(OR(out[[#This Row],[retired]]=TRUE,out[[#This Row],[deceased]]=TRUE),FALSE,TRUE)</f>
        <v>1</v>
      </c>
      <c r="K699" s="10" t="str">
        <f>IFERROR(VLOOKUP(out[[#This Row],[role]:[role]],Table2[],MATCH(out[[#Headers],[דירוג]],Table2[#Headers],0),FALSE),"אחר")</f>
        <v>שופט</v>
      </c>
      <c r="L699" s="10" t="str">
        <f>IFERROR(VLOOKUP(out[[#This Row],[role]:[role]],Table2[],MATCH(out[[#Headers],[ערכאה]],Table2[#Headers],0),FALSE),"אחר")</f>
        <v>בית משפט המחוזי</v>
      </c>
      <c r="M699" s="10">
        <v>1</v>
      </c>
      <c r="N699" s="10">
        <f>IF(out[[#This Row],[sex]]="female",1,0)</f>
        <v>1</v>
      </c>
      <c r="O699" s="10" t="s">
        <v>4317</v>
      </c>
      <c r="P699" s="10">
        <f>IF(out[[#This Row],[שמות ערביים]]="ערבי",1,0)</f>
        <v>0</v>
      </c>
    </row>
    <row r="700" spans="1:16" x14ac:dyDescent="0.25">
      <c r="A700" s="1" t="s">
        <v>9</v>
      </c>
      <c r="B700" s="1" t="s">
        <v>3799</v>
      </c>
      <c r="C700" s="1" t="s">
        <v>986</v>
      </c>
      <c r="D700" s="1" t="s">
        <v>3800</v>
      </c>
      <c r="E700" s="1" t="s">
        <v>988</v>
      </c>
      <c r="F700" s="1" t="s">
        <v>3801</v>
      </c>
      <c r="G700" s="1" t="s">
        <v>26</v>
      </c>
      <c r="H700" t="b">
        <v>0</v>
      </c>
      <c r="I700" t="b">
        <v>0</v>
      </c>
      <c r="J700" s="10" t="b">
        <f>IF(OR(out[[#This Row],[retired]]=TRUE,out[[#This Row],[deceased]]=TRUE),FALSE,TRUE)</f>
        <v>1</v>
      </c>
      <c r="K700" s="10" t="str">
        <f>IFERROR(VLOOKUP(out[[#This Row],[role]:[role]],Table2[],MATCH(out[[#Headers],[דירוג]],Table2[#Headers],0),FALSE),"אחר")</f>
        <v>סגן או משנה</v>
      </c>
      <c r="L700" s="10" t="str">
        <f>IFERROR(VLOOKUP(out[[#This Row],[role]:[role]],Table2[],MATCH(out[[#Headers],[ערכאה]],Table2[#Headers],0),FALSE),"אחר")</f>
        <v>בית משפט שלום</v>
      </c>
      <c r="M700" s="10">
        <v>1</v>
      </c>
      <c r="N700" s="10">
        <f>IF(out[[#This Row],[sex]]="female",1,0)</f>
        <v>1</v>
      </c>
      <c r="O700" s="10" t="s">
        <v>4317</v>
      </c>
      <c r="P700" s="10">
        <f>IF(out[[#This Row],[שמות ערביים]]="ערבי",1,0)</f>
        <v>0</v>
      </c>
    </row>
    <row r="701" spans="1:16" x14ac:dyDescent="0.25">
      <c r="A701" s="1" t="s">
        <v>9</v>
      </c>
      <c r="B701" s="1" t="s">
        <v>3802</v>
      </c>
      <c r="C701" s="1" t="s">
        <v>3803</v>
      </c>
      <c r="D701" s="1" t="s">
        <v>3804</v>
      </c>
      <c r="E701" s="1" t="s">
        <v>3805</v>
      </c>
      <c r="F701" s="1" t="s">
        <v>3806</v>
      </c>
      <c r="G701" s="1" t="s">
        <v>26</v>
      </c>
      <c r="H701" t="b">
        <v>0</v>
      </c>
      <c r="I701" t="b">
        <v>0</v>
      </c>
      <c r="J701" s="10" t="b">
        <f>IF(OR(out[[#This Row],[retired]]=TRUE,out[[#This Row],[deceased]]=TRUE),FALSE,TRUE)</f>
        <v>1</v>
      </c>
      <c r="K701" s="10" t="str">
        <f>IFERROR(VLOOKUP(out[[#This Row],[role]:[role]],Table2[],MATCH(out[[#Headers],[דירוג]],Table2[#Headers],0),FALSE),"אחר")</f>
        <v>שופט</v>
      </c>
      <c r="L701" s="10" t="str">
        <f>IFERROR(VLOOKUP(out[[#This Row],[role]:[role]],Table2[],MATCH(out[[#Headers],[ערכאה]],Table2[#Headers],0),FALSE),"אחר")</f>
        <v>בית משפט שלום</v>
      </c>
      <c r="M701" s="10">
        <v>1</v>
      </c>
      <c r="N701" s="10">
        <f>IF(out[[#This Row],[sex]]="female",1,0)</f>
        <v>1</v>
      </c>
      <c r="O701" s="10" t="s">
        <v>4317</v>
      </c>
      <c r="P701" s="10">
        <f>IF(out[[#This Row],[שמות ערביים]]="ערבי",1,0)</f>
        <v>0</v>
      </c>
    </row>
    <row r="702" spans="1:16" x14ac:dyDescent="0.25">
      <c r="A702" s="1" t="s">
        <v>9</v>
      </c>
      <c r="B702" s="1" t="s">
        <v>540</v>
      </c>
      <c r="C702" s="1" t="s">
        <v>1333</v>
      </c>
      <c r="D702" s="1" t="s">
        <v>3809</v>
      </c>
      <c r="E702" s="1" t="s">
        <v>1624</v>
      </c>
      <c r="F702" s="1" t="s">
        <v>3810</v>
      </c>
      <c r="G702" s="1" t="s">
        <v>15</v>
      </c>
      <c r="H702" t="b">
        <v>0</v>
      </c>
      <c r="I702" t="b">
        <v>0</v>
      </c>
      <c r="J702" s="10" t="b">
        <f>IF(OR(out[[#This Row],[retired]]=TRUE,out[[#This Row],[deceased]]=TRUE),FALSE,TRUE)</f>
        <v>1</v>
      </c>
      <c r="K702" s="10" t="str">
        <f>IFERROR(VLOOKUP(out[[#This Row],[role]:[role]],Table2[],MATCH(out[[#Headers],[דירוג]],Table2[#Headers],0),FALSE),"אחר")</f>
        <v>שופט</v>
      </c>
      <c r="L702" s="10" t="str">
        <f>IFERROR(VLOOKUP(out[[#This Row],[role]:[role]],Table2[],MATCH(out[[#Headers],[ערכאה]],Table2[#Headers],0),FALSE),"אחר")</f>
        <v>בית משפט שלום</v>
      </c>
      <c r="M702" s="10">
        <v>1</v>
      </c>
      <c r="N702" s="10">
        <f>IF(out[[#This Row],[sex]]="female",1,0)</f>
        <v>0</v>
      </c>
      <c r="O702" s="10" t="s">
        <v>4317</v>
      </c>
      <c r="P702" s="10">
        <f>IF(out[[#This Row],[שמות ערביים]]="ערבי",1,0)</f>
        <v>0</v>
      </c>
    </row>
    <row r="703" spans="1:16" x14ac:dyDescent="0.25">
      <c r="A703" s="1" t="s">
        <v>9</v>
      </c>
      <c r="B703" s="1" t="s">
        <v>2916</v>
      </c>
      <c r="C703" s="1" t="s">
        <v>901</v>
      </c>
      <c r="D703" s="1" t="s">
        <v>3811</v>
      </c>
      <c r="E703" s="1" t="s">
        <v>903</v>
      </c>
      <c r="F703" s="1" t="s">
        <v>3812</v>
      </c>
      <c r="G703" s="1" t="s">
        <v>15</v>
      </c>
      <c r="H703" t="b">
        <v>0</v>
      </c>
      <c r="I703" t="b">
        <v>0</v>
      </c>
      <c r="J703" s="10" t="b">
        <f>IF(OR(out[[#This Row],[retired]]=TRUE,out[[#This Row],[deceased]]=TRUE),FALSE,TRUE)</f>
        <v>1</v>
      </c>
      <c r="K703" s="10" t="str">
        <f>IFERROR(VLOOKUP(out[[#This Row],[role]:[role]],Table2[],MATCH(out[[#Headers],[דירוג]],Table2[#Headers],0),FALSE),"אחר")</f>
        <v>שופט</v>
      </c>
      <c r="L703" s="10" t="str">
        <f>IFERROR(VLOOKUP(out[[#This Row],[role]:[role]],Table2[],MATCH(out[[#Headers],[ערכאה]],Table2[#Headers],0),FALSE),"אחר")</f>
        <v>בית משפט שלום</v>
      </c>
      <c r="M703" s="10">
        <v>1</v>
      </c>
      <c r="N703" s="10">
        <f>IF(out[[#This Row],[sex]]="female",1,0)</f>
        <v>0</v>
      </c>
      <c r="O703" s="10" t="s">
        <v>4317</v>
      </c>
      <c r="P703" s="10">
        <f>IF(out[[#This Row],[שמות ערביים]]="ערבי",1,0)</f>
        <v>0</v>
      </c>
    </row>
    <row r="704" spans="1:16" x14ac:dyDescent="0.25">
      <c r="A704" s="1" t="s">
        <v>9</v>
      </c>
      <c r="B704" s="1" t="s">
        <v>204</v>
      </c>
      <c r="C704" s="1" t="s">
        <v>1303</v>
      </c>
      <c r="D704" s="1" t="s">
        <v>3816</v>
      </c>
      <c r="E704" s="1" t="s">
        <v>1304</v>
      </c>
      <c r="F704" s="1" t="s">
        <v>3817</v>
      </c>
      <c r="G704" s="1" t="s">
        <v>26</v>
      </c>
      <c r="H704" t="b">
        <v>0</v>
      </c>
      <c r="I704" t="b">
        <v>0</v>
      </c>
      <c r="J704" s="10" t="b">
        <f>IF(OR(out[[#This Row],[retired]]=TRUE,out[[#This Row],[deceased]]=TRUE),FALSE,TRUE)</f>
        <v>1</v>
      </c>
      <c r="K704" s="10" t="str">
        <f>IFERROR(VLOOKUP(out[[#This Row],[role]:[role]],Table2[],MATCH(out[[#Headers],[דירוג]],Table2[#Headers],0),FALSE),"אחר")</f>
        <v>שופט</v>
      </c>
      <c r="L704" s="10" t="str">
        <f>IFERROR(VLOOKUP(out[[#This Row],[role]:[role]],Table2[],MATCH(out[[#Headers],[ערכאה]],Table2[#Headers],0),FALSE),"אחר")</f>
        <v>בית משפט שלום</v>
      </c>
      <c r="M704" s="10">
        <v>1</v>
      </c>
      <c r="N704" s="10">
        <f>IF(out[[#This Row],[sex]]="female",1,0)</f>
        <v>1</v>
      </c>
      <c r="O704" s="10" t="s">
        <v>4317</v>
      </c>
      <c r="P704" s="10">
        <f>IF(out[[#This Row],[שמות ערביים]]="ערבי",1,0)</f>
        <v>0</v>
      </c>
    </row>
    <row r="705" spans="1:16" x14ac:dyDescent="0.25">
      <c r="A705" s="1" t="s">
        <v>9</v>
      </c>
      <c r="B705" s="1" t="s">
        <v>3823</v>
      </c>
      <c r="C705" s="1" t="s">
        <v>265</v>
      </c>
      <c r="D705" s="1" t="s">
        <v>3824</v>
      </c>
      <c r="E705" s="1" t="s">
        <v>267</v>
      </c>
      <c r="F705" s="1" t="s">
        <v>3825</v>
      </c>
      <c r="G705" s="1" t="s">
        <v>26</v>
      </c>
      <c r="H705" t="b">
        <v>0</v>
      </c>
      <c r="I705" t="b">
        <v>0</v>
      </c>
      <c r="J705" s="10" t="b">
        <f>IF(OR(out[[#This Row],[retired]]=TRUE,out[[#This Row],[deceased]]=TRUE),FALSE,TRUE)</f>
        <v>1</v>
      </c>
      <c r="K705" s="10" t="str">
        <f>IFERROR(VLOOKUP(out[[#This Row],[role]:[role]],Table2[],MATCH(out[[#Headers],[דירוג]],Table2[#Headers],0),FALSE),"אחר")</f>
        <v>שופט</v>
      </c>
      <c r="L705" s="10" t="str">
        <f>IFERROR(VLOOKUP(out[[#This Row],[role]:[role]],Table2[],MATCH(out[[#Headers],[ערכאה]],Table2[#Headers],0),FALSE),"אחר")</f>
        <v>בית משפט שלום</v>
      </c>
      <c r="M705" s="10">
        <v>1</v>
      </c>
      <c r="N705" s="10">
        <f>IF(out[[#This Row],[sex]]="female",1,0)</f>
        <v>1</v>
      </c>
      <c r="O705" s="10" t="s">
        <v>4317</v>
      </c>
      <c r="P705" s="10">
        <f>IF(out[[#This Row],[שמות ערביים]]="ערבי",1,0)</f>
        <v>0</v>
      </c>
    </row>
    <row r="706" spans="1:16" x14ac:dyDescent="0.25">
      <c r="A706" s="1" t="s">
        <v>9</v>
      </c>
      <c r="B706" s="1" t="s">
        <v>122</v>
      </c>
      <c r="C706" s="1" t="s">
        <v>28</v>
      </c>
      <c r="D706" s="1" t="s">
        <v>3826</v>
      </c>
      <c r="E706" s="1" t="s">
        <v>30</v>
      </c>
      <c r="F706" s="1" t="s">
        <v>3827</v>
      </c>
      <c r="G706" s="1" t="s">
        <v>26</v>
      </c>
      <c r="H706" t="b">
        <v>0</v>
      </c>
      <c r="I706" t="b">
        <v>0</v>
      </c>
      <c r="J706" s="10" t="b">
        <f>IF(OR(out[[#This Row],[retired]]=TRUE,out[[#This Row],[deceased]]=TRUE),FALSE,TRUE)</f>
        <v>1</v>
      </c>
      <c r="K706" s="10" t="str">
        <f>IFERROR(VLOOKUP(out[[#This Row],[role]:[role]],Table2[],MATCH(out[[#Headers],[דירוג]],Table2[#Headers],0),FALSE),"אחר")</f>
        <v>שופט</v>
      </c>
      <c r="L706" s="10" t="str">
        <f>IFERROR(VLOOKUP(out[[#This Row],[role]:[role]],Table2[],MATCH(out[[#Headers],[ערכאה]],Table2[#Headers],0),FALSE),"אחר")</f>
        <v>בית משפט המחוזי</v>
      </c>
      <c r="M706" s="10">
        <v>1</v>
      </c>
      <c r="N706" s="10">
        <f>IF(out[[#This Row],[sex]]="female",1,0)</f>
        <v>1</v>
      </c>
      <c r="O706" s="10" t="s">
        <v>4317</v>
      </c>
      <c r="P706" s="10">
        <f>IF(out[[#This Row],[שמות ערביים]]="ערבי",1,0)</f>
        <v>0</v>
      </c>
    </row>
    <row r="707" spans="1:16" x14ac:dyDescent="0.25">
      <c r="A707" s="1" t="s">
        <v>9</v>
      </c>
      <c r="B707" s="1" t="s">
        <v>3840</v>
      </c>
      <c r="C707" s="1" t="s">
        <v>1674</v>
      </c>
      <c r="D707" s="1" t="s">
        <v>3841</v>
      </c>
      <c r="E707" s="1" t="s">
        <v>3842</v>
      </c>
      <c r="F707" s="1" t="s">
        <v>3843</v>
      </c>
      <c r="G707" s="1" t="s">
        <v>26</v>
      </c>
      <c r="H707" t="b">
        <v>0</v>
      </c>
      <c r="I707" t="b">
        <v>0</v>
      </c>
      <c r="J707" s="10" t="b">
        <f>IF(OR(out[[#This Row],[retired]]=TRUE,out[[#This Row],[deceased]]=TRUE),FALSE,TRUE)</f>
        <v>1</v>
      </c>
      <c r="K707" s="10" t="str">
        <f>IFERROR(VLOOKUP(out[[#This Row],[role]:[role]],Table2[],MATCH(out[[#Headers],[דירוג]],Table2[#Headers],0),FALSE),"אחר")</f>
        <v>שופט</v>
      </c>
      <c r="L707" s="10" t="str">
        <f>IFERROR(VLOOKUP(out[[#This Row],[role]:[role]],Table2[],MATCH(out[[#Headers],[ערכאה]],Table2[#Headers],0),FALSE),"אחר")</f>
        <v>בית משפט המחוזי</v>
      </c>
      <c r="M707" s="10">
        <v>1</v>
      </c>
      <c r="N707" s="10">
        <f>IF(out[[#This Row],[sex]]="female",1,0)</f>
        <v>1</v>
      </c>
      <c r="O707" s="10" t="s">
        <v>4317</v>
      </c>
      <c r="P707" s="10">
        <f>IF(out[[#This Row],[שמות ערביים]]="ערבי",1,0)</f>
        <v>0</v>
      </c>
    </row>
    <row r="708" spans="1:16" x14ac:dyDescent="0.25">
      <c r="A708" s="1" t="s">
        <v>9</v>
      </c>
      <c r="B708" s="1" t="s">
        <v>122</v>
      </c>
      <c r="C708" s="1" t="s">
        <v>3844</v>
      </c>
      <c r="D708" s="1" t="s">
        <v>3826</v>
      </c>
      <c r="E708" s="1" t="s">
        <v>3845</v>
      </c>
      <c r="F708" s="1" t="s">
        <v>3827</v>
      </c>
      <c r="G708" s="1" t="s">
        <v>26</v>
      </c>
      <c r="H708" t="b">
        <v>0</v>
      </c>
      <c r="I708" t="b">
        <v>0</v>
      </c>
      <c r="J708" s="10" t="b">
        <f>IF(OR(out[[#This Row],[retired]]=TRUE,out[[#This Row],[deceased]]=TRUE),FALSE,TRUE)</f>
        <v>1</v>
      </c>
      <c r="K708" s="10" t="str">
        <f>IFERROR(VLOOKUP(out[[#This Row],[role]:[role]],Table2[],MATCH(out[[#Headers],[דירוג]],Table2[#Headers],0),FALSE),"אחר")</f>
        <v>שופט</v>
      </c>
      <c r="L708" s="10" t="str">
        <f>IFERROR(VLOOKUP(out[[#This Row],[role]:[role]],Table2[],MATCH(out[[#Headers],[ערכאה]],Table2[#Headers],0),FALSE),"אחר")</f>
        <v>בית משפט המחוזי</v>
      </c>
      <c r="M708" s="10">
        <v>1</v>
      </c>
      <c r="N708" s="10">
        <f>IF(out[[#This Row],[sex]]="female",1,0)</f>
        <v>1</v>
      </c>
      <c r="O708" s="10" t="s">
        <v>4317</v>
      </c>
      <c r="P708" s="10">
        <f>IF(out[[#This Row],[שמות ערביים]]="ערבי",1,0)</f>
        <v>0</v>
      </c>
    </row>
    <row r="709" spans="1:16" x14ac:dyDescent="0.25">
      <c r="A709" s="1" t="s">
        <v>9</v>
      </c>
      <c r="B709" s="1" t="s">
        <v>1011</v>
      </c>
      <c r="C709" s="1" t="s">
        <v>362</v>
      </c>
      <c r="D709" s="1" t="s">
        <v>3846</v>
      </c>
      <c r="E709" s="1" t="s">
        <v>364</v>
      </c>
      <c r="F709" s="1" t="s">
        <v>3847</v>
      </c>
      <c r="G709" s="1" t="s">
        <v>26</v>
      </c>
      <c r="H709" t="b">
        <v>0</v>
      </c>
      <c r="I709" t="b">
        <v>0</v>
      </c>
      <c r="J709" s="10" t="b">
        <f>IF(OR(out[[#This Row],[retired]]=TRUE,out[[#This Row],[deceased]]=TRUE),FALSE,TRUE)</f>
        <v>1</v>
      </c>
      <c r="K709" s="10" t="str">
        <f>IFERROR(VLOOKUP(out[[#This Row],[role]:[role]],Table2[],MATCH(out[[#Headers],[דירוג]],Table2[#Headers],0),FALSE),"אחר")</f>
        <v>שופט</v>
      </c>
      <c r="L709" s="10" t="str">
        <f>IFERROR(VLOOKUP(out[[#This Row],[role]:[role]],Table2[],MATCH(out[[#Headers],[ערכאה]],Table2[#Headers],0),FALSE),"אחר")</f>
        <v>בית משפט המחוזי</v>
      </c>
      <c r="M709" s="10">
        <v>1</v>
      </c>
      <c r="N709" s="10">
        <f>IF(out[[#This Row],[sex]]="female",1,0)</f>
        <v>1</v>
      </c>
      <c r="O709" s="10" t="s">
        <v>4317</v>
      </c>
      <c r="P709" s="10">
        <f>IF(out[[#This Row],[שמות ערביים]]="ערבי",1,0)</f>
        <v>0</v>
      </c>
    </row>
    <row r="710" spans="1:16" x14ac:dyDescent="0.25">
      <c r="A710" s="1" t="s">
        <v>99</v>
      </c>
      <c r="B710" s="1" t="s">
        <v>2656</v>
      </c>
      <c r="C710" s="1" t="s">
        <v>196</v>
      </c>
      <c r="D710" s="1" t="s">
        <v>3848</v>
      </c>
      <c r="E710" s="1" t="s">
        <v>1833</v>
      </c>
      <c r="F710" s="1" t="s">
        <v>3849</v>
      </c>
      <c r="G710" s="1" t="s">
        <v>15</v>
      </c>
      <c r="H710" t="b">
        <v>0</v>
      </c>
      <c r="I710" t="b">
        <v>0</v>
      </c>
      <c r="J710" s="10" t="b">
        <f>IF(OR(out[[#This Row],[retired]]=TRUE,out[[#This Row],[deceased]]=TRUE),FALSE,TRUE)</f>
        <v>1</v>
      </c>
      <c r="K710" s="10" t="str">
        <f>IFERROR(VLOOKUP(out[[#This Row],[role]:[role]],Table2[],MATCH(out[[#Headers],[דירוג]],Table2[#Headers],0),FALSE),"אחר")</f>
        <v>רשם</v>
      </c>
      <c r="L710" s="10" t="str">
        <f>IFERROR(VLOOKUP(out[[#This Row],[role]:[role]],Table2[],MATCH(out[[#Headers],[ערכאה]],Table2[#Headers],0),FALSE),"אחר")</f>
        <v>בית משפט שלום</v>
      </c>
      <c r="M710" s="10">
        <v>1</v>
      </c>
      <c r="N710" s="10">
        <f>IF(out[[#This Row],[sex]]="female",1,0)</f>
        <v>0</v>
      </c>
      <c r="O710" s="10" t="s">
        <v>4317</v>
      </c>
      <c r="P710" s="10">
        <f>IF(out[[#This Row],[שמות ערביים]]="ערבי",1,0)</f>
        <v>0</v>
      </c>
    </row>
    <row r="711" spans="1:16" x14ac:dyDescent="0.25">
      <c r="A711" s="1" t="s">
        <v>9</v>
      </c>
      <c r="B711" s="1" t="s">
        <v>540</v>
      </c>
      <c r="C711" s="1" t="s">
        <v>2380</v>
      </c>
      <c r="D711" s="1" t="s">
        <v>3854</v>
      </c>
      <c r="E711" s="1" t="s">
        <v>2382</v>
      </c>
      <c r="F711" s="1" t="s">
        <v>3855</v>
      </c>
      <c r="G711" s="1" t="s">
        <v>15</v>
      </c>
      <c r="H711" t="b">
        <v>0</v>
      </c>
      <c r="I711" t="b">
        <v>0</v>
      </c>
      <c r="J711" s="10" t="b">
        <f>IF(OR(out[[#This Row],[retired]]=TRUE,out[[#This Row],[deceased]]=TRUE),FALSE,TRUE)</f>
        <v>1</v>
      </c>
      <c r="K711" s="10" t="str">
        <f>IFERROR(VLOOKUP(out[[#This Row],[role]:[role]],Table2[],MATCH(out[[#Headers],[דירוג]],Table2[#Headers],0),FALSE),"אחר")</f>
        <v>שופט</v>
      </c>
      <c r="L711" s="10" t="str">
        <f>IFERROR(VLOOKUP(out[[#This Row],[role]:[role]],Table2[],MATCH(out[[#Headers],[ערכאה]],Table2[#Headers],0),FALSE),"אחר")</f>
        <v>בית משפט שלום</v>
      </c>
      <c r="M711" s="10">
        <v>1</v>
      </c>
      <c r="N711" s="10">
        <f>IF(out[[#This Row],[sex]]="female",1,0)</f>
        <v>0</v>
      </c>
      <c r="O711" s="10" t="s">
        <v>4317</v>
      </c>
      <c r="P711" s="10">
        <f>IF(out[[#This Row],[שמות ערביים]]="ערבי",1,0)</f>
        <v>0</v>
      </c>
    </row>
    <row r="712" spans="1:16" x14ac:dyDescent="0.25">
      <c r="A712" s="1" t="s">
        <v>99</v>
      </c>
      <c r="B712" s="1" t="s">
        <v>3856</v>
      </c>
      <c r="C712" s="1" t="s">
        <v>377</v>
      </c>
      <c r="D712" s="1" t="s">
        <v>3857</v>
      </c>
      <c r="E712" s="1" t="s">
        <v>378</v>
      </c>
      <c r="F712" s="1" t="s">
        <v>3858</v>
      </c>
      <c r="G712" s="1" t="s">
        <v>26</v>
      </c>
      <c r="H712" t="b">
        <v>0</v>
      </c>
      <c r="I712" t="b">
        <v>0</v>
      </c>
      <c r="J712" s="10" t="b">
        <f>IF(OR(out[[#This Row],[retired]]=TRUE,out[[#This Row],[deceased]]=TRUE),FALSE,TRUE)</f>
        <v>1</v>
      </c>
      <c r="K712" s="10" t="str">
        <f>IFERROR(VLOOKUP(out[[#This Row],[role]:[role]],Table2[],MATCH(out[[#Headers],[דירוג]],Table2[#Headers],0),FALSE),"אחר")</f>
        <v>רשם</v>
      </c>
      <c r="L712" s="10" t="str">
        <f>IFERROR(VLOOKUP(out[[#This Row],[role]:[role]],Table2[],MATCH(out[[#Headers],[ערכאה]],Table2[#Headers],0),FALSE),"אחר")</f>
        <v>בית משפט שלום</v>
      </c>
      <c r="M712" s="10">
        <v>1</v>
      </c>
      <c r="N712" s="10">
        <f>IF(out[[#This Row],[sex]]="female",1,0)</f>
        <v>1</v>
      </c>
      <c r="O712" s="10" t="s">
        <v>4317</v>
      </c>
      <c r="P712" s="10">
        <f>IF(out[[#This Row],[שמות ערביים]]="ערבי",1,0)</f>
        <v>0</v>
      </c>
    </row>
    <row r="713" spans="1:16" x14ac:dyDescent="0.25">
      <c r="A713" s="1" t="s">
        <v>9</v>
      </c>
      <c r="B713" s="1" t="s">
        <v>219</v>
      </c>
      <c r="C713" s="1" t="s">
        <v>1270</v>
      </c>
      <c r="D713" s="1" t="s">
        <v>3859</v>
      </c>
      <c r="E713" s="1" t="s">
        <v>1271</v>
      </c>
      <c r="F713" s="1" t="s">
        <v>3860</v>
      </c>
      <c r="G713" s="1" t="s">
        <v>26</v>
      </c>
      <c r="H713" t="b">
        <v>0</v>
      </c>
      <c r="I713" t="b">
        <v>0</v>
      </c>
      <c r="J713" s="10" t="b">
        <f>IF(OR(out[[#This Row],[retired]]=TRUE,out[[#This Row],[deceased]]=TRUE),FALSE,TRUE)</f>
        <v>1</v>
      </c>
      <c r="K713" s="10" t="str">
        <f>IFERROR(VLOOKUP(out[[#This Row],[role]:[role]],Table2[],MATCH(out[[#Headers],[דירוג]],Table2[#Headers],0),FALSE),"אחר")</f>
        <v>שופט</v>
      </c>
      <c r="L713" s="10" t="str">
        <f>IFERROR(VLOOKUP(out[[#This Row],[role]:[role]],Table2[],MATCH(out[[#Headers],[ערכאה]],Table2[#Headers],0),FALSE),"אחר")</f>
        <v>בית משפט שלום</v>
      </c>
      <c r="M713" s="10">
        <v>1</v>
      </c>
      <c r="N713" s="10">
        <f>IF(out[[#This Row],[sex]]="female",1,0)</f>
        <v>1</v>
      </c>
      <c r="O713" s="10" t="s">
        <v>4317</v>
      </c>
      <c r="P713" s="10">
        <f>IF(out[[#This Row],[שמות ערביים]]="ערבי",1,0)</f>
        <v>0</v>
      </c>
    </row>
    <row r="714" spans="1:16" x14ac:dyDescent="0.25">
      <c r="A714" s="1" t="s">
        <v>9</v>
      </c>
      <c r="B714" s="1" t="s">
        <v>1091</v>
      </c>
      <c r="C714" s="1" t="s">
        <v>1682</v>
      </c>
      <c r="D714" s="1" t="s">
        <v>3866</v>
      </c>
      <c r="E714" s="1" t="s">
        <v>3867</v>
      </c>
      <c r="F714" s="1" t="s">
        <v>3868</v>
      </c>
      <c r="G714" s="1" t="s">
        <v>15</v>
      </c>
      <c r="H714" t="b">
        <v>0</v>
      </c>
      <c r="I714" t="b">
        <v>0</v>
      </c>
      <c r="J714" s="10" t="b">
        <f>IF(OR(out[[#This Row],[retired]]=TRUE,out[[#This Row],[deceased]]=TRUE),FALSE,TRUE)</f>
        <v>1</v>
      </c>
      <c r="K714" s="10" t="str">
        <f>IFERROR(VLOOKUP(out[[#This Row],[role]:[role]],Table2[],MATCH(out[[#Headers],[דירוג]],Table2[#Headers],0),FALSE),"אחר")</f>
        <v>סגן או משנה</v>
      </c>
      <c r="L714" s="10" t="str">
        <f>IFERROR(VLOOKUP(out[[#This Row],[role]:[role]],Table2[],MATCH(out[[#Headers],[ערכאה]],Table2[#Headers],0),FALSE),"אחר")</f>
        <v>בית משפט שלום</v>
      </c>
      <c r="M714" s="10">
        <v>1</v>
      </c>
      <c r="N714" s="10">
        <f>IF(out[[#This Row],[sex]]="female",1,0)</f>
        <v>0</v>
      </c>
      <c r="O714" s="10" t="s">
        <v>4317</v>
      </c>
      <c r="P714" s="10">
        <f>IF(out[[#This Row],[שמות ערביים]]="ערבי",1,0)</f>
        <v>0</v>
      </c>
    </row>
    <row r="715" spans="1:16" x14ac:dyDescent="0.25">
      <c r="A715" s="1" t="s">
        <v>99</v>
      </c>
      <c r="B715" s="1" t="s">
        <v>2065</v>
      </c>
      <c r="C715" s="1" t="s">
        <v>3869</v>
      </c>
      <c r="D715" s="1" t="s">
        <v>3864</v>
      </c>
      <c r="E715" s="1" t="s">
        <v>3870</v>
      </c>
      <c r="F715" s="1" t="s">
        <v>3865</v>
      </c>
      <c r="G715" s="1" t="s">
        <v>26</v>
      </c>
      <c r="H715" t="b">
        <v>0</v>
      </c>
      <c r="I715" t="b">
        <v>0</v>
      </c>
      <c r="J715" s="10" t="b">
        <f>IF(OR(out[[#This Row],[retired]]=TRUE,out[[#This Row],[deceased]]=TRUE),FALSE,TRUE)</f>
        <v>1</v>
      </c>
      <c r="K715" s="10" t="str">
        <f>IFERROR(VLOOKUP(out[[#This Row],[role]:[role]],Table2[],MATCH(out[[#Headers],[דירוג]],Table2[#Headers],0),FALSE),"אחר")</f>
        <v>רשם</v>
      </c>
      <c r="L715" s="10" t="str">
        <f>IFERROR(VLOOKUP(out[[#This Row],[role]:[role]],Table2[],MATCH(out[[#Headers],[ערכאה]],Table2[#Headers],0),FALSE),"אחר")</f>
        <v>בית משפט שלום</v>
      </c>
      <c r="M715" s="10">
        <v>1</v>
      </c>
      <c r="N715" s="10">
        <f>IF(out[[#This Row],[sex]]="female",1,0)</f>
        <v>1</v>
      </c>
      <c r="O715" s="10" t="s">
        <v>4317</v>
      </c>
      <c r="P715" s="10">
        <f>IF(out[[#This Row],[שמות ערביים]]="ערבי",1,0)</f>
        <v>0</v>
      </c>
    </row>
    <row r="716" spans="1:16" x14ac:dyDescent="0.25">
      <c r="A716" s="1" t="s">
        <v>99</v>
      </c>
      <c r="B716" s="1" t="s">
        <v>3871</v>
      </c>
      <c r="C716" s="1" t="s">
        <v>3872</v>
      </c>
      <c r="D716" s="1" t="s">
        <v>3873</v>
      </c>
      <c r="E716" s="1" t="s">
        <v>3874</v>
      </c>
      <c r="F716" s="1" t="s">
        <v>3875</v>
      </c>
      <c r="G716" s="1" t="s">
        <v>15</v>
      </c>
      <c r="H716" t="b">
        <v>0</v>
      </c>
      <c r="I716" t="b">
        <v>0</v>
      </c>
      <c r="J716" s="10" t="b">
        <f>IF(OR(out[[#This Row],[retired]]=TRUE,out[[#This Row],[deceased]]=TRUE),FALSE,TRUE)</f>
        <v>1</v>
      </c>
      <c r="K716" s="10" t="str">
        <f>IFERROR(VLOOKUP(out[[#This Row],[role]:[role]],Table2[],MATCH(out[[#Headers],[דירוג]],Table2[#Headers],0),FALSE),"אחר")</f>
        <v>רשם</v>
      </c>
      <c r="L716" s="10" t="str">
        <f>IFERROR(VLOOKUP(out[[#This Row],[role]:[role]],Table2[],MATCH(out[[#Headers],[ערכאה]],Table2[#Headers],0),FALSE),"אחר")</f>
        <v>בית הדין האזורי לעבודה</v>
      </c>
      <c r="M716" s="10">
        <v>1</v>
      </c>
      <c r="N716" s="10">
        <f>IF(out[[#This Row],[sex]]="female",1,0)</f>
        <v>0</v>
      </c>
      <c r="O716" s="10" t="s">
        <v>4317</v>
      </c>
      <c r="P716" s="10">
        <f>IF(out[[#This Row],[שמות ערביים]]="ערבי",1,0)</f>
        <v>0</v>
      </c>
    </row>
    <row r="717" spans="1:16" x14ac:dyDescent="0.25">
      <c r="A717" s="1" t="s">
        <v>9</v>
      </c>
      <c r="B717" s="1" t="s">
        <v>245</v>
      </c>
      <c r="C717" s="1" t="s">
        <v>3880</v>
      </c>
      <c r="D717" s="1" t="s">
        <v>3881</v>
      </c>
      <c r="E717" s="1" t="s">
        <v>1720</v>
      </c>
      <c r="F717" s="1" t="s">
        <v>3882</v>
      </c>
      <c r="G717" s="1" t="s">
        <v>26</v>
      </c>
      <c r="H717" t="b">
        <v>0</v>
      </c>
      <c r="I717" t="b">
        <v>0</v>
      </c>
      <c r="J717" s="10" t="b">
        <f>IF(OR(out[[#This Row],[retired]]=TRUE,out[[#This Row],[deceased]]=TRUE),FALSE,TRUE)</f>
        <v>1</v>
      </c>
      <c r="K717" s="10" t="str">
        <f>IFERROR(VLOOKUP(out[[#This Row],[role]:[role]],Table2[],MATCH(out[[#Headers],[דירוג]],Table2[#Headers],0),FALSE),"אחר")</f>
        <v>שופט</v>
      </c>
      <c r="L717" s="10" t="str">
        <f>IFERROR(VLOOKUP(out[[#This Row],[role]:[role]],Table2[],MATCH(out[[#Headers],[ערכאה]],Table2[#Headers],0),FALSE),"אחר")</f>
        <v>בית משפט שלום</v>
      </c>
      <c r="M717" s="10">
        <v>1</v>
      </c>
      <c r="N717" s="10">
        <f>IF(out[[#This Row],[sex]]="female",1,0)</f>
        <v>1</v>
      </c>
      <c r="O717" s="10" t="s">
        <v>4317</v>
      </c>
      <c r="P717" s="10">
        <f>IF(out[[#This Row],[שמות ערביים]]="ערבי",1,0)</f>
        <v>0</v>
      </c>
    </row>
    <row r="718" spans="1:16" x14ac:dyDescent="0.25">
      <c r="A718" s="1" t="s">
        <v>9</v>
      </c>
      <c r="B718" s="1" t="s">
        <v>795</v>
      </c>
      <c r="C718" s="1" t="s">
        <v>3883</v>
      </c>
      <c r="D718" s="1" t="s">
        <v>3884</v>
      </c>
      <c r="E718" s="1" t="s">
        <v>3885</v>
      </c>
      <c r="F718" s="1" t="s">
        <v>3886</v>
      </c>
      <c r="G718" s="1" t="s">
        <v>26</v>
      </c>
      <c r="H718" t="b">
        <v>0</v>
      </c>
      <c r="I718" t="b">
        <v>0</v>
      </c>
      <c r="J718" s="10" t="b">
        <f>IF(OR(out[[#This Row],[retired]]=TRUE,out[[#This Row],[deceased]]=TRUE),FALSE,TRUE)</f>
        <v>1</v>
      </c>
      <c r="K718" s="10" t="str">
        <f>IFERROR(VLOOKUP(out[[#This Row],[role]:[role]],Table2[],MATCH(out[[#Headers],[דירוג]],Table2[#Headers],0),FALSE),"אחר")</f>
        <v>שופט</v>
      </c>
      <c r="L718" s="10" t="str">
        <f>IFERROR(VLOOKUP(out[[#This Row],[role]:[role]],Table2[],MATCH(out[[#Headers],[ערכאה]],Table2[#Headers],0),FALSE),"אחר")</f>
        <v>בית משפט המחוזי</v>
      </c>
      <c r="M718" s="10">
        <v>1</v>
      </c>
      <c r="N718" s="10">
        <f>IF(out[[#This Row],[sex]]="female",1,0)</f>
        <v>1</v>
      </c>
      <c r="O718" s="10" t="s">
        <v>4317</v>
      </c>
      <c r="P718" s="10">
        <f>IF(out[[#This Row],[שמות ערביים]]="ערבי",1,0)</f>
        <v>0</v>
      </c>
    </row>
    <row r="719" spans="1:16" x14ac:dyDescent="0.25">
      <c r="A719" s="1" t="s">
        <v>9</v>
      </c>
      <c r="B719" s="1" t="s">
        <v>204</v>
      </c>
      <c r="C719" s="1" t="s">
        <v>3889</v>
      </c>
      <c r="D719" s="1" t="s">
        <v>3890</v>
      </c>
      <c r="E719" s="1" t="s">
        <v>40</v>
      </c>
      <c r="F719" s="1" t="s">
        <v>3891</v>
      </c>
      <c r="G719" s="1" t="s">
        <v>26</v>
      </c>
      <c r="H719" t="b">
        <v>0</v>
      </c>
      <c r="I719" t="b">
        <v>0</v>
      </c>
      <c r="J719" s="10" t="b">
        <f>IF(OR(out[[#This Row],[retired]]=TRUE,out[[#This Row],[deceased]]=TRUE),FALSE,TRUE)</f>
        <v>1</v>
      </c>
      <c r="K719" s="10" t="str">
        <f>IFERROR(VLOOKUP(out[[#This Row],[role]:[role]],Table2[],MATCH(out[[#Headers],[דירוג]],Table2[#Headers],0),FALSE),"אחר")</f>
        <v>שופט</v>
      </c>
      <c r="L719" s="10" t="str">
        <f>IFERROR(VLOOKUP(out[[#This Row],[role]:[role]],Table2[],MATCH(out[[#Headers],[ערכאה]],Table2[#Headers],0),FALSE),"אחר")</f>
        <v>בית משפט שלום</v>
      </c>
      <c r="M719" s="10">
        <v>1</v>
      </c>
      <c r="N719" s="10">
        <f>IF(out[[#This Row],[sex]]="female",1,0)</f>
        <v>1</v>
      </c>
      <c r="O719" s="10" t="s">
        <v>4317</v>
      </c>
      <c r="P719" s="10">
        <f>IF(out[[#This Row],[שמות ערביים]]="ערבי",1,0)</f>
        <v>0</v>
      </c>
    </row>
    <row r="720" spans="1:16" x14ac:dyDescent="0.25">
      <c r="A720" s="1" t="s">
        <v>9</v>
      </c>
      <c r="B720" s="1" t="s">
        <v>3892</v>
      </c>
      <c r="C720" s="1" t="s">
        <v>1544</v>
      </c>
      <c r="D720" s="1" t="s">
        <v>3893</v>
      </c>
      <c r="E720" s="1" t="s">
        <v>1546</v>
      </c>
      <c r="F720" s="1" t="s">
        <v>3894</v>
      </c>
      <c r="G720" s="1" t="s">
        <v>26</v>
      </c>
      <c r="H720" t="b">
        <v>0</v>
      </c>
      <c r="I720" t="b">
        <v>0</v>
      </c>
      <c r="J720" s="10" t="b">
        <f>IF(OR(out[[#This Row],[retired]]=TRUE,out[[#This Row],[deceased]]=TRUE),FALSE,TRUE)</f>
        <v>1</v>
      </c>
      <c r="K720" s="10" t="str">
        <f>IFERROR(VLOOKUP(out[[#This Row],[role]:[role]],Table2[],MATCH(out[[#Headers],[דירוג]],Table2[#Headers],0),FALSE),"אחר")</f>
        <v>שופט</v>
      </c>
      <c r="L720" s="10" t="str">
        <f>IFERROR(VLOOKUP(out[[#This Row],[role]:[role]],Table2[],MATCH(out[[#Headers],[ערכאה]],Table2[#Headers],0),FALSE),"אחר")</f>
        <v>בית משפט שלום</v>
      </c>
      <c r="M720" s="10">
        <v>1</v>
      </c>
      <c r="N720" s="10">
        <f>IF(out[[#This Row],[sex]]="female",1,0)</f>
        <v>1</v>
      </c>
      <c r="O720" s="10" t="s">
        <v>4317</v>
      </c>
      <c r="P720" s="10">
        <f>IF(out[[#This Row],[שמות ערביים]]="ערבי",1,0)</f>
        <v>0</v>
      </c>
    </row>
    <row r="721" spans="1:16" x14ac:dyDescent="0.25">
      <c r="A721" s="1" t="s">
        <v>99</v>
      </c>
      <c r="B721" s="1" t="s">
        <v>3895</v>
      </c>
      <c r="C721" s="1" t="s">
        <v>142</v>
      </c>
      <c r="D721" s="1" t="s">
        <v>3896</v>
      </c>
      <c r="E721" s="1" t="s">
        <v>2600</v>
      </c>
      <c r="F721" s="1" t="s">
        <v>3897</v>
      </c>
      <c r="G721" s="1" t="s">
        <v>15</v>
      </c>
      <c r="H721" t="b">
        <v>0</v>
      </c>
      <c r="I721" t="b">
        <v>0</v>
      </c>
      <c r="J721" s="10" t="b">
        <f>IF(OR(out[[#This Row],[retired]]=TRUE,out[[#This Row],[deceased]]=TRUE),FALSE,TRUE)</f>
        <v>1</v>
      </c>
      <c r="K721" s="10" t="str">
        <f>IFERROR(VLOOKUP(out[[#This Row],[role]:[role]],Table2[],MATCH(out[[#Headers],[דירוג]],Table2[#Headers],0),FALSE),"אחר")</f>
        <v>רשם</v>
      </c>
      <c r="L721" s="10" t="str">
        <f>IFERROR(VLOOKUP(out[[#This Row],[role]:[role]],Table2[],MATCH(out[[#Headers],[ערכאה]],Table2[#Headers],0),FALSE),"אחר")</f>
        <v>בית משפט שלום</v>
      </c>
      <c r="M721" s="10">
        <v>1</v>
      </c>
      <c r="N721" s="10">
        <f>IF(out[[#This Row],[sex]]="female",1,0)</f>
        <v>0</v>
      </c>
      <c r="O721" s="10" t="s">
        <v>4317</v>
      </c>
      <c r="P721" s="10">
        <f>IF(out[[#This Row],[שמות ערביים]]="ערבי",1,0)</f>
        <v>0</v>
      </c>
    </row>
    <row r="722" spans="1:16" x14ac:dyDescent="0.25">
      <c r="A722" s="1" t="s">
        <v>9</v>
      </c>
      <c r="B722" s="1" t="s">
        <v>3900</v>
      </c>
      <c r="C722" s="1" t="s">
        <v>28</v>
      </c>
      <c r="D722" s="1" t="s">
        <v>3073</v>
      </c>
      <c r="E722" s="1" t="s">
        <v>30</v>
      </c>
      <c r="F722" s="1" t="s">
        <v>3075</v>
      </c>
      <c r="G722" s="1" t="s">
        <v>26</v>
      </c>
      <c r="H722" t="b">
        <v>0</v>
      </c>
      <c r="I722" t="b">
        <v>0</v>
      </c>
      <c r="J722" s="10" t="b">
        <f>IF(OR(out[[#This Row],[retired]]=TRUE,out[[#This Row],[deceased]]=TRUE),FALSE,TRUE)</f>
        <v>1</v>
      </c>
      <c r="K722" s="10" t="str">
        <f>IFERROR(VLOOKUP(out[[#This Row],[role]:[role]],Table2[],MATCH(out[[#Headers],[דירוג]],Table2[#Headers],0),FALSE),"אחר")</f>
        <v>נשיא</v>
      </c>
      <c r="L722" s="10" t="str">
        <f>IFERROR(VLOOKUP(out[[#This Row],[role]:[role]],Table2[],MATCH(out[[#Headers],[ערכאה]],Table2[#Headers],0),FALSE),"אחר")</f>
        <v>בית משפט שלום</v>
      </c>
      <c r="M722" s="10">
        <v>1</v>
      </c>
      <c r="N722" s="10">
        <f>IF(out[[#This Row],[sex]]="female",1,0)</f>
        <v>1</v>
      </c>
      <c r="O722" s="10" t="s">
        <v>4317</v>
      </c>
      <c r="P722" s="10">
        <f>IF(out[[#This Row],[שמות ערביים]]="ערבי",1,0)</f>
        <v>0</v>
      </c>
    </row>
    <row r="723" spans="1:16" x14ac:dyDescent="0.25">
      <c r="A723" s="1" t="s">
        <v>9</v>
      </c>
      <c r="B723" s="1" t="s">
        <v>94</v>
      </c>
      <c r="C723" s="1" t="s">
        <v>82</v>
      </c>
      <c r="D723" s="1" t="s">
        <v>3901</v>
      </c>
      <c r="E723" s="1" t="s">
        <v>3061</v>
      </c>
      <c r="F723" s="1" t="s">
        <v>3902</v>
      </c>
      <c r="G723" s="1" t="s">
        <v>15</v>
      </c>
      <c r="H723" t="b">
        <v>0</v>
      </c>
      <c r="I723" t="b">
        <v>0</v>
      </c>
      <c r="J723" s="10" t="b">
        <f>IF(OR(out[[#This Row],[retired]]=TRUE,out[[#This Row],[deceased]]=TRUE),FALSE,TRUE)</f>
        <v>1</v>
      </c>
      <c r="K723" s="10" t="str">
        <f>IFERROR(VLOOKUP(out[[#This Row],[role]:[role]],Table2[],MATCH(out[[#Headers],[דירוג]],Table2[#Headers],0),FALSE),"אחר")</f>
        <v>שופט</v>
      </c>
      <c r="L723" s="10" t="str">
        <f>IFERROR(VLOOKUP(out[[#This Row],[role]:[role]],Table2[],MATCH(out[[#Headers],[ערכאה]],Table2[#Headers],0),FALSE),"אחר")</f>
        <v>בית משפט המחוזי</v>
      </c>
      <c r="M723" s="10">
        <v>1</v>
      </c>
      <c r="N723" s="10">
        <f>IF(out[[#This Row],[sex]]="female",1,0)</f>
        <v>0</v>
      </c>
      <c r="O723" s="10" t="s">
        <v>4317</v>
      </c>
      <c r="P723" s="10">
        <f>IF(out[[#This Row],[שמות ערביים]]="ערבי",1,0)</f>
        <v>0</v>
      </c>
    </row>
    <row r="724" spans="1:16" x14ac:dyDescent="0.25">
      <c r="A724" s="1" t="s">
        <v>9</v>
      </c>
      <c r="B724" s="1" t="s">
        <v>52</v>
      </c>
      <c r="C724" s="1" t="s">
        <v>344</v>
      </c>
      <c r="D724" s="1" t="s">
        <v>3353</v>
      </c>
      <c r="E724" s="1" t="s">
        <v>346</v>
      </c>
      <c r="F724" s="1" t="s">
        <v>3356</v>
      </c>
      <c r="G724" s="1" t="s">
        <v>15</v>
      </c>
      <c r="H724" t="b">
        <v>0</v>
      </c>
      <c r="I724" t="b">
        <v>0</v>
      </c>
      <c r="J724" s="10" t="b">
        <f>IF(OR(out[[#This Row],[retired]]=TRUE,out[[#This Row],[deceased]]=TRUE),FALSE,TRUE)</f>
        <v>1</v>
      </c>
      <c r="K724" s="10" t="str">
        <f>IFERROR(VLOOKUP(out[[#This Row],[role]:[role]],Table2[],MATCH(out[[#Headers],[דירוג]],Table2[#Headers],0),FALSE),"אחר")</f>
        <v>שופט</v>
      </c>
      <c r="L724" s="10" t="str">
        <f>IFERROR(VLOOKUP(out[[#This Row],[role]:[role]],Table2[],MATCH(out[[#Headers],[ערכאה]],Table2[#Headers],0),FALSE),"אחר")</f>
        <v>בית משפט שלום</v>
      </c>
      <c r="M724" s="10">
        <v>1</v>
      </c>
      <c r="N724" s="10">
        <f>IF(out[[#This Row],[sex]]="female",1,0)</f>
        <v>0</v>
      </c>
      <c r="O724" s="10" t="s">
        <v>4317</v>
      </c>
      <c r="P724" s="10">
        <f>IF(out[[#This Row],[שמות ערביים]]="ערבי",1,0)</f>
        <v>0</v>
      </c>
    </row>
    <row r="725" spans="1:16" x14ac:dyDescent="0.25">
      <c r="A725" s="1" t="s">
        <v>9</v>
      </c>
      <c r="B725" s="1" t="s">
        <v>122</v>
      </c>
      <c r="C725" s="1" t="s">
        <v>58</v>
      </c>
      <c r="D725" s="1" t="s">
        <v>3353</v>
      </c>
      <c r="E725" s="1" t="s">
        <v>60</v>
      </c>
      <c r="F725" s="1" t="s">
        <v>3903</v>
      </c>
      <c r="G725" s="1" t="s">
        <v>26</v>
      </c>
      <c r="H725" t="b">
        <v>0</v>
      </c>
      <c r="I725" t="b">
        <v>0</v>
      </c>
      <c r="J725" s="10" t="b">
        <f>IF(OR(out[[#This Row],[retired]]=TRUE,out[[#This Row],[deceased]]=TRUE),FALSE,TRUE)</f>
        <v>1</v>
      </c>
      <c r="K725" s="10" t="str">
        <f>IFERROR(VLOOKUP(out[[#This Row],[role]:[role]],Table2[],MATCH(out[[#Headers],[דירוג]],Table2[#Headers],0),FALSE),"אחר")</f>
        <v>שופט</v>
      </c>
      <c r="L725" s="10" t="str">
        <f>IFERROR(VLOOKUP(out[[#This Row],[role]:[role]],Table2[],MATCH(out[[#Headers],[ערכאה]],Table2[#Headers],0),FALSE),"אחר")</f>
        <v>בית משפט המחוזי</v>
      </c>
      <c r="M725" s="10">
        <v>1</v>
      </c>
      <c r="N725" s="10">
        <f>IF(out[[#This Row],[sex]]="female",1,0)</f>
        <v>1</v>
      </c>
      <c r="O725" s="10" t="s">
        <v>4317</v>
      </c>
      <c r="P725" s="10">
        <f>IF(out[[#This Row],[שמות ערביים]]="ערבי",1,0)</f>
        <v>0</v>
      </c>
    </row>
    <row r="726" spans="1:16" x14ac:dyDescent="0.25">
      <c r="A726" s="1" t="s">
        <v>9</v>
      </c>
      <c r="B726" s="1" t="s">
        <v>94</v>
      </c>
      <c r="C726" s="1" t="s">
        <v>3636</v>
      </c>
      <c r="D726" s="1" t="s">
        <v>3073</v>
      </c>
      <c r="E726" s="1" t="s">
        <v>3638</v>
      </c>
      <c r="F726" s="1" t="s">
        <v>3075</v>
      </c>
      <c r="G726" s="1" t="s">
        <v>15</v>
      </c>
      <c r="H726" t="b">
        <v>0</v>
      </c>
      <c r="I726" t="b">
        <v>0</v>
      </c>
      <c r="J726" s="10" t="b">
        <f>IF(OR(out[[#This Row],[retired]]=TRUE,out[[#This Row],[deceased]]=TRUE),FALSE,TRUE)</f>
        <v>1</v>
      </c>
      <c r="K726" s="10" t="str">
        <f>IFERROR(VLOOKUP(out[[#This Row],[role]:[role]],Table2[],MATCH(out[[#Headers],[דירוג]],Table2[#Headers],0),FALSE),"אחר")</f>
        <v>שופט</v>
      </c>
      <c r="L726" s="10" t="str">
        <f>IFERROR(VLOOKUP(out[[#This Row],[role]:[role]],Table2[],MATCH(out[[#Headers],[ערכאה]],Table2[#Headers],0),FALSE),"אחר")</f>
        <v>בית משפט המחוזי</v>
      </c>
      <c r="M726" s="10">
        <v>1</v>
      </c>
      <c r="N726" s="10">
        <f>IF(out[[#This Row],[sex]]="female",1,0)</f>
        <v>0</v>
      </c>
      <c r="O726" s="10" t="s">
        <v>4317</v>
      </c>
      <c r="P726" s="10">
        <f>IF(out[[#This Row],[שמות ערביים]]="ערבי",1,0)</f>
        <v>0</v>
      </c>
    </row>
    <row r="727" spans="1:16" x14ac:dyDescent="0.25">
      <c r="A727" s="1" t="s">
        <v>9</v>
      </c>
      <c r="B727" s="1" t="s">
        <v>232</v>
      </c>
      <c r="C727" s="1" t="s">
        <v>3904</v>
      </c>
      <c r="D727" s="1" t="s">
        <v>3905</v>
      </c>
      <c r="E727" s="1" t="s">
        <v>3906</v>
      </c>
      <c r="F727" s="1" t="s">
        <v>3907</v>
      </c>
      <c r="G727" s="1" t="s">
        <v>26</v>
      </c>
      <c r="H727" t="b">
        <v>0</v>
      </c>
      <c r="I727" t="b">
        <v>0</v>
      </c>
      <c r="J727" s="10" t="b">
        <f>IF(OR(out[[#This Row],[retired]]=TRUE,out[[#This Row],[deceased]]=TRUE),FALSE,TRUE)</f>
        <v>1</v>
      </c>
      <c r="K727" s="10" t="str">
        <f>IFERROR(VLOOKUP(out[[#This Row],[role]:[role]],Table2[],MATCH(out[[#Headers],[דירוג]],Table2[#Headers],0),FALSE),"אחר")</f>
        <v>שופט</v>
      </c>
      <c r="L727" s="10" t="str">
        <f>IFERROR(VLOOKUP(out[[#This Row],[role]:[role]],Table2[],MATCH(out[[#Headers],[ערכאה]],Table2[#Headers],0),FALSE),"אחר")</f>
        <v>בית משפט שלום</v>
      </c>
      <c r="M727" s="10">
        <v>1</v>
      </c>
      <c r="N727" s="10">
        <f>IF(out[[#This Row],[sex]]="female",1,0)</f>
        <v>1</v>
      </c>
      <c r="O727" s="10" t="s">
        <v>4317</v>
      </c>
      <c r="P727" s="10">
        <f>IF(out[[#This Row],[שמות ערביים]]="ערבי",1,0)</f>
        <v>0</v>
      </c>
    </row>
    <row r="728" spans="1:16" x14ac:dyDescent="0.25">
      <c r="A728" s="1" t="s">
        <v>9</v>
      </c>
      <c r="B728" s="1" t="s">
        <v>2320</v>
      </c>
      <c r="C728" s="1" t="s">
        <v>77</v>
      </c>
      <c r="D728" s="1" t="s">
        <v>3911</v>
      </c>
      <c r="E728" s="1" t="s">
        <v>79</v>
      </c>
      <c r="F728" s="1" t="s">
        <v>3912</v>
      </c>
      <c r="G728" s="1" t="s">
        <v>26</v>
      </c>
      <c r="H728" t="b">
        <v>0</v>
      </c>
      <c r="I728" t="b">
        <v>0</v>
      </c>
      <c r="J728" s="10" t="b">
        <f>IF(OR(out[[#This Row],[retired]]=TRUE,out[[#This Row],[deceased]]=TRUE),FALSE,TRUE)</f>
        <v>1</v>
      </c>
      <c r="K728" s="10" t="str">
        <f>IFERROR(VLOOKUP(out[[#This Row],[role]:[role]],Table2[],MATCH(out[[#Headers],[דירוג]],Table2[#Headers],0),FALSE),"אחר")</f>
        <v>שופט</v>
      </c>
      <c r="L728" s="10" t="str">
        <f>IFERROR(VLOOKUP(out[[#This Row],[role]:[role]],Table2[],MATCH(out[[#Headers],[ערכאה]],Table2[#Headers],0),FALSE),"אחר")</f>
        <v>בית משפט המחוזי</v>
      </c>
      <c r="M728" s="10">
        <v>1</v>
      </c>
      <c r="N728" s="10">
        <f>IF(out[[#This Row],[sex]]="female",1,0)</f>
        <v>1</v>
      </c>
      <c r="O728" s="10" t="s">
        <v>4317</v>
      </c>
      <c r="P728" s="10">
        <f>IF(out[[#This Row],[שמות ערביים]]="ערבי",1,0)</f>
        <v>0</v>
      </c>
    </row>
    <row r="729" spans="1:16" x14ac:dyDescent="0.25">
      <c r="A729" s="1" t="s">
        <v>9</v>
      </c>
      <c r="B729" s="1" t="s">
        <v>177</v>
      </c>
      <c r="C729" s="1" t="s">
        <v>58</v>
      </c>
      <c r="D729" s="1" t="s">
        <v>2946</v>
      </c>
      <c r="E729" s="1" t="s">
        <v>60</v>
      </c>
      <c r="F729" s="1" t="s">
        <v>2948</v>
      </c>
      <c r="G729" s="1" t="s">
        <v>26</v>
      </c>
      <c r="H729" t="b">
        <v>0</v>
      </c>
      <c r="I729" t="b">
        <v>0</v>
      </c>
      <c r="J729" s="10" t="b">
        <f>IF(OR(out[[#This Row],[retired]]=TRUE,out[[#This Row],[deceased]]=TRUE),FALSE,TRUE)</f>
        <v>1</v>
      </c>
      <c r="K729" s="10" t="str">
        <f>IFERROR(VLOOKUP(out[[#This Row],[role]:[role]],Table2[],MATCH(out[[#Headers],[דירוג]],Table2[#Headers],0),FALSE),"אחר")</f>
        <v>שופט</v>
      </c>
      <c r="L729" s="10" t="str">
        <f>IFERROR(VLOOKUP(out[[#This Row],[role]:[role]],Table2[],MATCH(out[[#Headers],[ערכאה]],Table2[#Headers],0),FALSE),"אחר")</f>
        <v>בית משפט לתעבורה</v>
      </c>
      <c r="M729" s="10">
        <v>1</v>
      </c>
      <c r="N729" s="10">
        <f>IF(out[[#This Row],[sex]]="female",1,0)</f>
        <v>1</v>
      </c>
      <c r="O729" s="10" t="s">
        <v>4317</v>
      </c>
      <c r="P729" s="10">
        <f>IF(out[[#This Row],[שמות ערביים]]="ערבי",1,0)</f>
        <v>0</v>
      </c>
    </row>
    <row r="730" spans="1:16" x14ac:dyDescent="0.25">
      <c r="A730" s="1" t="s">
        <v>9</v>
      </c>
      <c r="B730" s="1" t="s">
        <v>672</v>
      </c>
      <c r="C730" s="1" t="s">
        <v>400</v>
      </c>
      <c r="D730" s="1" t="s">
        <v>3913</v>
      </c>
      <c r="E730" s="1" t="s">
        <v>402</v>
      </c>
      <c r="F730" s="1" t="s">
        <v>3914</v>
      </c>
      <c r="G730" s="1" t="s">
        <v>26</v>
      </c>
      <c r="H730" t="b">
        <v>0</v>
      </c>
      <c r="I730" t="b">
        <v>0</v>
      </c>
      <c r="J730" s="10" t="b">
        <f>IF(OR(out[[#This Row],[retired]]=TRUE,out[[#This Row],[deceased]]=TRUE),FALSE,TRUE)</f>
        <v>1</v>
      </c>
      <c r="K730" s="10" t="str">
        <f>IFERROR(VLOOKUP(out[[#This Row],[role]:[role]],Table2[],MATCH(out[[#Headers],[דירוג]],Table2[#Headers],0),FALSE),"אחר")</f>
        <v>שופט</v>
      </c>
      <c r="L730" s="10" t="str">
        <f>IFERROR(VLOOKUP(out[[#This Row],[role]:[role]],Table2[],MATCH(out[[#Headers],[ערכאה]],Table2[#Headers],0),FALSE),"אחר")</f>
        <v>בית משפט שלום</v>
      </c>
      <c r="M730" s="10">
        <v>1</v>
      </c>
      <c r="N730" s="10">
        <f>IF(out[[#This Row],[sex]]="female",1,0)</f>
        <v>1</v>
      </c>
      <c r="O730" s="10" t="s">
        <v>4317</v>
      </c>
      <c r="P730" s="10">
        <f>IF(out[[#This Row],[שמות ערביים]]="ערבי",1,0)</f>
        <v>0</v>
      </c>
    </row>
    <row r="731" spans="1:16" x14ac:dyDescent="0.25">
      <c r="A731" s="1" t="s">
        <v>9</v>
      </c>
      <c r="B731" s="1" t="s">
        <v>1053</v>
      </c>
      <c r="C731" s="1" t="s">
        <v>3915</v>
      </c>
      <c r="D731" s="1" t="s">
        <v>3916</v>
      </c>
      <c r="E731" s="1" t="s">
        <v>3917</v>
      </c>
      <c r="F731" s="1" t="s">
        <v>3918</v>
      </c>
      <c r="G731" s="1" t="s">
        <v>15</v>
      </c>
      <c r="H731" t="b">
        <v>0</v>
      </c>
      <c r="I731" t="b">
        <v>0</v>
      </c>
      <c r="J731" s="10" t="b">
        <f>IF(OR(out[[#This Row],[retired]]=TRUE,out[[#This Row],[deceased]]=TRUE),FALSE,TRUE)</f>
        <v>1</v>
      </c>
      <c r="K731" s="10" t="str">
        <f>IFERROR(VLOOKUP(out[[#This Row],[role]:[role]],Table2[],MATCH(out[[#Headers],[דירוג]],Table2[#Headers],0),FALSE),"אחר")</f>
        <v>שופט</v>
      </c>
      <c r="L731" s="10" t="str">
        <f>IFERROR(VLOOKUP(out[[#This Row],[role]:[role]],Table2[],MATCH(out[[#Headers],[ערכאה]],Table2[#Headers],0),FALSE),"אחר")</f>
        <v>בית משפט שלום</v>
      </c>
      <c r="M731" s="10">
        <v>1</v>
      </c>
      <c r="N731" s="10">
        <f>IF(out[[#This Row],[sex]]="female",1,0)</f>
        <v>0</v>
      </c>
      <c r="O731" s="10" t="s">
        <v>4317</v>
      </c>
      <c r="P731" s="10">
        <f>IF(out[[#This Row],[שמות ערביים]]="ערבי",1,0)</f>
        <v>0</v>
      </c>
    </row>
    <row r="732" spans="1:16" x14ac:dyDescent="0.25">
      <c r="A732" s="1" t="s">
        <v>9</v>
      </c>
      <c r="B732" s="1" t="s">
        <v>540</v>
      </c>
      <c r="C732" s="1" t="s">
        <v>938</v>
      </c>
      <c r="D732" s="1" t="s">
        <v>3923</v>
      </c>
      <c r="E732" s="1" t="s">
        <v>1608</v>
      </c>
      <c r="F732" s="1" t="s">
        <v>3924</v>
      </c>
      <c r="G732" s="1" t="s">
        <v>15</v>
      </c>
      <c r="H732" t="b">
        <v>0</v>
      </c>
      <c r="I732" t="b">
        <v>0</v>
      </c>
      <c r="J732" s="10" t="b">
        <f>IF(OR(out[[#This Row],[retired]]=TRUE,out[[#This Row],[deceased]]=TRUE),FALSE,TRUE)</f>
        <v>1</v>
      </c>
      <c r="K732" s="10" t="str">
        <f>IFERROR(VLOOKUP(out[[#This Row],[role]:[role]],Table2[],MATCH(out[[#Headers],[דירוג]],Table2[#Headers],0),FALSE),"אחר")</f>
        <v>שופט</v>
      </c>
      <c r="L732" s="10" t="str">
        <f>IFERROR(VLOOKUP(out[[#This Row],[role]:[role]],Table2[],MATCH(out[[#Headers],[ערכאה]],Table2[#Headers],0),FALSE),"אחר")</f>
        <v>בית משפט שלום</v>
      </c>
      <c r="M732" s="10">
        <v>1</v>
      </c>
      <c r="N732" s="10">
        <f>IF(out[[#This Row],[sex]]="female",1,0)</f>
        <v>0</v>
      </c>
      <c r="O732" s="10" t="s">
        <v>4317</v>
      </c>
      <c r="P732" s="10">
        <f>IF(out[[#This Row],[שמות ערביים]]="ערבי",1,0)</f>
        <v>0</v>
      </c>
    </row>
    <row r="733" spans="1:16" x14ac:dyDescent="0.25">
      <c r="A733" s="1" t="s">
        <v>9</v>
      </c>
      <c r="B733" s="1" t="s">
        <v>3927</v>
      </c>
      <c r="C733" s="1" t="s">
        <v>949</v>
      </c>
      <c r="D733" s="1" t="s">
        <v>3928</v>
      </c>
      <c r="E733" s="1" t="s">
        <v>951</v>
      </c>
      <c r="F733" s="1" t="s">
        <v>3929</v>
      </c>
      <c r="G733" s="1" t="s">
        <v>26</v>
      </c>
      <c r="H733" t="b">
        <v>0</v>
      </c>
      <c r="I733" t="b">
        <v>0</v>
      </c>
      <c r="J733" s="10" t="b">
        <f>IF(OR(out[[#This Row],[retired]]=TRUE,out[[#This Row],[deceased]]=TRUE),FALSE,TRUE)</f>
        <v>1</v>
      </c>
      <c r="K733" s="10" t="str">
        <f>IFERROR(VLOOKUP(out[[#This Row],[role]:[role]],Table2[],MATCH(out[[#Headers],[דירוג]],Table2[#Headers],0),FALSE),"אחר")</f>
        <v>סגן או משנה</v>
      </c>
      <c r="L733" s="10" t="str">
        <f>IFERROR(VLOOKUP(out[[#This Row],[role]:[role]],Table2[],MATCH(out[[#Headers],[ערכאה]],Table2[#Headers],0),FALSE),"אחר")</f>
        <v>בית משפט שלום</v>
      </c>
      <c r="M733" s="10">
        <v>1</v>
      </c>
      <c r="N733" s="10">
        <f>IF(out[[#This Row],[sex]]="female",1,0)</f>
        <v>1</v>
      </c>
      <c r="O733" s="10" t="s">
        <v>4317</v>
      </c>
      <c r="P733" s="10">
        <f>IF(out[[#This Row],[שמות ערביים]]="ערבי",1,0)</f>
        <v>0</v>
      </c>
    </row>
    <row r="734" spans="1:16" x14ac:dyDescent="0.25">
      <c r="A734" s="1" t="s">
        <v>9</v>
      </c>
      <c r="B734" s="1" t="s">
        <v>717</v>
      </c>
      <c r="C734" s="1" t="s">
        <v>3936</v>
      </c>
      <c r="D734" s="1" t="s">
        <v>3937</v>
      </c>
      <c r="E734" s="1" t="s">
        <v>3938</v>
      </c>
      <c r="F734" s="1" t="s">
        <v>3939</v>
      </c>
      <c r="G734" s="1" t="s">
        <v>15</v>
      </c>
      <c r="H734" t="b">
        <v>0</v>
      </c>
      <c r="I734" t="b">
        <v>0</v>
      </c>
      <c r="J734" s="10" t="b">
        <f>IF(OR(out[[#This Row],[retired]]=TRUE,out[[#This Row],[deceased]]=TRUE),FALSE,TRUE)</f>
        <v>1</v>
      </c>
      <c r="K734" s="10" t="str">
        <f>IFERROR(VLOOKUP(out[[#This Row],[role]:[role]],Table2[],MATCH(out[[#Headers],[דירוג]],Table2[#Headers],0),FALSE),"אחר")</f>
        <v>שופט</v>
      </c>
      <c r="L734" s="10" t="str">
        <f>IFERROR(VLOOKUP(out[[#This Row],[role]:[role]],Table2[],MATCH(out[[#Headers],[ערכאה]],Table2[#Headers],0),FALSE),"אחר")</f>
        <v>בית משפט המחוזי</v>
      </c>
      <c r="M734" s="10">
        <v>1</v>
      </c>
      <c r="N734" s="10">
        <f>IF(out[[#This Row],[sex]]="female",1,0)</f>
        <v>0</v>
      </c>
      <c r="O734" s="10" t="s">
        <v>4317</v>
      </c>
      <c r="P734" s="10">
        <f>IF(out[[#This Row],[שמות ערביים]]="ערבי",1,0)</f>
        <v>0</v>
      </c>
    </row>
    <row r="735" spans="1:16" x14ac:dyDescent="0.25">
      <c r="A735" s="1" t="s">
        <v>9</v>
      </c>
      <c r="B735" s="1" t="s">
        <v>3940</v>
      </c>
      <c r="C735" s="1" t="s">
        <v>1928</v>
      </c>
      <c r="D735" s="1" t="s">
        <v>3941</v>
      </c>
      <c r="E735" s="1" t="s">
        <v>1929</v>
      </c>
      <c r="F735" s="1" t="s">
        <v>3942</v>
      </c>
      <c r="G735" s="1" t="s">
        <v>26</v>
      </c>
      <c r="H735" t="b">
        <v>0</v>
      </c>
      <c r="I735" t="b">
        <v>0</v>
      </c>
      <c r="J735" s="10" t="b">
        <f>IF(OR(out[[#This Row],[retired]]=TRUE,out[[#This Row],[deceased]]=TRUE),FALSE,TRUE)</f>
        <v>1</v>
      </c>
      <c r="K735" s="10" t="str">
        <f>IFERROR(VLOOKUP(out[[#This Row],[role]:[role]],Table2[],MATCH(out[[#Headers],[דירוג]],Table2[#Headers],0),FALSE),"אחר")</f>
        <v>שופט</v>
      </c>
      <c r="L735" s="10" t="str">
        <f>IFERROR(VLOOKUP(out[[#This Row],[role]:[role]],Table2[],MATCH(out[[#Headers],[ערכאה]],Table2[#Headers],0),FALSE),"אחר")</f>
        <v>בית משפט שלום</v>
      </c>
      <c r="M735" s="10">
        <v>1</v>
      </c>
      <c r="N735" s="10">
        <f>IF(out[[#This Row],[sex]]="female",1,0)</f>
        <v>1</v>
      </c>
      <c r="O735" s="10" t="s">
        <v>4317</v>
      </c>
      <c r="P735" s="10">
        <f>IF(out[[#This Row],[שמות ערביים]]="ערבי",1,0)</f>
        <v>0</v>
      </c>
    </row>
    <row r="736" spans="1:16" x14ac:dyDescent="0.25">
      <c r="A736" s="1" t="s">
        <v>9</v>
      </c>
      <c r="B736" s="1" t="s">
        <v>380</v>
      </c>
      <c r="C736" s="1" t="s">
        <v>1655</v>
      </c>
      <c r="D736" s="1" t="s">
        <v>3947</v>
      </c>
      <c r="E736" s="1" t="s">
        <v>3948</v>
      </c>
      <c r="F736" s="1" t="s">
        <v>3949</v>
      </c>
      <c r="G736" s="1" t="s">
        <v>26</v>
      </c>
      <c r="H736" t="b">
        <v>0</v>
      </c>
      <c r="I736" t="b">
        <v>0</v>
      </c>
      <c r="J736" s="10" t="b">
        <f>IF(OR(out[[#This Row],[retired]]=TRUE,out[[#This Row],[deceased]]=TRUE),FALSE,TRUE)</f>
        <v>1</v>
      </c>
      <c r="K736" s="10" t="str">
        <f>IFERROR(VLOOKUP(out[[#This Row],[role]:[role]],Table2[],MATCH(out[[#Headers],[דירוג]],Table2[#Headers],0),FALSE),"אחר")</f>
        <v>שופט</v>
      </c>
      <c r="L736" s="10" t="str">
        <f>IFERROR(VLOOKUP(out[[#This Row],[role]:[role]],Table2[],MATCH(out[[#Headers],[ערכאה]],Table2[#Headers],0),FALSE),"אחר")</f>
        <v>בית משפט המחוזי</v>
      </c>
      <c r="M736" s="10">
        <v>1</v>
      </c>
      <c r="N736" s="10">
        <f>IF(out[[#This Row],[sex]]="female",1,0)</f>
        <v>1</v>
      </c>
      <c r="O736" s="10" t="s">
        <v>4317</v>
      </c>
      <c r="P736" s="10">
        <f>IF(out[[#This Row],[שמות ערביים]]="ערבי",1,0)</f>
        <v>0</v>
      </c>
    </row>
    <row r="737" spans="1:16" x14ac:dyDescent="0.25">
      <c r="A737" s="1" t="s">
        <v>99</v>
      </c>
      <c r="B737" s="1" t="s">
        <v>3951</v>
      </c>
      <c r="C737" s="1" t="s">
        <v>2188</v>
      </c>
      <c r="D737" s="1" t="s">
        <v>3952</v>
      </c>
      <c r="E737" s="1" t="s">
        <v>2190</v>
      </c>
      <c r="F737" s="1" t="s">
        <v>3953</v>
      </c>
      <c r="G737" s="1" t="s">
        <v>15</v>
      </c>
      <c r="H737" t="b">
        <v>0</v>
      </c>
      <c r="I737" t="b">
        <v>0</v>
      </c>
      <c r="J737" s="10" t="b">
        <f>IF(OR(out[[#This Row],[retired]]=TRUE,out[[#This Row],[deceased]]=TRUE),FALSE,TRUE)</f>
        <v>1</v>
      </c>
      <c r="K737" s="10" t="str">
        <f>IFERROR(VLOOKUP(out[[#This Row],[role]:[role]],Table2[],MATCH(out[[#Headers],[דירוג]],Table2[#Headers],0),FALSE),"אחר")</f>
        <v>רשם</v>
      </c>
      <c r="L737" s="10" t="str">
        <f>IFERROR(VLOOKUP(out[[#This Row],[role]:[role]],Table2[],MATCH(out[[#Headers],[ערכאה]],Table2[#Headers],0),FALSE),"אחר")</f>
        <v>בית משפט שלום</v>
      </c>
      <c r="M737" s="10">
        <v>1</v>
      </c>
      <c r="N737" s="10">
        <f>IF(out[[#This Row],[sex]]="female",1,0)</f>
        <v>0</v>
      </c>
      <c r="O737" s="10" t="s">
        <v>4317</v>
      </c>
      <c r="P737" s="10">
        <f>IF(out[[#This Row],[שמות ערביים]]="ערבי",1,0)</f>
        <v>0</v>
      </c>
    </row>
    <row r="738" spans="1:16" x14ac:dyDescent="0.25">
      <c r="A738" s="1" t="s">
        <v>9</v>
      </c>
      <c r="B738" s="1" t="s">
        <v>1159</v>
      </c>
      <c r="C738" s="1" t="s">
        <v>362</v>
      </c>
      <c r="D738" s="1" t="s">
        <v>3966</v>
      </c>
      <c r="E738" s="1" t="s">
        <v>364</v>
      </c>
      <c r="F738" s="1" t="s">
        <v>3967</v>
      </c>
      <c r="G738" s="1" t="s">
        <v>26</v>
      </c>
      <c r="H738" t="b">
        <v>0</v>
      </c>
      <c r="I738" t="b">
        <v>0</v>
      </c>
      <c r="J738" s="10" t="b">
        <f>IF(OR(out[[#This Row],[retired]]=TRUE,out[[#This Row],[deceased]]=TRUE),FALSE,TRUE)</f>
        <v>1</v>
      </c>
      <c r="K738" s="10" t="str">
        <f>IFERROR(VLOOKUP(out[[#This Row],[role]:[role]],Table2[],MATCH(out[[#Headers],[דירוג]],Table2[#Headers],0),FALSE),"אחר")</f>
        <v>שופט</v>
      </c>
      <c r="L738" s="10" t="str">
        <f>IFERROR(VLOOKUP(out[[#This Row],[role]:[role]],Table2[],MATCH(out[[#Headers],[ערכאה]],Table2[#Headers],0),FALSE),"אחר")</f>
        <v>בית הדין האזורי לעבודה</v>
      </c>
      <c r="M738" s="10">
        <v>1</v>
      </c>
      <c r="N738" s="10">
        <f>IF(out[[#This Row],[sex]]="female",1,0)</f>
        <v>1</v>
      </c>
      <c r="O738" s="10" t="s">
        <v>4317</v>
      </c>
      <c r="P738" s="10">
        <f>IF(out[[#This Row],[שמות ערביים]]="ערבי",1,0)</f>
        <v>0</v>
      </c>
    </row>
    <row r="739" spans="1:16" x14ac:dyDescent="0.25">
      <c r="A739" s="1" t="s">
        <v>9</v>
      </c>
      <c r="B739" s="1" t="s">
        <v>925</v>
      </c>
      <c r="C739" s="1" t="s">
        <v>528</v>
      </c>
      <c r="D739" s="1" t="s">
        <v>3974</v>
      </c>
      <c r="E739" s="1" t="s">
        <v>530</v>
      </c>
      <c r="F739" s="1" t="s">
        <v>3975</v>
      </c>
      <c r="G739" s="1" t="s">
        <v>26</v>
      </c>
      <c r="H739" t="b">
        <v>0</v>
      </c>
      <c r="I739" t="b">
        <v>0</v>
      </c>
      <c r="J739" s="10" t="b">
        <f>IF(OR(out[[#This Row],[retired]]=TRUE,out[[#This Row],[deceased]]=TRUE),FALSE,TRUE)</f>
        <v>1</v>
      </c>
      <c r="K739" s="10" t="str">
        <f>IFERROR(VLOOKUP(out[[#This Row],[role]:[role]],Table2[],MATCH(out[[#Headers],[דירוג]],Table2[#Headers],0),FALSE),"אחר")</f>
        <v>סגן או משנה</v>
      </c>
      <c r="L739" s="10" t="str">
        <f>IFERROR(VLOOKUP(out[[#This Row],[role]:[role]],Table2[],MATCH(out[[#Headers],[ערכאה]],Table2[#Headers],0),FALSE),"אחר")</f>
        <v>בית משפט המחוזי</v>
      </c>
      <c r="M739" s="10">
        <v>1</v>
      </c>
      <c r="N739" s="10">
        <f>IF(out[[#This Row],[sex]]="female",1,0)</f>
        <v>1</v>
      </c>
      <c r="O739" s="10" t="s">
        <v>4317</v>
      </c>
      <c r="P739" s="10">
        <f>IF(out[[#This Row],[שמות ערביים]]="ערבי",1,0)</f>
        <v>0</v>
      </c>
    </row>
    <row r="740" spans="1:16" x14ac:dyDescent="0.25">
      <c r="A740" s="1" t="s">
        <v>9</v>
      </c>
      <c r="B740" s="1" t="s">
        <v>1027</v>
      </c>
      <c r="C740" s="1" t="s">
        <v>2234</v>
      </c>
      <c r="D740" s="1" t="s">
        <v>3978</v>
      </c>
      <c r="E740" s="1" t="s">
        <v>2235</v>
      </c>
      <c r="F740" s="1" t="s">
        <v>3979</v>
      </c>
      <c r="G740" s="1" t="s">
        <v>15</v>
      </c>
      <c r="H740" t="b">
        <v>0</v>
      </c>
      <c r="I740" t="b">
        <v>0</v>
      </c>
      <c r="J740" s="10" t="b">
        <f>IF(OR(out[[#This Row],[retired]]=TRUE,out[[#This Row],[deceased]]=TRUE),FALSE,TRUE)</f>
        <v>1</v>
      </c>
      <c r="K740" s="10" t="str">
        <f>IFERROR(VLOOKUP(out[[#This Row],[role]:[role]],Table2[],MATCH(out[[#Headers],[דירוג]],Table2[#Headers],0),FALSE),"אחר")</f>
        <v>שופט</v>
      </c>
      <c r="L740" s="10" t="str">
        <f>IFERROR(VLOOKUP(out[[#This Row],[role]:[role]],Table2[],MATCH(out[[#Headers],[ערכאה]],Table2[#Headers],0),FALSE),"אחר")</f>
        <v>בית הדין האזורי לעבודה</v>
      </c>
      <c r="M740" s="10">
        <v>1</v>
      </c>
      <c r="N740" s="10">
        <f>IF(out[[#This Row],[sex]]="female",1,0)</f>
        <v>0</v>
      </c>
      <c r="O740" s="10" t="s">
        <v>4317</v>
      </c>
      <c r="P740" s="10">
        <f>IF(out[[#This Row],[שמות ערביים]]="ערבי",1,0)</f>
        <v>0</v>
      </c>
    </row>
    <row r="741" spans="1:16" x14ac:dyDescent="0.25">
      <c r="A741" s="1" t="s">
        <v>9</v>
      </c>
      <c r="B741" s="1" t="s">
        <v>232</v>
      </c>
      <c r="C741" s="1" t="s">
        <v>1928</v>
      </c>
      <c r="D741" s="1" t="s">
        <v>3982</v>
      </c>
      <c r="E741" s="1" t="s">
        <v>1929</v>
      </c>
      <c r="F741" s="1" t="s">
        <v>3983</v>
      </c>
      <c r="G741" s="1" t="s">
        <v>26</v>
      </c>
      <c r="H741" t="b">
        <v>0</v>
      </c>
      <c r="I741" t="b">
        <v>0</v>
      </c>
      <c r="J741" s="10" t="b">
        <f>IF(OR(out[[#This Row],[retired]]=TRUE,out[[#This Row],[deceased]]=TRUE),FALSE,TRUE)</f>
        <v>1</v>
      </c>
      <c r="K741" s="10" t="str">
        <f>IFERROR(VLOOKUP(out[[#This Row],[role]:[role]],Table2[],MATCH(out[[#Headers],[דירוג]],Table2[#Headers],0),FALSE),"אחר")</f>
        <v>שופט</v>
      </c>
      <c r="L741" s="10" t="str">
        <f>IFERROR(VLOOKUP(out[[#This Row],[role]:[role]],Table2[],MATCH(out[[#Headers],[ערכאה]],Table2[#Headers],0),FALSE),"אחר")</f>
        <v>בית משפט שלום</v>
      </c>
      <c r="M741" s="10">
        <v>1</v>
      </c>
      <c r="N741" s="10">
        <f>IF(out[[#This Row],[sex]]="female",1,0)</f>
        <v>1</v>
      </c>
      <c r="O741" s="10" t="s">
        <v>4317</v>
      </c>
      <c r="P741" s="10">
        <f>IF(out[[#This Row],[שמות ערביים]]="ערבי",1,0)</f>
        <v>0</v>
      </c>
    </row>
    <row r="742" spans="1:16" x14ac:dyDescent="0.25">
      <c r="A742" s="1" t="s">
        <v>9</v>
      </c>
      <c r="B742" s="1" t="s">
        <v>1027</v>
      </c>
      <c r="C742" s="1" t="s">
        <v>254</v>
      </c>
      <c r="D742" s="1" t="s">
        <v>3984</v>
      </c>
      <c r="E742" s="1" t="s">
        <v>258</v>
      </c>
      <c r="F742" s="1" t="s">
        <v>3985</v>
      </c>
      <c r="G742" s="1" t="s">
        <v>15</v>
      </c>
      <c r="H742" t="b">
        <v>0</v>
      </c>
      <c r="I742" t="b">
        <v>0</v>
      </c>
      <c r="J742" s="10" t="b">
        <f>IF(OR(out[[#This Row],[retired]]=TRUE,out[[#This Row],[deceased]]=TRUE),FALSE,TRUE)</f>
        <v>1</v>
      </c>
      <c r="K742" s="10" t="str">
        <f>IFERROR(VLOOKUP(out[[#This Row],[role]:[role]],Table2[],MATCH(out[[#Headers],[דירוג]],Table2[#Headers],0),FALSE),"אחר")</f>
        <v>שופט</v>
      </c>
      <c r="L742" s="10" t="str">
        <f>IFERROR(VLOOKUP(out[[#This Row],[role]:[role]],Table2[],MATCH(out[[#Headers],[ערכאה]],Table2[#Headers],0),FALSE),"אחר")</f>
        <v>בית הדין האזורי לעבודה</v>
      </c>
      <c r="M742" s="10">
        <v>1</v>
      </c>
      <c r="N742" s="10">
        <f>IF(out[[#This Row],[sex]]="female",1,0)</f>
        <v>0</v>
      </c>
      <c r="O742" s="10" t="s">
        <v>4317</v>
      </c>
      <c r="P742" s="10">
        <f>IF(out[[#This Row],[שמות ערביים]]="ערבי",1,0)</f>
        <v>0</v>
      </c>
    </row>
    <row r="743" spans="1:16" x14ac:dyDescent="0.25">
      <c r="A743" s="1" t="s">
        <v>9</v>
      </c>
      <c r="B743" s="1" t="s">
        <v>295</v>
      </c>
      <c r="C743" s="1" t="s">
        <v>3986</v>
      </c>
      <c r="D743" s="1" t="s">
        <v>3987</v>
      </c>
      <c r="E743" s="1" t="s">
        <v>3988</v>
      </c>
      <c r="F743" s="1" t="s">
        <v>3989</v>
      </c>
      <c r="G743" s="1" t="s">
        <v>15</v>
      </c>
      <c r="H743" t="b">
        <v>0</v>
      </c>
      <c r="I743" t="b">
        <v>0</v>
      </c>
      <c r="J743" s="10" t="b">
        <f>IF(OR(out[[#This Row],[retired]]=TRUE,out[[#This Row],[deceased]]=TRUE),FALSE,TRUE)</f>
        <v>1</v>
      </c>
      <c r="K743" s="10" t="str">
        <f>IFERROR(VLOOKUP(out[[#This Row],[role]:[role]],Table2[],MATCH(out[[#Headers],[דירוג]],Table2[#Headers],0),FALSE),"אחר")</f>
        <v>שופט</v>
      </c>
      <c r="L743" s="10" t="str">
        <f>IFERROR(VLOOKUP(out[[#This Row],[role]:[role]],Table2[],MATCH(out[[#Headers],[ערכאה]],Table2[#Headers],0),FALSE),"אחר")</f>
        <v>בית משפט המחוזי</v>
      </c>
      <c r="M743" s="10">
        <v>1</v>
      </c>
      <c r="N743" s="10">
        <f>IF(out[[#This Row],[sex]]="female",1,0)</f>
        <v>0</v>
      </c>
      <c r="O743" s="10" t="s">
        <v>4317</v>
      </c>
      <c r="P743" s="10">
        <f>IF(out[[#This Row],[שמות ערביים]]="ערבי",1,0)</f>
        <v>0</v>
      </c>
    </row>
    <row r="744" spans="1:16" x14ac:dyDescent="0.25">
      <c r="A744" s="1" t="s">
        <v>9</v>
      </c>
      <c r="B744" s="1" t="s">
        <v>540</v>
      </c>
      <c r="C744" s="1" t="s">
        <v>513</v>
      </c>
      <c r="D744" s="1" t="s">
        <v>3996</v>
      </c>
      <c r="E744" s="1" t="s">
        <v>515</v>
      </c>
      <c r="F744" s="1" t="s">
        <v>3997</v>
      </c>
      <c r="G744" s="1" t="s">
        <v>15</v>
      </c>
      <c r="H744" t="b">
        <v>0</v>
      </c>
      <c r="I744" t="b">
        <v>0</v>
      </c>
      <c r="J744" s="10" t="b">
        <f>IF(OR(out[[#This Row],[retired]]=TRUE,out[[#This Row],[deceased]]=TRUE),FALSE,TRUE)</f>
        <v>1</v>
      </c>
      <c r="K744" s="10" t="str">
        <f>IFERROR(VLOOKUP(out[[#This Row],[role]:[role]],Table2[],MATCH(out[[#Headers],[דירוג]],Table2[#Headers],0),FALSE),"אחר")</f>
        <v>שופט</v>
      </c>
      <c r="L744" s="10" t="str">
        <f>IFERROR(VLOOKUP(out[[#This Row],[role]:[role]],Table2[],MATCH(out[[#Headers],[ערכאה]],Table2[#Headers],0),FALSE),"אחר")</f>
        <v>בית משפט שלום</v>
      </c>
      <c r="M744" s="10">
        <v>1</v>
      </c>
      <c r="N744" s="10">
        <f>IF(out[[#This Row],[sex]]="female",1,0)</f>
        <v>0</v>
      </c>
      <c r="O744" s="10" t="s">
        <v>4317</v>
      </c>
      <c r="P744" s="10">
        <f>IF(out[[#This Row],[שמות ערביים]]="ערבי",1,0)</f>
        <v>0</v>
      </c>
    </row>
    <row r="745" spans="1:16" x14ac:dyDescent="0.25">
      <c r="A745" s="1" t="s">
        <v>9</v>
      </c>
      <c r="B745" s="1" t="s">
        <v>985</v>
      </c>
      <c r="C745" s="1" t="s">
        <v>1018</v>
      </c>
      <c r="D745" s="1" t="s">
        <v>4001</v>
      </c>
      <c r="E745" s="1" t="s">
        <v>1040</v>
      </c>
      <c r="F745" s="1" t="s">
        <v>4002</v>
      </c>
      <c r="G745" s="1" t="s">
        <v>26</v>
      </c>
      <c r="H745" t="b">
        <v>0</v>
      </c>
      <c r="I745" t="b">
        <v>0</v>
      </c>
      <c r="J745" s="10" t="b">
        <f>IF(OR(out[[#This Row],[retired]]=TRUE,out[[#This Row],[deceased]]=TRUE),FALSE,TRUE)</f>
        <v>1</v>
      </c>
      <c r="K745" s="10" t="str">
        <f>IFERROR(VLOOKUP(out[[#This Row],[role]:[role]],Table2[],MATCH(out[[#Headers],[דירוג]],Table2[#Headers],0),FALSE),"אחר")</f>
        <v>שופט</v>
      </c>
      <c r="L745" s="10" t="str">
        <f>IFERROR(VLOOKUP(out[[#This Row],[role]:[role]],Table2[],MATCH(out[[#Headers],[ערכאה]],Table2[#Headers],0),FALSE),"אחר")</f>
        <v>בית הדין האזורי לעבודה</v>
      </c>
      <c r="M745" s="10">
        <v>1</v>
      </c>
      <c r="N745" s="10">
        <f>IF(out[[#This Row],[sex]]="female",1,0)</f>
        <v>1</v>
      </c>
      <c r="O745" s="10" t="s">
        <v>4317</v>
      </c>
      <c r="P745" s="10">
        <f>IF(out[[#This Row],[שמות ערביים]]="ערבי",1,0)</f>
        <v>0</v>
      </c>
    </row>
    <row r="746" spans="1:16" x14ac:dyDescent="0.25">
      <c r="A746" s="1" t="s">
        <v>9</v>
      </c>
      <c r="B746" s="1" t="s">
        <v>2326</v>
      </c>
      <c r="C746" s="1" t="s">
        <v>635</v>
      </c>
      <c r="D746" s="1" t="s">
        <v>4003</v>
      </c>
      <c r="E746" s="1" t="s">
        <v>637</v>
      </c>
      <c r="F746" s="1" t="s">
        <v>4004</v>
      </c>
      <c r="G746" s="1" t="s">
        <v>15</v>
      </c>
      <c r="H746" t="b">
        <v>0</v>
      </c>
      <c r="I746" t="b">
        <v>0</v>
      </c>
      <c r="J746" s="10" t="b">
        <f>IF(OR(out[[#This Row],[retired]]=TRUE,out[[#This Row],[deceased]]=TRUE),FALSE,TRUE)</f>
        <v>1</v>
      </c>
      <c r="K746" s="10" t="str">
        <f>IFERROR(VLOOKUP(out[[#This Row],[role]:[role]],Table2[],MATCH(out[[#Headers],[דירוג]],Table2[#Headers],0),FALSE),"אחר")</f>
        <v>שופט</v>
      </c>
      <c r="L746" s="10" t="str">
        <f>IFERROR(VLOOKUP(out[[#This Row],[role]:[role]],Table2[],MATCH(out[[#Headers],[ערכאה]],Table2[#Headers],0),FALSE),"אחר")</f>
        <v>בית משפט שלום</v>
      </c>
      <c r="M746" s="10">
        <v>1</v>
      </c>
      <c r="N746" s="10">
        <f>IF(out[[#This Row],[sex]]="female",1,0)</f>
        <v>0</v>
      </c>
      <c r="O746" s="10" t="s">
        <v>4317</v>
      </c>
      <c r="P746" s="10">
        <f>IF(out[[#This Row],[שמות ערביים]]="ערבי",1,0)</f>
        <v>0</v>
      </c>
    </row>
    <row r="747" spans="1:16" x14ac:dyDescent="0.25">
      <c r="A747" s="1" t="s">
        <v>9</v>
      </c>
      <c r="B747" s="1" t="s">
        <v>4009</v>
      </c>
      <c r="C747" s="1" t="s">
        <v>265</v>
      </c>
      <c r="D747" s="1" t="s">
        <v>4010</v>
      </c>
      <c r="E747" s="1" t="s">
        <v>267</v>
      </c>
      <c r="F747" s="1" t="s">
        <v>4011</v>
      </c>
      <c r="G747" s="1" t="s">
        <v>26</v>
      </c>
      <c r="H747" t="b">
        <v>0</v>
      </c>
      <c r="I747" t="b">
        <v>0</v>
      </c>
      <c r="J747" s="10" t="b">
        <f>IF(OR(out[[#This Row],[retired]]=TRUE,out[[#This Row],[deceased]]=TRUE),FALSE,TRUE)</f>
        <v>1</v>
      </c>
      <c r="K747" s="10" t="str">
        <f>IFERROR(VLOOKUP(out[[#This Row],[role]:[role]],Table2[],MATCH(out[[#Headers],[דירוג]],Table2[#Headers],0),FALSE),"אחר")</f>
        <v>שופט</v>
      </c>
      <c r="L747" s="10" t="str">
        <f>IFERROR(VLOOKUP(out[[#This Row],[role]:[role]],Table2[],MATCH(out[[#Headers],[ערכאה]],Table2[#Headers],0),FALSE),"אחר")</f>
        <v>בית משפט שלום</v>
      </c>
      <c r="M747" s="10">
        <v>1</v>
      </c>
      <c r="N747" s="10">
        <f>IF(out[[#This Row],[sex]]="female",1,0)</f>
        <v>1</v>
      </c>
      <c r="O747" s="10" t="s">
        <v>4317</v>
      </c>
      <c r="P747" s="10">
        <f>IF(out[[#This Row],[שמות ערביים]]="ערבי",1,0)</f>
        <v>0</v>
      </c>
    </row>
    <row r="748" spans="1:16" x14ac:dyDescent="0.25">
      <c r="A748" s="1" t="s">
        <v>9</v>
      </c>
      <c r="B748" s="1" t="s">
        <v>3721</v>
      </c>
      <c r="C748" s="1" t="s">
        <v>4012</v>
      </c>
      <c r="D748" s="1" t="s">
        <v>4013</v>
      </c>
      <c r="E748" s="1" t="s">
        <v>4014</v>
      </c>
      <c r="F748" s="1" t="s">
        <v>4015</v>
      </c>
      <c r="G748" s="1" t="s">
        <v>15</v>
      </c>
      <c r="H748" t="b">
        <v>0</v>
      </c>
      <c r="I748" t="b">
        <v>0</v>
      </c>
      <c r="J748" s="10" t="b">
        <f>IF(OR(out[[#This Row],[retired]]=TRUE,out[[#This Row],[deceased]]=TRUE),FALSE,TRUE)</f>
        <v>1</v>
      </c>
      <c r="K748" s="10" t="str">
        <f>IFERROR(VLOOKUP(out[[#This Row],[role]:[role]],Table2[],MATCH(out[[#Headers],[דירוג]],Table2[#Headers],0),FALSE),"אחר")</f>
        <v>שופט</v>
      </c>
      <c r="L748" s="10" t="str">
        <f>IFERROR(VLOOKUP(out[[#This Row],[role]:[role]],Table2[],MATCH(out[[#Headers],[ערכאה]],Table2[#Headers],0),FALSE),"אחר")</f>
        <v>בית משפט שלום</v>
      </c>
      <c r="M748" s="10">
        <v>1</v>
      </c>
      <c r="N748" s="10">
        <f>IF(out[[#This Row],[sex]]="female",1,0)</f>
        <v>0</v>
      </c>
      <c r="O748" s="10" t="s">
        <v>4317</v>
      </c>
      <c r="P748" s="10">
        <f>IF(out[[#This Row],[שמות ערביים]]="ערבי",1,0)</f>
        <v>0</v>
      </c>
    </row>
    <row r="749" spans="1:16" x14ac:dyDescent="0.25">
      <c r="A749" s="1" t="s">
        <v>9</v>
      </c>
      <c r="B749" s="1" t="s">
        <v>521</v>
      </c>
      <c r="C749" s="1" t="s">
        <v>254</v>
      </c>
      <c r="D749" s="1" t="s">
        <v>4013</v>
      </c>
      <c r="E749" s="1" t="s">
        <v>258</v>
      </c>
      <c r="F749" s="1" t="s">
        <v>4016</v>
      </c>
      <c r="G749" s="1" t="s">
        <v>15</v>
      </c>
      <c r="H749" t="b">
        <v>0</v>
      </c>
      <c r="I749" t="b">
        <v>0</v>
      </c>
      <c r="J749" s="10" t="b">
        <f>IF(OR(out[[#This Row],[retired]]=TRUE,out[[#This Row],[deceased]]=TRUE),FALSE,TRUE)</f>
        <v>1</v>
      </c>
      <c r="K749" s="10" t="str">
        <f>IFERROR(VLOOKUP(out[[#This Row],[role]:[role]],Table2[],MATCH(out[[#Headers],[דירוג]],Table2[#Headers],0),FALSE),"אחר")</f>
        <v>שופט</v>
      </c>
      <c r="L749" s="10" t="str">
        <f>IFERROR(VLOOKUP(out[[#This Row],[role]:[role]],Table2[],MATCH(out[[#Headers],[ערכאה]],Table2[#Headers],0),FALSE),"אחר")</f>
        <v>בית משפט המחוזי</v>
      </c>
      <c r="M749" s="10">
        <v>1</v>
      </c>
      <c r="N749" s="10">
        <f>IF(out[[#This Row],[sex]]="female",1,0)</f>
        <v>0</v>
      </c>
      <c r="O749" s="10" t="s">
        <v>4317</v>
      </c>
      <c r="P749" s="10">
        <f>IF(out[[#This Row],[שמות ערביים]]="ערבי",1,0)</f>
        <v>0</v>
      </c>
    </row>
    <row r="750" spans="1:16" x14ac:dyDescent="0.25">
      <c r="A750" s="1" t="s">
        <v>99</v>
      </c>
      <c r="B750" s="1" t="s">
        <v>4017</v>
      </c>
      <c r="C750" s="1" t="s">
        <v>3353</v>
      </c>
      <c r="D750" s="1" t="s">
        <v>4013</v>
      </c>
      <c r="E750" s="1" t="s">
        <v>3356</v>
      </c>
      <c r="F750" s="1" t="s">
        <v>4016</v>
      </c>
      <c r="G750" s="1" t="s">
        <v>15</v>
      </c>
      <c r="H750" t="b">
        <v>0</v>
      </c>
      <c r="I750" t="b">
        <v>0</v>
      </c>
      <c r="J750" s="10" t="b">
        <f>IF(OR(out[[#This Row],[retired]]=TRUE,out[[#This Row],[deceased]]=TRUE),FALSE,TRUE)</f>
        <v>1</v>
      </c>
      <c r="K750" s="10" t="str">
        <f>IFERROR(VLOOKUP(out[[#This Row],[role]:[role]],Table2[],MATCH(out[[#Headers],[דירוג]],Table2[#Headers],0),FALSE),"אחר")</f>
        <v>שופט</v>
      </c>
      <c r="L750" s="10" t="str">
        <f>IFERROR(VLOOKUP(out[[#This Row],[role]:[role]],Table2[],MATCH(out[[#Headers],[ערכאה]],Table2[#Headers],0),FALSE),"אחר")</f>
        <v>הנהלת בתי המשפט</v>
      </c>
      <c r="M750" s="10">
        <v>1</v>
      </c>
      <c r="N750" s="10">
        <f>IF(out[[#This Row],[sex]]="female",1,0)</f>
        <v>0</v>
      </c>
      <c r="O750" s="10" t="s">
        <v>4317</v>
      </c>
      <c r="P750" s="10">
        <f>IF(out[[#This Row],[שמות ערביים]]="ערבי",1,0)</f>
        <v>0</v>
      </c>
    </row>
    <row r="751" spans="1:16" x14ac:dyDescent="0.25">
      <c r="A751" s="1" t="s">
        <v>99</v>
      </c>
      <c r="B751" s="1" t="s">
        <v>2128</v>
      </c>
      <c r="C751" s="1" t="s">
        <v>1208</v>
      </c>
      <c r="D751" s="1" t="s">
        <v>4013</v>
      </c>
      <c r="E751" s="1" t="s">
        <v>1210</v>
      </c>
      <c r="F751" s="1" t="s">
        <v>4018</v>
      </c>
      <c r="G751" s="1" t="s">
        <v>26</v>
      </c>
      <c r="H751" t="b">
        <v>0</v>
      </c>
      <c r="I751" t="b">
        <v>0</v>
      </c>
      <c r="J751" s="10" t="b">
        <f>IF(OR(out[[#This Row],[retired]]=TRUE,out[[#This Row],[deceased]]=TRUE),FALSE,TRUE)</f>
        <v>1</v>
      </c>
      <c r="K751" s="10" t="str">
        <f>IFERROR(VLOOKUP(out[[#This Row],[role]:[role]],Table2[],MATCH(out[[#Headers],[דירוג]],Table2[#Headers],0),FALSE),"אחר")</f>
        <v>רשם</v>
      </c>
      <c r="L751" s="10" t="str">
        <f>IFERROR(VLOOKUP(out[[#This Row],[role]:[role]],Table2[],MATCH(out[[#Headers],[ערכאה]],Table2[#Headers],0),FALSE),"אחר")</f>
        <v>בית משפט שלום</v>
      </c>
      <c r="M751" s="10">
        <v>1</v>
      </c>
      <c r="N751" s="10">
        <f>IF(out[[#This Row],[sex]]="female",1,0)</f>
        <v>1</v>
      </c>
      <c r="O751" s="10" t="s">
        <v>4317</v>
      </c>
      <c r="P751" s="10">
        <f>IF(out[[#This Row],[שמות ערביים]]="ערבי",1,0)</f>
        <v>0</v>
      </c>
    </row>
    <row r="752" spans="1:16" x14ac:dyDescent="0.25">
      <c r="A752" s="1" t="s">
        <v>9</v>
      </c>
      <c r="B752" s="1" t="s">
        <v>1159</v>
      </c>
      <c r="C752" s="1" t="s">
        <v>387</v>
      </c>
      <c r="D752" s="1" t="s">
        <v>4020</v>
      </c>
      <c r="E752" s="1" t="s">
        <v>4021</v>
      </c>
      <c r="F752" s="1" t="s">
        <v>4022</v>
      </c>
      <c r="G752" s="1" t="s">
        <v>26</v>
      </c>
      <c r="H752" t="b">
        <v>0</v>
      </c>
      <c r="I752" t="b">
        <v>0</v>
      </c>
      <c r="J752" s="10" t="b">
        <f>IF(OR(out[[#This Row],[retired]]=TRUE,out[[#This Row],[deceased]]=TRUE),FALSE,TRUE)</f>
        <v>1</v>
      </c>
      <c r="K752" s="10" t="str">
        <f>IFERROR(VLOOKUP(out[[#This Row],[role]:[role]],Table2[],MATCH(out[[#Headers],[דירוג]],Table2[#Headers],0),FALSE),"אחר")</f>
        <v>שופט</v>
      </c>
      <c r="L752" s="10" t="str">
        <f>IFERROR(VLOOKUP(out[[#This Row],[role]:[role]],Table2[],MATCH(out[[#Headers],[ערכאה]],Table2[#Headers],0),FALSE),"אחר")</f>
        <v>בית הדין האזורי לעבודה</v>
      </c>
      <c r="M752" s="10">
        <v>1</v>
      </c>
      <c r="N752" s="10">
        <f>IF(out[[#This Row],[sex]]="female",1,0)</f>
        <v>1</v>
      </c>
      <c r="O752" s="10" t="s">
        <v>4317</v>
      </c>
      <c r="P752" s="10">
        <f>IF(out[[#This Row],[שמות ערביים]]="ערבי",1,0)</f>
        <v>0</v>
      </c>
    </row>
    <row r="753" spans="1:16" x14ac:dyDescent="0.25">
      <c r="A753" s="1" t="s">
        <v>9</v>
      </c>
      <c r="B753" s="1" t="s">
        <v>81</v>
      </c>
      <c r="C753" s="1" t="s">
        <v>53</v>
      </c>
      <c r="D753" s="1" t="s">
        <v>4023</v>
      </c>
      <c r="E753" s="1" t="s">
        <v>55</v>
      </c>
      <c r="F753" s="1" t="s">
        <v>4024</v>
      </c>
      <c r="G753" s="1" t="s">
        <v>15</v>
      </c>
      <c r="H753" t="b">
        <v>0</v>
      </c>
      <c r="I753" t="b">
        <v>0</v>
      </c>
      <c r="J753" s="10" t="b">
        <f>IF(OR(out[[#This Row],[retired]]=TRUE,out[[#This Row],[deceased]]=TRUE),FALSE,TRUE)</f>
        <v>1</v>
      </c>
      <c r="K753" s="10" t="str">
        <f>IFERROR(VLOOKUP(out[[#This Row],[role]:[role]],Table2[],MATCH(out[[#Headers],[דירוג]],Table2[#Headers],0),FALSE),"אחר")</f>
        <v>סגן או משנה</v>
      </c>
      <c r="L753" s="10" t="str">
        <f>IFERROR(VLOOKUP(out[[#This Row],[role]:[role]],Table2[],MATCH(out[[#Headers],[ערכאה]],Table2[#Headers],0),FALSE),"אחר")</f>
        <v>בית משפט המחוזי</v>
      </c>
      <c r="M753" s="10">
        <v>1</v>
      </c>
      <c r="N753" s="10">
        <f>IF(out[[#This Row],[sex]]="female",1,0)</f>
        <v>0</v>
      </c>
      <c r="O753" s="10" t="s">
        <v>4317</v>
      </c>
      <c r="P753" s="10">
        <f>IF(out[[#This Row],[שמות ערביים]]="ערבי",1,0)</f>
        <v>0</v>
      </c>
    </row>
    <row r="754" spans="1:16" x14ac:dyDescent="0.25">
      <c r="A754" s="1" t="s">
        <v>9</v>
      </c>
      <c r="B754" s="1" t="s">
        <v>4025</v>
      </c>
      <c r="C754" s="1" t="s">
        <v>2817</v>
      </c>
      <c r="D754" s="1" t="s">
        <v>4026</v>
      </c>
      <c r="E754" s="1" t="s">
        <v>4027</v>
      </c>
      <c r="F754" s="1" t="s">
        <v>4016</v>
      </c>
      <c r="G754" s="1" t="s">
        <v>15</v>
      </c>
      <c r="H754" t="b">
        <v>0</v>
      </c>
      <c r="I754" t="b">
        <v>0</v>
      </c>
      <c r="J754" s="10" t="b">
        <f>IF(OR(out[[#This Row],[retired]]=TRUE,out[[#This Row],[deceased]]=TRUE),FALSE,TRUE)</f>
        <v>1</v>
      </c>
      <c r="K754" s="10" t="str">
        <f>IFERROR(VLOOKUP(out[[#This Row],[role]:[role]],Table2[],MATCH(out[[#Headers],[דירוג]],Table2[#Headers],0),FALSE),"אחר")</f>
        <v>נשיא</v>
      </c>
      <c r="L754" s="10" t="str">
        <f>IFERROR(VLOOKUP(out[[#This Row],[role]:[role]],Table2[],MATCH(out[[#Headers],[ערכאה]],Table2[#Headers],0),FALSE),"אחר")</f>
        <v>בית הדין האזורי לעבודה</v>
      </c>
      <c r="M754" s="10">
        <v>1</v>
      </c>
      <c r="N754" s="10">
        <f>IF(out[[#This Row],[sex]]="female",1,0)</f>
        <v>0</v>
      </c>
      <c r="O754" s="10" t="s">
        <v>4317</v>
      </c>
      <c r="P754" s="10">
        <f>IF(out[[#This Row],[שמות ערביים]]="ערבי",1,0)</f>
        <v>0</v>
      </c>
    </row>
    <row r="755" spans="1:16" x14ac:dyDescent="0.25">
      <c r="A755" s="1" t="s">
        <v>9</v>
      </c>
      <c r="B755" s="1" t="s">
        <v>4028</v>
      </c>
      <c r="C755" s="1" t="s">
        <v>348</v>
      </c>
      <c r="D755" s="1" t="s">
        <v>4026</v>
      </c>
      <c r="E755" s="1" t="s">
        <v>350</v>
      </c>
      <c r="F755" s="1" t="s">
        <v>4016</v>
      </c>
      <c r="G755" s="1" t="s">
        <v>26</v>
      </c>
      <c r="H755" t="b">
        <v>0</v>
      </c>
      <c r="I755" t="b">
        <v>0</v>
      </c>
      <c r="J755" s="10" t="b">
        <f>IF(OR(out[[#This Row],[retired]]=TRUE,out[[#This Row],[deceased]]=TRUE),FALSE,TRUE)</f>
        <v>1</v>
      </c>
      <c r="K755" s="10" t="str">
        <f>IFERROR(VLOOKUP(out[[#This Row],[role]:[role]],Table2[],MATCH(out[[#Headers],[דירוג]],Table2[#Headers],0),FALSE),"אחר")</f>
        <v>שופט</v>
      </c>
      <c r="L755" s="10" t="str">
        <f>IFERROR(VLOOKUP(out[[#This Row],[role]:[role]],Table2[],MATCH(out[[#Headers],[ערכאה]],Table2[#Headers],0),FALSE),"אחר")</f>
        <v>בית משפט שלום</v>
      </c>
      <c r="M755" s="10">
        <v>1</v>
      </c>
      <c r="N755" s="10">
        <f>IF(out[[#This Row],[sex]]="female",1,0)</f>
        <v>1</v>
      </c>
      <c r="O755" s="10" t="s">
        <v>4317</v>
      </c>
      <c r="P755" s="10">
        <f>IF(out[[#This Row],[שמות ערביים]]="ערבי",1,0)</f>
        <v>0</v>
      </c>
    </row>
    <row r="756" spans="1:16" x14ac:dyDescent="0.25">
      <c r="A756" s="1" t="s">
        <v>99</v>
      </c>
      <c r="B756" s="1" t="s">
        <v>4029</v>
      </c>
      <c r="C756" s="1" t="s">
        <v>692</v>
      </c>
      <c r="D756" s="1" t="s">
        <v>4030</v>
      </c>
      <c r="E756" s="1" t="s">
        <v>1788</v>
      </c>
      <c r="F756" s="1" t="s">
        <v>4031</v>
      </c>
      <c r="G756" s="1" t="s">
        <v>26</v>
      </c>
      <c r="H756" t="b">
        <v>0</v>
      </c>
      <c r="I756" t="b">
        <v>0</v>
      </c>
      <c r="J756" s="10" t="b">
        <f>IF(OR(out[[#This Row],[retired]]=TRUE,out[[#This Row],[deceased]]=TRUE),FALSE,TRUE)</f>
        <v>1</v>
      </c>
      <c r="K756" s="10" t="str">
        <f>IFERROR(VLOOKUP(out[[#This Row],[role]:[role]],Table2[],MATCH(out[[#Headers],[דירוג]],Table2[#Headers],0),FALSE),"אחר")</f>
        <v>רשם</v>
      </c>
      <c r="L756" s="10" t="str">
        <f>IFERROR(VLOOKUP(out[[#This Row],[role]:[role]],Table2[],MATCH(out[[#Headers],[ערכאה]],Table2[#Headers],0),FALSE),"אחר")</f>
        <v>בית הדין האזורי לעבודה</v>
      </c>
      <c r="M756" s="10">
        <v>1</v>
      </c>
      <c r="N756" s="10">
        <f>IF(out[[#This Row],[sex]]="female",1,0)</f>
        <v>1</v>
      </c>
      <c r="O756" s="10" t="s">
        <v>4317</v>
      </c>
      <c r="P756" s="10">
        <f>IF(out[[#This Row],[שמות ערביים]]="ערבי",1,0)</f>
        <v>0</v>
      </c>
    </row>
    <row r="757" spans="1:16" x14ac:dyDescent="0.25">
      <c r="A757" s="1" t="s">
        <v>9</v>
      </c>
      <c r="B757" s="1" t="s">
        <v>204</v>
      </c>
      <c r="C757" s="1" t="s">
        <v>4032</v>
      </c>
      <c r="D757" s="1" t="s">
        <v>4033</v>
      </c>
      <c r="E757" s="1" t="s">
        <v>4034</v>
      </c>
      <c r="F757" s="1" t="s">
        <v>4035</v>
      </c>
      <c r="G757" s="1" t="s">
        <v>26</v>
      </c>
      <c r="H757" t="b">
        <v>0</v>
      </c>
      <c r="I757" t="b">
        <v>0</v>
      </c>
      <c r="J757" s="10" t="b">
        <f>IF(OR(out[[#This Row],[retired]]=TRUE,out[[#This Row],[deceased]]=TRUE),FALSE,TRUE)</f>
        <v>1</v>
      </c>
      <c r="K757" s="10" t="str">
        <f>IFERROR(VLOOKUP(out[[#This Row],[role]:[role]],Table2[],MATCH(out[[#Headers],[דירוג]],Table2[#Headers],0),FALSE),"אחר")</f>
        <v>שופט</v>
      </c>
      <c r="L757" s="10" t="str">
        <f>IFERROR(VLOOKUP(out[[#This Row],[role]:[role]],Table2[],MATCH(out[[#Headers],[ערכאה]],Table2[#Headers],0),FALSE),"אחר")</f>
        <v>בית משפט שלום</v>
      </c>
      <c r="M757" s="10">
        <v>1</v>
      </c>
      <c r="N757" s="10">
        <f>IF(out[[#This Row],[sex]]="female",1,0)</f>
        <v>1</v>
      </c>
      <c r="O757" s="10" t="s">
        <v>4317</v>
      </c>
      <c r="P757" s="10">
        <f>IF(out[[#This Row],[שמות ערביים]]="ערבי",1,0)</f>
        <v>0</v>
      </c>
    </row>
    <row r="758" spans="1:16" x14ac:dyDescent="0.25">
      <c r="A758" s="1" t="s">
        <v>9</v>
      </c>
      <c r="B758" s="1" t="s">
        <v>94</v>
      </c>
      <c r="C758" s="1" t="s">
        <v>486</v>
      </c>
      <c r="D758" s="1" t="s">
        <v>4036</v>
      </c>
      <c r="E758" s="1" t="s">
        <v>488</v>
      </c>
      <c r="F758" s="1" t="s">
        <v>4037</v>
      </c>
      <c r="G758" s="1" t="s">
        <v>15</v>
      </c>
      <c r="H758" t="b">
        <v>0</v>
      </c>
      <c r="I758" t="b">
        <v>0</v>
      </c>
      <c r="J758" s="10" t="b">
        <f>IF(OR(out[[#This Row],[retired]]=TRUE,out[[#This Row],[deceased]]=TRUE),FALSE,TRUE)</f>
        <v>1</v>
      </c>
      <c r="K758" s="10" t="str">
        <f>IFERROR(VLOOKUP(out[[#This Row],[role]:[role]],Table2[],MATCH(out[[#Headers],[דירוג]],Table2[#Headers],0),FALSE),"אחר")</f>
        <v>שופט</v>
      </c>
      <c r="L758" s="10" t="str">
        <f>IFERROR(VLOOKUP(out[[#This Row],[role]:[role]],Table2[],MATCH(out[[#Headers],[ערכאה]],Table2[#Headers],0),FALSE),"אחר")</f>
        <v>בית משפט המחוזי</v>
      </c>
      <c r="M758" s="10">
        <v>1</v>
      </c>
      <c r="N758" s="10">
        <f>IF(out[[#This Row],[sex]]="female",1,0)</f>
        <v>0</v>
      </c>
      <c r="O758" s="10" t="s">
        <v>4317</v>
      </c>
      <c r="P758" s="10">
        <f>IF(out[[#This Row],[שמות ערביים]]="ערבי",1,0)</f>
        <v>0</v>
      </c>
    </row>
    <row r="759" spans="1:16" x14ac:dyDescent="0.25">
      <c r="A759" s="1" t="s">
        <v>9</v>
      </c>
      <c r="B759" s="1" t="s">
        <v>985</v>
      </c>
      <c r="C759" s="1" t="s">
        <v>1780</v>
      </c>
      <c r="D759" s="1" t="s">
        <v>4045</v>
      </c>
      <c r="E759" s="1" t="s">
        <v>1782</v>
      </c>
      <c r="F759" s="1" t="s">
        <v>4046</v>
      </c>
      <c r="G759" s="1" t="s">
        <v>26</v>
      </c>
      <c r="H759" t="b">
        <v>0</v>
      </c>
      <c r="I759" t="b">
        <v>0</v>
      </c>
      <c r="J759" s="10" t="b">
        <f>IF(OR(out[[#This Row],[retired]]=TRUE,out[[#This Row],[deceased]]=TRUE),FALSE,TRUE)</f>
        <v>1</v>
      </c>
      <c r="K759" s="10" t="str">
        <f>IFERROR(VLOOKUP(out[[#This Row],[role]:[role]],Table2[],MATCH(out[[#Headers],[דירוג]],Table2[#Headers],0),FALSE),"אחר")</f>
        <v>שופט</v>
      </c>
      <c r="L759" s="10" t="str">
        <f>IFERROR(VLOOKUP(out[[#This Row],[role]:[role]],Table2[],MATCH(out[[#Headers],[ערכאה]],Table2[#Headers],0),FALSE),"אחר")</f>
        <v>בית הדין האזורי לעבודה</v>
      </c>
      <c r="M759" s="10">
        <v>1</v>
      </c>
      <c r="N759" s="10">
        <f>IF(out[[#This Row],[sex]]="female",1,0)</f>
        <v>1</v>
      </c>
      <c r="O759" s="10" t="s">
        <v>4317</v>
      </c>
      <c r="P759" s="10">
        <f>IF(out[[#This Row],[שמות ערביים]]="ערבי",1,0)</f>
        <v>0</v>
      </c>
    </row>
    <row r="760" spans="1:16" x14ac:dyDescent="0.25">
      <c r="A760" s="1" t="s">
        <v>9</v>
      </c>
      <c r="B760" s="1" t="s">
        <v>4050</v>
      </c>
      <c r="C760" s="1" t="s">
        <v>692</v>
      </c>
      <c r="D760" s="1" t="s">
        <v>4045</v>
      </c>
      <c r="E760" s="1" t="s">
        <v>1788</v>
      </c>
      <c r="F760" s="1" t="s">
        <v>4049</v>
      </c>
      <c r="G760" s="1" t="s">
        <v>26</v>
      </c>
      <c r="H760" t="b">
        <v>0</v>
      </c>
      <c r="I760" t="b">
        <v>0</v>
      </c>
      <c r="J760" s="10" t="b">
        <f>IF(OR(out[[#This Row],[retired]]=TRUE,out[[#This Row],[deceased]]=TRUE),FALSE,TRUE)</f>
        <v>1</v>
      </c>
      <c r="K760" s="10" t="str">
        <f>IFERROR(VLOOKUP(out[[#This Row],[role]:[role]],Table2[],MATCH(out[[#Headers],[דירוג]],Table2[#Headers],0),FALSE),"אחר")</f>
        <v>שופט</v>
      </c>
      <c r="L760" s="10" t="str">
        <f>IFERROR(VLOOKUP(out[[#This Row],[role]:[role]],Table2[],MATCH(out[[#Headers],[ערכאה]],Table2[#Headers],0),FALSE),"אחר")</f>
        <v>בית משפט שלום</v>
      </c>
      <c r="M760" s="10">
        <v>1</v>
      </c>
      <c r="N760" s="10">
        <f>IF(out[[#This Row],[sex]]="female",1,0)</f>
        <v>1</v>
      </c>
      <c r="O760" s="10" t="s">
        <v>4317</v>
      </c>
      <c r="P760" s="10">
        <f>IF(out[[#This Row],[שמות ערביים]]="ערבי",1,0)</f>
        <v>0</v>
      </c>
    </row>
    <row r="761" spans="1:16" x14ac:dyDescent="0.25">
      <c r="A761" s="1" t="s">
        <v>9</v>
      </c>
      <c r="B761" s="1" t="s">
        <v>451</v>
      </c>
      <c r="C761" s="1" t="s">
        <v>3636</v>
      </c>
      <c r="D761" s="1" t="s">
        <v>4045</v>
      </c>
      <c r="E761" s="1" t="s">
        <v>3638</v>
      </c>
      <c r="F761" s="1" t="s">
        <v>4049</v>
      </c>
      <c r="G761" s="1" t="s">
        <v>15</v>
      </c>
      <c r="H761" t="b">
        <v>0</v>
      </c>
      <c r="I761" t="b">
        <v>0</v>
      </c>
      <c r="J761" s="10" t="b">
        <f>IF(OR(out[[#This Row],[retired]]=TRUE,out[[#This Row],[deceased]]=TRUE),FALSE,TRUE)</f>
        <v>1</v>
      </c>
      <c r="K761" s="10" t="str">
        <f>IFERROR(VLOOKUP(out[[#This Row],[role]:[role]],Table2[],MATCH(out[[#Headers],[דירוג]],Table2[#Headers],0),FALSE),"אחר")</f>
        <v>שופט</v>
      </c>
      <c r="L761" s="10" t="str">
        <f>IFERROR(VLOOKUP(out[[#This Row],[role]:[role]],Table2[],MATCH(out[[#Headers],[ערכאה]],Table2[#Headers],0),FALSE),"אחר")</f>
        <v>בית המשפט העליון</v>
      </c>
      <c r="M761" s="10">
        <v>1</v>
      </c>
      <c r="N761" s="10">
        <f>IF(out[[#This Row],[sex]]="female",1,0)</f>
        <v>0</v>
      </c>
      <c r="O761" s="10" t="s">
        <v>4317</v>
      </c>
      <c r="P761" s="10">
        <f>IF(out[[#This Row],[שמות ערביים]]="ערבי",1,0)</f>
        <v>0</v>
      </c>
    </row>
    <row r="762" spans="1:16" x14ac:dyDescent="0.25">
      <c r="A762" s="1" t="s">
        <v>9</v>
      </c>
      <c r="B762" s="1" t="s">
        <v>3382</v>
      </c>
      <c r="C762" s="1" t="s">
        <v>142</v>
      </c>
      <c r="D762" s="1" t="s">
        <v>4045</v>
      </c>
      <c r="E762" s="1" t="s">
        <v>2600</v>
      </c>
      <c r="F762" s="1" t="s">
        <v>4049</v>
      </c>
      <c r="G762" s="1" t="s">
        <v>15</v>
      </c>
      <c r="H762" t="b">
        <v>0</v>
      </c>
      <c r="I762" t="b">
        <v>0</v>
      </c>
      <c r="J762" s="10" t="b">
        <f>IF(OR(out[[#This Row],[retired]]=TRUE,out[[#This Row],[deceased]]=TRUE),FALSE,TRUE)</f>
        <v>1</v>
      </c>
      <c r="K762" s="10" t="str">
        <f>IFERROR(VLOOKUP(out[[#This Row],[role]:[role]],Table2[],MATCH(out[[#Headers],[דירוג]],Table2[#Headers],0),FALSE),"אחר")</f>
        <v>סגן או משנה</v>
      </c>
      <c r="L762" s="10" t="str">
        <f>IFERROR(VLOOKUP(out[[#This Row],[role]:[role]],Table2[],MATCH(out[[#Headers],[ערכאה]],Table2[#Headers],0),FALSE),"אחר")</f>
        <v>בית משפט שלום</v>
      </c>
      <c r="M762" s="10">
        <v>1</v>
      </c>
      <c r="N762" s="10">
        <f>IF(out[[#This Row],[sex]]="female",1,0)</f>
        <v>0</v>
      </c>
      <c r="O762" s="10" t="s">
        <v>4317</v>
      </c>
      <c r="P762" s="10">
        <f>IF(out[[#This Row],[שמות ערביים]]="ערבי",1,0)</f>
        <v>0</v>
      </c>
    </row>
    <row r="763" spans="1:16" x14ac:dyDescent="0.25">
      <c r="A763" s="1" t="s">
        <v>9</v>
      </c>
      <c r="B763" s="1" t="s">
        <v>1011</v>
      </c>
      <c r="C763" s="1" t="s">
        <v>692</v>
      </c>
      <c r="D763" s="1" t="s">
        <v>4055</v>
      </c>
      <c r="E763" s="1" t="s">
        <v>694</v>
      </c>
      <c r="F763" s="1" t="s">
        <v>4056</v>
      </c>
      <c r="G763" s="1" t="s">
        <v>26</v>
      </c>
      <c r="H763" t="b">
        <v>0</v>
      </c>
      <c r="I763" t="b">
        <v>0</v>
      </c>
      <c r="J763" s="10" t="b">
        <f>IF(OR(out[[#This Row],[retired]]=TRUE,out[[#This Row],[deceased]]=TRUE),FALSE,TRUE)</f>
        <v>1</v>
      </c>
      <c r="K763" s="10" t="str">
        <f>IFERROR(VLOOKUP(out[[#This Row],[role]:[role]],Table2[],MATCH(out[[#Headers],[דירוג]],Table2[#Headers],0),FALSE),"אחר")</f>
        <v>שופט</v>
      </c>
      <c r="L763" s="10" t="str">
        <f>IFERROR(VLOOKUP(out[[#This Row],[role]:[role]],Table2[],MATCH(out[[#Headers],[ערכאה]],Table2[#Headers],0),FALSE),"אחר")</f>
        <v>בית משפט המחוזי</v>
      </c>
      <c r="M763" s="10">
        <v>1</v>
      </c>
      <c r="N763" s="10">
        <f>IF(out[[#This Row],[sex]]="female",1,0)</f>
        <v>1</v>
      </c>
      <c r="O763" s="10" t="s">
        <v>4317</v>
      </c>
      <c r="P763" s="10">
        <f>IF(out[[#This Row],[שמות ערביים]]="ערבי",1,0)</f>
        <v>0</v>
      </c>
    </row>
    <row r="764" spans="1:16" x14ac:dyDescent="0.25">
      <c r="A764" s="1" t="s">
        <v>9</v>
      </c>
      <c r="B764" s="1" t="s">
        <v>2569</v>
      </c>
      <c r="C764" s="1" t="s">
        <v>4062</v>
      </c>
      <c r="D764" s="1" t="s">
        <v>4063</v>
      </c>
      <c r="E764" s="1" t="s">
        <v>4064</v>
      </c>
      <c r="F764" s="1" t="s">
        <v>4065</v>
      </c>
      <c r="G764" s="1" t="s">
        <v>15</v>
      </c>
      <c r="H764" t="b">
        <v>0</v>
      </c>
      <c r="I764" t="b">
        <v>0</v>
      </c>
      <c r="J764" s="10" t="b">
        <f>IF(OR(out[[#This Row],[retired]]=TRUE,out[[#This Row],[deceased]]=TRUE),FALSE,TRUE)</f>
        <v>1</v>
      </c>
      <c r="K764" s="10" t="str">
        <f>IFERROR(VLOOKUP(out[[#This Row],[role]:[role]],Table2[],MATCH(out[[#Headers],[דירוג]],Table2[#Headers],0),FALSE),"אחר")</f>
        <v>שופט</v>
      </c>
      <c r="L764" s="10" t="str">
        <f>IFERROR(VLOOKUP(out[[#This Row],[role]:[role]],Table2[],MATCH(out[[#Headers],[ערכאה]],Table2[#Headers],0),FALSE),"אחר")</f>
        <v>בית משפט שלום</v>
      </c>
      <c r="M764" s="10">
        <v>1</v>
      </c>
      <c r="N764" s="10">
        <f>IF(out[[#This Row],[sex]]="female",1,0)</f>
        <v>0</v>
      </c>
      <c r="O764" s="10" t="s">
        <v>4317</v>
      </c>
      <c r="P764" s="10">
        <f>IF(out[[#This Row],[שמות ערביים]]="ערבי",1,0)</f>
        <v>0</v>
      </c>
    </row>
    <row r="765" spans="1:16" x14ac:dyDescent="0.25">
      <c r="A765" s="1" t="s">
        <v>9</v>
      </c>
      <c r="B765" s="1" t="s">
        <v>1410</v>
      </c>
      <c r="C765" s="1" t="s">
        <v>210</v>
      </c>
      <c r="D765" s="1" t="s">
        <v>4066</v>
      </c>
      <c r="E765" s="1" t="s">
        <v>212</v>
      </c>
      <c r="F765" s="1" t="s">
        <v>4067</v>
      </c>
      <c r="G765" s="1" t="s">
        <v>26</v>
      </c>
      <c r="H765" t="b">
        <v>0</v>
      </c>
      <c r="I765" t="b">
        <v>0</v>
      </c>
      <c r="J765" s="10" t="b">
        <f>IF(OR(out[[#This Row],[retired]]=TRUE,out[[#This Row],[deceased]]=TRUE),FALSE,TRUE)</f>
        <v>1</v>
      </c>
      <c r="K765" s="10" t="str">
        <f>IFERROR(VLOOKUP(out[[#This Row],[role]:[role]],Table2[],MATCH(out[[#Headers],[דירוג]],Table2[#Headers],0),FALSE),"אחר")</f>
        <v>שופט</v>
      </c>
      <c r="L765" s="10" t="str">
        <f>IFERROR(VLOOKUP(out[[#This Row],[role]:[role]],Table2[],MATCH(out[[#Headers],[ערכאה]],Table2[#Headers],0),FALSE),"אחר")</f>
        <v>בית משפט המחוזי</v>
      </c>
      <c r="M765" s="10">
        <v>1</v>
      </c>
      <c r="N765" s="10">
        <f>IF(out[[#This Row],[sex]]="female",1,0)</f>
        <v>1</v>
      </c>
      <c r="O765" s="10" t="s">
        <v>4317</v>
      </c>
      <c r="P765" s="10">
        <f>IF(out[[#This Row],[שמות ערביים]]="ערבי",1,0)</f>
        <v>0</v>
      </c>
    </row>
    <row r="766" spans="1:16" x14ac:dyDescent="0.25">
      <c r="A766" s="1" t="s">
        <v>9</v>
      </c>
      <c r="B766" s="1" t="s">
        <v>126</v>
      </c>
      <c r="C766" s="1" t="s">
        <v>4076</v>
      </c>
      <c r="D766" s="1" t="s">
        <v>4077</v>
      </c>
      <c r="E766" s="1" t="s">
        <v>4078</v>
      </c>
      <c r="F766" s="1" t="s">
        <v>4079</v>
      </c>
      <c r="G766" s="1" t="s">
        <v>15</v>
      </c>
      <c r="H766" t="b">
        <v>0</v>
      </c>
      <c r="I766" t="b">
        <v>0</v>
      </c>
      <c r="J766" s="10" t="b">
        <f>IF(OR(out[[#This Row],[retired]]=TRUE,out[[#This Row],[deceased]]=TRUE),FALSE,TRUE)</f>
        <v>1</v>
      </c>
      <c r="K766" s="10" t="str">
        <f>IFERROR(VLOOKUP(out[[#This Row],[role]:[role]],Table2[],MATCH(out[[#Headers],[דירוג]],Table2[#Headers],0),FALSE),"אחר")</f>
        <v>שופט</v>
      </c>
      <c r="L766" s="10" t="str">
        <f>IFERROR(VLOOKUP(out[[#This Row],[role]:[role]],Table2[],MATCH(out[[#Headers],[ערכאה]],Table2[#Headers],0),FALSE),"אחר")</f>
        <v>בית משפט שלום</v>
      </c>
      <c r="M766" s="10">
        <v>1</v>
      </c>
      <c r="N766" s="10">
        <f>IF(out[[#This Row],[sex]]="female",1,0)</f>
        <v>0</v>
      </c>
      <c r="O766" s="10" t="s">
        <v>4317</v>
      </c>
      <c r="P766" s="10">
        <f>IF(out[[#This Row],[שמות ערביים]]="ערבי",1,0)</f>
        <v>0</v>
      </c>
    </row>
    <row r="767" spans="1:16" x14ac:dyDescent="0.25">
      <c r="A767" s="1" t="s">
        <v>99</v>
      </c>
      <c r="B767" s="1" t="s">
        <v>3023</v>
      </c>
      <c r="C767" s="1" t="s">
        <v>4082</v>
      </c>
      <c r="D767" s="1" t="s">
        <v>4083</v>
      </c>
      <c r="E767" s="1" t="s">
        <v>4084</v>
      </c>
      <c r="F767" s="1" t="s">
        <v>4085</v>
      </c>
      <c r="G767" s="1" t="s">
        <v>26</v>
      </c>
      <c r="H767" t="b">
        <v>0</v>
      </c>
      <c r="I767" t="b">
        <v>0</v>
      </c>
      <c r="J767" s="10" t="b">
        <f>IF(OR(out[[#This Row],[retired]]=TRUE,out[[#This Row],[deceased]]=TRUE),FALSE,TRUE)</f>
        <v>1</v>
      </c>
      <c r="K767" s="10" t="str">
        <f>IFERROR(VLOOKUP(out[[#This Row],[role]:[role]],Table2[],MATCH(out[[#Headers],[דירוג]],Table2[#Headers],0),FALSE),"אחר")</f>
        <v>רשם</v>
      </c>
      <c r="L767" s="10" t="str">
        <f>IFERROR(VLOOKUP(out[[#This Row],[role]:[role]],Table2[],MATCH(out[[#Headers],[ערכאה]],Table2[#Headers],0),FALSE),"אחר")</f>
        <v>בית הדין האזורי לעבודה</v>
      </c>
      <c r="M767" s="10">
        <v>1</v>
      </c>
      <c r="N767" s="10">
        <f>IF(out[[#This Row],[sex]]="female",1,0)</f>
        <v>1</v>
      </c>
      <c r="O767" s="10" t="s">
        <v>4317</v>
      </c>
      <c r="P767" s="10">
        <f>IF(out[[#This Row],[שמות ערביים]]="ערבי",1,0)</f>
        <v>0</v>
      </c>
    </row>
    <row r="768" spans="1:16" x14ac:dyDescent="0.25">
      <c r="A768" s="1" t="s">
        <v>9</v>
      </c>
      <c r="B768" s="1" t="s">
        <v>4090</v>
      </c>
      <c r="C768" s="1" t="s">
        <v>490</v>
      </c>
      <c r="D768" s="1" t="s">
        <v>4091</v>
      </c>
      <c r="E768" s="1" t="s">
        <v>492</v>
      </c>
      <c r="F768" s="1" t="s">
        <v>4092</v>
      </c>
      <c r="G768" s="1" t="s">
        <v>26</v>
      </c>
      <c r="H768" t="b">
        <v>0</v>
      </c>
      <c r="I768" t="b">
        <v>0</v>
      </c>
      <c r="J768" s="10" t="b">
        <f>IF(OR(out[[#This Row],[retired]]=TRUE,out[[#This Row],[deceased]]=TRUE),FALSE,TRUE)</f>
        <v>1</v>
      </c>
      <c r="K768" s="10" t="str">
        <f>IFERROR(VLOOKUP(out[[#This Row],[role]:[role]],Table2[],MATCH(out[[#Headers],[דירוג]],Table2[#Headers],0),FALSE),"אחר")</f>
        <v>שופט</v>
      </c>
      <c r="L768" s="10" t="str">
        <f>IFERROR(VLOOKUP(out[[#This Row],[role]:[role]],Table2[],MATCH(out[[#Headers],[ערכאה]],Table2[#Headers],0),FALSE),"אחר")</f>
        <v>בית משפט שלום</v>
      </c>
      <c r="M768" s="10">
        <v>1</v>
      </c>
      <c r="N768" s="10">
        <f>IF(out[[#This Row],[sex]]="female",1,0)</f>
        <v>1</v>
      </c>
      <c r="O768" s="10" t="s">
        <v>4317</v>
      </c>
      <c r="P768" s="10">
        <f>IF(out[[#This Row],[שמות ערביים]]="ערבי",1,0)</f>
        <v>0</v>
      </c>
    </row>
    <row r="769" spans="1:16" x14ac:dyDescent="0.25">
      <c r="A769" s="1" t="s">
        <v>9</v>
      </c>
      <c r="B769" s="1" t="s">
        <v>4102</v>
      </c>
      <c r="C769" s="1" t="s">
        <v>2188</v>
      </c>
      <c r="D769" s="1" t="s">
        <v>4103</v>
      </c>
      <c r="E769" s="1" t="s">
        <v>2190</v>
      </c>
      <c r="F769" s="1" t="s">
        <v>4104</v>
      </c>
      <c r="G769" s="1" t="s">
        <v>15</v>
      </c>
      <c r="H769" t="b">
        <v>0</v>
      </c>
      <c r="I769" t="b">
        <v>0</v>
      </c>
      <c r="J769" s="10" t="b">
        <f>IF(OR(out[[#This Row],[retired]]=TRUE,out[[#This Row],[deceased]]=TRUE),FALSE,TRUE)</f>
        <v>1</v>
      </c>
      <c r="K769" s="10" t="str">
        <f>IFERROR(VLOOKUP(out[[#This Row],[role]:[role]],Table2[],MATCH(out[[#Headers],[דירוג]],Table2[#Headers],0),FALSE),"אחר")</f>
        <v>שופט</v>
      </c>
      <c r="L769" s="10" t="str">
        <f>IFERROR(VLOOKUP(out[[#This Row],[role]:[role]],Table2[],MATCH(out[[#Headers],[ערכאה]],Table2[#Headers],0),FALSE),"אחר")</f>
        <v>בית משפט שלום</v>
      </c>
      <c r="M769" s="10">
        <v>1</v>
      </c>
      <c r="N769" s="10">
        <f>IF(out[[#This Row],[sex]]="female",1,0)</f>
        <v>0</v>
      </c>
      <c r="O769" s="10" t="s">
        <v>4317</v>
      </c>
      <c r="P769" s="10">
        <f>IF(out[[#This Row],[שמות ערביים]]="ערבי",1,0)</f>
        <v>0</v>
      </c>
    </row>
    <row r="770" spans="1:16" x14ac:dyDescent="0.25">
      <c r="A770" s="1" t="s">
        <v>9</v>
      </c>
      <c r="B770" s="1" t="s">
        <v>4107</v>
      </c>
      <c r="C770" s="1" t="s">
        <v>4108</v>
      </c>
      <c r="D770" s="1" t="s">
        <v>4097</v>
      </c>
      <c r="E770" s="1" t="s">
        <v>4109</v>
      </c>
      <c r="F770" s="1" t="s">
        <v>4104</v>
      </c>
      <c r="G770" s="1" t="s">
        <v>15</v>
      </c>
      <c r="H770" t="b">
        <v>0</v>
      </c>
      <c r="I770" t="b">
        <v>0</v>
      </c>
      <c r="J770" s="10" t="b">
        <f>IF(OR(out[[#This Row],[retired]]=TRUE,out[[#This Row],[deceased]]=TRUE),FALSE,TRUE)</f>
        <v>1</v>
      </c>
      <c r="K770" s="10" t="str">
        <f>IFERROR(VLOOKUP(out[[#This Row],[role]:[role]],Table2[],MATCH(out[[#Headers],[דירוג]],Table2[#Headers],0),FALSE),"אחר")</f>
        <v>רשם</v>
      </c>
      <c r="L770" s="10" t="str">
        <f>IFERROR(VLOOKUP(out[[#This Row],[role]:[role]],Table2[],MATCH(out[[#Headers],[ערכאה]],Table2[#Headers],0),FALSE),"אחר")</f>
        <v>בית משפט המחוזי</v>
      </c>
      <c r="M770" s="10">
        <v>1</v>
      </c>
      <c r="N770" s="10">
        <f>IF(out[[#This Row],[sex]]="female",1,0)</f>
        <v>0</v>
      </c>
      <c r="O770" s="10" t="s">
        <v>4317</v>
      </c>
      <c r="P770" s="10">
        <f>IF(out[[#This Row],[שמות ערביים]]="ערבי",1,0)</f>
        <v>0</v>
      </c>
    </row>
    <row r="771" spans="1:16" x14ac:dyDescent="0.25">
      <c r="A771" s="1" t="s">
        <v>9</v>
      </c>
      <c r="B771" s="1" t="s">
        <v>3367</v>
      </c>
      <c r="C771" s="1" t="s">
        <v>291</v>
      </c>
      <c r="D771" s="1" t="s">
        <v>4110</v>
      </c>
      <c r="E771" s="1" t="s">
        <v>743</v>
      </c>
      <c r="F771" s="1" t="s">
        <v>4111</v>
      </c>
      <c r="G771" s="1" t="s">
        <v>15</v>
      </c>
      <c r="H771" t="b">
        <v>0</v>
      </c>
      <c r="I771" t="b">
        <v>0</v>
      </c>
      <c r="J771" s="10" t="b">
        <f>IF(OR(out[[#This Row],[retired]]=TRUE,out[[#This Row],[deceased]]=TRUE),FALSE,TRUE)</f>
        <v>1</v>
      </c>
      <c r="K771" s="10" t="str">
        <f>IFERROR(VLOOKUP(out[[#This Row],[role]:[role]],Table2[],MATCH(out[[#Headers],[דירוג]],Table2[#Headers],0),FALSE),"אחר")</f>
        <v>סגן או משנה</v>
      </c>
      <c r="L771" s="10" t="str">
        <f>IFERROR(VLOOKUP(out[[#This Row],[role]:[role]],Table2[],MATCH(out[[#Headers],[ערכאה]],Table2[#Headers],0),FALSE),"אחר")</f>
        <v>בית משפט המחוזי</v>
      </c>
      <c r="M771" s="10">
        <v>1</v>
      </c>
      <c r="N771" s="10">
        <f>IF(out[[#This Row],[sex]]="female",1,0)</f>
        <v>0</v>
      </c>
      <c r="O771" s="10" t="s">
        <v>4317</v>
      </c>
      <c r="P771" s="10">
        <f>IF(out[[#This Row],[שמות ערביים]]="ערבי",1,0)</f>
        <v>0</v>
      </c>
    </row>
    <row r="772" spans="1:16" x14ac:dyDescent="0.25">
      <c r="A772" s="1" t="s">
        <v>9</v>
      </c>
      <c r="B772" s="1" t="s">
        <v>4114</v>
      </c>
      <c r="C772" s="1" t="s">
        <v>2976</v>
      </c>
      <c r="D772" s="1" t="s">
        <v>4097</v>
      </c>
      <c r="E772" s="1" t="s">
        <v>2978</v>
      </c>
      <c r="F772" s="1" t="s">
        <v>4104</v>
      </c>
      <c r="G772" s="1" t="s">
        <v>15</v>
      </c>
      <c r="H772" t="b">
        <v>0</v>
      </c>
      <c r="I772" t="b">
        <v>0</v>
      </c>
      <c r="J772" s="10" t="b">
        <f>IF(OR(out[[#This Row],[retired]]=TRUE,out[[#This Row],[deceased]]=TRUE),FALSE,TRUE)</f>
        <v>1</v>
      </c>
      <c r="K772" s="10" t="str">
        <f>IFERROR(VLOOKUP(out[[#This Row],[role]:[role]],Table2[],MATCH(out[[#Headers],[דירוג]],Table2[#Headers],0),FALSE),"אחר")</f>
        <v>שופט</v>
      </c>
      <c r="L772" s="10" t="str">
        <f>IFERROR(VLOOKUP(out[[#This Row],[role]:[role]],Table2[],MATCH(out[[#Headers],[ערכאה]],Table2[#Headers],0),FALSE),"אחר")</f>
        <v>בית משפט שלום</v>
      </c>
      <c r="M772" s="10">
        <v>1</v>
      </c>
      <c r="N772" s="10">
        <f>IF(out[[#This Row],[sex]]="female",1,0)</f>
        <v>0</v>
      </c>
      <c r="O772" s="10" t="s">
        <v>4317</v>
      </c>
      <c r="P772" s="10">
        <f>IF(out[[#This Row],[שמות ערביים]]="ערבי",1,0)</f>
        <v>0</v>
      </c>
    </row>
    <row r="773" spans="1:16" x14ac:dyDescent="0.25">
      <c r="A773" s="1" t="s">
        <v>9</v>
      </c>
      <c r="B773" s="1" t="s">
        <v>2781</v>
      </c>
      <c r="C773" s="1" t="s">
        <v>1746</v>
      </c>
      <c r="D773" s="1" t="s">
        <v>942</v>
      </c>
      <c r="E773" s="1" t="s">
        <v>4117</v>
      </c>
      <c r="F773" s="1" t="s">
        <v>943</v>
      </c>
      <c r="G773" s="1" t="s">
        <v>26</v>
      </c>
      <c r="H773" t="b">
        <v>0</v>
      </c>
      <c r="I773" t="b">
        <v>0</v>
      </c>
      <c r="J773" s="10" t="b">
        <f>IF(OR(out[[#This Row],[retired]]=TRUE,out[[#This Row],[deceased]]=TRUE),FALSE,TRUE)</f>
        <v>1</v>
      </c>
      <c r="K773" s="10" t="str">
        <f>IFERROR(VLOOKUP(out[[#This Row],[role]:[role]],Table2[],MATCH(out[[#Headers],[דירוג]],Table2[#Headers],0),FALSE),"אחר")</f>
        <v>שופט</v>
      </c>
      <c r="L773" s="10" t="str">
        <f>IFERROR(VLOOKUP(out[[#This Row],[role]:[role]],Table2[],MATCH(out[[#Headers],[ערכאה]],Table2[#Headers],0),FALSE),"אחר")</f>
        <v>בית משפט שלום</v>
      </c>
      <c r="M773" s="10">
        <v>1</v>
      </c>
      <c r="N773" s="10">
        <f>IF(out[[#This Row],[sex]]="female",1,0)</f>
        <v>1</v>
      </c>
      <c r="O773" s="10" t="s">
        <v>4317</v>
      </c>
      <c r="P773" s="10">
        <f>IF(out[[#This Row],[שמות ערביים]]="ערבי",1,0)</f>
        <v>0</v>
      </c>
    </row>
    <row r="774" spans="1:16" x14ac:dyDescent="0.25">
      <c r="A774" s="1" t="s">
        <v>9</v>
      </c>
      <c r="B774" s="1" t="s">
        <v>756</v>
      </c>
      <c r="C774" s="1" t="s">
        <v>4120</v>
      </c>
      <c r="D774" s="1" t="s">
        <v>4121</v>
      </c>
      <c r="E774" s="1" t="s">
        <v>4122</v>
      </c>
      <c r="F774" s="1" t="s">
        <v>4123</v>
      </c>
      <c r="G774" s="1" t="s">
        <v>26</v>
      </c>
      <c r="H774" t="b">
        <v>0</v>
      </c>
      <c r="I774" t="b">
        <v>0</v>
      </c>
      <c r="J774" s="10" t="b">
        <f>IF(OR(out[[#This Row],[retired]]=TRUE,out[[#This Row],[deceased]]=TRUE),FALSE,TRUE)</f>
        <v>1</v>
      </c>
      <c r="K774" s="10" t="str">
        <f>IFERROR(VLOOKUP(out[[#This Row],[role]:[role]],Table2[],MATCH(out[[#Headers],[דירוג]],Table2[#Headers],0),FALSE),"אחר")</f>
        <v>שופט</v>
      </c>
      <c r="L774" s="10" t="str">
        <f>IFERROR(VLOOKUP(out[[#This Row],[role]:[role]],Table2[],MATCH(out[[#Headers],[ערכאה]],Table2[#Headers],0),FALSE),"אחר")</f>
        <v>בית משפט שלום</v>
      </c>
      <c r="M774" s="10">
        <v>1</v>
      </c>
      <c r="N774" s="10">
        <f>IF(out[[#This Row],[sex]]="female",1,0)</f>
        <v>1</v>
      </c>
      <c r="O774" s="10" t="s">
        <v>4317</v>
      </c>
      <c r="P774" s="10">
        <f>IF(out[[#This Row],[שמות ערביים]]="ערבי",1,0)</f>
        <v>0</v>
      </c>
    </row>
    <row r="775" spans="1:16" x14ac:dyDescent="0.25">
      <c r="A775" s="1" t="s">
        <v>9</v>
      </c>
      <c r="B775" s="1" t="s">
        <v>4125</v>
      </c>
      <c r="C775" s="1" t="s">
        <v>3345</v>
      </c>
      <c r="D775" s="1" t="s">
        <v>4126</v>
      </c>
      <c r="E775" s="1" t="s">
        <v>3347</v>
      </c>
      <c r="F775" s="1" t="s">
        <v>4127</v>
      </c>
      <c r="G775" s="1" t="s">
        <v>15</v>
      </c>
      <c r="H775" t="b">
        <v>0</v>
      </c>
      <c r="I775" t="b">
        <v>0</v>
      </c>
      <c r="J775" s="10" t="b">
        <f>IF(OR(out[[#This Row],[retired]]=TRUE,out[[#This Row],[deceased]]=TRUE),FALSE,TRUE)</f>
        <v>1</v>
      </c>
      <c r="K775" s="10" t="str">
        <f>IFERROR(VLOOKUP(out[[#This Row],[role]:[role]],Table2[],MATCH(out[[#Headers],[דירוג]],Table2[#Headers],0),FALSE),"אחר")</f>
        <v>שופט</v>
      </c>
      <c r="L775" s="10" t="str">
        <f>IFERROR(VLOOKUP(out[[#This Row],[role]:[role]],Table2[],MATCH(out[[#Headers],[ערכאה]],Table2[#Headers],0),FALSE),"אחר")</f>
        <v>בית משפט שלום</v>
      </c>
      <c r="M775" s="10">
        <v>1</v>
      </c>
      <c r="N775" s="10">
        <f>IF(out[[#This Row],[sex]]="female",1,0)</f>
        <v>0</v>
      </c>
      <c r="O775" s="10" t="s">
        <v>4317</v>
      </c>
      <c r="P775" s="10">
        <f>IF(out[[#This Row],[שמות ערביים]]="ערבי",1,0)</f>
        <v>0</v>
      </c>
    </row>
    <row r="776" spans="1:16" x14ac:dyDescent="0.25">
      <c r="A776" s="1" t="s">
        <v>99</v>
      </c>
      <c r="B776" s="1" t="s">
        <v>3200</v>
      </c>
      <c r="C776" s="1" t="s">
        <v>1270</v>
      </c>
      <c r="D776" s="1" t="s">
        <v>4128</v>
      </c>
      <c r="E776" s="1" t="s">
        <v>1271</v>
      </c>
      <c r="F776" s="1" t="s">
        <v>4129</v>
      </c>
      <c r="G776" s="1" t="s">
        <v>26</v>
      </c>
      <c r="H776" t="b">
        <v>0</v>
      </c>
      <c r="I776" t="b">
        <v>0</v>
      </c>
      <c r="J776" s="10" t="b">
        <f>IF(OR(out[[#This Row],[retired]]=TRUE,out[[#This Row],[deceased]]=TRUE),FALSE,TRUE)</f>
        <v>1</v>
      </c>
      <c r="K776" s="10" t="str">
        <f>IFERROR(VLOOKUP(out[[#This Row],[role]:[role]],Table2[],MATCH(out[[#Headers],[דירוג]],Table2[#Headers],0),FALSE),"אחר")</f>
        <v>רשם</v>
      </c>
      <c r="L776" s="10" t="str">
        <f>IFERROR(VLOOKUP(out[[#This Row],[role]:[role]],Table2[],MATCH(out[[#Headers],[ערכאה]],Table2[#Headers],0),FALSE),"אחר")</f>
        <v>בית משפט שלום</v>
      </c>
      <c r="M776" s="10">
        <v>1</v>
      </c>
      <c r="N776" s="10">
        <f>IF(out[[#This Row],[sex]]="female",1,0)</f>
        <v>1</v>
      </c>
      <c r="O776" s="10" t="s">
        <v>4317</v>
      </c>
      <c r="P776" s="10">
        <f>IF(out[[#This Row],[שמות ערביים]]="ערבי",1,0)</f>
        <v>0</v>
      </c>
    </row>
    <row r="777" spans="1:16" x14ac:dyDescent="0.25">
      <c r="A777" s="1" t="s">
        <v>9</v>
      </c>
      <c r="B777" s="1" t="s">
        <v>2320</v>
      </c>
      <c r="C777" s="1" t="s">
        <v>4131</v>
      </c>
      <c r="D777" s="1" t="s">
        <v>4126</v>
      </c>
      <c r="E777" s="1" t="s">
        <v>4132</v>
      </c>
      <c r="F777" s="1" t="s">
        <v>4127</v>
      </c>
      <c r="G777" s="1" t="s">
        <v>26</v>
      </c>
      <c r="H777" t="b">
        <v>0</v>
      </c>
      <c r="I777" t="b">
        <v>0</v>
      </c>
      <c r="J777" s="10" t="b">
        <f>IF(OR(out[[#This Row],[retired]]=TRUE,out[[#This Row],[deceased]]=TRUE),FALSE,TRUE)</f>
        <v>1</v>
      </c>
      <c r="K777" s="10" t="str">
        <f>IFERROR(VLOOKUP(out[[#This Row],[role]:[role]],Table2[],MATCH(out[[#Headers],[דירוג]],Table2[#Headers],0),FALSE),"אחר")</f>
        <v>שופט</v>
      </c>
      <c r="L777" s="10" t="str">
        <f>IFERROR(VLOOKUP(out[[#This Row],[role]:[role]],Table2[],MATCH(out[[#Headers],[ערכאה]],Table2[#Headers],0),FALSE),"אחר")</f>
        <v>בית משפט המחוזי</v>
      </c>
      <c r="M777" s="10">
        <v>1</v>
      </c>
      <c r="N777" s="10">
        <f>IF(out[[#This Row],[sex]]="female",1,0)</f>
        <v>1</v>
      </c>
      <c r="O777" s="10" t="s">
        <v>4317</v>
      </c>
      <c r="P777" s="10">
        <f>IF(out[[#This Row],[שמות ערביים]]="ערבי",1,0)</f>
        <v>0</v>
      </c>
    </row>
    <row r="778" spans="1:16" x14ac:dyDescent="0.25">
      <c r="A778" s="1" t="s">
        <v>9</v>
      </c>
      <c r="B778" s="1" t="s">
        <v>177</v>
      </c>
      <c r="C778" s="1" t="s">
        <v>1396</v>
      </c>
      <c r="D778" s="1" t="s">
        <v>4140</v>
      </c>
      <c r="E778" s="1" t="s">
        <v>4141</v>
      </c>
      <c r="F778" s="1" t="s">
        <v>4142</v>
      </c>
      <c r="G778" s="1" t="s">
        <v>26</v>
      </c>
      <c r="H778" t="b">
        <v>0</v>
      </c>
      <c r="I778" t="b">
        <v>0</v>
      </c>
      <c r="J778" s="10" t="b">
        <f>IF(OR(out[[#This Row],[retired]]=TRUE,out[[#This Row],[deceased]]=TRUE),FALSE,TRUE)</f>
        <v>1</v>
      </c>
      <c r="K778" s="10" t="str">
        <f>IFERROR(VLOOKUP(out[[#This Row],[role]:[role]],Table2[],MATCH(out[[#Headers],[דירוג]],Table2[#Headers],0),FALSE),"אחר")</f>
        <v>שופט</v>
      </c>
      <c r="L778" s="10" t="str">
        <f>IFERROR(VLOOKUP(out[[#This Row],[role]:[role]],Table2[],MATCH(out[[#Headers],[ערכאה]],Table2[#Headers],0),FALSE),"אחר")</f>
        <v>בית משפט לתעבורה</v>
      </c>
      <c r="M778" s="10">
        <v>1</v>
      </c>
      <c r="N778" s="10">
        <f>IF(out[[#This Row],[sex]]="female",1,0)</f>
        <v>1</v>
      </c>
      <c r="O778" s="10" t="s">
        <v>4317</v>
      </c>
      <c r="P778" s="10">
        <f>IF(out[[#This Row],[שמות ערביים]]="ערבי",1,0)</f>
        <v>0</v>
      </c>
    </row>
    <row r="779" spans="1:16" x14ac:dyDescent="0.25">
      <c r="A779" s="1" t="s">
        <v>9</v>
      </c>
      <c r="B779" s="1" t="s">
        <v>52</v>
      </c>
      <c r="C779" s="1" t="s">
        <v>1670</v>
      </c>
      <c r="D779" s="1" t="s">
        <v>4143</v>
      </c>
      <c r="E779" s="1" t="s">
        <v>1672</v>
      </c>
      <c r="F779" s="1" t="s">
        <v>4127</v>
      </c>
      <c r="G779" s="1" t="s">
        <v>15</v>
      </c>
      <c r="H779" t="b">
        <v>0</v>
      </c>
      <c r="I779" t="b">
        <v>0</v>
      </c>
      <c r="J779" s="10" t="b">
        <f>IF(OR(out[[#This Row],[retired]]=TRUE,out[[#This Row],[deceased]]=TRUE),FALSE,TRUE)</f>
        <v>1</v>
      </c>
      <c r="K779" s="10" t="str">
        <f>IFERROR(VLOOKUP(out[[#This Row],[role]:[role]],Table2[],MATCH(out[[#Headers],[דירוג]],Table2[#Headers],0),FALSE),"אחר")</f>
        <v>שופט</v>
      </c>
      <c r="L779" s="10" t="str">
        <f>IFERROR(VLOOKUP(out[[#This Row],[role]:[role]],Table2[],MATCH(out[[#Headers],[ערכאה]],Table2[#Headers],0),FALSE),"אחר")</f>
        <v>בית משפט שלום</v>
      </c>
      <c r="M779" s="10">
        <v>1</v>
      </c>
      <c r="N779" s="10">
        <f>IF(out[[#This Row],[sex]]="female",1,0)</f>
        <v>0</v>
      </c>
      <c r="O779" s="10" t="s">
        <v>4317</v>
      </c>
      <c r="P779" s="10">
        <f>IF(out[[#This Row],[שמות ערביים]]="ערבי",1,0)</f>
        <v>0</v>
      </c>
    </row>
    <row r="780" spans="1:16" x14ac:dyDescent="0.25">
      <c r="A780" s="1" t="s">
        <v>9</v>
      </c>
      <c r="B780" s="1" t="s">
        <v>876</v>
      </c>
      <c r="C780" s="1" t="s">
        <v>2750</v>
      </c>
      <c r="D780" s="1" t="s">
        <v>4145</v>
      </c>
      <c r="E780" s="1" t="s">
        <v>2752</v>
      </c>
      <c r="F780" s="1" t="s">
        <v>4146</v>
      </c>
      <c r="G780" s="1" t="s">
        <v>26</v>
      </c>
      <c r="H780" t="b">
        <v>0</v>
      </c>
      <c r="I780" t="b">
        <v>0</v>
      </c>
      <c r="J780" s="10" t="b">
        <f>IF(OR(out[[#This Row],[retired]]=TRUE,out[[#This Row],[deceased]]=TRUE),FALSE,TRUE)</f>
        <v>1</v>
      </c>
      <c r="K780" s="10" t="str">
        <f>IFERROR(VLOOKUP(out[[#This Row],[role]:[role]],Table2[],MATCH(out[[#Headers],[דירוג]],Table2[#Headers],0),FALSE),"אחר")</f>
        <v>שופט</v>
      </c>
      <c r="L780" s="10" t="str">
        <f>IFERROR(VLOOKUP(out[[#This Row],[role]:[role]],Table2[],MATCH(out[[#Headers],[ערכאה]],Table2[#Headers],0),FALSE),"אחר")</f>
        <v>בית משפט שלום</v>
      </c>
      <c r="M780" s="10">
        <v>1</v>
      </c>
      <c r="N780" s="10">
        <f>IF(out[[#This Row],[sex]]="female",1,0)</f>
        <v>1</v>
      </c>
      <c r="O780" s="10" t="s">
        <v>4317</v>
      </c>
      <c r="P780" s="10">
        <f>IF(out[[#This Row],[שמות ערביים]]="ערבי",1,0)</f>
        <v>0</v>
      </c>
    </row>
    <row r="781" spans="1:16" x14ac:dyDescent="0.25">
      <c r="A781" s="1" t="s">
        <v>9</v>
      </c>
      <c r="B781" s="1" t="s">
        <v>1011</v>
      </c>
      <c r="C781" s="1" t="s">
        <v>4147</v>
      </c>
      <c r="D781" s="1" t="s">
        <v>4148</v>
      </c>
      <c r="E781" s="1" t="s">
        <v>4149</v>
      </c>
      <c r="F781" s="1" t="s">
        <v>4150</v>
      </c>
      <c r="G781" s="1" t="s">
        <v>26</v>
      </c>
      <c r="H781" t="b">
        <v>0</v>
      </c>
      <c r="I781" t="b">
        <v>0</v>
      </c>
      <c r="J781" s="10" t="b">
        <f>IF(OR(out[[#This Row],[retired]]=TRUE,out[[#This Row],[deceased]]=TRUE),FALSE,TRUE)</f>
        <v>1</v>
      </c>
      <c r="K781" s="10" t="str">
        <f>IFERROR(VLOOKUP(out[[#This Row],[role]:[role]],Table2[],MATCH(out[[#Headers],[דירוג]],Table2[#Headers],0),FALSE),"אחר")</f>
        <v>שופט</v>
      </c>
      <c r="L781" s="10" t="str">
        <f>IFERROR(VLOOKUP(out[[#This Row],[role]:[role]],Table2[],MATCH(out[[#Headers],[ערכאה]],Table2[#Headers],0),FALSE),"אחר")</f>
        <v>בית משפט המחוזי</v>
      </c>
      <c r="M781" s="10">
        <v>1</v>
      </c>
      <c r="N781" s="10">
        <f>IF(out[[#This Row],[sex]]="female",1,0)</f>
        <v>1</v>
      </c>
      <c r="O781" s="10" t="s">
        <v>4317</v>
      </c>
      <c r="P781" s="10">
        <f>IF(out[[#This Row],[שמות ערביים]]="ערבי",1,0)</f>
        <v>0</v>
      </c>
    </row>
    <row r="782" spans="1:16" x14ac:dyDescent="0.25">
      <c r="A782" s="1" t="s">
        <v>9</v>
      </c>
      <c r="B782" s="1" t="s">
        <v>4156</v>
      </c>
      <c r="C782" s="1" t="s">
        <v>188</v>
      </c>
      <c r="D782" s="1" t="s">
        <v>4157</v>
      </c>
      <c r="E782" s="1" t="s">
        <v>190</v>
      </c>
      <c r="F782" s="1" t="s">
        <v>4158</v>
      </c>
      <c r="G782" s="1" t="s">
        <v>26</v>
      </c>
      <c r="H782" t="b">
        <v>0</v>
      </c>
      <c r="I782" t="b">
        <v>0</v>
      </c>
      <c r="J782" s="10" t="b">
        <f>IF(OR(out[[#This Row],[retired]]=TRUE,out[[#This Row],[deceased]]=TRUE),FALSE,TRUE)</f>
        <v>1</v>
      </c>
      <c r="K782" s="10" t="str">
        <f>IFERROR(VLOOKUP(out[[#This Row],[role]:[role]],Table2[],MATCH(out[[#Headers],[דירוג]],Table2[#Headers],0),FALSE),"אחר")</f>
        <v>סגן או משנה</v>
      </c>
      <c r="L782" s="10" t="str">
        <f>IFERROR(VLOOKUP(out[[#This Row],[role]:[role]],Table2[],MATCH(out[[#Headers],[ערכאה]],Table2[#Headers],0),FALSE),"אחר")</f>
        <v>בית משפט שלום</v>
      </c>
      <c r="M782" s="10">
        <v>1</v>
      </c>
      <c r="N782" s="10">
        <f>IF(out[[#This Row],[sex]]="female",1,0)</f>
        <v>1</v>
      </c>
      <c r="O782" s="10" t="s">
        <v>4317</v>
      </c>
      <c r="P782" s="10">
        <f>IF(out[[#This Row],[שמות ערביים]]="ערבי",1,0)</f>
        <v>0</v>
      </c>
    </row>
    <row r="783" spans="1:16" x14ac:dyDescent="0.25">
      <c r="A783" s="1" t="s">
        <v>9</v>
      </c>
      <c r="B783" s="1" t="s">
        <v>4164</v>
      </c>
      <c r="C783" s="1" t="s">
        <v>915</v>
      </c>
      <c r="D783" s="1" t="s">
        <v>4165</v>
      </c>
      <c r="E783" s="1" t="s">
        <v>917</v>
      </c>
      <c r="F783" s="1" t="s">
        <v>4166</v>
      </c>
      <c r="G783" s="1" t="s">
        <v>26</v>
      </c>
      <c r="H783" t="b">
        <v>0</v>
      </c>
      <c r="I783" t="b">
        <v>0</v>
      </c>
      <c r="J783" s="10" t="b">
        <f>IF(OR(out[[#This Row],[retired]]=TRUE,out[[#This Row],[deceased]]=TRUE),FALSE,TRUE)</f>
        <v>1</v>
      </c>
      <c r="K783" s="10" t="str">
        <f>IFERROR(VLOOKUP(out[[#This Row],[role]:[role]],Table2[],MATCH(out[[#Headers],[דירוג]],Table2[#Headers],0),FALSE),"אחר")</f>
        <v>שופט</v>
      </c>
      <c r="L783" s="10" t="str">
        <f>IFERROR(VLOOKUP(out[[#This Row],[role]:[role]],Table2[],MATCH(out[[#Headers],[ערכאה]],Table2[#Headers],0),FALSE),"אחר")</f>
        <v>בית משפט שלום</v>
      </c>
      <c r="M783" s="10">
        <v>1</v>
      </c>
      <c r="N783" s="10">
        <f>IF(out[[#This Row],[sex]]="female",1,0)</f>
        <v>1</v>
      </c>
      <c r="O783" s="10" t="s">
        <v>4317</v>
      </c>
      <c r="P783" s="10">
        <f>IF(out[[#This Row],[שמות ערביים]]="ערבי",1,0)</f>
        <v>0</v>
      </c>
    </row>
    <row r="784" spans="1:16" x14ac:dyDescent="0.25">
      <c r="A784" s="1" t="s">
        <v>9</v>
      </c>
      <c r="B784" s="1" t="s">
        <v>471</v>
      </c>
      <c r="C784" s="1" t="s">
        <v>2375</v>
      </c>
      <c r="D784" s="1" t="s">
        <v>4168</v>
      </c>
      <c r="E784" s="1" t="s">
        <v>2377</v>
      </c>
      <c r="F784" s="1" t="s">
        <v>4169</v>
      </c>
      <c r="G784" s="1" t="s">
        <v>15</v>
      </c>
      <c r="H784" t="b">
        <v>0</v>
      </c>
      <c r="I784" t="b">
        <v>0</v>
      </c>
      <c r="J784" s="10" t="b">
        <f>IF(OR(out[[#This Row],[retired]]=TRUE,out[[#This Row],[deceased]]=TRUE),FALSE,TRUE)</f>
        <v>1</v>
      </c>
      <c r="K784" s="10" t="str">
        <f>IFERROR(VLOOKUP(out[[#This Row],[role]:[role]],Table2[],MATCH(out[[#Headers],[דירוג]],Table2[#Headers],0),FALSE),"אחר")</f>
        <v>שופט</v>
      </c>
      <c r="L784" s="10" t="str">
        <f>IFERROR(VLOOKUP(out[[#This Row],[role]:[role]],Table2[],MATCH(out[[#Headers],[ערכאה]],Table2[#Headers],0),FALSE),"אחר")</f>
        <v>בית משפט שלום</v>
      </c>
      <c r="M784" s="10">
        <v>1</v>
      </c>
      <c r="N784" s="10">
        <f>IF(out[[#This Row],[sex]]="female",1,0)</f>
        <v>0</v>
      </c>
      <c r="O784" s="10" t="s">
        <v>4317</v>
      </c>
      <c r="P784" s="10">
        <f>IF(out[[#This Row],[שמות ערביים]]="ערבי",1,0)</f>
        <v>0</v>
      </c>
    </row>
    <row r="785" spans="1:16" x14ac:dyDescent="0.25">
      <c r="A785" s="1" t="s">
        <v>9</v>
      </c>
      <c r="B785" s="1" t="s">
        <v>62</v>
      </c>
      <c r="C785" s="1" t="s">
        <v>63</v>
      </c>
      <c r="D785" s="1" t="s">
        <v>4168</v>
      </c>
      <c r="E785" s="1" t="s">
        <v>65</v>
      </c>
      <c r="F785" s="1" t="s">
        <v>4169</v>
      </c>
      <c r="G785" s="1" t="s">
        <v>15</v>
      </c>
      <c r="H785" t="b">
        <v>0</v>
      </c>
      <c r="I785" t="b">
        <v>0</v>
      </c>
      <c r="J785" s="10" t="b">
        <f>IF(OR(out[[#This Row],[retired]]=TRUE,out[[#This Row],[deceased]]=TRUE),FALSE,TRUE)</f>
        <v>1</v>
      </c>
      <c r="K785" s="10" t="str">
        <f>IFERROR(VLOOKUP(out[[#This Row],[role]:[role]],Table2[],MATCH(out[[#Headers],[דירוג]],Table2[#Headers],0),FALSE),"אחר")</f>
        <v>שופט</v>
      </c>
      <c r="L785" s="10" t="str">
        <f>IFERROR(VLOOKUP(out[[#This Row],[role]:[role]],Table2[],MATCH(out[[#Headers],[ערכאה]],Table2[#Headers],0),FALSE),"אחר")</f>
        <v>בית משפט שלום</v>
      </c>
      <c r="M785" s="10">
        <v>1</v>
      </c>
      <c r="N785" s="10">
        <f>IF(out[[#This Row],[sex]]="female",1,0)</f>
        <v>0</v>
      </c>
      <c r="O785" s="10" t="s">
        <v>4317</v>
      </c>
      <c r="P785" s="10">
        <f>IF(out[[#This Row],[שמות ערביים]]="ערבי",1,0)</f>
        <v>0</v>
      </c>
    </row>
    <row r="786" spans="1:16" x14ac:dyDescent="0.25">
      <c r="A786" s="1" t="s">
        <v>9</v>
      </c>
      <c r="B786" s="1" t="s">
        <v>4182</v>
      </c>
      <c r="C786" s="1" t="s">
        <v>90</v>
      </c>
      <c r="D786" s="1" t="s">
        <v>4183</v>
      </c>
      <c r="E786" s="1" t="s">
        <v>910</v>
      </c>
      <c r="F786" s="1" t="s">
        <v>4184</v>
      </c>
      <c r="G786" s="1" t="s">
        <v>26</v>
      </c>
      <c r="H786" t="b">
        <v>0</v>
      </c>
      <c r="I786" t="b">
        <v>0</v>
      </c>
      <c r="J786" s="10" t="b">
        <f>IF(OR(out[[#This Row],[retired]]=TRUE,out[[#This Row],[deceased]]=TRUE),FALSE,TRUE)</f>
        <v>1</v>
      </c>
      <c r="K786" s="10" t="str">
        <f>IFERROR(VLOOKUP(out[[#This Row],[role]:[role]],Table2[],MATCH(out[[#Headers],[דירוג]],Table2[#Headers],0),FALSE),"אחר")</f>
        <v>סגן או משנה</v>
      </c>
      <c r="L786" s="10" t="str">
        <f>IFERROR(VLOOKUP(out[[#This Row],[role]:[role]],Table2[],MATCH(out[[#Headers],[ערכאה]],Table2[#Headers],0),FALSE),"אחר")</f>
        <v>אחר</v>
      </c>
      <c r="M786" s="10">
        <v>1</v>
      </c>
      <c r="N786" s="10">
        <f>IF(out[[#This Row],[sex]]="female",1,0)</f>
        <v>1</v>
      </c>
      <c r="O786" s="10" t="s">
        <v>4317</v>
      </c>
      <c r="P786" s="10">
        <f>IF(out[[#This Row],[שמות ערביים]]="ערבי",1,0)</f>
        <v>0</v>
      </c>
    </row>
    <row r="787" spans="1:16" x14ac:dyDescent="0.25">
      <c r="A787" s="1" t="s">
        <v>9</v>
      </c>
      <c r="B787" s="1" t="s">
        <v>81</v>
      </c>
      <c r="C787" s="1" t="s">
        <v>1820</v>
      </c>
      <c r="D787" s="1" t="s">
        <v>4185</v>
      </c>
      <c r="E787" s="1" t="s">
        <v>2231</v>
      </c>
      <c r="F787" s="1" t="s">
        <v>4186</v>
      </c>
      <c r="G787" s="1" t="s">
        <v>15</v>
      </c>
      <c r="H787" t="b">
        <v>0</v>
      </c>
      <c r="I787" t="b">
        <v>0</v>
      </c>
      <c r="J787" s="10" t="b">
        <f>IF(OR(out[[#This Row],[retired]]=TRUE,out[[#This Row],[deceased]]=TRUE),FALSE,TRUE)</f>
        <v>1</v>
      </c>
      <c r="K787" s="10" t="str">
        <f>IFERROR(VLOOKUP(out[[#This Row],[role]:[role]],Table2[],MATCH(out[[#Headers],[דירוג]],Table2[#Headers],0),FALSE),"אחר")</f>
        <v>סגן או משנה</v>
      </c>
      <c r="L787" s="10" t="str">
        <f>IFERROR(VLOOKUP(out[[#This Row],[role]:[role]],Table2[],MATCH(out[[#Headers],[ערכאה]],Table2[#Headers],0),FALSE),"אחר")</f>
        <v>בית משפט המחוזי</v>
      </c>
      <c r="M787" s="10">
        <v>1</v>
      </c>
      <c r="N787" s="10">
        <f>IF(out[[#This Row],[sex]]="female",1,0)</f>
        <v>0</v>
      </c>
      <c r="O787" s="10" t="s">
        <v>4317</v>
      </c>
      <c r="P787" s="10">
        <f>IF(out[[#This Row],[שמות ערביים]]="ערבי",1,0)</f>
        <v>0</v>
      </c>
    </row>
    <row r="788" spans="1:16" x14ac:dyDescent="0.25">
      <c r="A788" s="1" t="s">
        <v>9</v>
      </c>
      <c r="B788" s="1" t="s">
        <v>4187</v>
      </c>
      <c r="C788" s="1" t="s">
        <v>58</v>
      </c>
      <c r="D788" s="1" t="s">
        <v>4188</v>
      </c>
      <c r="E788" s="1" t="s">
        <v>60</v>
      </c>
      <c r="F788" s="1" t="s">
        <v>4189</v>
      </c>
      <c r="G788" s="1" t="s">
        <v>26</v>
      </c>
      <c r="H788" t="b">
        <v>0</v>
      </c>
      <c r="I788" t="b">
        <v>0</v>
      </c>
      <c r="J788" s="10" t="b">
        <f>IF(OR(out[[#This Row],[retired]]=TRUE,out[[#This Row],[deceased]]=TRUE),FALSE,TRUE)</f>
        <v>1</v>
      </c>
      <c r="K788" s="10" t="str">
        <f>IFERROR(VLOOKUP(out[[#This Row],[role]:[role]],Table2[],MATCH(out[[#Headers],[דירוג]],Table2[#Headers],0),FALSE),"אחר")</f>
        <v>שופט</v>
      </c>
      <c r="L788" s="10" t="str">
        <f>IFERROR(VLOOKUP(out[[#This Row],[role]:[role]],Table2[],MATCH(out[[#Headers],[ערכאה]],Table2[#Headers],0),FALSE),"אחר")</f>
        <v>בית משפט שלום</v>
      </c>
      <c r="M788" s="10">
        <v>1</v>
      </c>
      <c r="N788" s="10">
        <f>IF(out[[#This Row],[sex]]="female",1,0)</f>
        <v>1</v>
      </c>
      <c r="O788" s="10" t="s">
        <v>4317</v>
      </c>
      <c r="P788" s="10">
        <f>IF(out[[#This Row],[שמות ערביים]]="ערבי",1,0)</f>
        <v>0</v>
      </c>
    </row>
    <row r="789" spans="1:16" x14ac:dyDescent="0.25">
      <c r="A789" s="1" t="s">
        <v>9</v>
      </c>
      <c r="B789" s="1" t="s">
        <v>3085</v>
      </c>
      <c r="C789" s="1" t="s">
        <v>4190</v>
      </c>
      <c r="D789" s="1" t="s">
        <v>4191</v>
      </c>
      <c r="E789" s="1" t="s">
        <v>903</v>
      </c>
      <c r="F789" s="1" t="s">
        <v>4192</v>
      </c>
      <c r="G789" s="1" t="s">
        <v>15</v>
      </c>
      <c r="H789" t="b">
        <v>0</v>
      </c>
      <c r="I789" t="b">
        <v>0</v>
      </c>
      <c r="J789" s="10" t="b">
        <f>IF(OR(out[[#This Row],[retired]]=TRUE,out[[#This Row],[deceased]]=TRUE),FALSE,TRUE)</f>
        <v>1</v>
      </c>
      <c r="K789" s="10" t="str">
        <f>IFERROR(VLOOKUP(out[[#This Row],[role]:[role]],Table2[],MATCH(out[[#Headers],[דירוג]],Table2[#Headers],0),FALSE),"אחר")</f>
        <v>שופט</v>
      </c>
      <c r="L789" s="10" t="str">
        <f>IFERROR(VLOOKUP(out[[#This Row],[role]:[role]],Table2[],MATCH(out[[#Headers],[ערכאה]],Table2[#Headers],0),FALSE),"אחר")</f>
        <v>בית הדין הארצי לעבודה</v>
      </c>
      <c r="M789" s="10">
        <v>1</v>
      </c>
      <c r="N789" s="10">
        <f>IF(out[[#This Row],[sex]]="female",1,0)</f>
        <v>0</v>
      </c>
      <c r="O789" s="10" t="s">
        <v>4317</v>
      </c>
      <c r="P789" s="10">
        <f>IF(out[[#This Row],[שמות ערביים]]="ערבי",1,0)</f>
        <v>0</v>
      </c>
    </row>
    <row r="790" spans="1:16" x14ac:dyDescent="0.25">
      <c r="A790" s="1" t="s">
        <v>9</v>
      </c>
      <c r="B790" s="1" t="s">
        <v>4194</v>
      </c>
      <c r="C790" s="1" t="s">
        <v>4195</v>
      </c>
      <c r="D790" s="1" t="s">
        <v>4193</v>
      </c>
      <c r="E790" s="1" t="s">
        <v>4196</v>
      </c>
      <c r="F790" s="1" t="s">
        <v>4197</v>
      </c>
      <c r="G790" s="1" t="s">
        <v>15</v>
      </c>
      <c r="H790" t="b">
        <v>0</v>
      </c>
      <c r="I790" t="b">
        <v>0</v>
      </c>
      <c r="J790" s="10" t="b">
        <f>IF(OR(out[[#This Row],[retired]]=TRUE,out[[#This Row],[deceased]]=TRUE),FALSE,TRUE)</f>
        <v>1</v>
      </c>
      <c r="K790" s="10" t="str">
        <f>IFERROR(VLOOKUP(out[[#This Row],[role]:[role]],Table2[],MATCH(out[[#Headers],[דירוג]],Table2[#Headers],0),FALSE),"אחר")</f>
        <v>נשיא</v>
      </c>
      <c r="L790" s="10" t="str">
        <f>IFERROR(VLOOKUP(out[[#This Row],[role]:[role]],Table2[],MATCH(out[[#Headers],[ערכאה]],Table2[#Headers],0),FALSE),"אחר")</f>
        <v>בית משפט המחוזי</v>
      </c>
      <c r="M790" s="10">
        <v>1</v>
      </c>
      <c r="N790" s="10">
        <f>IF(out[[#This Row],[sex]]="female",1,0)</f>
        <v>0</v>
      </c>
      <c r="O790" s="10" t="s">
        <v>4317</v>
      </c>
      <c r="P790" s="10">
        <f>IF(out[[#This Row],[שמות ערביים]]="ערבי",1,0)</f>
        <v>0</v>
      </c>
    </row>
    <row r="791" spans="1:16" x14ac:dyDescent="0.25">
      <c r="A791" s="1" t="s">
        <v>9</v>
      </c>
      <c r="B791" s="1" t="s">
        <v>3367</v>
      </c>
      <c r="C791" s="1" t="s">
        <v>291</v>
      </c>
      <c r="D791" s="1" t="s">
        <v>4201</v>
      </c>
      <c r="E791" s="1" t="s">
        <v>743</v>
      </c>
      <c r="F791" s="1" t="s">
        <v>4202</v>
      </c>
      <c r="G791" s="1" t="s">
        <v>15</v>
      </c>
      <c r="H791" t="b">
        <v>0</v>
      </c>
      <c r="I791" t="b">
        <v>0</v>
      </c>
      <c r="J791" s="10" t="b">
        <f>IF(OR(out[[#This Row],[retired]]=TRUE,out[[#This Row],[deceased]]=TRUE),FALSE,TRUE)</f>
        <v>1</v>
      </c>
      <c r="K791" s="10" t="str">
        <f>IFERROR(VLOOKUP(out[[#This Row],[role]:[role]],Table2[],MATCH(out[[#Headers],[דירוג]],Table2[#Headers],0),FALSE),"אחר")</f>
        <v>סגן או משנה</v>
      </c>
      <c r="L791" s="10" t="str">
        <f>IFERROR(VLOOKUP(out[[#This Row],[role]:[role]],Table2[],MATCH(out[[#Headers],[ערכאה]],Table2[#Headers],0),FALSE),"אחר")</f>
        <v>בית משפט המחוזי</v>
      </c>
      <c r="M791" s="10">
        <v>1</v>
      </c>
      <c r="N791" s="10">
        <f>IF(out[[#This Row],[sex]]="female",1,0)</f>
        <v>0</v>
      </c>
      <c r="O791" s="10" t="s">
        <v>4317</v>
      </c>
      <c r="P791" s="10">
        <f>IF(out[[#This Row],[שמות ערביים]]="ערבי",1,0)</f>
        <v>0</v>
      </c>
    </row>
    <row r="792" spans="1:16" x14ac:dyDescent="0.25">
      <c r="A792" s="1" t="s">
        <v>9</v>
      </c>
      <c r="B792" s="1" t="s">
        <v>1053</v>
      </c>
      <c r="C792" s="1" t="s">
        <v>291</v>
      </c>
      <c r="D792" s="1" t="s">
        <v>4203</v>
      </c>
      <c r="E792" s="1" t="s">
        <v>743</v>
      </c>
      <c r="F792" s="1" t="s">
        <v>4204</v>
      </c>
      <c r="G792" s="1" t="s">
        <v>15</v>
      </c>
      <c r="H792" t="b">
        <v>0</v>
      </c>
      <c r="I792" t="b">
        <v>0</v>
      </c>
      <c r="J792" s="10" t="b">
        <f>IF(OR(out[[#This Row],[retired]]=TRUE,out[[#This Row],[deceased]]=TRUE),FALSE,TRUE)</f>
        <v>1</v>
      </c>
      <c r="K792" s="10" t="str">
        <f>IFERROR(VLOOKUP(out[[#This Row],[role]:[role]],Table2[],MATCH(out[[#Headers],[דירוג]],Table2[#Headers],0),FALSE),"אחר")</f>
        <v>שופט</v>
      </c>
      <c r="L792" s="10" t="str">
        <f>IFERROR(VLOOKUP(out[[#This Row],[role]:[role]],Table2[],MATCH(out[[#Headers],[ערכאה]],Table2[#Headers],0),FALSE),"אחר")</f>
        <v>בית משפט שלום</v>
      </c>
      <c r="M792" s="10">
        <v>1</v>
      </c>
      <c r="N792" s="10">
        <f>IF(out[[#This Row],[sex]]="female",1,0)</f>
        <v>0</v>
      </c>
      <c r="O792" s="10" t="s">
        <v>4317</v>
      </c>
      <c r="P792" s="10">
        <f>IF(out[[#This Row],[שמות ערביים]]="ערבי",1,0)</f>
        <v>0</v>
      </c>
    </row>
    <row r="793" spans="1:16" x14ac:dyDescent="0.25">
      <c r="A793" s="1" t="s">
        <v>9</v>
      </c>
      <c r="B793" s="1" t="s">
        <v>471</v>
      </c>
      <c r="C793" s="1" t="s">
        <v>4209</v>
      </c>
      <c r="D793" s="1" t="s">
        <v>4203</v>
      </c>
      <c r="E793" s="1" t="s">
        <v>4210</v>
      </c>
      <c r="F793" s="1" t="s">
        <v>4204</v>
      </c>
      <c r="G793" s="1" t="s">
        <v>15</v>
      </c>
      <c r="H793" t="b">
        <v>0</v>
      </c>
      <c r="I793" t="b">
        <v>0</v>
      </c>
      <c r="J793" s="10" t="b">
        <f>IF(OR(out[[#This Row],[retired]]=TRUE,out[[#This Row],[deceased]]=TRUE),FALSE,TRUE)</f>
        <v>1</v>
      </c>
      <c r="K793" s="10" t="str">
        <f>IFERROR(VLOOKUP(out[[#This Row],[role]:[role]],Table2[],MATCH(out[[#Headers],[דירוג]],Table2[#Headers],0),FALSE),"אחר")</f>
        <v>שופט</v>
      </c>
      <c r="L793" s="10" t="str">
        <f>IFERROR(VLOOKUP(out[[#This Row],[role]:[role]],Table2[],MATCH(out[[#Headers],[ערכאה]],Table2[#Headers],0),FALSE),"אחר")</f>
        <v>בית משפט שלום</v>
      </c>
      <c r="M793" s="10">
        <v>1</v>
      </c>
      <c r="N793" s="10">
        <f>IF(out[[#This Row],[sex]]="female",1,0)</f>
        <v>0</v>
      </c>
      <c r="O793" s="10" t="s">
        <v>4317</v>
      </c>
      <c r="P793" s="10">
        <f>IF(out[[#This Row],[שמות ערביים]]="ערבי",1,0)</f>
        <v>0</v>
      </c>
    </row>
    <row r="794" spans="1:16" x14ac:dyDescent="0.25">
      <c r="A794" s="1" t="s">
        <v>9</v>
      </c>
      <c r="B794" s="1" t="s">
        <v>2278</v>
      </c>
      <c r="C794" s="1" t="s">
        <v>1928</v>
      </c>
      <c r="D794" s="1" t="s">
        <v>4211</v>
      </c>
      <c r="E794" s="1" t="s">
        <v>1929</v>
      </c>
      <c r="F794" s="1" t="s">
        <v>4212</v>
      </c>
      <c r="G794" s="1" t="s">
        <v>26</v>
      </c>
      <c r="H794" t="b">
        <v>0</v>
      </c>
      <c r="I794" t="b">
        <v>0</v>
      </c>
      <c r="J794" s="10" t="b">
        <f>IF(OR(out[[#This Row],[retired]]=TRUE,out[[#This Row],[deceased]]=TRUE),FALSE,TRUE)</f>
        <v>1</v>
      </c>
      <c r="K794" s="10" t="str">
        <f>IFERROR(VLOOKUP(out[[#This Row],[role]:[role]],Table2[],MATCH(out[[#Headers],[דירוג]],Table2[#Headers],0),FALSE),"אחר")</f>
        <v>שופט</v>
      </c>
      <c r="L794" s="10" t="str">
        <f>IFERROR(VLOOKUP(out[[#This Row],[role]:[role]],Table2[],MATCH(out[[#Headers],[ערכאה]],Table2[#Headers],0),FALSE),"אחר")</f>
        <v>בית הדין האזורי לעבודה</v>
      </c>
      <c r="M794" s="10">
        <v>1</v>
      </c>
      <c r="N794" s="10">
        <f>IF(out[[#This Row],[sex]]="female",1,0)</f>
        <v>1</v>
      </c>
      <c r="O794" s="10" t="s">
        <v>4317</v>
      </c>
      <c r="P794" s="10">
        <f>IF(out[[#This Row],[שמות ערביים]]="ערבי",1,0)</f>
        <v>0</v>
      </c>
    </row>
    <row r="795" spans="1:16" x14ac:dyDescent="0.25">
      <c r="A795" s="1" t="s">
        <v>99</v>
      </c>
      <c r="B795" s="1" t="s">
        <v>1690</v>
      </c>
      <c r="C795" s="1" t="s">
        <v>210</v>
      </c>
      <c r="D795" s="1" t="s">
        <v>4213</v>
      </c>
      <c r="E795" s="1" t="s">
        <v>212</v>
      </c>
      <c r="F795" s="1" t="s">
        <v>4214</v>
      </c>
      <c r="G795" s="1" t="s">
        <v>26</v>
      </c>
      <c r="H795" t="b">
        <v>0</v>
      </c>
      <c r="I795" t="b">
        <v>0</v>
      </c>
      <c r="J795" s="10" t="b">
        <f>IF(OR(out[[#This Row],[retired]]=TRUE,out[[#This Row],[deceased]]=TRUE),FALSE,TRUE)</f>
        <v>1</v>
      </c>
      <c r="K795" s="10" t="str">
        <f>IFERROR(VLOOKUP(out[[#This Row],[role]:[role]],Table2[],MATCH(out[[#Headers],[דירוג]],Table2[#Headers],0),FALSE),"אחר")</f>
        <v>רשם</v>
      </c>
      <c r="L795" s="10" t="str">
        <f>IFERROR(VLOOKUP(out[[#This Row],[role]:[role]],Table2[],MATCH(out[[#Headers],[ערכאה]],Table2[#Headers],0),FALSE),"אחר")</f>
        <v>בית משפט שלום</v>
      </c>
      <c r="M795" s="10">
        <v>1</v>
      </c>
      <c r="N795" s="10">
        <f>IF(out[[#This Row],[sex]]="female",1,0)</f>
        <v>1</v>
      </c>
      <c r="O795" s="10" t="s">
        <v>4317</v>
      </c>
      <c r="P795" s="10">
        <f>IF(out[[#This Row],[שמות ערביים]]="ערבי",1,0)</f>
        <v>0</v>
      </c>
    </row>
    <row r="796" spans="1:16" x14ac:dyDescent="0.25">
      <c r="A796" s="1" t="s">
        <v>9</v>
      </c>
      <c r="B796" s="1" t="s">
        <v>37</v>
      </c>
      <c r="C796" s="1" t="s">
        <v>137</v>
      </c>
      <c r="D796" s="1" t="s">
        <v>4215</v>
      </c>
      <c r="E796" s="1" t="s">
        <v>139</v>
      </c>
      <c r="F796" s="1" t="s">
        <v>4216</v>
      </c>
      <c r="G796" s="1" t="s">
        <v>26</v>
      </c>
      <c r="H796" t="b">
        <v>0</v>
      </c>
      <c r="I796" t="b">
        <v>0</v>
      </c>
      <c r="J796" s="10" t="b">
        <f>IF(OR(out[[#This Row],[retired]]=TRUE,out[[#This Row],[deceased]]=TRUE),FALSE,TRUE)</f>
        <v>1</v>
      </c>
      <c r="K796" s="10" t="str">
        <f>IFERROR(VLOOKUP(out[[#This Row],[role]:[role]],Table2[],MATCH(out[[#Headers],[דירוג]],Table2[#Headers],0),FALSE),"אחר")</f>
        <v>שופט</v>
      </c>
      <c r="L796" s="10" t="str">
        <f>IFERROR(VLOOKUP(out[[#This Row],[role]:[role]],Table2[],MATCH(out[[#Headers],[ערכאה]],Table2[#Headers],0),FALSE),"אחר")</f>
        <v>בית משפט שלום</v>
      </c>
      <c r="M796" s="10">
        <v>1</v>
      </c>
      <c r="N796" s="10">
        <f>IF(out[[#This Row],[sex]]="female",1,0)</f>
        <v>1</v>
      </c>
      <c r="O796" s="10" t="s">
        <v>4317</v>
      </c>
      <c r="P796" s="10">
        <f>IF(out[[#This Row],[שמות ערביים]]="ערבי",1,0)</f>
        <v>0</v>
      </c>
    </row>
    <row r="797" spans="1:16" x14ac:dyDescent="0.25">
      <c r="A797" s="1" t="s">
        <v>9</v>
      </c>
      <c r="B797" s="1" t="s">
        <v>2916</v>
      </c>
      <c r="C797" s="1" t="s">
        <v>34</v>
      </c>
      <c r="D797" s="1" t="s">
        <v>1164</v>
      </c>
      <c r="E797" s="1" t="s">
        <v>36</v>
      </c>
      <c r="F797" s="1" t="s">
        <v>1166</v>
      </c>
      <c r="G797" s="1" t="s">
        <v>15</v>
      </c>
      <c r="H797" t="b">
        <v>0</v>
      </c>
      <c r="I797" t="b">
        <v>0</v>
      </c>
      <c r="J797" s="10" t="b">
        <f>IF(OR(out[[#This Row],[retired]]=TRUE,out[[#This Row],[deceased]]=TRUE),FALSE,TRUE)</f>
        <v>1</v>
      </c>
      <c r="K797" s="10" t="str">
        <f>IFERROR(VLOOKUP(out[[#This Row],[role]:[role]],Table2[],MATCH(out[[#Headers],[דירוג]],Table2[#Headers],0),FALSE),"אחר")</f>
        <v>שופט</v>
      </c>
      <c r="L797" s="10" t="str">
        <f>IFERROR(VLOOKUP(out[[#This Row],[role]:[role]],Table2[],MATCH(out[[#Headers],[ערכאה]],Table2[#Headers],0),FALSE),"אחר")</f>
        <v>בית משפט שלום</v>
      </c>
      <c r="M797" s="10">
        <v>1</v>
      </c>
      <c r="N797" s="10">
        <f>IF(out[[#This Row],[sex]]="female",1,0)</f>
        <v>0</v>
      </c>
      <c r="O797" s="10" t="s">
        <v>4317</v>
      </c>
      <c r="P797" s="10">
        <f>IF(out[[#This Row],[שמות ערביים]]="ערבי",1,0)</f>
        <v>0</v>
      </c>
    </row>
    <row r="798" spans="1:16" x14ac:dyDescent="0.25">
      <c r="A798" s="1" t="s">
        <v>9</v>
      </c>
      <c r="B798" s="1" t="s">
        <v>245</v>
      </c>
      <c r="C798" s="1" t="s">
        <v>3001</v>
      </c>
      <c r="D798" s="1" t="s">
        <v>1164</v>
      </c>
      <c r="E798" s="1" t="s">
        <v>3003</v>
      </c>
      <c r="F798" s="1" t="s">
        <v>1166</v>
      </c>
      <c r="G798" s="1" t="s">
        <v>26</v>
      </c>
      <c r="H798" t="b">
        <v>0</v>
      </c>
      <c r="I798" t="b">
        <v>0</v>
      </c>
      <c r="J798" s="10" t="b">
        <f>IF(OR(out[[#This Row],[retired]]=TRUE,out[[#This Row],[deceased]]=TRUE),FALSE,TRUE)</f>
        <v>1</v>
      </c>
      <c r="K798" s="10" t="str">
        <f>IFERROR(VLOOKUP(out[[#This Row],[role]:[role]],Table2[],MATCH(out[[#Headers],[דירוג]],Table2[#Headers],0),FALSE),"אחר")</f>
        <v>שופט</v>
      </c>
      <c r="L798" s="10" t="str">
        <f>IFERROR(VLOOKUP(out[[#This Row],[role]:[role]],Table2[],MATCH(out[[#Headers],[ערכאה]],Table2[#Headers],0),FALSE),"אחר")</f>
        <v>בית משפט שלום</v>
      </c>
      <c r="M798" s="10">
        <v>1</v>
      </c>
      <c r="N798" s="10">
        <f>IF(out[[#This Row],[sex]]="female",1,0)</f>
        <v>1</v>
      </c>
      <c r="O798" s="10" t="s">
        <v>4317</v>
      </c>
      <c r="P798" s="10">
        <f>IF(out[[#This Row],[שמות ערביים]]="ערבי",1,0)</f>
        <v>0</v>
      </c>
    </row>
    <row r="799" spans="1:16" x14ac:dyDescent="0.25">
      <c r="A799" s="1" t="s">
        <v>9</v>
      </c>
      <c r="B799" s="1" t="s">
        <v>4222</v>
      </c>
      <c r="C799" s="1" t="s">
        <v>1348</v>
      </c>
      <c r="D799" s="1" t="s">
        <v>4223</v>
      </c>
      <c r="E799" s="1" t="s">
        <v>1350</v>
      </c>
      <c r="F799" s="1" t="s">
        <v>4224</v>
      </c>
      <c r="G799" s="1" t="s">
        <v>26</v>
      </c>
      <c r="H799" t="b">
        <v>0</v>
      </c>
      <c r="I799" t="b">
        <v>0</v>
      </c>
      <c r="J799" s="10" t="b">
        <f>IF(OR(out[[#This Row],[retired]]=TRUE,out[[#This Row],[deceased]]=TRUE),FALSE,TRUE)</f>
        <v>1</v>
      </c>
      <c r="K799" s="10" t="str">
        <f>IFERROR(VLOOKUP(out[[#This Row],[role]:[role]],Table2[],MATCH(out[[#Headers],[דירוג]],Table2[#Headers],0),FALSE),"אחר")</f>
        <v>שופט</v>
      </c>
      <c r="L799" s="10" t="str">
        <f>IFERROR(VLOOKUP(out[[#This Row],[role]:[role]],Table2[],MATCH(out[[#Headers],[ערכאה]],Table2[#Headers],0),FALSE),"אחר")</f>
        <v>בית משפט שלום</v>
      </c>
      <c r="M799" s="10">
        <v>1</v>
      </c>
      <c r="N799" s="10">
        <f>IF(out[[#This Row],[sex]]="female",1,0)</f>
        <v>1</v>
      </c>
      <c r="O799" s="10" t="s">
        <v>4317</v>
      </c>
      <c r="P799" s="10">
        <f>IF(out[[#This Row],[שמות ערביים]]="ערבי",1,0)</f>
        <v>0</v>
      </c>
    </row>
    <row r="800" spans="1:16" x14ac:dyDescent="0.25">
      <c r="A800" s="1" t="s">
        <v>9</v>
      </c>
      <c r="B800" s="1" t="s">
        <v>1043</v>
      </c>
      <c r="C800" s="1" t="s">
        <v>123</v>
      </c>
      <c r="D800" s="1" t="s">
        <v>4225</v>
      </c>
      <c r="E800" s="1" t="s">
        <v>4226</v>
      </c>
      <c r="F800" s="1" t="s">
        <v>4227</v>
      </c>
      <c r="G800" s="1" t="s">
        <v>26</v>
      </c>
      <c r="H800" t="b">
        <v>0</v>
      </c>
      <c r="I800" t="b">
        <v>0</v>
      </c>
      <c r="J800" s="10" t="b">
        <f>IF(OR(out[[#This Row],[retired]]=TRUE,out[[#This Row],[deceased]]=TRUE),FALSE,TRUE)</f>
        <v>1</v>
      </c>
      <c r="K800" s="10" t="str">
        <f>IFERROR(VLOOKUP(out[[#This Row],[role]:[role]],Table2[],MATCH(out[[#Headers],[דירוג]],Table2[#Headers],0),FALSE),"אחר")</f>
        <v>שופט</v>
      </c>
      <c r="L800" s="10" t="str">
        <f>IFERROR(VLOOKUP(out[[#This Row],[role]:[role]],Table2[],MATCH(out[[#Headers],[ערכאה]],Table2[#Headers],0),FALSE),"אחר")</f>
        <v>בית משפט המחוזי</v>
      </c>
      <c r="M800" s="10">
        <v>1</v>
      </c>
      <c r="N800" s="10">
        <f>IF(out[[#This Row],[sex]]="female",1,0)</f>
        <v>1</v>
      </c>
      <c r="O800" s="10" t="s">
        <v>4317</v>
      </c>
      <c r="P800" s="10">
        <f>IF(out[[#This Row],[שמות ערביים]]="ערבי",1,0)</f>
        <v>0</v>
      </c>
    </row>
    <row r="801" spans="1:16" x14ac:dyDescent="0.25">
      <c r="A801" s="1" t="s">
        <v>9</v>
      </c>
      <c r="B801" s="1" t="s">
        <v>717</v>
      </c>
      <c r="C801" s="1" t="s">
        <v>4234</v>
      </c>
      <c r="D801" s="1" t="s">
        <v>4232</v>
      </c>
      <c r="E801" s="1" t="s">
        <v>4235</v>
      </c>
      <c r="F801" s="1" t="s">
        <v>4233</v>
      </c>
      <c r="G801" s="1" t="s">
        <v>15</v>
      </c>
      <c r="H801" t="b">
        <v>0</v>
      </c>
      <c r="I801" t="b">
        <v>0</v>
      </c>
      <c r="J801" s="10" t="b">
        <f>IF(OR(out[[#This Row],[retired]]=TRUE,out[[#This Row],[deceased]]=TRUE),FALSE,TRUE)</f>
        <v>1</v>
      </c>
      <c r="K801" s="10" t="str">
        <f>IFERROR(VLOOKUP(out[[#This Row],[role]:[role]],Table2[],MATCH(out[[#Headers],[דירוג]],Table2[#Headers],0),FALSE),"אחר")</f>
        <v>שופט</v>
      </c>
      <c r="L801" s="10" t="str">
        <f>IFERROR(VLOOKUP(out[[#This Row],[role]:[role]],Table2[],MATCH(out[[#Headers],[ערכאה]],Table2[#Headers],0),FALSE),"אחר")</f>
        <v>בית משפט המחוזי</v>
      </c>
      <c r="M801" s="10">
        <v>1</v>
      </c>
      <c r="N801" s="10">
        <f>IF(out[[#This Row],[sex]]="female",1,0)</f>
        <v>0</v>
      </c>
      <c r="O801" s="10" t="s">
        <v>4317</v>
      </c>
      <c r="P801" s="10">
        <f>IF(out[[#This Row],[שמות ערביים]]="ערבי",1,0)</f>
        <v>0</v>
      </c>
    </row>
    <row r="802" spans="1:16" x14ac:dyDescent="0.25">
      <c r="A802" s="1" t="s">
        <v>9</v>
      </c>
      <c r="B802" s="1" t="s">
        <v>52</v>
      </c>
      <c r="C802" s="1" t="s">
        <v>477</v>
      </c>
      <c r="D802" s="1" t="s">
        <v>4239</v>
      </c>
      <c r="E802" s="1" t="s">
        <v>479</v>
      </c>
      <c r="F802" s="1" t="s">
        <v>4240</v>
      </c>
      <c r="G802" s="1" t="s">
        <v>15</v>
      </c>
      <c r="H802" t="b">
        <v>0</v>
      </c>
      <c r="I802" t="b">
        <v>0</v>
      </c>
      <c r="J802" s="10" t="b">
        <f>IF(OR(out[[#This Row],[retired]]=TRUE,out[[#This Row],[deceased]]=TRUE),FALSE,TRUE)</f>
        <v>1</v>
      </c>
      <c r="K802" s="10" t="str">
        <f>IFERROR(VLOOKUP(out[[#This Row],[role]:[role]],Table2[],MATCH(out[[#Headers],[דירוג]],Table2[#Headers],0),FALSE),"אחר")</f>
        <v>שופט</v>
      </c>
      <c r="L802" s="10" t="str">
        <f>IFERROR(VLOOKUP(out[[#This Row],[role]:[role]],Table2[],MATCH(out[[#Headers],[ערכאה]],Table2[#Headers],0),FALSE),"אחר")</f>
        <v>בית משפט שלום</v>
      </c>
      <c r="M802" s="10">
        <v>1</v>
      </c>
      <c r="N802" s="10">
        <f>IF(out[[#This Row],[sex]]="female",1,0)</f>
        <v>0</v>
      </c>
      <c r="O802" s="10" t="s">
        <v>4317</v>
      </c>
      <c r="P802" s="10">
        <f>IF(out[[#This Row],[שמות ערביים]]="ערבי",1,0)</f>
        <v>0</v>
      </c>
    </row>
    <row r="803" spans="1:16" x14ac:dyDescent="0.25">
      <c r="A803" s="1" t="s">
        <v>9</v>
      </c>
      <c r="B803" s="1" t="s">
        <v>1532</v>
      </c>
      <c r="C803" s="1" t="s">
        <v>246</v>
      </c>
      <c r="D803" s="1" t="s">
        <v>4244</v>
      </c>
      <c r="E803" s="1" t="s">
        <v>248</v>
      </c>
      <c r="F803" s="1" t="s">
        <v>4245</v>
      </c>
      <c r="G803" s="1" t="s">
        <v>26</v>
      </c>
      <c r="H803" t="b">
        <v>0</v>
      </c>
      <c r="I803" t="b">
        <v>0</v>
      </c>
      <c r="J803" s="10" t="b">
        <f>IF(OR(out[[#This Row],[retired]]=TRUE,out[[#This Row],[deceased]]=TRUE),FALSE,TRUE)</f>
        <v>1</v>
      </c>
      <c r="K803" s="10" t="str">
        <f>IFERROR(VLOOKUP(out[[#This Row],[role]:[role]],Table2[],MATCH(out[[#Headers],[דירוג]],Table2[#Headers],0),FALSE),"אחר")</f>
        <v>סגן או משנה</v>
      </c>
      <c r="L803" s="10" t="str">
        <f>IFERROR(VLOOKUP(out[[#This Row],[role]:[role]],Table2[],MATCH(out[[#Headers],[ערכאה]],Table2[#Headers],0),FALSE),"אחר")</f>
        <v>בית משפט שלום</v>
      </c>
      <c r="M803" s="10">
        <v>1</v>
      </c>
      <c r="N803" s="10">
        <f>IF(out[[#This Row],[sex]]="female",1,0)</f>
        <v>1</v>
      </c>
      <c r="O803" s="10" t="s">
        <v>4317</v>
      </c>
      <c r="P803" s="10">
        <f>IF(out[[#This Row],[שמות ערביים]]="ערבי",1,0)</f>
        <v>0</v>
      </c>
    </row>
    <row r="804" spans="1:16" x14ac:dyDescent="0.25">
      <c r="A804" s="1" t="s">
        <v>9</v>
      </c>
      <c r="B804" s="1" t="s">
        <v>204</v>
      </c>
      <c r="C804" s="1" t="s">
        <v>4246</v>
      </c>
      <c r="D804" s="1" t="s">
        <v>4247</v>
      </c>
      <c r="E804" s="1" t="s">
        <v>1475</v>
      </c>
      <c r="F804" s="1" t="s">
        <v>4248</v>
      </c>
      <c r="G804" s="1" t="s">
        <v>26</v>
      </c>
      <c r="H804" t="b">
        <v>0</v>
      </c>
      <c r="I804" t="b">
        <v>0</v>
      </c>
      <c r="J804" s="10" t="b">
        <f>IF(OR(out[[#This Row],[retired]]=TRUE,out[[#This Row],[deceased]]=TRUE),FALSE,TRUE)</f>
        <v>1</v>
      </c>
      <c r="K804" s="10" t="str">
        <f>IFERROR(VLOOKUP(out[[#This Row],[role]:[role]],Table2[],MATCH(out[[#Headers],[דירוג]],Table2[#Headers],0),FALSE),"אחר")</f>
        <v>שופט</v>
      </c>
      <c r="L804" s="10" t="str">
        <f>IFERROR(VLOOKUP(out[[#This Row],[role]:[role]],Table2[],MATCH(out[[#Headers],[ערכאה]],Table2[#Headers],0),FALSE),"אחר")</f>
        <v>בית משפט שלום</v>
      </c>
      <c r="M804" s="10">
        <v>1</v>
      </c>
      <c r="N804" s="10">
        <f>IF(out[[#This Row],[sex]]="female",1,0)</f>
        <v>1</v>
      </c>
      <c r="O804" s="10" t="s">
        <v>4317</v>
      </c>
      <c r="P804" s="10">
        <f>IF(out[[#This Row],[שמות ערביים]]="ערבי",1,0)</f>
        <v>0</v>
      </c>
    </row>
    <row r="805" spans="1:16" x14ac:dyDescent="0.25">
      <c r="A805" s="1" t="s">
        <v>9</v>
      </c>
      <c r="B805" s="1" t="s">
        <v>4258</v>
      </c>
      <c r="C805" s="1" t="s">
        <v>901</v>
      </c>
      <c r="D805" s="1" t="s">
        <v>4259</v>
      </c>
      <c r="E805" s="1" t="s">
        <v>903</v>
      </c>
      <c r="F805" s="1" t="s">
        <v>4260</v>
      </c>
      <c r="G805" s="1" t="s">
        <v>15</v>
      </c>
      <c r="H805" t="b">
        <v>0</v>
      </c>
      <c r="I805" t="b">
        <v>0</v>
      </c>
      <c r="J805" s="10" t="b">
        <f>IF(OR(out[[#This Row],[retired]]=TRUE,out[[#This Row],[deceased]]=TRUE),FALSE,TRUE)</f>
        <v>1</v>
      </c>
      <c r="K805" s="10" t="str">
        <f>IFERROR(VLOOKUP(out[[#This Row],[role]:[role]],Table2[],MATCH(out[[#Headers],[דירוג]],Table2[#Headers],0),FALSE),"אחר")</f>
        <v>שופט</v>
      </c>
      <c r="L805" s="10" t="str">
        <f>IFERROR(VLOOKUP(out[[#This Row],[role]:[role]],Table2[],MATCH(out[[#Headers],[ערכאה]],Table2[#Headers],0),FALSE),"אחר")</f>
        <v>בית משפט המחוזי</v>
      </c>
      <c r="M805" s="10">
        <v>1</v>
      </c>
      <c r="N805" s="10">
        <f>IF(out[[#This Row],[sex]]="female",1,0)</f>
        <v>0</v>
      </c>
      <c r="O805" s="10" t="s">
        <v>4317</v>
      </c>
      <c r="P805" s="10">
        <f>IF(out[[#This Row],[שמות ערביים]]="ערבי",1,0)</f>
        <v>0</v>
      </c>
    </row>
    <row r="806" spans="1:16" x14ac:dyDescent="0.25">
      <c r="A806" s="1" t="s">
        <v>9</v>
      </c>
      <c r="B806" s="1" t="s">
        <v>94</v>
      </c>
      <c r="C806" s="1" t="s">
        <v>4261</v>
      </c>
      <c r="D806" s="1" t="s">
        <v>2507</v>
      </c>
      <c r="E806" s="1" t="s">
        <v>4262</v>
      </c>
      <c r="F806" s="1" t="s">
        <v>4263</v>
      </c>
      <c r="G806" s="1" t="s">
        <v>15</v>
      </c>
      <c r="H806" t="b">
        <v>0</v>
      </c>
      <c r="I806" t="b">
        <v>0</v>
      </c>
      <c r="J806" s="10" t="b">
        <f>IF(OR(out[[#This Row],[retired]]=TRUE,out[[#This Row],[deceased]]=TRUE),FALSE,TRUE)</f>
        <v>1</v>
      </c>
      <c r="K806" s="10" t="str">
        <f>IFERROR(VLOOKUP(out[[#This Row],[role]:[role]],Table2[],MATCH(out[[#Headers],[דירוג]],Table2[#Headers],0),FALSE),"אחר")</f>
        <v>שופט</v>
      </c>
      <c r="L806" s="10" t="str">
        <f>IFERROR(VLOOKUP(out[[#This Row],[role]:[role]],Table2[],MATCH(out[[#Headers],[ערכאה]],Table2[#Headers],0),FALSE),"אחר")</f>
        <v>בית משפט המחוזי</v>
      </c>
      <c r="M806" s="10">
        <v>1</v>
      </c>
      <c r="N806" s="10">
        <f>IF(out[[#This Row],[sex]]="female",1,0)</f>
        <v>0</v>
      </c>
      <c r="O806" s="10" t="s">
        <v>4317</v>
      </c>
      <c r="P806" s="10">
        <f>IF(out[[#This Row],[שמות ערביים]]="ערבי",1,0)</f>
        <v>0</v>
      </c>
    </row>
    <row r="807" spans="1:16" x14ac:dyDescent="0.25">
      <c r="A807" s="1" t="s">
        <v>9</v>
      </c>
      <c r="B807" s="1" t="s">
        <v>540</v>
      </c>
      <c r="C807" s="1" t="s">
        <v>1942</v>
      </c>
      <c r="D807" s="1" t="s">
        <v>4264</v>
      </c>
      <c r="E807" s="1" t="s">
        <v>1944</v>
      </c>
      <c r="F807" s="1" t="s">
        <v>4265</v>
      </c>
      <c r="G807" s="1" t="s">
        <v>15</v>
      </c>
      <c r="H807" t="b">
        <v>0</v>
      </c>
      <c r="I807" t="b">
        <v>0</v>
      </c>
      <c r="J807" s="10" t="b">
        <f>IF(OR(out[[#This Row],[retired]]=TRUE,out[[#This Row],[deceased]]=TRUE),FALSE,TRUE)</f>
        <v>1</v>
      </c>
      <c r="K807" s="10" t="str">
        <f>IFERROR(VLOOKUP(out[[#This Row],[role]:[role]],Table2[],MATCH(out[[#Headers],[דירוג]],Table2[#Headers],0),FALSE),"אחר")</f>
        <v>שופט</v>
      </c>
      <c r="L807" s="10" t="str">
        <f>IFERROR(VLOOKUP(out[[#This Row],[role]:[role]],Table2[],MATCH(out[[#Headers],[ערכאה]],Table2[#Headers],0),FALSE),"אחר")</f>
        <v>בית משפט שלום</v>
      </c>
      <c r="M807" s="10">
        <v>1</v>
      </c>
      <c r="N807" s="10">
        <f>IF(out[[#This Row],[sex]]="female",1,0)</f>
        <v>0</v>
      </c>
      <c r="O807" s="10" t="s">
        <v>4317</v>
      </c>
      <c r="P807" s="10">
        <f>IF(out[[#This Row],[שמות ערביים]]="ערבי",1,0)</f>
        <v>0</v>
      </c>
    </row>
    <row r="808" spans="1:16" x14ac:dyDescent="0.25">
      <c r="A808" s="1" t="s">
        <v>9</v>
      </c>
      <c r="B808" s="1" t="s">
        <v>399</v>
      </c>
      <c r="C808" s="1" t="s">
        <v>443</v>
      </c>
      <c r="D808" s="1" t="s">
        <v>4268</v>
      </c>
      <c r="E808" s="1" t="s">
        <v>445</v>
      </c>
      <c r="F808" s="1" t="s">
        <v>4269</v>
      </c>
      <c r="G808" s="1" t="s">
        <v>26</v>
      </c>
      <c r="H808" t="b">
        <v>0</v>
      </c>
      <c r="I808" t="b">
        <v>0</v>
      </c>
      <c r="J808" s="10" t="b">
        <f>IF(OR(out[[#This Row],[retired]]=TRUE,out[[#This Row],[deceased]]=TRUE),FALSE,TRUE)</f>
        <v>1</v>
      </c>
      <c r="K808" s="10" t="str">
        <f>IFERROR(VLOOKUP(out[[#This Row],[role]:[role]],Table2[],MATCH(out[[#Headers],[דירוג]],Table2[#Headers],0),FALSE),"אחר")</f>
        <v>שופט</v>
      </c>
      <c r="L808" s="10" t="str">
        <f>IFERROR(VLOOKUP(out[[#This Row],[role]:[role]],Table2[],MATCH(out[[#Headers],[ערכאה]],Table2[#Headers],0),FALSE),"אחר")</f>
        <v>בית הדין האזורי לעבודה</v>
      </c>
      <c r="M808" s="10">
        <v>1</v>
      </c>
      <c r="N808" s="10">
        <f>IF(out[[#This Row],[sex]]="female",1,0)</f>
        <v>1</v>
      </c>
      <c r="O808" s="10" t="s">
        <v>4317</v>
      </c>
      <c r="P808" s="10">
        <f>IF(out[[#This Row],[שמות ערביים]]="ערבי",1,0)</f>
        <v>0</v>
      </c>
    </row>
    <row r="809" spans="1:16" x14ac:dyDescent="0.25">
      <c r="A809" s="1" t="s">
        <v>9</v>
      </c>
      <c r="B809" s="1" t="s">
        <v>21</v>
      </c>
      <c r="C809" s="1" t="s">
        <v>22</v>
      </c>
      <c r="D809" s="1" t="s">
        <v>23</v>
      </c>
      <c r="E809" s="1" t="s">
        <v>24</v>
      </c>
      <c r="F809" s="1" t="s">
        <v>25</v>
      </c>
      <c r="G809" s="1" t="s">
        <v>26</v>
      </c>
      <c r="H809" t="b">
        <v>1</v>
      </c>
      <c r="I809" t="b">
        <v>0</v>
      </c>
      <c r="J809" s="10" t="b">
        <f>IF(OR(out[[#This Row],[retired]]=TRUE,out[[#This Row],[deceased]]=TRUE),FALSE,TRUE)</f>
        <v>0</v>
      </c>
      <c r="K809" s="10" t="str">
        <f>IFERROR(VLOOKUP(out[[#This Row],[role]:[role]],Table2[],MATCH(out[[#Headers],[דירוג]],Table2[#Headers],0),FALSE),"אחר")</f>
        <v>שופט</v>
      </c>
      <c r="L809" s="10" t="str">
        <f>IFERROR(VLOOKUP(out[[#This Row],[role]:[role]],Table2[],MATCH(out[[#Headers],[ערכאה]],Table2[#Headers],0),FALSE),"אחר")</f>
        <v>בית משפט שלום</v>
      </c>
      <c r="M809" s="10">
        <v>1</v>
      </c>
      <c r="N809" s="10">
        <f>IF(out[[#This Row],[sex]]="female",1,0)</f>
        <v>1</v>
      </c>
      <c r="O809" s="10"/>
      <c r="P809" s="10">
        <f>IF(out[[#This Row],[שמות ערביים]]="ערבי",1,0)</f>
        <v>0</v>
      </c>
    </row>
    <row r="810" spans="1:16" x14ac:dyDescent="0.25">
      <c r="A810" s="1" t="s">
        <v>9</v>
      </c>
      <c r="B810" s="1" t="s">
        <v>32</v>
      </c>
      <c r="C810" s="1" t="s">
        <v>33</v>
      </c>
      <c r="D810" s="1" t="s">
        <v>34</v>
      </c>
      <c r="E810" s="1" t="s">
        <v>35</v>
      </c>
      <c r="F810" s="1" t="s">
        <v>36</v>
      </c>
      <c r="G810" s="1" t="s">
        <v>26</v>
      </c>
      <c r="H810" t="b">
        <v>1</v>
      </c>
      <c r="I810" t="b">
        <v>0</v>
      </c>
      <c r="J810" s="10" t="b">
        <f>IF(OR(out[[#This Row],[retired]]=TRUE,out[[#This Row],[deceased]]=TRUE),FALSE,TRUE)</f>
        <v>0</v>
      </c>
      <c r="K810" s="10" t="str">
        <f>IFERROR(VLOOKUP(out[[#This Row],[role]:[role]],Table2[],MATCH(out[[#Headers],[דירוג]],Table2[#Headers],0),FALSE),"אחר")</f>
        <v>שופט</v>
      </c>
      <c r="L810" s="10" t="str">
        <f>IFERROR(VLOOKUP(out[[#This Row],[role]:[role]],Table2[],MATCH(out[[#Headers],[ערכאה]],Table2[#Headers],0),FALSE),"אחר")</f>
        <v>בית משפט שלום</v>
      </c>
      <c r="M810" s="10">
        <v>1</v>
      </c>
      <c r="N810" s="10">
        <f>IF(out[[#This Row],[sex]]="female",1,0)</f>
        <v>1</v>
      </c>
      <c r="O810" s="10"/>
      <c r="P810" s="10">
        <f>IF(out[[#This Row],[שמות ערביים]]="ערבי",1,0)</f>
        <v>0</v>
      </c>
    </row>
    <row r="811" spans="1:16" x14ac:dyDescent="0.25">
      <c r="A811" s="1" t="s">
        <v>9</v>
      </c>
      <c r="B811" s="1" t="s">
        <v>57</v>
      </c>
      <c r="C811" s="1" t="s">
        <v>58</v>
      </c>
      <c r="D811" s="1" t="s">
        <v>59</v>
      </c>
      <c r="E811" s="1" t="s">
        <v>60</v>
      </c>
      <c r="F811" s="1" t="s">
        <v>61</v>
      </c>
      <c r="G811" s="1" t="s">
        <v>26</v>
      </c>
      <c r="H811" t="b">
        <v>1</v>
      </c>
      <c r="I811" t="b">
        <v>0</v>
      </c>
      <c r="J811" s="10" t="b">
        <f>IF(OR(out[[#This Row],[retired]]=TRUE,out[[#This Row],[deceased]]=TRUE),FALSE,TRUE)</f>
        <v>0</v>
      </c>
      <c r="K811" s="10" t="str">
        <f>IFERROR(VLOOKUP(out[[#This Row],[role]:[role]],Table2[],MATCH(out[[#Headers],[דירוג]],Table2[#Headers],0),FALSE),"אחר")</f>
        <v>שופט</v>
      </c>
      <c r="L811" s="10" t="str">
        <f>IFERROR(VLOOKUP(out[[#This Row],[role]:[role]],Table2[],MATCH(out[[#Headers],[ערכאה]],Table2[#Headers],0),FALSE),"אחר")</f>
        <v>בית משפט המחוזי</v>
      </c>
      <c r="M811" s="10">
        <v>1</v>
      </c>
      <c r="N811" s="10">
        <f>IF(out[[#This Row],[sex]]="female",1,0)</f>
        <v>1</v>
      </c>
      <c r="O811" s="10"/>
      <c r="P811" s="10">
        <f>IF(out[[#This Row],[שמות ערביים]]="ערבי",1,0)</f>
        <v>0</v>
      </c>
    </row>
    <row r="812" spans="1:16" x14ac:dyDescent="0.25">
      <c r="A812" s="1" t="s">
        <v>9</v>
      </c>
      <c r="B812" s="1" t="s">
        <v>67</v>
      </c>
      <c r="C812" s="1" t="s">
        <v>68</v>
      </c>
      <c r="D812" s="1" t="s">
        <v>69</v>
      </c>
      <c r="E812" s="1" t="s">
        <v>70</v>
      </c>
      <c r="F812" s="1" t="s">
        <v>70</v>
      </c>
      <c r="G812" s="1" t="s">
        <v>15</v>
      </c>
      <c r="H812" t="b">
        <v>1</v>
      </c>
      <c r="I812" t="b">
        <v>1</v>
      </c>
      <c r="J812" s="10" t="b">
        <f>IF(OR(out[[#This Row],[retired]]=TRUE,out[[#This Row],[deceased]]=TRUE),FALSE,TRUE)</f>
        <v>0</v>
      </c>
      <c r="K812" s="10" t="str">
        <f>IFERROR(VLOOKUP(out[[#This Row],[role]:[role]],Table2[],MATCH(out[[#Headers],[דירוג]],Table2[#Headers],0),FALSE),"אחר")</f>
        <v>שופט</v>
      </c>
      <c r="L812" s="10" t="str">
        <f>IFERROR(VLOOKUP(out[[#This Row],[role]:[role]],Table2[],MATCH(out[[#Headers],[ערכאה]],Table2[#Headers],0),FALSE),"אחר")</f>
        <v>בית משפט שלום</v>
      </c>
      <c r="M812" s="10">
        <v>1</v>
      </c>
      <c r="N812" s="10">
        <f>IF(out[[#This Row],[sex]]="female",1,0)</f>
        <v>0</v>
      </c>
      <c r="O812" s="10"/>
      <c r="P812" s="10">
        <f>IF(out[[#This Row],[שמות ערביים]]="ערבי",1,0)</f>
        <v>0</v>
      </c>
    </row>
    <row r="813" spans="1:16" x14ac:dyDescent="0.25">
      <c r="A813" s="1" t="s">
        <v>9</v>
      </c>
      <c r="B813" s="1" t="s">
        <v>76</v>
      </c>
      <c r="C813" s="1" t="s">
        <v>77</v>
      </c>
      <c r="D813" s="1" t="s">
        <v>78</v>
      </c>
      <c r="E813" s="1" t="s">
        <v>79</v>
      </c>
      <c r="F813" s="1" t="s">
        <v>80</v>
      </c>
      <c r="G813" s="1" t="s">
        <v>26</v>
      </c>
      <c r="H813" t="b">
        <v>1</v>
      </c>
      <c r="I813" t="b">
        <v>0</v>
      </c>
      <c r="J813" s="10" t="b">
        <f>IF(OR(out[[#This Row],[retired]]=TRUE,out[[#This Row],[deceased]]=TRUE),FALSE,TRUE)</f>
        <v>0</v>
      </c>
      <c r="K813" s="10" t="str">
        <f>IFERROR(VLOOKUP(out[[#This Row],[role]:[role]],Table2[],MATCH(out[[#Headers],[דירוג]],Table2[#Headers],0),FALSE),"אחר")</f>
        <v>שופט</v>
      </c>
      <c r="L813" s="10" t="str">
        <f>IFERROR(VLOOKUP(out[[#This Row],[role]:[role]],Table2[],MATCH(out[[#Headers],[ערכאה]],Table2[#Headers],0),FALSE),"אחר")</f>
        <v>בית משפט שלום</v>
      </c>
      <c r="M813" s="10">
        <v>1</v>
      </c>
      <c r="N813" s="10">
        <f>IF(out[[#This Row],[sex]]="female",1,0)</f>
        <v>1</v>
      </c>
      <c r="O813" s="10"/>
      <c r="P813" s="10">
        <f>IF(out[[#This Row],[שמות ערביים]]="ערבי",1,0)</f>
        <v>0</v>
      </c>
    </row>
    <row r="814" spans="1:16" x14ac:dyDescent="0.25">
      <c r="A814" s="1" t="s">
        <v>9</v>
      </c>
      <c r="B814" s="1" t="s">
        <v>81</v>
      </c>
      <c r="C814" s="1" t="s">
        <v>82</v>
      </c>
      <c r="D814" s="1" t="s">
        <v>83</v>
      </c>
      <c r="E814" s="1" t="s">
        <v>84</v>
      </c>
      <c r="F814" s="1" t="s">
        <v>85</v>
      </c>
      <c r="G814" s="1" t="s">
        <v>15</v>
      </c>
      <c r="H814" t="b">
        <v>1</v>
      </c>
      <c r="I814" t="b">
        <v>1</v>
      </c>
      <c r="J814" s="10" t="b">
        <f>IF(OR(out[[#This Row],[retired]]=TRUE,out[[#This Row],[deceased]]=TRUE),FALSE,TRUE)</f>
        <v>0</v>
      </c>
      <c r="K814" s="10" t="str">
        <f>IFERROR(VLOOKUP(out[[#This Row],[role]:[role]],Table2[],MATCH(out[[#Headers],[דירוג]],Table2[#Headers],0),FALSE),"אחר")</f>
        <v>סגן או משנה</v>
      </c>
      <c r="L814" s="10" t="str">
        <f>IFERROR(VLOOKUP(out[[#This Row],[role]:[role]],Table2[],MATCH(out[[#Headers],[ערכאה]],Table2[#Headers],0),FALSE),"אחר")</f>
        <v>בית משפט המחוזי</v>
      </c>
      <c r="M814" s="10">
        <v>1</v>
      </c>
      <c r="N814" s="10">
        <f>IF(out[[#This Row],[sex]]="female",1,0)</f>
        <v>0</v>
      </c>
      <c r="O814" s="10"/>
      <c r="P814" s="10">
        <f>IF(out[[#This Row],[שמות ערביים]]="ערבי",1,0)</f>
        <v>0</v>
      </c>
    </row>
    <row r="815" spans="1:16" x14ac:dyDescent="0.25">
      <c r="A815" s="1" t="s">
        <v>9</v>
      </c>
      <c r="B815" s="1" t="s">
        <v>70</v>
      </c>
      <c r="C815" s="1" t="s">
        <v>86</v>
      </c>
      <c r="D815" s="1" t="s">
        <v>87</v>
      </c>
      <c r="E815" s="1" t="s">
        <v>70</v>
      </c>
      <c r="F815" s="1" t="s">
        <v>88</v>
      </c>
      <c r="G815" s="1" t="s">
        <v>15</v>
      </c>
      <c r="H815" t="b">
        <v>1</v>
      </c>
      <c r="I815" t="b">
        <v>1</v>
      </c>
      <c r="J815" s="10" t="b">
        <f>IF(OR(out[[#This Row],[retired]]=TRUE,out[[#This Row],[deceased]]=TRUE),FALSE,TRUE)</f>
        <v>0</v>
      </c>
      <c r="K815" s="10" t="str">
        <f>IFERROR(VLOOKUP(out[[#This Row],[role]:[role]],Table2[],MATCH(out[[#Headers],[דירוג]],Table2[#Headers],0),FALSE),"אחר")</f>
        <v>אחר</v>
      </c>
      <c r="L815" s="10" t="str">
        <f>IFERROR(VLOOKUP(out[[#This Row],[role]:[role]],Table2[],MATCH(out[[#Headers],[ערכאה]],Table2[#Headers],0),FALSE),"אחר")</f>
        <v>אחר</v>
      </c>
      <c r="M815" s="10">
        <v>1</v>
      </c>
      <c r="N815" s="10">
        <f>IF(out[[#This Row],[sex]]="female",1,0)</f>
        <v>0</v>
      </c>
      <c r="O815" s="10"/>
      <c r="P815" s="10">
        <f>IF(out[[#This Row],[שמות ערביים]]="ערבי",1,0)</f>
        <v>0</v>
      </c>
    </row>
    <row r="816" spans="1:16" x14ac:dyDescent="0.25">
      <c r="A816" s="1" t="s">
        <v>9</v>
      </c>
      <c r="B816" s="1" t="s">
        <v>89</v>
      </c>
      <c r="C816" s="1" t="s">
        <v>90</v>
      </c>
      <c r="D816" s="1" t="s">
        <v>91</v>
      </c>
      <c r="E816" s="1" t="s">
        <v>92</v>
      </c>
      <c r="F816" s="1" t="s">
        <v>93</v>
      </c>
      <c r="G816" s="1" t="s">
        <v>26</v>
      </c>
      <c r="H816" t="b">
        <v>1</v>
      </c>
      <c r="I816" t="b">
        <v>1</v>
      </c>
      <c r="J816" s="10" t="b">
        <f>IF(OR(out[[#This Row],[retired]]=TRUE,out[[#This Row],[deceased]]=TRUE),FALSE,TRUE)</f>
        <v>0</v>
      </c>
      <c r="K816" s="10" t="str">
        <f>IFERROR(VLOOKUP(out[[#This Row],[role]:[role]],Table2[],MATCH(out[[#Headers],[דירוג]],Table2[#Headers],0),FALSE),"אחר")</f>
        <v>נשיא</v>
      </c>
      <c r="L816" s="10" t="str">
        <f>IFERROR(VLOOKUP(out[[#This Row],[role]:[role]],Table2[],MATCH(out[[#Headers],[ערכאה]],Table2[#Headers],0),FALSE),"אחר")</f>
        <v>בית משפט המחוזי</v>
      </c>
      <c r="M816" s="10">
        <v>1</v>
      </c>
      <c r="N816" s="10">
        <f>IF(out[[#This Row],[sex]]="female",1,0)</f>
        <v>1</v>
      </c>
      <c r="O816" s="10"/>
      <c r="P816" s="10">
        <f>IF(out[[#This Row],[שמות ערביים]]="ערבי",1,0)</f>
        <v>0</v>
      </c>
    </row>
    <row r="817" spans="1:16" x14ac:dyDescent="0.25">
      <c r="A817" s="1" t="s">
        <v>99</v>
      </c>
      <c r="B817" s="1" t="s">
        <v>100</v>
      </c>
      <c r="C817" s="1" t="s">
        <v>101</v>
      </c>
      <c r="D817" s="1" t="s">
        <v>102</v>
      </c>
      <c r="E817" s="1" t="s">
        <v>103</v>
      </c>
      <c r="F817" s="1" t="s">
        <v>104</v>
      </c>
      <c r="G817" s="1" t="s">
        <v>15</v>
      </c>
      <c r="H817" t="b">
        <v>1</v>
      </c>
      <c r="I817" t="b">
        <v>0</v>
      </c>
      <c r="J817" s="10" t="b">
        <f>IF(OR(out[[#This Row],[retired]]=TRUE,out[[#This Row],[deceased]]=TRUE),FALSE,TRUE)</f>
        <v>0</v>
      </c>
      <c r="K817" s="10" t="str">
        <f>IFERROR(VLOOKUP(out[[#This Row],[role]:[role]],Table2[],MATCH(out[[#Headers],[דירוג]],Table2[#Headers],0),FALSE),"אחר")</f>
        <v>רשם</v>
      </c>
      <c r="L817" s="10" t="str">
        <f>IFERROR(VLOOKUP(out[[#This Row],[role]:[role]],Table2[],MATCH(out[[#Headers],[ערכאה]],Table2[#Headers],0),FALSE),"אחר")</f>
        <v>אחר</v>
      </c>
      <c r="M817" s="10">
        <v>1</v>
      </c>
      <c r="N817" s="10">
        <f>IF(out[[#This Row],[sex]]="female",1,0)</f>
        <v>0</v>
      </c>
      <c r="O817" s="10"/>
      <c r="P817" s="10">
        <f>IF(out[[#This Row],[שמות ערביים]]="ערבי",1,0)</f>
        <v>0</v>
      </c>
    </row>
    <row r="818" spans="1:16" x14ac:dyDescent="0.25">
      <c r="A818" s="1" t="s">
        <v>99</v>
      </c>
      <c r="B818" s="1" t="s">
        <v>105</v>
      </c>
      <c r="C818" s="1" t="s">
        <v>106</v>
      </c>
      <c r="D818" s="1" t="s">
        <v>102</v>
      </c>
      <c r="E818" s="1" t="s">
        <v>70</v>
      </c>
      <c r="F818" s="1" t="s">
        <v>70</v>
      </c>
      <c r="G818" s="1" t="s">
        <v>15</v>
      </c>
      <c r="H818" t="b">
        <v>1</v>
      </c>
      <c r="I818" t="b">
        <v>0</v>
      </c>
      <c r="J818" s="10" t="b">
        <f>IF(OR(out[[#This Row],[retired]]=TRUE,out[[#This Row],[deceased]]=TRUE),FALSE,TRUE)</f>
        <v>0</v>
      </c>
      <c r="K818" s="10" t="str">
        <f>IFERROR(VLOOKUP(out[[#This Row],[role]:[role]],Table2[],MATCH(out[[#Headers],[דירוג]],Table2[#Headers],0),FALSE),"אחר")</f>
        <v>רשם</v>
      </c>
      <c r="L818" s="10" t="str">
        <f>IFERROR(VLOOKUP(out[[#This Row],[role]:[role]],Table2[],MATCH(out[[#Headers],[ערכאה]],Table2[#Headers],0),FALSE),"אחר")</f>
        <v>בית משפט שלום</v>
      </c>
      <c r="M818" s="10">
        <v>1</v>
      </c>
      <c r="N818" s="10">
        <f>IF(out[[#This Row],[sex]]="female",1,0)</f>
        <v>0</v>
      </c>
      <c r="O818" s="10"/>
      <c r="P818" s="10">
        <f>IF(out[[#This Row],[שמות ערביים]]="ערבי",1,0)</f>
        <v>0</v>
      </c>
    </row>
    <row r="819" spans="1:16" x14ac:dyDescent="0.25">
      <c r="A819" s="1" t="s">
        <v>9</v>
      </c>
      <c r="B819" s="1" t="s">
        <v>107</v>
      </c>
      <c r="C819" s="1" t="s">
        <v>108</v>
      </c>
      <c r="D819" s="1" t="s">
        <v>109</v>
      </c>
      <c r="E819" s="1" t="s">
        <v>110</v>
      </c>
      <c r="F819" s="1" t="s">
        <v>111</v>
      </c>
      <c r="G819" s="1" t="s">
        <v>26</v>
      </c>
      <c r="H819" t="b">
        <v>1</v>
      </c>
      <c r="I819" t="b">
        <v>0</v>
      </c>
      <c r="J819" s="10" t="b">
        <f>IF(OR(out[[#This Row],[retired]]=TRUE,out[[#This Row],[deceased]]=TRUE),FALSE,TRUE)</f>
        <v>0</v>
      </c>
      <c r="K819" s="10" t="str">
        <f>IFERROR(VLOOKUP(out[[#This Row],[role]:[role]],Table2[],MATCH(out[[#Headers],[דירוג]],Table2[#Headers],0),FALSE),"אחר")</f>
        <v>שופט</v>
      </c>
      <c r="L819" s="10" t="str">
        <f>IFERROR(VLOOKUP(out[[#This Row],[role]:[role]],Table2[],MATCH(out[[#Headers],[ערכאה]],Table2[#Headers],0),FALSE),"אחר")</f>
        <v>בית משפט המחוזי</v>
      </c>
      <c r="M819" s="10">
        <v>1</v>
      </c>
      <c r="N819" s="10">
        <f>IF(out[[#This Row],[sex]]="female",1,0)</f>
        <v>1</v>
      </c>
      <c r="O819" s="10"/>
      <c r="P819" s="10">
        <f>IF(out[[#This Row],[שמות ערביים]]="ערבי",1,0)</f>
        <v>0</v>
      </c>
    </row>
    <row r="820" spans="1:16" x14ac:dyDescent="0.25">
      <c r="A820" s="1" t="s">
        <v>9</v>
      </c>
      <c r="B820" s="1" t="s">
        <v>126</v>
      </c>
      <c r="C820" s="1" t="s">
        <v>127</v>
      </c>
      <c r="D820" s="1" t="s">
        <v>119</v>
      </c>
      <c r="E820" s="1" t="s">
        <v>70</v>
      </c>
      <c r="F820" s="1" t="s">
        <v>70</v>
      </c>
      <c r="G820" s="1" t="s">
        <v>15</v>
      </c>
      <c r="H820" t="b">
        <v>1</v>
      </c>
      <c r="I820" t="b">
        <v>0</v>
      </c>
      <c r="J820" s="10" t="b">
        <f>IF(OR(out[[#This Row],[retired]]=TRUE,out[[#This Row],[deceased]]=TRUE),FALSE,TRUE)</f>
        <v>0</v>
      </c>
      <c r="K820" s="10" t="str">
        <f>IFERROR(VLOOKUP(out[[#This Row],[role]:[role]],Table2[],MATCH(out[[#Headers],[דירוג]],Table2[#Headers],0),FALSE),"אחר")</f>
        <v>שופט</v>
      </c>
      <c r="L820" s="10" t="str">
        <f>IFERROR(VLOOKUP(out[[#This Row],[role]:[role]],Table2[],MATCH(out[[#Headers],[ערכאה]],Table2[#Headers],0),FALSE),"אחר")</f>
        <v>בית משפט שלום</v>
      </c>
      <c r="M820" s="10">
        <v>1</v>
      </c>
      <c r="N820" s="10">
        <f>IF(out[[#This Row],[sex]]="female",1,0)</f>
        <v>0</v>
      </c>
      <c r="O820" s="10"/>
      <c r="P820" s="10">
        <f>IF(out[[#This Row],[שמות ערביים]]="ערבי",1,0)</f>
        <v>0</v>
      </c>
    </row>
    <row r="821" spans="1:16" x14ac:dyDescent="0.25">
      <c r="A821" s="1" t="s">
        <v>9</v>
      </c>
      <c r="B821" s="1" t="s">
        <v>21</v>
      </c>
      <c r="C821" s="1" t="s">
        <v>128</v>
      </c>
      <c r="D821" s="1" t="s">
        <v>129</v>
      </c>
      <c r="E821" s="1" t="s">
        <v>130</v>
      </c>
      <c r="F821" s="1" t="s">
        <v>131</v>
      </c>
      <c r="G821" s="1" t="s">
        <v>26</v>
      </c>
      <c r="H821" t="b">
        <v>1</v>
      </c>
      <c r="I821" t="b">
        <v>0</v>
      </c>
      <c r="J821" s="10" t="b">
        <f>IF(OR(out[[#This Row],[retired]]=TRUE,out[[#This Row],[deceased]]=TRUE),FALSE,TRUE)</f>
        <v>0</v>
      </c>
      <c r="K821" s="10" t="str">
        <f>IFERROR(VLOOKUP(out[[#This Row],[role]:[role]],Table2[],MATCH(out[[#Headers],[דירוג]],Table2[#Headers],0),FALSE),"אחר")</f>
        <v>שופט</v>
      </c>
      <c r="L821" s="10" t="str">
        <f>IFERROR(VLOOKUP(out[[#This Row],[role]:[role]],Table2[],MATCH(out[[#Headers],[ערכאה]],Table2[#Headers],0),FALSE),"אחר")</f>
        <v>בית משפט שלום</v>
      </c>
      <c r="M821" s="10">
        <v>1</v>
      </c>
      <c r="N821" s="10">
        <f>IF(out[[#This Row],[sex]]="female",1,0)</f>
        <v>1</v>
      </c>
      <c r="O821" s="10"/>
      <c r="P821" s="10">
        <f>IF(out[[#This Row],[שמות ערביים]]="ערבי",1,0)</f>
        <v>0</v>
      </c>
    </row>
    <row r="822" spans="1:16" x14ac:dyDescent="0.25">
      <c r="A822" s="1" t="s">
        <v>9</v>
      </c>
      <c r="B822" s="1" t="s">
        <v>132</v>
      </c>
      <c r="C822" s="1" t="s">
        <v>133</v>
      </c>
      <c r="D822" s="1" t="s">
        <v>134</v>
      </c>
      <c r="E822" s="1" t="s">
        <v>135</v>
      </c>
      <c r="F822" s="1" t="s">
        <v>136</v>
      </c>
      <c r="G822" s="1" t="s">
        <v>15</v>
      </c>
      <c r="H822" t="b">
        <v>1</v>
      </c>
      <c r="I822" t="b">
        <v>1</v>
      </c>
      <c r="J822" s="10" t="b">
        <f>IF(OR(out[[#This Row],[retired]]=TRUE,out[[#This Row],[deceased]]=TRUE),FALSE,TRUE)</f>
        <v>0</v>
      </c>
      <c r="K822" s="10" t="str">
        <f>IFERROR(VLOOKUP(out[[#This Row],[role]:[role]],Table2[],MATCH(out[[#Headers],[דירוג]],Table2[#Headers],0),FALSE),"אחר")</f>
        <v>נשיא</v>
      </c>
      <c r="L822" s="10" t="str">
        <f>IFERROR(VLOOKUP(out[[#This Row],[role]:[role]],Table2[],MATCH(out[[#Headers],[ערכאה]],Table2[#Headers],0),FALSE),"אחר")</f>
        <v>בית משפט המחוזי</v>
      </c>
      <c r="M822" s="10">
        <v>1</v>
      </c>
      <c r="N822" s="10">
        <f>IF(out[[#This Row],[sex]]="female",1,0)</f>
        <v>0</v>
      </c>
      <c r="O822" s="10"/>
      <c r="P822" s="10">
        <f>IF(out[[#This Row],[שמות ערביים]]="ערבי",1,0)</f>
        <v>0</v>
      </c>
    </row>
    <row r="823" spans="1:16" x14ac:dyDescent="0.25">
      <c r="A823" s="1" t="s">
        <v>9</v>
      </c>
      <c r="B823" s="1" t="s">
        <v>141</v>
      </c>
      <c r="C823" s="1" t="s">
        <v>142</v>
      </c>
      <c r="D823" s="1" t="s">
        <v>143</v>
      </c>
      <c r="E823" s="1" t="s">
        <v>70</v>
      </c>
      <c r="F823" s="1" t="s">
        <v>70</v>
      </c>
      <c r="G823" s="1" t="s">
        <v>15</v>
      </c>
      <c r="H823" t="b">
        <v>1</v>
      </c>
      <c r="I823" t="b">
        <v>1</v>
      </c>
      <c r="J823" s="10" t="b">
        <f>IF(OR(out[[#This Row],[retired]]=TRUE,out[[#This Row],[deceased]]=TRUE),FALSE,TRUE)</f>
        <v>0</v>
      </c>
      <c r="K823" s="10" t="str">
        <f>IFERROR(VLOOKUP(out[[#This Row],[role]:[role]],Table2[],MATCH(out[[#Headers],[דירוג]],Table2[#Headers],0),FALSE),"אחר")</f>
        <v>נשיא</v>
      </c>
      <c r="L823" s="10" t="str">
        <f>IFERROR(VLOOKUP(out[[#This Row],[role]:[role]],Table2[],MATCH(out[[#Headers],[ערכאה]],Table2[#Headers],0),FALSE),"אחר")</f>
        <v>אחר</v>
      </c>
      <c r="M823" s="10">
        <v>1</v>
      </c>
      <c r="N823" s="10">
        <f>IF(out[[#This Row],[sex]]="female",1,0)</f>
        <v>0</v>
      </c>
      <c r="O823" s="10"/>
      <c r="P823" s="10">
        <f>IF(out[[#This Row],[שמות ערביים]]="ערבי",1,0)</f>
        <v>0</v>
      </c>
    </row>
    <row r="824" spans="1:16" x14ac:dyDescent="0.25">
      <c r="A824" s="1" t="s">
        <v>9</v>
      </c>
      <c r="B824" s="1" t="s">
        <v>154</v>
      </c>
      <c r="C824" s="1" t="s">
        <v>155</v>
      </c>
      <c r="D824" s="1" t="s">
        <v>156</v>
      </c>
      <c r="E824" s="1" t="s">
        <v>157</v>
      </c>
      <c r="F824" s="1" t="s">
        <v>158</v>
      </c>
      <c r="G824" s="1" t="s">
        <v>15</v>
      </c>
      <c r="H824" t="b">
        <v>1</v>
      </c>
      <c r="I824" t="b">
        <v>1</v>
      </c>
      <c r="J824" s="10" t="b">
        <f>IF(OR(out[[#This Row],[retired]]=TRUE,out[[#This Row],[deceased]]=TRUE),FALSE,TRUE)</f>
        <v>0</v>
      </c>
      <c r="K824" s="10" t="str">
        <f>IFERROR(VLOOKUP(out[[#This Row],[role]:[role]],Table2[],MATCH(out[[#Headers],[דירוג]],Table2[#Headers],0),FALSE),"אחר")</f>
        <v>שופט</v>
      </c>
      <c r="L824" s="10" t="str">
        <f>IFERROR(VLOOKUP(out[[#This Row],[role]:[role]],Table2[],MATCH(out[[#Headers],[ערכאה]],Table2[#Headers],0),FALSE),"אחר")</f>
        <v>בית משפט המחוזי</v>
      </c>
      <c r="M824" s="10">
        <v>1</v>
      </c>
      <c r="N824" s="10">
        <f>IF(out[[#This Row],[sex]]="female",1,0)</f>
        <v>0</v>
      </c>
      <c r="O824" s="10"/>
      <c r="P824" s="10">
        <f>IF(out[[#This Row],[שמות ערביים]]="ערבי",1,0)</f>
        <v>0</v>
      </c>
    </row>
    <row r="825" spans="1:16" x14ac:dyDescent="0.25">
      <c r="A825" s="1" t="s">
        <v>9</v>
      </c>
      <c r="B825" s="1" t="s">
        <v>159</v>
      </c>
      <c r="C825" s="1" t="s">
        <v>160</v>
      </c>
      <c r="D825" s="1" t="s">
        <v>161</v>
      </c>
      <c r="E825" s="1" t="s">
        <v>162</v>
      </c>
      <c r="F825" s="1" t="s">
        <v>163</v>
      </c>
      <c r="G825" s="1" t="s">
        <v>15</v>
      </c>
      <c r="H825" t="b">
        <v>1</v>
      </c>
      <c r="I825" t="b">
        <v>0</v>
      </c>
      <c r="J825" s="10" t="b">
        <f>IF(OR(out[[#This Row],[retired]]=TRUE,out[[#This Row],[deceased]]=TRUE),FALSE,TRUE)</f>
        <v>0</v>
      </c>
      <c r="K825" s="10" t="str">
        <f>IFERROR(VLOOKUP(out[[#This Row],[role]:[role]],Table2[],MATCH(out[[#Headers],[דירוג]],Table2[#Headers],0),FALSE),"אחר")</f>
        <v>נשיא</v>
      </c>
      <c r="L825" s="10" t="str">
        <f>IFERROR(VLOOKUP(out[[#This Row],[role]:[role]],Table2[],MATCH(out[[#Headers],[ערכאה]],Table2[#Headers],0),FALSE),"אחר")</f>
        <v>בית הדין הארצי לעבודה</v>
      </c>
      <c r="M825" s="10">
        <v>1</v>
      </c>
      <c r="N825" s="10">
        <f>IF(out[[#This Row],[sex]]="female",1,0)</f>
        <v>0</v>
      </c>
      <c r="O825" s="10"/>
      <c r="P825" s="10">
        <f>IF(out[[#This Row],[שמות ערביים]]="ערבי",1,0)</f>
        <v>0</v>
      </c>
    </row>
    <row r="826" spans="1:16" x14ac:dyDescent="0.25">
      <c r="A826" s="1" t="s">
        <v>9</v>
      </c>
      <c r="B826" s="1" t="s">
        <v>164</v>
      </c>
      <c r="C826" s="1" t="s">
        <v>165</v>
      </c>
      <c r="D826" s="1" t="s">
        <v>166</v>
      </c>
      <c r="E826" s="1" t="s">
        <v>167</v>
      </c>
      <c r="F826" s="1" t="s">
        <v>168</v>
      </c>
      <c r="G826" s="1" t="s">
        <v>26</v>
      </c>
      <c r="H826" t="b">
        <v>1</v>
      </c>
      <c r="I826" t="b">
        <v>0</v>
      </c>
      <c r="J826" s="10" t="b">
        <f>IF(OR(out[[#This Row],[retired]]=TRUE,out[[#This Row],[deceased]]=TRUE),FALSE,TRUE)</f>
        <v>0</v>
      </c>
      <c r="K826" s="10" t="str">
        <f>IFERROR(VLOOKUP(out[[#This Row],[role]:[role]],Table2[],MATCH(out[[#Headers],[דירוג]],Table2[#Headers],0),FALSE),"אחר")</f>
        <v>שופט</v>
      </c>
      <c r="L826" s="10" t="str">
        <f>IFERROR(VLOOKUP(out[[#This Row],[role]:[role]],Table2[],MATCH(out[[#Headers],[ערכאה]],Table2[#Headers],0),FALSE),"אחר")</f>
        <v>בית הדין האזורי לעבודה</v>
      </c>
      <c r="M826" s="10">
        <v>1</v>
      </c>
      <c r="N826" s="10">
        <f>IF(out[[#This Row],[sex]]="female",1,0)</f>
        <v>1</v>
      </c>
      <c r="O826" s="10"/>
      <c r="P826" s="10">
        <f>IF(out[[#This Row],[שמות ערביים]]="ערבי",1,0)</f>
        <v>0</v>
      </c>
    </row>
    <row r="827" spans="1:16" x14ac:dyDescent="0.25">
      <c r="A827" s="1" t="s">
        <v>9</v>
      </c>
      <c r="B827" s="1" t="s">
        <v>187</v>
      </c>
      <c r="C827" s="1" t="s">
        <v>188</v>
      </c>
      <c r="D827" s="1" t="s">
        <v>189</v>
      </c>
      <c r="E827" s="1" t="s">
        <v>190</v>
      </c>
      <c r="F827" s="1" t="s">
        <v>191</v>
      </c>
      <c r="G827" s="1" t="s">
        <v>26</v>
      </c>
      <c r="H827" t="b">
        <v>1</v>
      </c>
      <c r="I827" t="b">
        <v>0</v>
      </c>
      <c r="J827" s="10" t="b">
        <f>IF(OR(out[[#This Row],[retired]]=TRUE,out[[#This Row],[deceased]]=TRUE),FALSE,TRUE)</f>
        <v>0</v>
      </c>
      <c r="K827" s="10" t="str">
        <f>IFERROR(VLOOKUP(out[[#This Row],[role]:[role]],Table2[],MATCH(out[[#Headers],[דירוג]],Table2[#Headers],0),FALSE),"אחר")</f>
        <v>אחר</v>
      </c>
      <c r="L827" s="10" t="str">
        <f>IFERROR(VLOOKUP(out[[#This Row],[role]:[role]],Table2[],MATCH(out[[#Headers],[ערכאה]],Table2[#Headers],0),FALSE),"אחר")</f>
        <v>אחר</v>
      </c>
      <c r="M827" s="10">
        <v>1</v>
      </c>
      <c r="N827" s="10">
        <f>IF(out[[#This Row],[sex]]="female",1,0)</f>
        <v>1</v>
      </c>
      <c r="O827" s="10"/>
      <c r="P827" s="10">
        <f>IF(out[[#This Row],[שמות ערביים]]="ערבי",1,0)</f>
        <v>0</v>
      </c>
    </row>
    <row r="828" spans="1:16" x14ac:dyDescent="0.25">
      <c r="A828" s="1" t="s">
        <v>9</v>
      </c>
      <c r="B828" s="1" t="s">
        <v>192</v>
      </c>
      <c r="C828" s="1" t="s">
        <v>193</v>
      </c>
      <c r="D828" s="1" t="s">
        <v>194</v>
      </c>
      <c r="E828" s="1" t="s">
        <v>70</v>
      </c>
      <c r="F828" s="1" t="s">
        <v>70</v>
      </c>
      <c r="G828" s="1" t="s">
        <v>15</v>
      </c>
      <c r="H828" t="b">
        <v>1</v>
      </c>
      <c r="I828" t="b">
        <v>1</v>
      </c>
      <c r="J828" s="10" t="b">
        <f>IF(OR(out[[#This Row],[retired]]=TRUE,out[[#This Row],[deceased]]=TRUE),FALSE,TRUE)</f>
        <v>0</v>
      </c>
      <c r="K828" s="10" t="str">
        <f>IFERROR(VLOOKUP(out[[#This Row],[role]:[role]],Table2[],MATCH(out[[#Headers],[דירוג]],Table2[#Headers],0),FALSE),"אחר")</f>
        <v>שופט</v>
      </c>
      <c r="L828" s="10" t="str">
        <f>IFERROR(VLOOKUP(out[[#This Row],[role]:[role]],Table2[],MATCH(out[[#Headers],[ערכאה]],Table2[#Headers],0),FALSE),"אחר")</f>
        <v>בית משפט המחוזי</v>
      </c>
      <c r="M828" s="10">
        <v>1</v>
      </c>
      <c r="N828" s="10">
        <f>IF(out[[#This Row],[sex]]="female",1,0)</f>
        <v>0</v>
      </c>
      <c r="O828" s="10"/>
      <c r="P828" s="10">
        <f>IF(out[[#This Row],[שמות ערביים]]="ערבי",1,0)</f>
        <v>0</v>
      </c>
    </row>
    <row r="829" spans="1:16" x14ac:dyDescent="0.25">
      <c r="A829" s="1" t="s">
        <v>99</v>
      </c>
      <c r="B829" s="1" t="s">
        <v>100</v>
      </c>
      <c r="C829" s="1" t="s">
        <v>200</v>
      </c>
      <c r="D829" s="1" t="s">
        <v>201</v>
      </c>
      <c r="E829" s="1" t="s">
        <v>202</v>
      </c>
      <c r="F829" s="1" t="s">
        <v>203</v>
      </c>
      <c r="G829" s="1" t="s">
        <v>15</v>
      </c>
      <c r="H829" t="b">
        <v>1</v>
      </c>
      <c r="I829" t="b">
        <v>0</v>
      </c>
      <c r="J829" s="10" t="b">
        <f>IF(OR(out[[#This Row],[retired]]=TRUE,out[[#This Row],[deceased]]=TRUE),FALSE,TRUE)</f>
        <v>0</v>
      </c>
      <c r="K829" s="10" t="str">
        <f>IFERROR(VLOOKUP(out[[#This Row],[role]:[role]],Table2[],MATCH(out[[#Headers],[דירוג]],Table2[#Headers],0),FALSE),"אחר")</f>
        <v>רשם</v>
      </c>
      <c r="L829" s="10" t="str">
        <f>IFERROR(VLOOKUP(out[[#This Row],[role]:[role]],Table2[],MATCH(out[[#Headers],[ערכאה]],Table2[#Headers],0),FALSE),"אחר")</f>
        <v>אחר</v>
      </c>
      <c r="M829" s="10">
        <v>1</v>
      </c>
      <c r="N829" s="10">
        <f>IF(out[[#This Row],[sex]]="female",1,0)</f>
        <v>0</v>
      </c>
      <c r="O829" s="10"/>
      <c r="P829" s="10">
        <f>IF(out[[#This Row],[שמות ערביים]]="ערבי",1,0)</f>
        <v>0</v>
      </c>
    </row>
    <row r="830" spans="1:16" x14ac:dyDescent="0.25">
      <c r="A830" s="1" t="s">
        <v>9</v>
      </c>
      <c r="B830" s="1" t="s">
        <v>214</v>
      </c>
      <c r="C830" s="1" t="s">
        <v>215</v>
      </c>
      <c r="D830" s="1" t="s">
        <v>216</v>
      </c>
      <c r="E830" s="1" t="s">
        <v>217</v>
      </c>
      <c r="F830" s="1" t="s">
        <v>218</v>
      </c>
      <c r="G830" s="1" t="s">
        <v>15</v>
      </c>
      <c r="H830" t="b">
        <v>1</v>
      </c>
      <c r="I830" t="b">
        <v>1</v>
      </c>
      <c r="J830" s="10" t="b">
        <f>IF(OR(out[[#This Row],[retired]]=TRUE,out[[#This Row],[deceased]]=TRUE),FALSE,TRUE)</f>
        <v>0</v>
      </c>
      <c r="K830" s="10" t="str">
        <f>IFERROR(VLOOKUP(out[[#This Row],[role]:[role]],Table2[],MATCH(out[[#Headers],[דירוג]],Table2[#Headers],0),FALSE),"אחר")</f>
        <v>שופט</v>
      </c>
      <c r="L830" s="10" t="str">
        <f>IFERROR(VLOOKUP(out[[#This Row],[role]:[role]],Table2[],MATCH(out[[#Headers],[ערכאה]],Table2[#Headers],0),FALSE),"אחר")</f>
        <v>בית משפט המחוזי</v>
      </c>
      <c r="M830" s="10">
        <v>1</v>
      </c>
      <c r="N830" s="10">
        <f>IF(out[[#This Row],[sex]]="female",1,0)</f>
        <v>0</v>
      </c>
      <c r="O830" s="10"/>
      <c r="P830" s="10">
        <f>IF(out[[#This Row],[שמות ערביים]]="ערבי",1,0)</f>
        <v>0</v>
      </c>
    </row>
    <row r="831" spans="1:16" x14ac:dyDescent="0.25">
      <c r="A831" s="1" t="s">
        <v>9</v>
      </c>
      <c r="B831" s="1" t="s">
        <v>227</v>
      </c>
      <c r="C831" s="1" t="s">
        <v>228</v>
      </c>
      <c r="D831" s="1" t="s">
        <v>229</v>
      </c>
      <c r="E831" s="1" t="s">
        <v>230</v>
      </c>
      <c r="F831" s="1" t="s">
        <v>231</v>
      </c>
      <c r="G831" s="1" t="s">
        <v>26</v>
      </c>
      <c r="H831" t="b">
        <v>1</v>
      </c>
      <c r="I831" t="b">
        <v>1</v>
      </c>
      <c r="J831" s="10" t="b">
        <f>IF(OR(out[[#This Row],[retired]]=TRUE,out[[#This Row],[deceased]]=TRUE),FALSE,TRUE)</f>
        <v>0</v>
      </c>
      <c r="K831" s="10" t="str">
        <f>IFERROR(VLOOKUP(out[[#This Row],[role]:[role]],Table2[],MATCH(out[[#Headers],[דירוג]],Table2[#Headers],0),FALSE),"אחר")</f>
        <v>סגן או משנה</v>
      </c>
      <c r="L831" s="10" t="str">
        <f>IFERROR(VLOOKUP(out[[#This Row],[role]:[role]],Table2[],MATCH(out[[#Headers],[ערכאה]],Table2[#Headers],0),FALSE),"אחר")</f>
        <v>בית משפט המחוזי</v>
      </c>
      <c r="M831" s="10">
        <v>1</v>
      </c>
      <c r="N831" s="10">
        <f>IF(out[[#This Row],[sex]]="female",1,0)</f>
        <v>1</v>
      </c>
      <c r="O831" s="10"/>
      <c r="P831" s="10">
        <f>IF(out[[#This Row],[שמות ערביים]]="ערבי",1,0)</f>
        <v>0</v>
      </c>
    </row>
    <row r="832" spans="1:16" x14ac:dyDescent="0.25">
      <c r="A832" s="1" t="s">
        <v>9</v>
      </c>
      <c r="B832" s="1" t="s">
        <v>237</v>
      </c>
      <c r="C832" s="1" t="s">
        <v>238</v>
      </c>
      <c r="D832" s="1" t="s">
        <v>239</v>
      </c>
      <c r="E832" s="1" t="s">
        <v>240</v>
      </c>
      <c r="F832" s="1" t="s">
        <v>241</v>
      </c>
      <c r="G832" s="1" t="s">
        <v>26</v>
      </c>
      <c r="H832" t="b">
        <v>1</v>
      </c>
      <c r="I832" t="b">
        <v>0</v>
      </c>
      <c r="J832" s="10" t="b">
        <f>IF(OR(out[[#This Row],[retired]]=TRUE,out[[#This Row],[deceased]]=TRUE),FALSE,TRUE)</f>
        <v>0</v>
      </c>
      <c r="K832" s="10" t="str">
        <f>IFERROR(VLOOKUP(out[[#This Row],[role]:[role]],Table2[],MATCH(out[[#Headers],[דירוג]],Table2[#Headers],0),FALSE),"אחר")</f>
        <v>סגן או משנה</v>
      </c>
      <c r="L832" s="10" t="str">
        <f>IFERROR(VLOOKUP(out[[#This Row],[role]:[role]],Table2[],MATCH(out[[#Headers],[ערכאה]],Table2[#Headers],0),FALSE),"אחר")</f>
        <v>בית משפט המחוזי</v>
      </c>
      <c r="M832" s="10">
        <v>1</v>
      </c>
      <c r="N832" s="10">
        <f>IF(out[[#This Row],[sex]]="female",1,0)</f>
        <v>1</v>
      </c>
      <c r="O832" s="10"/>
      <c r="P832" s="10">
        <f>IF(out[[#This Row],[שמות ערביים]]="ערבי",1,0)</f>
        <v>0</v>
      </c>
    </row>
    <row r="833" spans="1:16" x14ac:dyDescent="0.25">
      <c r="A833" s="1" t="s">
        <v>9</v>
      </c>
      <c r="B833" s="1" t="s">
        <v>242</v>
      </c>
      <c r="C833" s="1" t="s">
        <v>58</v>
      </c>
      <c r="D833" s="1" t="s">
        <v>173</v>
      </c>
      <c r="E833" s="1" t="s">
        <v>60</v>
      </c>
      <c r="F833" s="1" t="s">
        <v>175</v>
      </c>
      <c r="G833" s="1" t="s">
        <v>26</v>
      </c>
      <c r="H833" t="b">
        <v>1</v>
      </c>
      <c r="I833" t="b">
        <v>0</v>
      </c>
      <c r="J833" s="10" t="b">
        <f>IF(OR(out[[#This Row],[retired]]=TRUE,out[[#This Row],[deceased]]=TRUE),FALSE,TRUE)</f>
        <v>0</v>
      </c>
      <c r="K833" s="10" t="str">
        <f>IFERROR(VLOOKUP(out[[#This Row],[role]:[role]],Table2[],MATCH(out[[#Headers],[דירוג]],Table2[#Headers],0),FALSE),"אחר")</f>
        <v>שופט</v>
      </c>
      <c r="L833" s="10" t="str">
        <f>IFERROR(VLOOKUP(out[[#This Row],[role]:[role]],Table2[],MATCH(out[[#Headers],[ערכאה]],Table2[#Headers],0),FALSE),"אחר")</f>
        <v>בית משפט המחוזי</v>
      </c>
      <c r="M833" s="10">
        <v>1</v>
      </c>
      <c r="N833" s="10">
        <f>IF(out[[#This Row],[sex]]="female",1,0)</f>
        <v>1</v>
      </c>
      <c r="O833" s="10"/>
      <c r="P833" s="10">
        <f>IF(out[[#This Row],[שמות ערביים]]="ערבי",1,0)</f>
        <v>0</v>
      </c>
    </row>
    <row r="834" spans="1:16" x14ac:dyDescent="0.25">
      <c r="A834" s="1" t="s">
        <v>9</v>
      </c>
      <c r="B834" s="1" t="s">
        <v>243</v>
      </c>
      <c r="C834" s="1" t="s">
        <v>68</v>
      </c>
      <c r="D834" s="1" t="s">
        <v>244</v>
      </c>
      <c r="E834" s="1" t="s">
        <v>70</v>
      </c>
      <c r="F834" s="1" t="s">
        <v>70</v>
      </c>
      <c r="G834" s="1" t="s">
        <v>15</v>
      </c>
      <c r="H834" t="b">
        <v>1</v>
      </c>
      <c r="I834" t="b">
        <v>1</v>
      </c>
      <c r="J834" s="10" t="b">
        <f>IF(OR(out[[#This Row],[retired]]=TRUE,out[[#This Row],[deceased]]=TRUE),FALSE,TRUE)</f>
        <v>0</v>
      </c>
      <c r="K834" s="10" t="str">
        <f>IFERROR(VLOOKUP(out[[#This Row],[role]:[role]],Table2[],MATCH(out[[#Headers],[דירוג]],Table2[#Headers],0),FALSE),"אחר")</f>
        <v>נשיא</v>
      </c>
      <c r="L834" s="10" t="str">
        <f>IFERROR(VLOOKUP(out[[#This Row],[role]:[role]],Table2[],MATCH(out[[#Headers],[ערכאה]],Table2[#Headers],0),FALSE),"אחר")</f>
        <v>בית המשפט העליון</v>
      </c>
      <c r="M834" s="10">
        <v>1</v>
      </c>
      <c r="N834" s="10">
        <f>IF(out[[#This Row],[sex]]="female",1,0)</f>
        <v>0</v>
      </c>
      <c r="O834" s="10"/>
      <c r="P834" s="10">
        <f>IF(out[[#This Row],[שמות ערביים]]="ערבי",1,0)</f>
        <v>0</v>
      </c>
    </row>
    <row r="835" spans="1:16" x14ac:dyDescent="0.25">
      <c r="A835" s="1" t="s">
        <v>9</v>
      </c>
      <c r="B835" s="1" t="s">
        <v>253</v>
      </c>
      <c r="C835" s="1" t="s">
        <v>68</v>
      </c>
      <c r="D835" s="1" t="s">
        <v>254</v>
      </c>
      <c r="E835" s="1" t="s">
        <v>70</v>
      </c>
      <c r="F835" s="1" t="s">
        <v>70</v>
      </c>
      <c r="G835" s="1" t="s">
        <v>15</v>
      </c>
      <c r="H835" t="b">
        <v>1</v>
      </c>
      <c r="I835" t="b">
        <v>1</v>
      </c>
      <c r="J835" s="10" t="b">
        <f>IF(OR(out[[#This Row],[retired]]=TRUE,out[[#This Row],[deceased]]=TRUE),FALSE,TRUE)</f>
        <v>0</v>
      </c>
      <c r="K835" s="10" t="str">
        <f>IFERROR(VLOOKUP(out[[#This Row],[role]:[role]],Table2[],MATCH(out[[#Headers],[דירוג]],Table2[#Headers],0),FALSE),"אחר")</f>
        <v>שופט</v>
      </c>
      <c r="L835" s="10" t="str">
        <f>IFERROR(VLOOKUP(out[[#This Row],[role]:[role]],Table2[],MATCH(out[[#Headers],[ערכאה]],Table2[#Headers],0),FALSE),"אחר")</f>
        <v>בית משפט שלום</v>
      </c>
      <c r="M835" s="10">
        <v>1</v>
      </c>
      <c r="N835" s="10">
        <f>IF(out[[#This Row],[sex]]="female",1,0)</f>
        <v>0</v>
      </c>
      <c r="O835" s="10"/>
      <c r="P835" s="10">
        <f>IF(out[[#This Row],[שמות ערביים]]="ערבי",1,0)</f>
        <v>0</v>
      </c>
    </row>
    <row r="836" spans="1:16" x14ac:dyDescent="0.25">
      <c r="A836" s="1" t="s">
        <v>9</v>
      </c>
      <c r="B836" s="1" t="s">
        <v>269</v>
      </c>
      <c r="C836" s="1" t="s">
        <v>270</v>
      </c>
      <c r="D836" s="1" t="s">
        <v>271</v>
      </c>
      <c r="E836" s="1" t="s">
        <v>272</v>
      </c>
      <c r="F836" s="1" t="s">
        <v>273</v>
      </c>
      <c r="G836" s="1" t="s">
        <v>15</v>
      </c>
      <c r="H836" t="b">
        <v>1</v>
      </c>
      <c r="I836" t="b">
        <v>0</v>
      </c>
      <c r="J836" s="10" t="b">
        <f>IF(OR(out[[#This Row],[retired]]=TRUE,out[[#This Row],[deceased]]=TRUE),FALSE,TRUE)</f>
        <v>0</v>
      </c>
      <c r="K836" s="10" t="str">
        <f>IFERROR(VLOOKUP(out[[#This Row],[role]:[role]],Table2[],MATCH(out[[#Headers],[דירוג]],Table2[#Headers],0),FALSE),"אחר")</f>
        <v>מנהל</v>
      </c>
      <c r="L836" s="10" t="str">
        <f>IFERROR(VLOOKUP(out[[#This Row],[role]:[role]],Table2[],MATCH(out[[#Headers],[ערכאה]],Table2[#Headers],0),FALSE),"אחר")</f>
        <v>הנהלת בתי המשפט</v>
      </c>
      <c r="M836" s="10">
        <v>1</v>
      </c>
      <c r="N836" s="10">
        <f>IF(out[[#This Row],[sex]]="female",1,0)</f>
        <v>0</v>
      </c>
      <c r="O836" s="10"/>
      <c r="P836" s="10">
        <f>IF(out[[#This Row],[שמות ערביים]]="ערבי",1,0)</f>
        <v>0</v>
      </c>
    </row>
    <row r="837" spans="1:16" x14ac:dyDescent="0.25">
      <c r="A837" s="1" t="s">
        <v>9</v>
      </c>
      <c r="B837" s="1" t="s">
        <v>274</v>
      </c>
      <c r="C837" s="1" t="s">
        <v>275</v>
      </c>
      <c r="D837" s="1" t="s">
        <v>173</v>
      </c>
      <c r="E837" s="1" t="s">
        <v>276</v>
      </c>
      <c r="F837" s="1" t="s">
        <v>175</v>
      </c>
      <c r="G837" s="1" t="s">
        <v>15</v>
      </c>
      <c r="H837" t="b">
        <v>1</v>
      </c>
      <c r="I837" t="b">
        <v>0</v>
      </c>
      <c r="J837" s="10" t="b">
        <f>IF(OR(out[[#This Row],[retired]]=TRUE,out[[#This Row],[deceased]]=TRUE),FALSE,TRUE)</f>
        <v>0</v>
      </c>
      <c r="K837" s="10" t="str">
        <f>IFERROR(VLOOKUP(out[[#This Row],[role]:[role]],Table2[],MATCH(out[[#Headers],[דירוג]],Table2[#Headers],0),FALSE),"אחר")</f>
        <v>סגן או משנה</v>
      </c>
      <c r="L837" s="10" t="str">
        <f>IFERROR(VLOOKUP(out[[#This Row],[role]:[role]],Table2[],MATCH(out[[#Headers],[ערכאה]],Table2[#Headers],0),FALSE),"אחר")</f>
        <v>בית המשפט העליון</v>
      </c>
      <c r="M837" s="10">
        <v>1</v>
      </c>
      <c r="N837" s="10">
        <f>IF(out[[#This Row],[sex]]="female",1,0)</f>
        <v>0</v>
      </c>
      <c r="O837" s="10"/>
      <c r="P837" s="10">
        <f>IF(out[[#This Row],[שמות ערביים]]="ערבי",1,0)</f>
        <v>0</v>
      </c>
    </row>
    <row r="838" spans="1:16" x14ac:dyDescent="0.25">
      <c r="A838" s="1" t="s">
        <v>9</v>
      </c>
      <c r="B838" s="1" t="s">
        <v>277</v>
      </c>
      <c r="C838" s="1" t="s">
        <v>278</v>
      </c>
      <c r="D838" s="1" t="s">
        <v>279</v>
      </c>
      <c r="E838" s="1" t="s">
        <v>280</v>
      </c>
      <c r="F838" s="1" t="s">
        <v>281</v>
      </c>
      <c r="G838" s="1" t="s">
        <v>15</v>
      </c>
      <c r="H838" t="b">
        <v>1</v>
      </c>
      <c r="I838" t="b">
        <v>0</v>
      </c>
      <c r="J838" s="10" t="b">
        <f>IF(OR(out[[#This Row],[retired]]=TRUE,out[[#This Row],[deceased]]=TRUE),FALSE,TRUE)</f>
        <v>0</v>
      </c>
      <c r="K838" s="10" t="str">
        <f>IFERROR(VLOOKUP(out[[#This Row],[role]:[role]],Table2[],MATCH(out[[#Headers],[דירוג]],Table2[#Headers],0),FALSE),"אחר")</f>
        <v>שופט</v>
      </c>
      <c r="L838" s="10" t="str">
        <f>IFERROR(VLOOKUP(out[[#This Row],[role]:[role]],Table2[],MATCH(out[[#Headers],[ערכאה]],Table2[#Headers],0),FALSE),"אחר")</f>
        <v>בית משפט המחוזי</v>
      </c>
      <c r="M838" s="10">
        <v>1</v>
      </c>
      <c r="N838" s="10">
        <f>IF(out[[#This Row],[sex]]="female",1,0)</f>
        <v>0</v>
      </c>
      <c r="O838" s="10"/>
      <c r="P838" s="10">
        <f>IF(out[[#This Row],[שמות ערביים]]="ערבי",1,0)</f>
        <v>0</v>
      </c>
    </row>
    <row r="839" spans="1:16" x14ac:dyDescent="0.25">
      <c r="A839" s="1" t="s">
        <v>9</v>
      </c>
      <c r="B839" s="1" t="s">
        <v>290</v>
      </c>
      <c r="C839" s="1" t="s">
        <v>291</v>
      </c>
      <c r="D839" s="1" t="s">
        <v>279</v>
      </c>
      <c r="E839" s="1" t="s">
        <v>70</v>
      </c>
      <c r="F839" s="1" t="s">
        <v>70</v>
      </c>
      <c r="G839" s="1" t="s">
        <v>15</v>
      </c>
      <c r="H839" t="b">
        <v>1</v>
      </c>
      <c r="I839" t="b">
        <v>1</v>
      </c>
      <c r="J839" s="10" t="b">
        <f>IF(OR(out[[#This Row],[retired]]=TRUE,out[[#This Row],[deceased]]=TRUE),FALSE,TRUE)</f>
        <v>0</v>
      </c>
      <c r="K839" s="10" t="str">
        <f>IFERROR(VLOOKUP(out[[#This Row],[role]:[role]],Table2[],MATCH(out[[#Headers],[דירוג]],Table2[#Headers],0),FALSE),"אחר")</f>
        <v>נשיא</v>
      </c>
      <c r="L839" s="10" t="str">
        <f>IFERROR(VLOOKUP(out[[#This Row],[role]:[role]],Table2[],MATCH(out[[#Headers],[ערכאה]],Table2[#Headers],0),FALSE),"אחר")</f>
        <v>בית משפט המחוזי</v>
      </c>
      <c r="M839" s="10">
        <v>1</v>
      </c>
      <c r="N839" s="10">
        <f>IF(out[[#This Row],[sex]]="female",1,0)</f>
        <v>0</v>
      </c>
      <c r="O839" s="10"/>
      <c r="P839" s="10">
        <f>IF(out[[#This Row],[שמות ערביים]]="ערבי",1,0)</f>
        <v>0</v>
      </c>
    </row>
    <row r="840" spans="1:16" x14ac:dyDescent="0.25">
      <c r="A840" s="1" t="s">
        <v>9</v>
      </c>
      <c r="B840" s="1" t="s">
        <v>295</v>
      </c>
      <c r="C840" s="1" t="s">
        <v>296</v>
      </c>
      <c r="D840" s="1" t="s">
        <v>297</v>
      </c>
      <c r="E840" s="1" t="s">
        <v>298</v>
      </c>
      <c r="F840" s="1" t="s">
        <v>299</v>
      </c>
      <c r="G840" s="1" t="s">
        <v>15</v>
      </c>
      <c r="H840" t="b">
        <v>1</v>
      </c>
      <c r="I840" t="b">
        <v>1</v>
      </c>
      <c r="J840" s="10" t="b">
        <f>IF(OR(out[[#This Row],[retired]]=TRUE,out[[#This Row],[deceased]]=TRUE),FALSE,TRUE)</f>
        <v>0</v>
      </c>
      <c r="K840" s="10" t="str">
        <f>IFERROR(VLOOKUP(out[[#This Row],[role]:[role]],Table2[],MATCH(out[[#Headers],[דירוג]],Table2[#Headers],0),FALSE),"אחר")</f>
        <v>שופט</v>
      </c>
      <c r="L840" s="10" t="str">
        <f>IFERROR(VLOOKUP(out[[#This Row],[role]:[role]],Table2[],MATCH(out[[#Headers],[ערכאה]],Table2[#Headers],0),FALSE),"אחר")</f>
        <v>בית משפט המחוזי</v>
      </c>
      <c r="M840" s="10">
        <v>1</v>
      </c>
      <c r="N840" s="10">
        <f>IF(out[[#This Row],[sex]]="female",1,0)</f>
        <v>0</v>
      </c>
      <c r="O840" s="10"/>
      <c r="P840" s="10">
        <f>IF(out[[#This Row],[שמות ערביים]]="ערבי",1,0)</f>
        <v>0</v>
      </c>
    </row>
    <row r="841" spans="1:16" x14ac:dyDescent="0.25">
      <c r="A841" s="1" t="s">
        <v>9</v>
      </c>
      <c r="B841" s="1" t="s">
        <v>107</v>
      </c>
      <c r="C841" s="1" t="s">
        <v>305</v>
      </c>
      <c r="D841" s="1" t="s">
        <v>306</v>
      </c>
      <c r="E841" s="1" t="s">
        <v>307</v>
      </c>
      <c r="F841" s="1" t="s">
        <v>308</v>
      </c>
      <c r="G841" s="1" t="s">
        <v>26</v>
      </c>
      <c r="H841" t="b">
        <v>1</v>
      </c>
      <c r="I841" t="b">
        <v>0</v>
      </c>
      <c r="J841" s="10" t="b">
        <f>IF(OR(out[[#This Row],[retired]]=TRUE,out[[#This Row],[deceased]]=TRUE),FALSE,TRUE)</f>
        <v>0</v>
      </c>
      <c r="K841" s="10" t="str">
        <f>IFERROR(VLOOKUP(out[[#This Row],[role]:[role]],Table2[],MATCH(out[[#Headers],[דירוג]],Table2[#Headers],0),FALSE),"אחר")</f>
        <v>שופט</v>
      </c>
      <c r="L841" s="10" t="str">
        <f>IFERROR(VLOOKUP(out[[#This Row],[role]:[role]],Table2[],MATCH(out[[#Headers],[ערכאה]],Table2[#Headers],0),FALSE),"אחר")</f>
        <v>בית משפט המחוזי</v>
      </c>
      <c r="M841" s="10">
        <v>1</v>
      </c>
      <c r="N841" s="10">
        <f>IF(out[[#This Row],[sex]]="female",1,0)</f>
        <v>1</v>
      </c>
      <c r="O841" s="10"/>
      <c r="P841" s="10">
        <f>IF(out[[#This Row],[שמות ערביים]]="ערבי",1,0)</f>
        <v>0</v>
      </c>
    </row>
    <row r="842" spans="1:16" x14ac:dyDescent="0.25">
      <c r="A842" s="1" t="s">
        <v>9</v>
      </c>
      <c r="B842" s="1" t="s">
        <v>311</v>
      </c>
      <c r="C842" s="1" t="s">
        <v>312</v>
      </c>
      <c r="D842" s="1" t="s">
        <v>313</v>
      </c>
      <c r="E842" s="1" t="s">
        <v>314</v>
      </c>
      <c r="F842" s="1" t="s">
        <v>315</v>
      </c>
      <c r="G842" s="1" t="s">
        <v>26</v>
      </c>
      <c r="H842" t="b">
        <v>1</v>
      </c>
      <c r="I842" t="b">
        <v>0</v>
      </c>
      <c r="J842" s="10" t="b">
        <f>IF(OR(out[[#This Row],[retired]]=TRUE,out[[#This Row],[deceased]]=TRUE),FALSE,TRUE)</f>
        <v>0</v>
      </c>
      <c r="K842" s="10" t="str">
        <f>IFERROR(VLOOKUP(out[[#This Row],[role]:[role]],Table2[],MATCH(out[[#Headers],[דירוג]],Table2[#Headers],0),FALSE),"אחר")</f>
        <v>שופט</v>
      </c>
      <c r="L842" s="10" t="str">
        <f>IFERROR(VLOOKUP(out[[#This Row],[role]:[role]],Table2[],MATCH(out[[#Headers],[ערכאה]],Table2[#Headers],0),FALSE),"אחר")</f>
        <v>בית משפט המחוזי</v>
      </c>
      <c r="M842" s="10">
        <v>1</v>
      </c>
      <c r="N842" s="10">
        <f>IF(out[[#This Row],[sex]]="female",1,0)</f>
        <v>1</v>
      </c>
      <c r="O842" s="10"/>
      <c r="P842" s="10">
        <f>IF(out[[#This Row],[שמות ערביים]]="ערבי",1,0)</f>
        <v>0</v>
      </c>
    </row>
    <row r="843" spans="1:16" x14ac:dyDescent="0.25">
      <c r="A843" s="1" t="s">
        <v>9</v>
      </c>
      <c r="B843" s="1" t="s">
        <v>330</v>
      </c>
      <c r="C843" s="1" t="s">
        <v>82</v>
      </c>
      <c r="D843" s="1" t="s">
        <v>327</v>
      </c>
      <c r="E843" s="1" t="s">
        <v>331</v>
      </c>
      <c r="F843" s="1" t="s">
        <v>332</v>
      </c>
      <c r="G843" s="1" t="s">
        <v>15</v>
      </c>
      <c r="H843" t="b">
        <v>1</v>
      </c>
      <c r="I843" t="b">
        <v>0</v>
      </c>
      <c r="J843" s="10" t="b">
        <f>IF(OR(out[[#This Row],[retired]]=TRUE,out[[#This Row],[deceased]]=TRUE),FALSE,TRUE)</f>
        <v>0</v>
      </c>
      <c r="K843" s="10" t="str">
        <f>IFERROR(VLOOKUP(out[[#This Row],[role]:[role]],Table2[],MATCH(out[[#Headers],[דירוג]],Table2[#Headers],0),FALSE),"אחר")</f>
        <v>שופט</v>
      </c>
      <c r="L843" s="10" t="str">
        <f>IFERROR(VLOOKUP(out[[#This Row],[role]:[role]],Table2[],MATCH(out[[#Headers],[ערכאה]],Table2[#Headers],0),FALSE),"אחר")</f>
        <v>בית משפט שלום</v>
      </c>
      <c r="M843" s="10">
        <v>1</v>
      </c>
      <c r="N843" s="10">
        <f>IF(out[[#This Row],[sex]]="female",1,0)</f>
        <v>0</v>
      </c>
      <c r="O843" s="10"/>
      <c r="P843" s="10">
        <f>IF(out[[#This Row],[שמות ערביים]]="ערבי",1,0)</f>
        <v>0</v>
      </c>
    </row>
    <row r="844" spans="1:16" x14ac:dyDescent="0.25">
      <c r="A844" s="1" t="s">
        <v>9</v>
      </c>
      <c r="B844" s="1" t="s">
        <v>330</v>
      </c>
      <c r="C844" s="1" t="s">
        <v>333</v>
      </c>
      <c r="D844" s="1" t="s">
        <v>334</v>
      </c>
      <c r="E844" s="1" t="s">
        <v>335</v>
      </c>
      <c r="F844" s="1" t="s">
        <v>336</v>
      </c>
      <c r="G844" s="1" t="s">
        <v>15</v>
      </c>
      <c r="H844" t="b">
        <v>1</v>
      </c>
      <c r="I844" t="b">
        <v>0</v>
      </c>
      <c r="J844" s="10" t="b">
        <f>IF(OR(out[[#This Row],[retired]]=TRUE,out[[#This Row],[deceased]]=TRUE),FALSE,TRUE)</f>
        <v>0</v>
      </c>
      <c r="K844" s="10" t="str">
        <f>IFERROR(VLOOKUP(out[[#This Row],[role]:[role]],Table2[],MATCH(out[[#Headers],[דירוג]],Table2[#Headers],0),FALSE),"אחר")</f>
        <v>שופט</v>
      </c>
      <c r="L844" s="10" t="str">
        <f>IFERROR(VLOOKUP(out[[#This Row],[role]:[role]],Table2[],MATCH(out[[#Headers],[ערכאה]],Table2[#Headers],0),FALSE),"אחר")</f>
        <v>בית משפט שלום</v>
      </c>
      <c r="M844" s="10">
        <v>1</v>
      </c>
      <c r="N844" s="10">
        <f>IF(out[[#This Row],[sex]]="female",1,0)</f>
        <v>0</v>
      </c>
      <c r="O844" s="10"/>
      <c r="P844" s="10">
        <f>IF(out[[#This Row],[שמות ערביים]]="ערבי",1,0)</f>
        <v>0</v>
      </c>
    </row>
    <row r="845" spans="1:16" x14ac:dyDescent="0.25">
      <c r="A845" s="1" t="s">
        <v>9</v>
      </c>
      <c r="B845" s="1" t="s">
        <v>340</v>
      </c>
      <c r="C845" s="1" t="s">
        <v>77</v>
      </c>
      <c r="D845" s="1" t="s">
        <v>341</v>
      </c>
      <c r="E845" s="1" t="s">
        <v>79</v>
      </c>
      <c r="F845" s="1" t="s">
        <v>342</v>
      </c>
      <c r="G845" s="1" t="s">
        <v>26</v>
      </c>
      <c r="H845" t="b">
        <v>1</v>
      </c>
      <c r="I845" t="b">
        <v>0</v>
      </c>
      <c r="J845" s="10" t="b">
        <f>IF(OR(out[[#This Row],[retired]]=TRUE,out[[#This Row],[deceased]]=TRUE),FALSE,TRUE)</f>
        <v>0</v>
      </c>
      <c r="K845" s="10" t="str">
        <f>IFERROR(VLOOKUP(out[[#This Row],[role]:[role]],Table2[],MATCH(out[[#Headers],[דירוג]],Table2[#Headers],0),FALSE),"אחר")</f>
        <v>שופט</v>
      </c>
      <c r="L845" s="10" t="str">
        <f>IFERROR(VLOOKUP(out[[#This Row],[role]:[role]],Table2[],MATCH(out[[#Headers],[ערכאה]],Table2[#Headers],0),FALSE),"אחר")</f>
        <v>בית משפט שלום</v>
      </c>
      <c r="M845" s="10">
        <v>1</v>
      </c>
      <c r="N845" s="10">
        <f>IF(out[[#This Row],[sex]]="female",1,0)</f>
        <v>1</v>
      </c>
      <c r="O845" s="10"/>
      <c r="P845" s="10">
        <f>IF(out[[#This Row],[שמות ערביים]]="ערבי",1,0)</f>
        <v>0</v>
      </c>
    </row>
    <row r="846" spans="1:16" x14ac:dyDescent="0.25">
      <c r="A846" s="1" t="s">
        <v>9</v>
      </c>
      <c r="B846" s="1" t="s">
        <v>357</v>
      </c>
      <c r="C846" s="1" t="s">
        <v>358</v>
      </c>
      <c r="D846" s="1" t="s">
        <v>359</v>
      </c>
      <c r="E846" s="1" t="s">
        <v>360</v>
      </c>
      <c r="F846" s="1" t="s">
        <v>351</v>
      </c>
      <c r="G846" s="1" t="s">
        <v>15</v>
      </c>
      <c r="H846" t="b">
        <v>1</v>
      </c>
      <c r="I846" t="b">
        <v>1</v>
      </c>
      <c r="J846" s="10" t="b">
        <f>IF(OR(out[[#This Row],[retired]]=TRUE,out[[#This Row],[deceased]]=TRUE),FALSE,TRUE)</f>
        <v>0</v>
      </c>
      <c r="K846" s="10" t="str">
        <f>IFERROR(VLOOKUP(out[[#This Row],[role]:[role]],Table2[],MATCH(out[[#Headers],[דירוג]],Table2[#Headers],0),FALSE),"אחר")</f>
        <v>מנהל</v>
      </c>
      <c r="L846" s="10" t="str">
        <f>IFERROR(VLOOKUP(out[[#This Row],[role]:[role]],Table2[],MATCH(out[[#Headers],[ערכאה]],Table2[#Headers],0),FALSE),"אחר")</f>
        <v>הנהלת בתי המשפט</v>
      </c>
      <c r="M846" s="10">
        <v>1</v>
      </c>
      <c r="N846" s="10">
        <f>IF(out[[#This Row],[sex]]="female",1,0)</f>
        <v>0</v>
      </c>
      <c r="O846" s="10"/>
      <c r="P846" s="10">
        <f>IF(out[[#This Row],[שמות ערביים]]="ערבי",1,0)</f>
        <v>0</v>
      </c>
    </row>
    <row r="847" spans="1:16" x14ac:dyDescent="0.25">
      <c r="A847" s="1" t="s">
        <v>9</v>
      </c>
      <c r="B847" s="1" t="s">
        <v>371</v>
      </c>
      <c r="C847" s="1" t="s">
        <v>372</v>
      </c>
      <c r="D847" s="1" t="s">
        <v>344</v>
      </c>
      <c r="E847" s="1" t="s">
        <v>373</v>
      </c>
      <c r="F847" s="1" t="s">
        <v>346</v>
      </c>
      <c r="G847" s="1" t="s">
        <v>15</v>
      </c>
      <c r="H847" t="b">
        <v>1</v>
      </c>
      <c r="I847" t="b">
        <v>0</v>
      </c>
      <c r="J847" s="10" t="b">
        <f>IF(OR(out[[#This Row],[retired]]=TRUE,out[[#This Row],[deceased]]=TRUE),FALSE,TRUE)</f>
        <v>0</v>
      </c>
      <c r="K847" s="10" t="str">
        <f>IFERROR(VLOOKUP(out[[#This Row],[role]:[role]],Table2[],MATCH(out[[#Headers],[דירוג]],Table2[#Headers],0),FALSE),"אחר")</f>
        <v>נשיא</v>
      </c>
      <c r="L847" s="10" t="str">
        <f>IFERROR(VLOOKUP(out[[#This Row],[role]:[role]],Table2[],MATCH(out[[#Headers],[ערכאה]],Table2[#Headers],0),FALSE),"אחר")</f>
        <v>בית משפט המחוזי</v>
      </c>
      <c r="M847" s="10">
        <v>1</v>
      </c>
      <c r="N847" s="10">
        <f>IF(out[[#This Row],[sex]]="female",1,0)</f>
        <v>0</v>
      </c>
      <c r="O847" s="10"/>
      <c r="P847" s="10">
        <f>IF(out[[#This Row],[שמות ערביים]]="ערבי",1,0)</f>
        <v>0</v>
      </c>
    </row>
    <row r="848" spans="1:16" x14ac:dyDescent="0.25">
      <c r="A848" s="1" t="s">
        <v>9</v>
      </c>
      <c r="B848" s="1" t="s">
        <v>386</v>
      </c>
      <c r="C848" s="1" t="s">
        <v>155</v>
      </c>
      <c r="D848" s="1" t="s">
        <v>387</v>
      </c>
      <c r="E848" s="1" t="s">
        <v>70</v>
      </c>
      <c r="F848" s="1" t="s">
        <v>70</v>
      </c>
      <c r="G848" s="1" t="s">
        <v>15</v>
      </c>
      <c r="H848" t="b">
        <v>1</v>
      </c>
      <c r="I848" t="b">
        <v>1</v>
      </c>
      <c r="J848" s="10" t="b">
        <f>IF(OR(out[[#This Row],[retired]]=TRUE,out[[#This Row],[deceased]]=TRUE),FALSE,TRUE)</f>
        <v>0</v>
      </c>
      <c r="K848" s="10" t="str">
        <f>IFERROR(VLOOKUP(out[[#This Row],[role]:[role]],Table2[],MATCH(out[[#Headers],[דירוג]],Table2[#Headers],0),FALSE),"אחר")</f>
        <v>סגן או משנה</v>
      </c>
      <c r="L848" s="10" t="str">
        <f>IFERROR(VLOOKUP(out[[#This Row],[role]:[role]],Table2[],MATCH(out[[#Headers],[ערכאה]],Table2[#Headers],0),FALSE),"אחר")</f>
        <v>אחר</v>
      </c>
      <c r="M848" s="10">
        <v>1</v>
      </c>
      <c r="N848" s="10">
        <f>IF(out[[#This Row],[sex]]="female",1,0)</f>
        <v>0</v>
      </c>
      <c r="O848" s="10"/>
      <c r="P848" s="10">
        <f>IF(out[[#This Row],[שמות ערביים]]="ערבי",1,0)</f>
        <v>0</v>
      </c>
    </row>
    <row r="849" spans="1:16" x14ac:dyDescent="0.25">
      <c r="A849" s="1" t="s">
        <v>9</v>
      </c>
      <c r="B849" s="1" t="s">
        <v>396</v>
      </c>
      <c r="C849" s="1" t="s">
        <v>397</v>
      </c>
      <c r="D849" s="1" t="s">
        <v>398</v>
      </c>
      <c r="E849" s="1" t="s">
        <v>70</v>
      </c>
      <c r="F849" s="1" t="s">
        <v>70</v>
      </c>
      <c r="G849" s="1" t="s">
        <v>15</v>
      </c>
      <c r="H849" t="b">
        <v>1</v>
      </c>
      <c r="I849" t="b">
        <v>1</v>
      </c>
      <c r="J849" s="10" t="b">
        <f>IF(OR(out[[#This Row],[retired]]=TRUE,out[[#This Row],[deceased]]=TRUE),FALSE,TRUE)</f>
        <v>0</v>
      </c>
      <c r="K849" s="10" t="str">
        <f>IFERROR(VLOOKUP(out[[#This Row],[role]:[role]],Table2[],MATCH(out[[#Headers],[דירוג]],Table2[#Headers],0),FALSE),"אחר")</f>
        <v>שופט</v>
      </c>
      <c r="L849" s="10" t="str">
        <f>IFERROR(VLOOKUP(out[[#This Row],[role]:[role]],Table2[],MATCH(out[[#Headers],[ערכאה]],Table2[#Headers],0),FALSE),"אחר")</f>
        <v>אחר</v>
      </c>
      <c r="M849" s="10">
        <v>1</v>
      </c>
      <c r="N849" s="10">
        <f>IF(out[[#This Row],[sex]]="female",1,0)</f>
        <v>0</v>
      </c>
      <c r="O849" s="10"/>
      <c r="P849" s="10">
        <f>IF(out[[#This Row],[שמות ערביים]]="ערבי",1,0)</f>
        <v>0</v>
      </c>
    </row>
    <row r="850" spans="1:16" x14ac:dyDescent="0.25">
      <c r="A850" s="1" t="s">
        <v>9</v>
      </c>
      <c r="B850" s="1" t="s">
        <v>409</v>
      </c>
      <c r="C850" s="1" t="s">
        <v>410</v>
      </c>
      <c r="D850" s="1" t="s">
        <v>411</v>
      </c>
      <c r="E850" s="1" t="s">
        <v>70</v>
      </c>
      <c r="F850" s="1" t="s">
        <v>70</v>
      </c>
      <c r="G850" s="1" t="s">
        <v>15</v>
      </c>
      <c r="H850" t="b">
        <v>1</v>
      </c>
      <c r="I850" t="b">
        <v>1</v>
      </c>
      <c r="J850" s="10" t="b">
        <f>IF(OR(out[[#This Row],[retired]]=TRUE,out[[#This Row],[deceased]]=TRUE),FALSE,TRUE)</f>
        <v>0</v>
      </c>
      <c r="K850" s="10" t="str">
        <f>IFERROR(VLOOKUP(out[[#This Row],[role]:[role]],Table2[],MATCH(out[[#Headers],[דירוג]],Table2[#Headers],0),FALSE),"אחר")</f>
        <v>שופט</v>
      </c>
      <c r="L850" s="10" t="str">
        <f>IFERROR(VLOOKUP(out[[#This Row],[role]:[role]],Table2[],MATCH(out[[#Headers],[ערכאה]],Table2[#Headers],0),FALSE),"אחר")</f>
        <v>בית משפט המחוזי</v>
      </c>
      <c r="M850" s="10">
        <v>1</v>
      </c>
      <c r="N850" s="10">
        <f>IF(out[[#This Row],[sex]]="female",1,0)</f>
        <v>0</v>
      </c>
      <c r="O850" s="10"/>
      <c r="P850" s="10">
        <f>IF(out[[#This Row],[שמות ערביים]]="ערבי",1,0)</f>
        <v>0</v>
      </c>
    </row>
    <row r="851" spans="1:16" x14ac:dyDescent="0.25">
      <c r="A851" s="1" t="s">
        <v>99</v>
      </c>
      <c r="B851" s="1" t="s">
        <v>416</v>
      </c>
      <c r="C851" s="1" t="s">
        <v>417</v>
      </c>
      <c r="D851" s="1" t="s">
        <v>418</v>
      </c>
      <c r="E851" s="1" t="s">
        <v>419</v>
      </c>
      <c r="F851" s="1" t="s">
        <v>420</v>
      </c>
      <c r="G851" s="1" t="s">
        <v>26</v>
      </c>
      <c r="H851" t="b">
        <v>1</v>
      </c>
      <c r="I851" t="b">
        <v>0</v>
      </c>
      <c r="J851" s="10" t="b">
        <f>IF(OR(out[[#This Row],[retired]]=TRUE,out[[#This Row],[deceased]]=TRUE),FALSE,TRUE)</f>
        <v>0</v>
      </c>
      <c r="K851" s="10" t="str">
        <f>IFERROR(VLOOKUP(out[[#This Row],[role]:[role]],Table2[],MATCH(out[[#Headers],[דירוג]],Table2[#Headers],0),FALSE),"אחר")</f>
        <v>רשם</v>
      </c>
      <c r="L851" s="10" t="str">
        <f>IFERROR(VLOOKUP(out[[#This Row],[role]:[role]],Table2[],MATCH(out[[#Headers],[ערכאה]],Table2[#Headers],0),FALSE),"אחר")</f>
        <v>בית הדין הארצי לעבודה</v>
      </c>
      <c r="M851" s="10">
        <v>1</v>
      </c>
      <c r="N851" s="10">
        <f>IF(out[[#This Row],[sex]]="female",1,0)</f>
        <v>1</v>
      </c>
      <c r="O851" s="10"/>
      <c r="P851" s="10">
        <f>IF(out[[#This Row],[שמות ערביים]]="ערבי",1,0)</f>
        <v>0</v>
      </c>
    </row>
    <row r="852" spans="1:16" x14ac:dyDescent="0.25">
      <c r="A852" s="1" t="s">
        <v>9</v>
      </c>
      <c r="B852" s="1" t="s">
        <v>421</v>
      </c>
      <c r="C852" s="1" t="s">
        <v>422</v>
      </c>
      <c r="D852" s="1" t="s">
        <v>423</v>
      </c>
      <c r="E852" s="1" t="s">
        <v>70</v>
      </c>
      <c r="F852" s="1" t="s">
        <v>70</v>
      </c>
      <c r="G852" s="1" t="s">
        <v>15</v>
      </c>
      <c r="H852" t="b">
        <v>1</v>
      </c>
      <c r="I852" t="b">
        <v>1</v>
      </c>
      <c r="J852" s="10" t="b">
        <f>IF(OR(out[[#This Row],[retired]]=TRUE,out[[#This Row],[deceased]]=TRUE),FALSE,TRUE)</f>
        <v>0</v>
      </c>
      <c r="K852" s="10" t="str">
        <f>IFERROR(VLOOKUP(out[[#This Row],[role]:[role]],Table2[],MATCH(out[[#Headers],[דירוג]],Table2[#Headers],0),FALSE),"אחר")</f>
        <v>שופט</v>
      </c>
      <c r="L852" s="10" t="str">
        <f>IFERROR(VLOOKUP(out[[#This Row],[role]:[role]],Table2[],MATCH(out[[#Headers],[ערכאה]],Table2[#Headers],0),FALSE),"אחר")</f>
        <v>בית משפט המחוזי</v>
      </c>
      <c r="M852" s="10">
        <v>1</v>
      </c>
      <c r="N852" s="10">
        <f>IF(out[[#This Row],[sex]]="female",1,0)</f>
        <v>0</v>
      </c>
      <c r="O852" s="10"/>
      <c r="P852" s="10">
        <f>IF(out[[#This Row],[שמות ערביים]]="ערבי",1,0)</f>
        <v>0</v>
      </c>
    </row>
    <row r="853" spans="1:16" x14ac:dyDescent="0.25">
      <c r="A853" s="1" t="s">
        <v>9</v>
      </c>
      <c r="B853" s="1" t="s">
        <v>438</v>
      </c>
      <c r="C853" s="1" t="s">
        <v>439</v>
      </c>
      <c r="D853" s="1" t="s">
        <v>225</v>
      </c>
      <c r="E853" s="1" t="s">
        <v>440</v>
      </c>
      <c r="F853" s="1" t="s">
        <v>441</v>
      </c>
      <c r="G853" s="1" t="s">
        <v>15</v>
      </c>
      <c r="H853" t="b">
        <v>1</v>
      </c>
      <c r="I853" t="b">
        <v>0</v>
      </c>
      <c r="J853" s="10" t="b">
        <f>IF(OR(out[[#This Row],[retired]]=TRUE,out[[#This Row],[deceased]]=TRUE),FALSE,TRUE)</f>
        <v>0</v>
      </c>
      <c r="K853" s="10" t="str">
        <f>IFERROR(VLOOKUP(out[[#This Row],[role]:[role]],Table2[],MATCH(out[[#Headers],[דירוג]],Table2[#Headers],0),FALSE),"אחר")</f>
        <v>שופט</v>
      </c>
      <c r="L853" s="10" t="str">
        <f>IFERROR(VLOOKUP(out[[#This Row],[role]:[role]],Table2[],MATCH(out[[#Headers],[ערכאה]],Table2[#Headers],0),FALSE),"אחר")</f>
        <v>אחר</v>
      </c>
      <c r="M853" s="10">
        <v>1</v>
      </c>
      <c r="N853" s="10">
        <f>IF(out[[#This Row],[sex]]="female",1,0)</f>
        <v>0</v>
      </c>
      <c r="O853" s="10"/>
      <c r="P853" s="10">
        <f>IF(out[[#This Row],[שמות ערביים]]="ערבי",1,0)</f>
        <v>0</v>
      </c>
    </row>
    <row r="854" spans="1:16" x14ac:dyDescent="0.25">
      <c r="A854" s="1" t="s">
        <v>9</v>
      </c>
      <c r="B854" s="1" t="s">
        <v>442</v>
      </c>
      <c r="C854" s="1" t="s">
        <v>443</v>
      </c>
      <c r="D854" s="1" t="s">
        <v>444</v>
      </c>
      <c r="E854" s="1" t="s">
        <v>445</v>
      </c>
      <c r="F854" s="1" t="s">
        <v>446</v>
      </c>
      <c r="G854" s="1" t="s">
        <v>26</v>
      </c>
      <c r="H854" t="b">
        <v>1</v>
      </c>
      <c r="I854" t="b">
        <v>1</v>
      </c>
      <c r="J854" s="10" t="b">
        <f>IF(OR(out[[#This Row],[retired]]=TRUE,out[[#This Row],[deceased]]=TRUE),FALSE,TRUE)</f>
        <v>0</v>
      </c>
      <c r="K854" s="10" t="str">
        <f>IFERROR(VLOOKUP(out[[#This Row],[role]:[role]],Table2[],MATCH(out[[#Headers],[דירוג]],Table2[#Headers],0),FALSE),"אחר")</f>
        <v>שופט</v>
      </c>
      <c r="L854" s="10" t="str">
        <f>IFERROR(VLOOKUP(out[[#This Row],[role]:[role]],Table2[],MATCH(out[[#Headers],[ערכאה]],Table2[#Headers],0),FALSE),"אחר")</f>
        <v>בית משפט שלום</v>
      </c>
      <c r="M854" s="10">
        <v>1</v>
      </c>
      <c r="N854" s="10">
        <f>IF(out[[#This Row],[sex]]="female",1,0)</f>
        <v>1</v>
      </c>
      <c r="O854" s="10"/>
      <c r="P854" s="10">
        <f>IF(out[[#This Row],[שמות ערביים]]="ערבי",1,0)</f>
        <v>0</v>
      </c>
    </row>
    <row r="855" spans="1:16" x14ac:dyDescent="0.25">
      <c r="A855" s="1" t="s">
        <v>9</v>
      </c>
      <c r="B855" s="1" t="s">
        <v>396</v>
      </c>
      <c r="C855" s="1" t="s">
        <v>53</v>
      </c>
      <c r="D855" s="1" t="s">
        <v>447</v>
      </c>
      <c r="E855" s="1" t="s">
        <v>70</v>
      </c>
      <c r="F855" s="1" t="s">
        <v>70</v>
      </c>
      <c r="G855" s="1" t="s">
        <v>15</v>
      </c>
      <c r="H855" t="b">
        <v>1</v>
      </c>
      <c r="I855" t="b">
        <v>1</v>
      </c>
      <c r="J855" s="10" t="b">
        <f>IF(OR(out[[#This Row],[retired]]=TRUE,out[[#This Row],[deceased]]=TRUE),FALSE,TRUE)</f>
        <v>0</v>
      </c>
      <c r="K855" s="10" t="str">
        <f>IFERROR(VLOOKUP(out[[#This Row],[role]:[role]],Table2[],MATCH(out[[#Headers],[דירוג]],Table2[#Headers],0),FALSE),"אחר")</f>
        <v>שופט</v>
      </c>
      <c r="L855" s="10" t="str">
        <f>IFERROR(VLOOKUP(out[[#This Row],[role]:[role]],Table2[],MATCH(out[[#Headers],[ערכאה]],Table2[#Headers],0),FALSE),"אחר")</f>
        <v>אחר</v>
      </c>
      <c r="M855" s="10">
        <v>1</v>
      </c>
      <c r="N855" s="10">
        <f>IF(out[[#This Row],[sex]]="female",1,0)</f>
        <v>0</v>
      </c>
      <c r="O855" s="10"/>
      <c r="P855" s="10">
        <f>IF(out[[#This Row],[שמות ערביים]]="ערבי",1,0)</f>
        <v>0</v>
      </c>
    </row>
    <row r="856" spans="1:16" x14ac:dyDescent="0.25">
      <c r="A856" s="1" t="s">
        <v>9</v>
      </c>
      <c r="B856" s="1" t="s">
        <v>448</v>
      </c>
      <c r="C856" s="1" t="s">
        <v>449</v>
      </c>
      <c r="D856" s="1" t="s">
        <v>450</v>
      </c>
      <c r="E856" s="1" t="s">
        <v>70</v>
      </c>
      <c r="F856" s="1" t="s">
        <v>70</v>
      </c>
      <c r="G856" s="1" t="s">
        <v>15</v>
      </c>
      <c r="H856" t="b">
        <v>1</v>
      </c>
      <c r="I856" t="b">
        <v>1</v>
      </c>
      <c r="J856" s="10" t="b">
        <f>IF(OR(out[[#This Row],[retired]]=TRUE,out[[#This Row],[deceased]]=TRUE),FALSE,TRUE)</f>
        <v>0</v>
      </c>
      <c r="K856" s="10" t="str">
        <f>IFERROR(VLOOKUP(out[[#This Row],[role]:[role]],Table2[],MATCH(out[[#Headers],[דירוג]],Table2[#Headers],0),FALSE),"אחר")</f>
        <v>שופט</v>
      </c>
      <c r="L856" s="10" t="str">
        <f>IFERROR(VLOOKUP(out[[#This Row],[role]:[role]],Table2[],MATCH(out[[#Headers],[ערכאה]],Table2[#Headers],0),FALSE),"אחר")</f>
        <v>בית משפט שלום</v>
      </c>
      <c r="M856" s="10">
        <v>1</v>
      </c>
      <c r="N856" s="10">
        <f>IF(out[[#This Row],[sex]]="female",1,0)</f>
        <v>0</v>
      </c>
      <c r="O856" s="10"/>
      <c r="P856" s="10">
        <f>IF(out[[#This Row],[שמות ערביים]]="ערבי",1,0)</f>
        <v>0</v>
      </c>
    </row>
    <row r="857" spans="1:16" x14ac:dyDescent="0.25">
      <c r="A857" s="1" t="s">
        <v>9</v>
      </c>
      <c r="B857" s="1" t="s">
        <v>451</v>
      </c>
      <c r="C857" s="1" t="s">
        <v>372</v>
      </c>
      <c r="D857" s="1" t="s">
        <v>225</v>
      </c>
      <c r="E857" s="1" t="s">
        <v>373</v>
      </c>
      <c r="F857" s="1" t="s">
        <v>441</v>
      </c>
      <c r="G857" s="1" t="s">
        <v>15</v>
      </c>
      <c r="H857" t="b">
        <v>1</v>
      </c>
      <c r="I857" t="b">
        <v>1</v>
      </c>
      <c r="J857" s="10" t="b">
        <f>IF(OR(out[[#This Row],[retired]]=TRUE,out[[#This Row],[deceased]]=TRUE),FALSE,TRUE)</f>
        <v>0</v>
      </c>
      <c r="K857" s="10" t="str">
        <f>IFERROR(VLOOKUP(out[[#This Row],[role]:[role]],Table2[],MATCH(out[[#Headers],[דירוג]],Table2[#Headers],0),FALSE),"אחר")</f>
        <v>שופט</v>
      </c>
      <c r="L857" s="10" t="str">
        <f>IFERROR(VLOOKUP(out[[#This Row],[role]:[role]],Table2[],MATCH(out[[#Headers],[ערכאה]],Table2[#Headers],0),FALSE),"אחר")</f>
        <v>בית המשפט העליון</v>
      </c>
      <c r="M857" s="10">
        <v>1</v>
      </c>
      <c r="N857" s="10">
        <f>IF(out[[#This Row],[sex]]="female",1,0)</f>
        <v>0</v>
      </c>
      <c r="O857" s="10"/>
      <c r="P857" s="10">
        <f>IF(out[[#This Row],[שמות ערביים]]="ערבי",1,0)</f>
        <v>0</v>
      </c>
    </row>
    <row r="858" spans="1:16" x14ac:dyDescent="0.25">
      <c r="A858" s="1" t="s">
        <v>9</v>
      </c>
      <c r="B858" s="1" t="s">
        <v>456</v>
      </c>
      <c r="C858" s="1" t="s">
        <v>457</v>
      </c>
      <c r="D858" s="1" t="s">
        <v>458</v>
      </c>
      <c r="E858" s="1" t="s">
        <v>459</v>
      </c>
      <c r="F858" s="1" t="s">
        <v>460</v>
      </c>
      <c r="G858" s="1" t="s">
        <v>15</v>
      </c>
      <c r="H858" t="b">
        <v>1</v>
      </c>
      <c r="I858" t="b">
        <v>0</v>
      </c>
      <c r="J858" s="10" t="b">
        <f>IF(OR(out[[#This Row],[retired]]=TRUE,out[[#This Row],[deceased]]=TRUE),FALSE,TRUE)</f>
        <v>0</v>
      </c>
      <c r="K858" s="10" t="str">
        <f>IFERROR(VLOOKUP(out[[#This Row],[role]:[role]],Table2[],MATCH(out[[#Headers],[דירוג]],Table2[#Headers],0),FALSE),"אחר")</f>
        <v>שופט</v>
      </c>
      <c r="L858" s="10" t="str">
        <f>IFERROR(VLOOKUP(out[[#This Row],[role]:[role]],Table2[],MATCH(out[[#Headers],[ערכאה]],Table2[#Headers],0),FALSE),"אחר")</f>
        <v>בית משפט שלום</v>
      </c>
      <c r="M858" s="10">
        <v>1</v>
      </c>
      <c r="N858" s="10">
        <f>IF(out[[#This Row],[sex]]="female",1,0)</f>
        <v>0</v>
      </c>
      <c r="O858" s="10"/>
      <c r="P858" s="10">
        <f>IF(out[[#This Row],[שמות ערביים]]="ערבי",1,0)</f>
        <v>0</v>
      </c>
    </row>
    <row r="859" spans="1:16" x14ac:dyDescent="0.25">
      <c r="A859" s="1" t="s">
        <v>9</v>
      </c>
      <c r="B859" s="1" t="s">
        <v>461</v>
      </c>
      <c r="C859" s="1" t="s">
        <v>155</v>
      </c>
      <c r="D859" s="1" t="s">
        <v>450</v>
      </c>
      <c r="E859" s="1" t="s">
        <v>70</v>
      </c>
      <c r="F859" s="1" t="s">
        <v>70</v>
      </c>
      <c r="G859" s="1" t="s">
        <v>15</v>
      </c>
      <c r="H859" t="b">
        <v>1</v>
      </c>
      <c r="I859" t="b">
        <v>1</v>
      </c>
      <c r="J859" s="10" t="b">
        <f>IF(OR(out[[#This Row],[retired]]=TRUE,out[[#This Row],[deceased]]=TRUE),FALSE,TRUE)</f>
        <v>0</v>
      </c>
      <c r="K859" s="10" t="str">
        <f>IFERROR(VLOOKUP(out[[#This Row],[role]:[role]],Table2[],MATCH(out[[#Headers],[דירוג]],Table2[#Headers],0),FALSE),"אחר")</f>
        <v>שופט</v>
      </c>
      <c r="L859" s="10" t="str">
        <f>IFERROR(VLOOKUP(out[[#This Row],[role]:[role]],Table2[],MATCH(out[[#Headers],[ערכאה]],Table2[#Headers],0),FALSE),"אחר")</f>
        <v>בית משפט שלום</v>
      </c>
      <c r="M859" s="10">
        <v>1</v>
      </c>
      <c r="N859" s="10">
        <f>IF(out[[#This Row],[sex]]="female",1,0)</f>
        <v>0</v>
      </c>
      <c r="O859" s="10"/>
      <c r="P859" s="10">
        <f>IF(out[[#This Row],[שמות ערביים]]="ערבי",1,0)</f>
        <v>0</v>
      </c>
    </row>
    <row r="860" spans="1:16" x14ac:dyDescent="0.25">
      <c r="A860" s="1" t="s">
        <v>9</v>
      </c>
      <c r="B860" s="1" t="s">
        <v>462</v>
      </c>
      <c r="C860" s="1" t="s">
        <v>68</v>
      </c>
      <c r="D860" s="1" t="s">
        <v>463</v>
      </c>
      <c r="E860" s="1" t="s">
        <v>464</v>
      </c>
      <c r="F860" s="1" t="s">
        <v>465</v>
      </c>
      <c r="G860" s="1" t="s">
        <v>15</v>
      </c>
      <c r="H860" t="b">
        <v>1</v>
      </c>
      <c r="I860" t="b">
        <v>0</v>
      </c>
      <c r="J860" s="10" t="b">
        <f>IF(OR(out[[#This Row],[retired]]=TRUE,out[[#This Row],[deceased]]=TRUE),FALSE,TRUE)</f>
        <v>0</v>
      </c>
      <c r="K860" s="10" t="str">
        <f>IFERROR(VLOOKUP(out[[#This Row],[role]:[role]],Table2[],MATCH(out[[#Headers],[דירוג]],Table2[#Headers],0),FALSE),"אחר")</f>
        <v>שופט</v>
      </c>
      <c r="L860" s="10" t="str">
        <f>IFERROR(VLOOKUP(out[[#This Row],[role]:[role]],Table2[],MATCH(out[[#Headers],[ערכאה]],Table2[#Headers],0),FALSE),"אחר")</f>
        <v>בית הדין הארצי לעבודה</v>
      </c>
      <c r="M860" s="10">
        <v>1</v>
      </c>
      <c r="N860" s="10">
        <f>IF(out[[#This Row],[sex]]="female",1,0)</f>
        <v>0</v>
      </c>
      <c r="O860" s="10"/>
      <c r="P860" s="10">
        <f>IF(out[[#This Row],[שמות ערביים]]="ערבי",1,0)</f>
        <v>0</v>
      </c>
    </row>
    <row r="861" spans="1:16" x14ac:dyDescent="0.25">
      <c r="A861" s="1" t="s">
        <v>9</v>
      </c>
      <c r="B861" s="1" t="s">
        <v>476</v>
      </c>
      <c r="C861" s="1" t="s">
        <v>477</v>
      </c>
      <c r="D861" s="1" t="s">
        <v>478</v>
      </c>
      <c r="E861" s="1" t="s">
        <v>479</v>
      </c>
      <c r="F861" s="1" t="s">
        <v>480</v>
      </c>
      <c r="G861" s="1" t="s">
        <v>15</v>
      </c>
      <c r="H861" t="b">
        <v>1</v>
      </c>
      <c r="I861" t="b">
        <v>0</v>
      </c>
      <c r="J861" s="10" t="b">
        <f>IF(OR(out[[#This Row],[retired]]=TRUE,out[[#This Row],[deceased]]=TRUE),FALSE,TRUE)</f>
        <v>0</v>
      </c>
      <c r="K861" s="10" t="str">
        <f>IFERROR(VLOOKUP(out[[#This Row],[role]:[role]],Table2[],MATCH(out[[#Headers],[דירוג]],Table2[#Headers],0),FALSE),"אחר")</f>
        <v>שופט</v>
      </c>
      <c r="L861" s="10" t="str">
        <f>IFERROR(VLOOKUP(out[[#This Row],[role]:[role]],Table2[],MATCH(out[[#Headers],[ערכאה]],Table2[#Headers],0),FALSE),"אחר")</f>
        <v>בית משפט שלום</v>
      </c>
      <c r="M861" s="10">
        <v>1</v>
      </c>
      <c r="N861" s="10">
        <f>IF(out[[#This Row],[sex]]="female",1,0)</f>
        <v>0</v>
      </c>
      <c r="O861" s="10"/>
      <c r="P861" s="10">
        <f>IF(out[[#This Row],[שמות ערביים]]="ערבי",1,0)</f>
        <v>0</v>
      </c>
    </row>
    <row r="862" spans="1:16" x14ac:dyDescent="0.25">
      <c r="A862" s="1" t="s">
        <v>9</v>
      </c>
      <c r="B862" s="1" t="s">
        <v>481</v>
      </c>
      <c r="C862" s="1" t="s">
        <v>482</v>
      </c>
      <c r="D862" s="1" t="s">
        <v>483</v>
      </c>
      <c r="E862" s="1" t="s">
        <v>484</v>
      </c>
      <c r="F862" s="1" t="s">
        <v>485</v>
      </c>
      <c r="G862" s="1" t="s">
        <v>15</v>
      </c>
      <c r="H862" t="b">
        <v>1</v>
      </c>
      <c r="I862" t="b">
        <v>1</v>
      </c>
      <c r="J862" s="10" t="b">
        <f>IF(OR(out[[#This Row],[retired]]=TRUE,out[[#This Row],[deceased]]=TRUE),FALSE,TRUE)</f>
        <v>0</v>
      </c>
      <c r="K862" s="10" t="str">
        <f>IFERROR(VLOOKUP(out[[#This Row],[role]:[role]],Table2[],MATCH(out[[#Headers],[דירוג]],Table2[#Headers],0),FALSE),"אחר")</f>
        <v>שופט</v>
      </c>
      <c r="L862" s="10" t="str">
        <f>IFERROR(VLOOKUP(out[[#This Row],[role]:[role]],Table2[],MATCH(out[[#Headers],[ערכאה]],Table2[#Headers],0),FALSE),"אחר")</f>
        <v>בית הדין הארצי לעבודה</v>
      </c>
      <c r="M862" s="10">
        <v>1</v>
      </c>
      <c r="N862" s="10">
        <f>IF(out[[#This Row],[sex]]="female",1,0)</f>
        <v>0</v>
      </c>
      <c r="O862" s="10"/>
      <c r="P862" s="10">
        <f>IF(out[[#This Row],[שמות ערביים]]="ערבי",1,0)</f>
        <v>0</v>
      </c>
    </row>
    <row r="863" spans="1:16" x14ac:dyDescent="0.25">
      <c r="A863" s="1" t="s">
        <v>9</v>
      </c>
      <c r="B863" s="1" t="s">
        <v>330</v>
      </c>
      <c r="C863" s="1" t="s">
        <v>486</v>
      </c>
      <c r="D863" s="1" t="s">
        <v>487</v>
      </c>
      <c r="E863" s="1" t="s">
        <v>488</v>
      </c>
      <c r="F863" s="1" t="s">
        <v>489</v>
      </c>
      <c r="G863" s="1" t="s">
        <v>15</v>
      </c>
      <c r="H863" t="b">
        <v>1</v>
      </c>
      <c r="I863" t="b">
        <v>0</v>
      </c>
      <c r="J863" s="10" t="b">
        <f>IF(OR(out[[#This Row],[retired]]=TRUE,out[[#This Row],[deceased]]=TRUE),FALSE,TRUE)</f>
        <v>0</v>
      </c>
      <c r="K863" s="10" t="str">
        <f>IFERROR(VLOOKUP(out[[#This Row],[role]:[role]],Table2[],MATCH(out[[#Headers],[דירוג]],Table2[#Headers],0),FALSE),"אחר")</f>
        <v>שופט</v>
      </c>
      <c r="L863" s="10" t="str">
        <f>IFERROR(VLOOKUP(out[[#This Row],[role]:[role]],Table2[],MATCH(out[[#Headers],[ערכאה]],Table2[#Headers],0),FALSE),"אחר")</f>
        <v>בית משפט שלום</v>
      </c>
      <c r="M863" s="10">
        <v>1</v>
      </c>
      <c r="N863" s="10">
        <f>IF(out[[#This Row],[sex]]="female",1,0)</f>
        <v>0</v>
      </c>
      <c r="O863" s="10"/>
      <c r="P863" s="10">
        <f>IF(out[[#This Row],[שמות ערביים]]="ערבי",1,0)</f>
        <v>0</v>
      </c>
    </row>
    <row r="864" spans="1:16" x14ac:dyDescent="0.25">
      <c r="A864" s="1" t="s">
        <v>9</v>
      </c>
      <c r="B864" s="1" t="s">
        <v>494</v>
      </c>
      <c r="C864" s="1" t="s">
        <v>495</v>
      </c>
      <c r="D864" s="1" t="s">
        <v>491</v>
      </c>
      <c r="E864" s="1" t="s">
        <v>70</v>
      </c>
      <c r="F864" s="1" t="s">
        <v>70</v>
      </c>
      <c r="G864" s="1" t="s">
        <v>15</v>
      </c>
      <c r="H864" t="b">
        <v>1</v>
      </c>
      <c r="I864" t="b">
        <v>1</v>
      </c>
      <c r="J864" s="10" t="b">
        <f>IF(OR(out[[#This Row],[retired]]=TRUE,out[[#This Row],[deceased]]=TRUE),FALSE,TRUE)</f>
        <v>0</v>
      </c>
      <c r="K864" s="10" t="str">
        <f>IFERROR(VLOOKUP(out[[#This Row],[role]:[role]],Table2[],MATCH(out[[#Headers],[דירוג]],Table2[#Headers],0),FALSE),"אחר")</f>
        <v>שופט</v>
      </c>
      <c r="L864" s="10" t="str">
        <f>IFERROR(VLOOKUP(out[[#This Row],[role]:[role]],Table2[],MATCH(out[[#Headers],[ערכאה]],Table2[#Headers],0),FALSE),"אחר")</f>
        <v>בית משפט המחוזי</v>
      </c>
      <c r="M864" s="10">
        <v>1</v>
      </c>
      <c r="N864" s="10">
        <f>IF(out[[#This Row],[sex]]="female",1,0)</f>
        <v>0</v>
      </c>
      <c r="O864" s="10"/>
      <c r="P864" s="10">
        <f>IF(out[[#This Row],[שמות ערביים]]="ערבי",1,0)</f>
        <v>0</v>
      </c>
    </row>
    <row r="865" spans="1:16" x14ac:dyDescent="0.25">
      <c r="A865" s="1" t="s">
        <v>9</v>
      </c>
      <c r="B865" s="1" t="s">
        <v>509</v>
      </c>
      <c r="C865" s="1" t="s">
        <v>510</v>
      </c>
      <c r="D865" s="1" t="s">
        <v>500</v>
      </c>
      <c r="E865" s="1" t="s">
        <v>511</v>
      </c>
      <c r="F865" s="1" t="s">
        <v>501</v>
      </c>
      <c r="G865" s="1" t="s">
        <v>15</v>
      </c>
      <c r="H865" t="b">
        <v>1</v>
      </c>
      <c r="I865" t="b">
        <v>0</v>
      </c>
      <c r="J865" s="10" t="b">
        <f>IF(OR(out[[#This Row],[retired]]=TRUE,out[[#This Row],[deceased]]=TRUE),FALSE,TRUE)</f>
        <v>0</v>
      </c>
      <c r="K865" s="10" t="str">
        <f>IFERROR(VLOOKUP(out[[#This Row],[role]:[role]],Table2[],MATCH(out[[#Headers],[דירוג]],Table2[#Headers],0),FALSE),"אחר")</f>
        <v>שופט</v>
      </c>
      <c r="L865" s="10" t="str">
        <f>IFERROR(VLOOKUP(out[[#This Row],[role]:[role]],Table2[],MATCH(out[[#Headers],[ערכאה]],Table2[#Headers],0),FALSE),"אחר")</f>
        <v>בית משפט שלום</v>
      </c>
      <c r="M865" s="10">
        <v>1</v>
      </c>
      <c r="N865" s="10">
        <f>IF(out[[#This Row],[sex]]="female",1,0)</f>
        <v>0</v>
      </c>
      <c r="O865" s="10"/>
      <c r="P865" s="10">
        <f>IF(out[[#This Row],[שמות ערביים]]="ערבי",1,0)</f>
        <v>0</v>
      </c>
    </row>
    <row r="866" spans="1:16" x14ac:dyDescent="0.25">
      <c r="A866" s="1" t="s">
        <v>9</v>
      </c>
      <c r="B866" s="1" t="s">
        <v>512</v>
      </c>
      <c r="C866" s="1" t="s">
        <v>513</v>
      </c>
      <c r="D866" s="1" t="s">
        <v>514</v>
      </c>
      <c r="E866" s="1" t="s">
        <v>515</v>
      </c>
      <c r="F866" s="1" t="s">
        <v>516</v>
      </c>
      <c r="G866" s="1" t="s">
        <v>15</v>
      </c>
      <c r="H866" t="b">
        <v>1</v>
      </c>
      <c r="I866" t="b">
        <v>0</v>
      </c>
      <c r="J866" s="10" t="b">
        <f>IF(OR(out[[#This Row],[retired]]=TRUE,out[[#This Row],[deceased]]=TRUE),FALSE,TRUE)</f>
        <v>0</v>
      </c>
      <c r="K866" s="10" t="str">
        <f>IFERROR(VLOOKUP(out[[#This Row],[role]:[role]],Table2[],MATCH(out[[#Headers],[דירוג]],Table2[#Headers],0),FALSE),"אחר")</f>
        <v>סגן או משנה</v>
      </c>
      <c r="L866" s="10" t="str">
        <f>IFERROR(VLOOKUP(out[[#This Row],[role]:[role]],Table2[],MATCH(out[[#Headers],[ערכאה]],Table2[#Headers],0),FALSE),"אחר")</f>
        <v>בית משפט המחוזי</v>
      </c>
      <c r="M866" s="10">
        <v>1</v>
      </c>
      <c r="N866" s="10">
        <f>IF(out[[#This Row],[sex]]="female",1,0)</f>
        <v>0</v>
      </c>
      <c r="O866" s="10"/>
      <c r="P866" s="10">
        <f>IF(out[[#This Row],[שמות ערביים]]="ערבי",1,0)</f>
        <v>0</v>
      </c>
    </row>
    <row r="867" spans="1:16" x14ac:dyDescent="0.25">
      <c r="A867" s="1" t="s">
        <v>9</v>
      </c>
      <c r="B867" s="1" t="s">
        <v>122</v>
      </c>
      <c r="C867" s="1" t="s">
        <v>528</v>
      </c>
      <c r="D867" s="1" t="s">
        <v>529</v>
      </c>
      <c r="E867" s="1" t="s">
        <v>530</v>
      </c>
      <c r="F867" s="1" t="s">
        <v>531</v>
      </c>
      <c r="G867" s="1" t="s">
        <v>26</v>
      </c>
      <c r="H867" t="b">
        <v>1</v>
      </c>
      <c r="I867" t="b">
        <v>1</v>
      </c>
      <c r="J867" s="10" t="b">
        <f>IF(OR(out[[#This Row],[retired]]=TRUE,out[[#This Row],[deceased]]=TRUE),FALSE,TRUE)</f>
        <v>0</v>
      </c>
      <c r="K867" s="10" t="str">
        <f>IFERROR(VLOOKUP(out[[#This Row],[role]:[role]],Table2[],MATCH(out[[#Headers],[דירוג]],Table2[#Headers],0),FALSE),"אחר")</f>
        <v>שופט</v>
      </c>
      <c r="L867" s="10" t="str">
        <f>IFERROR(VLOOKUP(out[[#This Row],[role]:[role]],Table2[],MATCH(out[[#Headers],[ערכאה]],Table2[#Headers],0),FALSE),"אחר")</f>
        <v>בית משפט המחוזי</v>
      </c>
      <c r="M867" s="10">
        <v>1</v>
      </c>
      <c r="N867" s="10">
        <f>IF(out[[#This Row],[sex]]="female",1,0)</f>
        <v>1</v>
      </c>
      <c r="O867" s="10"/>
      <c r="P867" s="10">
        <f>IF(out[[#This Row],[שמות ערביים]]="ערבי",1,0)</f>
        <v>0</v>
      </c>
    </row>
    <row r="868" spans="1:16" x14ac:dyDescent="0.25">
      <c r="A868" s="1" t="s">
        <v>9</v>
      </c>
      <c r="B868" s="1" t="s">
        <v>532</v>
      </c>
      <c r="C868" s="1" t="s">
        <v>95</v>
      </c>
      <c r="D868" s="1" t="s">
        <v>533</v>
      </c>
      <c r="E868" s="1" t="s">
        <v>97</v>
      </c>
      <c r="F868" s="1" t="s">
        <v>534</v>
      </c>
      <c r="G868" s="1" t="s">
        <v>15</v>
      </c>
      <c r="H868" t="b">
        <v>1</v>
      </c>
      <c r="I868" t="b">
        <v>0</v>
      </c>
      <c r="J868" s="10" t="b">
        <f>IF(OR(out[[#This Row],[retired]]=TRUE,out[[#This Row],[deceased]]=TRUE),FALSE,TRUE)</f>
        <v>0</v>
      </c>
      <c r="K868" s="10" t="str">
        <f>IFERROR(VLOOKUP(out[[#This Row],[role]:[role]],Table2[],MATCH(out[[#Headers],[דירוג]],Table2[#Headers],0),FALSE),"אחר")</f>
        <v>שופט</v>
      </c>
      <c r="L868" s="10" t="str">
        <f>IFERROR(VLOOKUP(out[[#This Row],[role]:[role]],Table2[],MATCH(out[[#Headers],[ערכאה]],Table2[#Headers],0),FALSE),"אחר")</f>
        <v>בית משפט לתעבורה</v>
      </c>
      <c r="M868" s="10">
        <v>1</v>
      </c>
      <c r="N868" s="10">
        <f>IF(out[[#This Row],[sex]]="female",1,0)</f>
        <v>0</v>
      </c>
      <c r="O868" s="10"/>
      <c r="P868" s="10">
        <f>IF(out[[#This Row],[שמות ערביים]]="ערבי",1,0)</f>
        <v>0</v>
      </c>
    </row>
    <row r="869" spans="1:16" x14ac:dyDescent="0.25">
      <c r="A869" s="1" t="s">
        <v>9</v>
      </c>
      <c r="B869" s="1" t="s">
        <v>535</v>
      </c>
      <c r="C869" s="1" t="s">
        <v>155</v>
      </c>
      <c r="D869" s="1" t="s">
        <v>536</v>
      </c>
      <c r="E869" s="1" t="s">
        <v>70</v>
      </c>
      <c r="F869" s="1" t="s">
        <v>70</v>
      </c>
      <c r="G869" s="1" t="s">
        <v>15</v>
      </c>
      <c r="H869" t="b">
        <v>1</v>
      </c>
      <c r="I869" t="b">
        <v>1</v>
      </c>
      <c r="J869" s="10" t="b">
        <f>IF(OR(out[[#This Row],[retired]]=TRUE,out[[#This Row],[deceased]]=TRUE),FALSE,TRUE)</f>
        <v>0</v>
      </c>
      <c r="K869" s="10" t="str">
        <f>IFERROR(VLOOKUP(out[[#This Row],[role]:[role]],Table2[],MATCH(out[[#Headers],[דירוג]],Table2[#Headers],0),FALSE),"אחר")</f>
        <v>שופט</v>
      </c>
      <c r="L869" s="10" t="str">
        <f>IFERROR(VLOOKUP(out[[#This Row],[role]:[role]],Table2[],MATCH(out[[#Headers],[ערכאה]],Table2[#Headers],0),FALSE),"אחר")</f>
        <v>בית משפט שלום</v>
      </c>
      <c r="M869" s="10">
        <v>1</v>
      </c>
      <c r="N869" s="10">
        <f>IF(out[[#This Row],[sex]]="female",1,0)</f>
        <v>0</v>
      </c>
      <c r="O869" s="10"/>
      <c r="P869" s="10">
        <f>IF(out[[#This Row],[שמות ערביים]]="ערבי",1,0)</f>
        <v>0</v>
      </c>
    </row>
    <row r="870" spans="1:16" x14ac:dyDescent="0.25">
      <c r="A870" s="1" t="s">
        <v>9</v>
      </c>
      <c r="B870" s="1" t="s">
        <v>540</v>
      </c>
      <c r="C870" s="1" t="s">
        <v>541</v>
      </c>
      <c r="D870" s="1" t="s">
        <v>542</v>
      </c>
      <c r="E870" s="1" t="s">
        <v>543</v>
      </c>
      <c r="F870" s="1" t="s">
        <v>544</v>
      </c>
      <c r="G870" s="1" t="s">
        <v>15</v>
      </c>
      <c r="H870" t="b">
        <v>1</v>
      </c>
      <c r="I870" t="b">
        <v>1</v>
      </c>
      <c r="J870" s="10" t="b">
        <f>IF(OR(out[[#This Row],[retired]]=TRUE,out[[#This Row],[deceased]]=TRUE),FALSE,TRUE)</f>
        <v>0</v>
      </c>
      <c r="K870" s="10" t="str">
        <f>IFERROR(VLOOKUP(out[[#This Row],[role]:[role]],Table2[],MATCH(out[[#Headers],[דירוג]],Table2[#Headers],0),FALSE),"אחר")</f>
        <v>שופט</v>
      </c>
      <c r="L870" s="10" t="str">
        <f>IFERROR(VLOOKUP(out[[#This Row],[role]:[role]],Table2[],MATCH(out[[#Headers],[ערכאה]],Table2[#Headers],0),FALSE),"אחר")</f>
        <v>בית משפט שלום</v>
      </c>
      <c r="M870" s="10">
        <v>1</v>
      </c>
      <c r="N870" s="10">
        <f>IF(out[[#This Row],[sex]]="female",1,0)</f>
        <v>0</v>
      </c>
      <c r="O870" s="10"/>
      <c r="P870" s="10">
        <f>IF(out[[#This Row],[שמות ערביים]]="ערבי",1,0)</f>
        <v>0</v>
      </c>
    </row>
    <row r="871" spans="1:16" x14ac:dyDescent="0.25">
      <c r="A871" s="1" t="s">
        <v>9</v>
      </c>
      <c r="B871" s="1" t="s">
        <v>549</v>
      </c>
      <c r="C871" s="1" t="s">
        <v>68</v>
      </c>
      <c r="D871" s="1" t="s">
        <v>550</v>
      </c>
      <c r="E871" s="1" t="s">
        <v>551</v>
      </c>
      <c r="F871" s="1" t="s">
        <v>552</v>
      </c>
      <c r="G871" s="1" t="s">
        <v>15</v>
      </c>
      <c r="H871" t="b">
        <v>1</v>
      </c>
      <c r="I871" t="b">
        <v>0</v>
      </c>
      <c r="J871" s="10" t="b">
        <f>IF(OR(out[[#This Row],[retired]]=TRUE,out[[#This Row],[deceased]]=TRUE),FALSE,TRUE)</f>
        <v>0</v>
      </c>
      <c r="K871" s="10" t="str">
        <f>IFERROR(VLOOKUP(out[[#This Row],[role]:[role]],Table2[],MATCH(out[[#Headers],[דירוג]],Table2[#Headers],0),FALSE),"אחר")</f>
        <v>שופט</v>
      </c>
      <c r="L871" s="10" t="str">
        <f>IFERROR(VLOOKUP(out[[#This Row],[role]:[role]],Table2[],MATCH(out[[#Headers],[ערכאה]],Table2[#Headers],0),FALSE),"אחר")</f>
        <v>בית המשפט העליון</v>
      </c>
      <c r="M871" s="10">
        <v>1</v>
      </c>
      <c r="N871" s="10">
        <f>IF(out[[#This Row],[sex]]="female",1,0)</f>
        <v>0</v>
      </c>
      <c r="O871" s="10"/>
      <c r="P871" s="10">
        <f>IF(out[[#This Row],[שמות ערביים]]="ערבי",1,0)</f>
        <v>0</v>
      </c>
    </row>
    <row r="872" spans="1:16" x14ac:dyDescent="0.25">
      <c r="A872" s="1" t="s">
        <v>9</v>
      </c>
      <c r="B872" s="1" t="s">
        <v>553</v>
      </c>
      <c r="C872" s="1" t="s">
        <v>114</v>
      </c>
      <c r="D872" s="1" t="s">
        <v>554</v>
      </c>
      <c r="E872" s="1" t="s">
        <v>555</v>
      </c>
      <c r="F872" s="1" t="s">
        <v>556</v>
      </c>
      <c r="G872" s="1" t="s">
        <v>15</v>
      </c>
      <c r="H872" t="b">
        <v>1</v>
      </c>
      <c r="I872" t="b">
        <v>1</v>
      </c>
      <c r="J872" s="10" t="b">
        <f>IF(OR(out[[#This Row],[retired]]=TRUE,out[[#This Row],[deceased]]=TRUE),FALSE,TRUE)</f>
        <v>0</v>
      </c>
      <c r="K872" s="10" t="str">
        <f>IFERROR(VLOOKUP(out[[#This Row],[role]:[role]],Table2[],MATCH(out[[#Headers],[דירוג]],Table2[#Headers],0),FALSE),"אחר")</f>
        <v>סגן או משנה</v>
      </c>
      <c r="L872" s="10" t="str">
        <f>IFERROR(VLOOKUP(out[[#This Row],[role]:[role]],Table2[],MATCH(out[[#Headers],[ערכאה]],Table2[#Headers],0),FALSE),"אחר")</f>
        <v>בית משפט המחוזי</v>
      </c>
      <c r="M872" s="10">
        <v>1</v>
      </c>
      <c r="N872" s="10">
        <f>IF(out[[#This Row],[sex]]="female",1,0)</f>
        <v>0</v>
      </c>
      <c r="O872" s="10"/>
      <c r="P872" s="10">
        <f>IF(out[[#This Row],[שמות ערביים]]="ערבי",1,0)</f>
        <v>0</v>
      </c>
    </row>
    <row r="873" spans="1:16" x14ac:dyDescent="0.25">
      <c r="A873" s="1" t="s">
        <v>9</v>
      </c>
      <c r="B873" s="1" t="s">
        <v>567</v>
      </c>
      <c r="C873" s="1" t="s">
        <v>568</v>
      </c>
      <c r="D873" s="1" t="s">
        <v>569</v>
      </c>
      <c r="E873" s="1" t="s">
        <v>570</v>
      </c>
      <c r="F873" s="1" t="s">
        <v>571</v>
      </c>
      <c r="G873" s="1" t="s">
        <v>15</v>
      </c>
      <c r="H873" t="b">
        <v>1</v>
      </c>
      <c r="I873" t="b">
        <v>0</v>
      </c>
      <c r="J873" s="10" t="b">
        <f>IF(OR(out[[#This Row],[retired]]=TRUE,out[[#This Row],[deceased]]=TRUE),FALSE,TRUE)</f>
        <v>0</v>
      </c>
      <c r="K873" s="10" t="str">
        <f>IFERROR(VLOOKUP(out[[#This Row],[role]:[role]],Table2[],MATCH(out[[#Headers],[דירוג]],Table2[#Headers],0),FALSE),"אחר")</f>
        <v>שופט</v>
      </c>
      <c r="L873" s="10" t="str">
        <f>IFERROR(VLOOKUP(out[[#This Row],[role]:[role]],Table2[],MATCH(out[[#Headers],[ערכאה]],Table2[#Headers],0),FALSE),"אחר")</f>
        <v>בית משפט שלום</v>
      </c>
      <c r="M873" s="10">
        <v>1</v>
      </c>
      <c r="N873" s="10">
        <f>IF(out[[#This Row],[sex]]="female",1,0)</f>
        <v>0</v>
      </c>
      <c r="O873" s="10"/>
      <c r="P873" s="10">
        <f>IF(out[[#This Row],[שמות ערביים]]="ערבי",1,0)</f>
        <v>0</v>
      </c>
    </row>
    <row r="874" spans="1:16" x14ac:dyDescent="0.25">
      <c r="A874" s="1" t="s">
        <v>99</v>
      </c>
      <c r="B874" s="1" t="s">
        <v>572</v>
      </c>
      <c r="C874" s="1" t="s">
        <v>439</v>
      </c>
      <c r="D874" s="1" t="s">
        <v>573</v>
      </c>
      <c r="E874" s="1" t="s">
        <v>574</v>
      </c>
      <c r="F874" s="1" t="s">
        <v>575</v>
      </c>
      <c r="G874" s="1" t="s">
        <v>15</v>
      </c>
      <c r="H874" t="b">
        <v>1</v>
      </c>
      <c r="I874" t="b">
        <v>0</v>
      </c>
      <c r="J874" s="10" t="b">
        <f>IF(OR(out[[#This Row],[retired]]=TRUE,out[[#This Row],[deceased]]=TRUE),FALSE,TRUE)</f>
        <v>0</v>
      </c>
      <c r="K874" s="10" t="str">
        <f>IFERROR(VLOOKUP(out[[#This Row],[role]:[role]],Table2[],MATCH(out[[#Headers],[דירוג]],Table2[#Headers],0),FALSE),"אחר")</f>
        <v>רשם</v>
      </c>
      <c r="L874" s="10" t="str">
        <f>IFERROR(VLOOKUP(out[[#This Row],[role]:[role]],Table2[],MATCH(out[[#Headers],[ערכאה]],Table2[#Headers],0),FALSE),"אחר")</f>
        <v>בית משפט שלום</v>
      </c>
      <c r="M874" s="10">
        <v>1</v>
      </c>
      <c r="N874" s="10">
        <f>IF(out[[#This Row],[sex]]="female",1,0)</f>
        <v>0</v>
      </c>
      <c r="O874" s="10"/>
      <c r="P874" s="10">
        <f>IF(out[[#This Row],[שמות ערביים]]="ערבי",1,0)</f>
        <v>0</v>
      </c>
    </row>
    <row r="875" spans="1:16" x14ac:dyDescent="0.25">
      <c r="A875" s="1" t="s">
        <v>9</v>
      </c>
      <c r="B875" s="1" t="s">
        <v>451</v>
      </c>
      <c r="C875" s="1" t="s">
        <v>576</v>
      </c>
      <c r="D875" s="1" t="s">
        <v>101</v>
      </c>
      <c r="E875" s="1" t="s">
        <v>577</v>
      </c>
      <c r="F875" s="1" t="s">
        <v>103</v>
      </c>
      <c r="G875" s="1" t="s">
        <v>15</v>
      </c>
      <c r="H875" t="b">
        <v>1</v>
      </c>
      <c r="I875" t="b">
        <v>1</v>
      </c>
      <c r="J875" s="10" t="b">
        <f>IF(OR(out[[#This Row],[retired]]=TRUE,out[[#This Row],[deceased]]=TRUE),FALSE,TRUE)</f>
        <v>0</v>
      </c>
      <c r="K875" s="10" t="str">
        <f>IFERROR(VLOOKUP(out[[#This Row],[role]:[role]],Table2[],MATCH(out[[#Headers],[דירוג]],Table2[#Headers],0),FALSE),"אחר")</f>
        <v>שופט</v>
      </c>
      <c r="L875" s="10" t="str">
        <f>IFERROR(VLOOKUP(out[[#This Row],[role]:[role]],Table2[],MATCH(out[[#Headers],[ערכאה]],Table2[#Headers],0),FALSE),"אחר")</f>
        <v>בית המשפט העליון</v>
      </c>
      <c r="M875" s="10">
        <v>1</v>
      </c>
      <c r="N875" s="10">
        <f>IF(out[[#This Row],[sex]]="female",1,0)</f>
        <v>0</v>
      </c>
      <c r="O875" s="10"/>
      <c r="P875" s="10">
        <f>IF(out[[#This Row],[שמות ערביים]]="ערבי",1,0)</f>
        <v>0</v>
      </c>
    </row>
    <row r="876" spans="1:16" x14ac:dyDescent="0.25">
      <c r="A876" s="1" t="s">
        <v>9</v>
      </c>
      <c r="B876" s="1" t="s">
        <v>578</v>
      </c>
      <c r="C876" s="1" t="s">
        <v>215</v>
      </c>
      <c r="D876" s="1" t="s">
        <v>579</v>
      </c>
      <c r="E876" s="1" t="s">
        <v>70</v>
      </c>
      <c r="F876" s="1" t="s">
        <v>70</v>
      </c>
      <c r="G876" s="1" t="s">
        <v>15</v>
      </c>
      <c r="H876" t="b">
        <v>1</v>
      </c>
      <c r="I876" t="b">
        <v>1</v>
      </c>
      <c r="J876" s="10" t="b">
        <f>IF(OR(out[[#This Row],[retired]]=TRUE,out[[#This Row],[deceased]]=TRUE),FALSE,TRUE)</f>
        <v>0</v>
      </c>
      <c r="K876" s="10" t="str">
        <f>IFERROR(VLOOKUP(out[[#This Row],[role]:[role]],Table2[],MATCH(out[[#Headers],[דירוג]],Table2[#Headers],0),FALSE),"אחר")</f>
        <v>נשיא</v>
      </c>
      <c r="L876" s="10" t="str">
        <f>IFERROR(VLOOKUP(out[[#This Row],[role]:[role]],Table2[],MATCH(out[[#Headers],[ערכאה]],Table2[#Headers],0),FALSE),"אחר")</f>
        <v>בית משפט המחוזי</v>
      </c>
      <c r="M876" s="10">
        <v>1</v>
      </c>
      <c r="N876" s="10">
        <f>IF(out[[#This Row],[sex]]="female",1,0)</f>
        <v>0</v>
      </c>
      <c r="O876" s="10"/>
      <c r="P876" s="10">
        <f>IF(out[[#This Row],[שמות ערביים]]="ערבי",1,0)</f>
        <v>0</v>
      </c>
    </row>
    <row r="877" spans="1:16" x14ac:dyDescent="0.25">
      <c r="A877" s="1" t="s">
        <v>9</v>
      </c>
      <c r="B877" s="1" t="s">
        <v>399</v>
      </c>
      <c r="C877" s="1" t="s">
        <v>580</v>
      </c>
      <c r="D877" s="1" t="s">
        <v>581</v>
      </c>
      <c r="E877" s="1" t="s">
        <v>582</v>
      </c>
      <c r="F877" s="1" t="s">
        <v>583</v>
      </c>
      <c r="G877" s="1" t="s">
        <v>26</v>
      </c>
      <c r="H877" t="b">
        <v>1</v>
      </c>
      <c r="I877" t="b">
        <v>0</v>
      </c>
      <c r="J877" s="10" t="b">
        <f>IF(OR(out[[#This Row],[retired]]=TRUE,out[[#This Row],[deceased]]=TRUE),FALSE,TRUE)</f>
        <v>0</v>
      </c>
      <c r="K877" s="10" t="str">
        <f>IFERROR(VLOOKUP(out[[#This Row],[role]:[role]],Table2[],MATCH(out[[#Headers],[דירוג]],Table2[#Headers],0),FALSE),"אחר")</f>
        <v>שופט</v>
      </c>
      <c r="L877" s="10" t="str">
        <f>IFERROR(VLOOKUP(out[[#This Row],[role]:[role]],Table2[],MATCH(out[[#Headers],[ערכאה]],Table2[#Headers],0),FALSE),"אחר")</f>
        <v>בית הדין האזורי לעבודה</v>
      </c>
      <c r="M877" s="10">
        <v>1</v>
      </c>
      <c r="N877" s="10">
        <f>IF(out[[#This Row],[sex]]="female",1,0)</f>
        <v>1</v>
      </c>
      <c r="O877" s="10"/>
      <c r="P877" s="10">
        <f>IF(out[[#This Row],[שמות ערביים]]="ערבי",1,0)</f>
        <v>0</v>
      </c>
    </row>
    <row r="878" spans="1:16" x14ac:dyDescent="0.25">
      <c r="A878" s="1" t="s">
        <v>9</v>
      </c>
      <c r="B878" s="1" t="s">
        <v>584</v>
      </c>
      <c r="C878" s="1" t="s">
        <v>585</v>
      </c>
      <c r="D878" s="1" t="s">
        <v>586</v>
      </c>
      <c r="E878" s="1" t="s">
        <v>587</v>
      </c>
      <c r="F878" s="1" t="s">
        <v>588</v>
      </c>
      <c r="G878" s="1" t="s">
        <v>26</v>
      </c>
      <c r="H878" t="b">
        <v>1</v>
      </c>
      <c r="I878" t="b">
        <v>0</v>
      </c>
      <c r="J878" s="10" t="b">
        <f>IF(OR(out[[#This Row],[retired]]=TRUE,out[[#This Row],[deceased]]=TRUE),FALSE,TRUE)</f>
        <v>0</v>
      </c>
      <c r="K878" s="10" t="str">
        <f>IFERROR(VLOOKUP(out[[#This Row],[role]:[role]],Table2[],MATCH(out[[#Headers],[דירוג]],Table2[#Headers],0),FALSE),"אחר")</f>
        <v>שופט</v>
      </c>
      <c r="L878" s="10" t="str">
        <f>IFERROR(VLOOKUP(out[[#This Row],[role]:[role]],Table2[],MATCH(out[[#Headers],[ערכאה]],Table2[#Headers],0),FALSE),"אחר")</f>
        <v>בית משפט המחוזי</v>
      </c>
      <c r="M878" s="10">
        <v>1</v>
      </c>
      <c r="N878" s="10">
        <f>IF(out[[#This Row],[sex]]="female",1,0)</f>
        <v>1</v>
      </c>
      <c r="O878" s="10"/>
      <c r="P878" s="10">
        <f>IF(out[[#This Row],[שמות ערביים]]="ערבי",1,0)</f>
        <v>0</v>
      </c>
    </row>
    <row r="879" spans="1:16" x14ac:dyDescent="0.25">
      <c r="A879" s="1" t="s">
        <v>9</v>
      </c>
      <c r="B879" s="1" t="s">
        <v>242</v>
      </c>
      <c r="C879" s="1" t="s">
        <v>589</v>
      </c>
      <c r="D879" s="1" t="s">
        <v>590</v>
      </c>
      <c r="E879" s="1" t="s">
        <v>591</v>
      </c>
      <c r="F879" s="1" t="s">
        <v>592</v>
      </c>
      <c r="G879" s="1" t="s">
        <v>26</v>
      </c>
      <c r="H879" t="b">
        <v>1</v>
      </c>
      <c r="I879" t="b">
        <v>0</v>
      </c>
      <c r="J879" s="10" t="b">
        <f>IF(OR(out[[#This Row],[retired]]=TRUE,out[[#This Row],[deceased]]=TRUE),FALSE,TRUE)</f>
        <v>0</v>
      </c>
      <c r="K879" s="10" t="str">
        <f>IFERROR(VLOOKUP(out[[#This Row],[role]:[role]],Table2[],MATCH(out[[#Headers],[דירוג]],Table2[#Headers],0),FALSE),"אחר")</f>
        <v>שופט</v>
      </c>
      <c r="L879" s="10" t="str">
        <f>IFERROR(VLOOKUP(out[[#This Row],[role]:[role]],Table2[],MATCH(out[[#Headers],[ערכאה]],Table2[#Headers],0),FALSE),"אחר")</f>
        <v>בית משפט המחוזי</v>
      </c>
      <c r="M879" s="10">
        <v>1</v>
      </c>
      <c r="N879" s="10">
        <f>IF(out[[#This Row],[sex]]="female",1,0)</f>
        <v>1</v>
      </c>
      <c r="O879" s="10"/>
      <c r="P879" s="10">
        <f>IF(out[[#This Row],[שמות ערביים]]="ערבי",1,0)</f>
        <v>0</v>
      </c>
    </row>
    <row r="880" spans="1:16" x14ac:dyDescent="0.25">
      <c r="A880" s="1" t="s">
        <v>9</v>
      </c>
      <c r="B880" s="1" t="s">
        <v>330</v>
      </c>
      <c r="C880" s="1" t="s">
        <v>593</v>
      </c>
      <c r="D880" s="1" t="s">
        <v>581</v>
      </c>
      <c r="E880" s="1" t="s">
        <v>594</v>
      </c>
      <c r="F880" s="1" t="s">
        <v>583</v>
      </c>
      <c r="G880" s="1" t="s">
        <v>15</v>
      </c>
      <c r="H880" t="b">
        <v>1</v>
      </c>
      <c r="I880" t="b">
        <v>0</v>
      </c>
      <c r="J880" s="10" t="b">
        <f>IF(OR(out[[#This Row],[retired]]=TRUE,out[[#This Row],[deceased]]=TRUE),FALSE,TRUE)</f>
        <v>0</v>
      </c>
      <c r="K880" s="10" t="str">
        <f>IFERROR(VLOOKUP(out[[#This Row],[role]:[role]],Table2[],MATCH(out[[#Headers],[דירוג]],Table2[#Headers],0),FALSE),"אחר")</f>
        <v>שופט</v>
      </c>
      <c r="L880" s="10" t="str">
        <f>IFERROR(VLOOKUP(out[[#This Row],[role]:[role]],Table2[],MATCH(out[[#Headers],[ערכאה]],Table2[#Headers],0),FALSE),"אחר")</f>
        <v>בית משפט שלום</v>
      </c>
      <c r="M880" s="10">
        <v>1</v>
      </c>
      <c r="N880" s="10">
        <f>IF(out[[#This Row],[sex]]="female",1,0)</f>
        <v>0</v>
      </c>
      <c r="O880" s="10"/>
      <c r="P880" s="10">
        <f>IF(out[[#This Row],[שמות ערביים]]="ערבי",1,0)</f>
        <v>0</v>
      </c>
    </row>
    <row r="881" spans="1:16" x14ac:dyDescent="0.25">
      <c r="A881" s="1" t="s">
        <v>9</v>
      </c>
      <c r="B881" s="1" t="s">
        <v>532</v>
      </c>
      <c r="C881" s="1" t="s">
        <v>599</v>
      </c>
      <c r="D881" s="1" t="s">
        <v>600</v>
      </c>
      <c r="E881" s="1" t="s">
        <v>70</v>
      </c>
      <c r="F881" s="1" t="s">
        <v>70</v>
      </c>
      <c r="G881" s="1" t="s">
        <v>15</v>
      </c>
      <c r="H881" t="b">
        <v>1</v>
      </c>
      <c r="I881" t="b">
        <v>0</v>
      </c>
      <c r="J881" s="10" t="b">
        <f>IF(OR(out[[#This Row],[retired]]=TRUE,out[[#This Row],[deceased]]=TRUE),FALSE,TRUE)</f>
        <v>0</v>
      </c>
      <c r="K881" s="10" t="str">
        <f>IFERROR(VLOOKUP(out[[#This Row],[role]:[role]],Table2[],MATCH(out[[#Headers],[דירוג]],Table2[#Headers],0),FALSE),"אחר")</f>
        <v>שופט</v>
      </c>
      <c r="L881" s="10" t="str">
        <f>IFERROR(VLOOKUP(out[[#This Row],[role]:[role]],Table2[],MATCH(out[[#Headers],[ערכאה]],Table2[#Headers],0),FALSE),"אחר")</f>
        <v>בית משפט לתעבורה</v>
      </c>
      <c r="M881" s="10">
        <v>1</v>
      </c>
      <c r="N881" s="10">
        <f>IF(out[[#This Row],[sex]]="female",1,0)</f>
        <v>0</v>
      </c>
      <c r="O881" s="10"/>
      <c r="P881" s="10">
        <f>IF(out[[#This Row],[שמות ערביים]]="ערבי",1,0)</f>
        <v>0</v>
      </c>
    </row>
    <row r="882" spans="1:16" x14ac:dyDescent="0.25">
      <c r="A882" s="1" t="s">
        <v>9</v>
      </c>
      <c r="B882" s="1" t="s">
        <v>512</v>
      </c>
      <c r="C882" s="1" t="s">
        <v>601</v>
      </c>
      <c r="D882" s="1" t="s">
        <v>600</v>
      </c>
      <c r="E882" s="1" t="s">
        <v>602</v>
      </c>
      <c r="F882" s="1" t="s">
        <v>603</v>
      </c>
      <c r="G882" s="1" t="s">
        <v>15</v>
      </c>
      <c r="H882" t="b">
        <v>1</v>
      </c>
      <c r="I882" t="b">
        <v>0</v>
      </c>
      <c r="J882" s="10" t="b">
        <f>IF(OR(out[[#This Row],[retired]]=TRUE,out[[#This Row],[deceased]]=TRUE),FALSE,TRUE)</f>
        <v>0</v>
      </c>
      <c r="K882" s="10" t="str">
        <f>IFERROR(VLOOKUP(out[[#This Row],[role]:[role]],Table2[],MATCH(out[[#Headers],[דירוג]],Table2[#Headers],0),FALSE),"אחר")</f>
        <v>סגן או משנה</v>
      </c>
      <c r="L882" s="10" t="str">
        <f>IFERROR(VLOOKUP(out[[#This Row],[role]:[role]],Table2[],MATCH(out[[#Headers],[ערכאה]],Table2[#Headers],0),FALSE),"אחר")</f>
        <v>בית משפט המחוזי</v>
      </c>
      <c r="M882" s="10">
        <v>1</v>
      </c>
      <c r="N882" s="10">
        <f>IF(out[[#This Row],[sex]]="female",1,0)</f>
        <v>0</v>
      </c>
      <c r="O882" s="10"/>
      <c r="P882" s="10">
        <f>IF(out[[#This Row],[שמות ערביים]]="ערבי",1,0)</f>
        <v>0</v>
      </c>
    </row>
    <row r="883" spans="1:16" x14ac:dyDescent="0.25">
      <c r="A883" s="1" t="s">
        <v>9</v>
      </c>
      <c r="B883" s="1" t="s">
        <v>604</v>
      </c>
      <c r="C883" s="1" t="s">
        <v>605</v>
      </c>
      <c r="D883" s="1" t="s">
        <v>606</v>
      </c>
      <c r="E883" s="1" t="s">
        <v>607</v>
      </c>
      <c r="F883" s="1" t="s">
        <v>608</v>
      </c>
      <c r="G883" s="1" t="s">
        <v>15</v>
      </c>
      <c r="H883" t="b">
        <v>1</v>
      </c>
      <c r="I883" t="b">
        <v>0</v>
      </c>
      <c r="J883" s="10" t="b">
        <f>IF(OR(out[[#This Row],[retired]]=TRUE,out[[#This Row],[deceased]]=TRUE),FALSE,TRUE)</f>
        <v>0</v>
      </c>
      <c r="K883" s="10" t="str">
        <f>IFERROR(VLOOKUP(out[[#This Row],[role]:[role]],Table2[],MATCH(out[[#Headers],[דירוג]],Table2[#Headers],0),FALSE),"אחר")</f>
        <v>שופט</v>
      </c>
      <c r="L883" s="10" t="str">
        <f>IFERROR(VLOOKUP(out[[#This Row],[role]:[role]],Table2[],MATCH(out[[#Headers],[ערכאה]],Table2[#Headers],0),FALSE),"אחר")</f>
        <v>בית משפט שלום</v>
      </c>
      <c r="M883" s="10">
        <v>1</v>
      </c>
      <c r="N883" s="10">
        <f>IF(out[[#This Row],[sex]]="female",1,0)</f>
        <v>0</v>
      </c>
      <c r="O883" s="10"/>
      <c r="P883" s="10">
        <f>IF(out[[#This Row],[שמות ערביים]]="ערבי",1,0)</f>
        <v>0</v>
      </c>
    </row>
    <row r="884" spans="1:16" x14ac:dyDescent="0.25">
      <c r="A884" s="1" t="s">
        <v>9</v>
      </c>
      <c r="B884" s="1" t="s">
        <v>269</v>
      </c>
      <c r="C884" s="1" t="s">
        <v>609</v>
      </c>
      <c r="D884" s="1" t="s">
        <v>600</v>
      </c>
      <c r="E884" s="1" t="s">
        <v>610</v>
      </c>
      <c r="F884" s="1" t="s">
        <v>603</v>
      </c>
      <c r="G884" s="1" t="s">
        <v>15</v>
      </c>
      <c r="H884" t="b">
        <v>1</v>
      </c>
      <c r="I884" t="b">
        <v>0</v>
      </c>
      <c r="J884" s="10" t="b">
        <f>IF(OR(out[[#This Row],[retired]]=TRUE,out[[#This Row],[deceased]]=TRUE),FALSE,TRUE)</f>
        <v>0</v>
      </c>
      <c r="K884" s="10" t="str">
        <f>IFERROR(VLOOKUP(out[[#This Row],[role]:[role]],Table2[],MATCH(out[[#Headers],[דירוג]],Table2[#Headers],0),FALSE),"אחר")</f>
        <v>מנהל</v>
      </c>
      <c r="L884" s="10" t="str">
        <f>IFERROR(VLOOKUP(out[[#This Row],[role]:[role]],Table2[],MATCH(out[[#Headers],[ערכאה]],Table2[#Headers],0),FALSE),"אחר")</f>
        <v>הנהלת בתי המשפט</v>
      </c>
      <c r="M884" s="10">
        <v>1</v>
      </c>
      <c r="N884" s="10">
        <f>IF(out[[#This Row],[sex]]="female",1,0)</f>
        <v>0</v>
      </c>
      <c r="O884" s="10"/>
      <c r="P884" s="10">
        <f>IF(out[[#This Row],[שמות ערביים]]="ערבי",1,0)</f>
        <v>0</v>
      </c>
    </row>
    <row r="885" spans="1:16" x14ac:dyDescent="0.25">
      <c r="A885" s="1" t="s">
        <v>9</v>
      </c>
      <c r="B885" s="1" t="s">
        <v>611</v>
      </c>
      <c r="C885" s="1" t="s">
        <v>612</v>
      </c>
      <c r="D885" s="1" t="s">
        <v>600</v>
      </c>
      <c r="E885" s="1" t="s">
        <v>613</v>
      </c>
      <c r="F885" s="1" t="s">
        <v>603</v>
      </c>
      <c r="G885" s="1" t="s">
        <v>26</v>
      </c>
      <c r="H885" t="b">
        <v>1</v>
      </c>
      <c r="I885" t="b">
        <v>0</v>
      </c>
      <c r="J885" s="10" t="b">
        <f>IF(OR(out[[#This Row],[retired]]=TRUE,out[[#This Row],[deceased]]=TRUE),FALSE,TRUE)</f>
        <v>0</v>
      </c>
      <c r="K885" s="10" t="str">
        <f>IFERROR(VLOOKUP(out[[#This Row],[role]:[role]],Table2[],MATCH(out[[#Headers],[דירוג]],Table2[#Headers],0),FALSE),"אחר")</f>
        <v>שופט</v>
      </c>
      <c r="L885" s="10" t="str">
        <f>IFERROR(VLOOKUP(out[[#This Row],[role]:[role]],Table2[],MATCH(out[[#Headers],[ערכאה]],Table2[#Headers],0),FALSE),"אחר")</f>
        <v>בית המשפט העליון</v>
      </c>
      <c r="M885" s="10">
        <v>1</v>
      </c>
      <c r="N885" s="10">
        <f>IF(out[[#This Row],[sex]]="female",1,0)</f>
        <v>1</v>
      </c>
      <c r="O885" s="10"/>
      <c r="P885" s="10">
        <f>IF(out[[#This Row],[שמות ערביים]]="ערבי",1,0)</f>
        <v>0</v>
      </c>
    </row>
    <row r="886" spans="1:16" x14ac:dyDescent="0.25">
      <c r="A886" s="1" t="s">
        <v>9</v>
      </c>
      <c r="B886" s="1" t="s">
        <v>242</v>
      </c>
      <c r="C886" s="1" t="s">
        <v>614</v>
      </c>
      <c r="D886" s="1" t="s">
        <v>615</v>
      </c>
      <c r="E886" s="1" t="s">
        <v>616</v>
      </c>
      <c r="F886" s="1" t="s">
        <v>617</v>
      </c>
      <c r="G886" s="1" t="s">
        <v>26</v>
      </c>
      <c r="H886" t="b">
        <v>1</v>
      </c>
      <c r="I886" t="b">
        <v>0</v>
      </c>
      <c r="J886" s="10" t="b">
        <f>IF(OR(out[[#This Row],[retired]]=TRUE,out[[#This Row],[deceased]]=TRUE),FALSE,TRUE)</f>
        <v>0</v>
      </c>
      <c r="K886" s="10" t="str">
        <f>IFERROR(VLOOKUP(out[[#This Row],[role]:[role]],Table2[],MATCH(out[[#Headers],[דירוג]],Table2[#Headers],0),FALSE),"אחר")</f>
        <v>שופט</v>
      </c>
      <c r="L886" s="10" t="str">
        <f>IFERROR(VLOOKUP(out[[#This Row],[role]:[role]],Table2[],MATCH(out[[#Headers],[ערכאה]],Table2[#Headers],0),FALSE),"אחר")</f>
        <v>בית משפט המחוזי</v>
      </c>
      <c r="M886" s="10">
        <v>1</v>
      </c>
      <c r="N886" s="10">
        <f>IF(out[[#This Row],[sex]]="female",1,0)</f>
        <v>1</v>
      </c>
      <c r="O886" s="10"/>
      <c r="P886" s="10">
        <f>IF(out[[#This Row],[שמות ערביים]]="ערבי",1,0)</f>
        <v>0</v>
      </c>
    </row>
    <row r="887" spans="1:16" x14ac:dyDescent="0.25">
      <c r="A887" s="1" t="s">
        <v>9</v>
      </c>
      <c r="B887" s="1" t="s">
        <v>618</v>
      </c>
      <c r="C887" s="1" t="s">
        <v>619</v>
      </c>
      <c r="D887" s="1" t="s">
        <v>615</v>
      </c>
      <c r="E887" s="1" t="s">
        <v>620</v>
      </c>
      <c r="F887" s="1" t="s">
        <v>617</v>
      </c>
      <c r="G887" s="1" t="s">
        <v>26</v>
      </c>
      <c r="H887" t="b">
        <v>1</v>
      </c>
      <c r="I887" t="b">
        <v>0</v>
      </c>
      <c r="J887" s="10" t="b">
        <f>IF(OR(out[[#This Row],[retired]]=TRUE,out[[#This Row],[deceased]]=TRUE),FALSE,TRUE)</f>
        <v>0</v>
      </c>
      <c r="K887" s="10" t="str">
        <f>IFERROR(VLOOKUP(out[[#This Row],[role]:[role]],Table2[],MATCH(out[[#Headers],[דירוג]],Table2[#Headers],0),FALSE),"אחר")</f>
        <v>נשיא</v>
      </c>
      <c r="L887" s="10" t="str">
        <f>IFERROR(VLOOKUP(out[[#This Row],[role]:[role]],Table2[],MATCH(out[[#Headers],[ערכאה]],Table2[#Headers],0),FALSE),"אחר")</f>
        <v>בית הדין הארצי לעבודה</v>
      </c>
      <c r="M887" s="10">
        <v>1</v>
      </c>
      <c r="N887" s="10">
        <f>IF(out[[#This Row],[sex]]="female",1,0)</f>
        <v>1</v>
      </c>
      <c r="O887" s="10"/>
      <c r="P887" s="10">
        <f>IF(out[[#This Row],[שמות ערביים]]="ערבי",1,0)</f>
        <v>0</v>
      </c>
    </row>
    <row r="888" spans="1:16" x14ac:dyDescent="0.25">
      <c r="A888" s="1" t="s">
        <v>9</v>
      </c>
      <c r="B888" s="1" t="s">
        <v>629</v>
      </c>
      <c r="C888" s="1" t="s">
        <v>630</v>
      </c>
      <c r="D888" s="1" t="s">
        <v>631</v>
      </c>
      <c r="E888" s="1" t="s">
        <v>632</v>
      </c>
      <c r="F888" s="1" t="s">
        <v>633</v>
      </c>
      <c r="G888" s="1" t="s">
        <v>15</v>
      </c>
      <c r="H888" t="b">
        <v>1</v>
      </c>
      <c r="I888" t="b">
        <v>0</v>
      </c>
      <c r="J888" s="10" t="b">
        <f>IF(OR(out[[#This Row],[retired]]=TRUE,out[[#This Row],[deceased]]=TRUE),FALSE,TRUE)</f>
        <v>0</v>
      </c>
      <c r="K888" s="10" t="str">
        <f>IFERROR(VLOOKUP(out[[#This Row],[role]:[role]],Table2[],MATCH(out[[#Headers],[דירוג]],Table2[#Headers],0),FALSE),"אחר")</f>
        <v>סגן או משנה</v>
      </c>
      <c r="L888" s="10" t="str">
        <f>IFERROR(VLOOKUP(out[[#This Row],[role]:[role]],Table2[],MATCH(out[[#Headers],[ערכאה]],Table2[#Headers],0),FALSE),"אחר")</f>
        <v>בית משפט המחוזי</v>
      </c>
      <c r="M888" s="10">
        <v>1</v>
      </c>
      <c r="N888" s="10">
        <f>IF(out[[#This Row],[sex]]="female",1,0)</f>
        <v>0</v>
      </c>
      <c r="O888" s="10"/>
      <c r="P888" s="10">
        <f>IF(out[[#This Row],[שמות ערביים]]="ערבי",1,0)</f>
        <v>0</v>
      </c>
    </row>
    <row r="889" spans="1:16" x14ac:dyDescent="0.25">
      <c r="A889" s="1" t="s">
        <v>9</v>
      </c>
      <c r="B889" s="1" t="s">
        <v>634</v>
      </c>
      <c r="C889" s="1" t="s">
        <v>635</v>
      </c>
      <c r="D889" s="1" t="s">
        <v>636</v>
      </c>
      <c r="E889" s="1" t="s">
        <v>637</v>
      </c>
      <c r="F889" s="1" t="s">
        <v>638</v>
      </c>
      <c r="G889" s="1" t="s">
        <v>15</v>
      </c>
      <c r="H889" t="b">
        <v>1</v>
      </c>
      <c r="I889" t="b">
        <v>1</v>
      </c>
      <c r="J889" s="10" t="b">
        <f>IF(OR(out[[#This Row],[retired]]=TRUE,out[[#This Row],[deceased]]=TRUE),FALSE,TRUE)</f>
        <v>0</v>
      </c>
      <c r="K889" s="10" t="str">
        <f>IFERROR(VLOOKUP(out[[#This Row],[role]:[role]],Table2[],MATCH(out[[#Headers],[דירוג]],Table2[#Headers],0),FALSE),"אחר")</f>
        <v>שופט</v>
      </c>
      <c r="L889" s="10" t="str">
        <f>IFERROR(VLOOKUP(out[[#This Row],[role]:[role]],Table2[],MATCH(out[[#Headers],[ערכאה]],Table2[#Headers],0),FALSE),"אחר")</f>
        <v>בית משפט שלום</v>
      </c>
      <c r="M889" s="10">
        <v>1</v>
      </c>
      <c r="N889" s="10">
        <f>IF(out[[#This Row],[sex]]="female",1,0)</f>
        <v>0</v>
      </c>
      <c r="O889" s="10"/>
      <c r="P889" s="10">
        <f>IF(out[[#This Row],[שמות ערביים]]="ערבי",1,0)</f>
        <v>0</v>
      </c>
    </row>
    <row r="890" spans="1:16" x14ac:dyDescent="0.25">
      <c r="A890" s="1" t="s">
        <v>9</v>
      </c>
      <c r="B890" s="1" t="s">
        <v>642</v>
      </c>
      <c r="C890" s="1" t="s">
        <v>155</v>
      </c>
      <c r="D890" s="1" t="s">
        <v>643</v>
      </c>
      <c r="E890" s="1" t="s">
        <v>157</v>
      </c>
      <c r="F890" s="1" t="s">
        <v>644</v>
      </c>
      <c r="G890" s="1" t="s">
        <v>15</v>
      </c>
      <c r="H890" t="b">
        <v>1</v>
      </c>
      <c r="I890" t="b">
        <v>0</v>
      </c>
      <c r="J890" s="10" t="b">
        <f>IF(OR(out[[#This Row],[retired]]=TRUE,out[[#This Row],[deceased]]=TRUE),FALSE,TRUE)</f>
        <v>0</v>
      </c>
      <c r="K890" s="10" t="str">
        <f>IFERROR(VLOOKUP(out[[#This Row],[role]:[role]],Table2[],MATCH(out[[#Headers],[דירוג]],Table2[#Headers],0),FALSE),"אחר")</f>
        <v>שופט</v>
      </c>
      <c r="L890" s="10" t="str">
        <f>IFERROR(VLOOKUP(out[[#This Row],[role]:[role]],Table2[],MATCH(out[[#Headers],[ערכאה]],Table2[#Headers],0),FALSE),"אחר")</f>
        <v>בית הדין האזורי לעבודה</v>
      </c>
      <c r="M890" s="10">
        <v>1</v>
      </c>
      <c r="N890" s="10">
        <f>IF(out[[#This Row],[sex]]="female",1,0)</f>
        <v>0</v>
      </c>
      <c r="O890" s="10"/>
      <c r="P890" s="10">
        <f>IF(out[[#This Row],[שמות ערביים]]="ערבי",1,0)</f>
        <v>0</v>
      </c>
    </row>
    <row r="891" spans="1:16" x14ac:dyDescent="0.25">
      <c r="A891" s="1" t="s">
        <v>9</v>
      </c>
      <c r="B891" s="1" t="s">
        <v>214</v>
      </c>
      <c r="C891" s="1" t="s">
        <v>155</v>
      </c>
      <c r="D891" s="1" t="s">
        <v>645</v>
      </c>
      <c r="E891" s="1" t="s">
        <v>70</v>
      </c>
      <c r="F891" s="1" t="s">
        <v>70</v>
      </c>
      <c r="G891" s="1" t="s">
        <v>15</v>
      </c>
      <c r="H891" t="b">
        <v>1</v>
      </c>
      <c r="I891" t="b">
        <v>1</v>
      </c>
      <c r="J891" s="10" t="b">
        <f>IF(OR(out[[#This Row],[retired]]=TRUE,out[[#This Row],[deceased]]=TRUE),FALSE,TRUE)</f>
        <v>0</v>
      </c>
      <c r="K891" s="10" t="str">
        <f>IFERROR(VLOOKUP(out[[#This Row],[role]:[role]],Table2[],MATCH(out[[#Headers],[דירוג]],Table2[#Headers],0),FALSE),"אחר")</f>
        <v>שופט</v>
      </c>
      <c r="L891" s="10" t="str">
        <f>IFERROR(VLOOKUP(out[[#This Row],[role]:[role]],Table2[],MATCH(out[[#Headers],[ערכאה]],Table2[#Headers],0),FALSE),"אחר")</f>
        <v>בית משפט המחוזי</v>
      </c>
      <c r="M891" s="10">
        <v>1</v>
      </c>
      <c r="N891" s="10">
        <f>IF(out[[#This Row],[sex]]="female",1,0)</f>
        <v>0</v>
      </c>
      <c r="O891" s="10"/>
      <c r="P891" s="10">
        <f>IF(out[[#This Row],[שמות ערביים]]="ערבי",1,0)</f>
        <v>0</v>
      </c>
    </row>
    <row r="892" spans="1:16" x14ac:dyDescent="0.25">
      <c r="A892" s="1" t="s">
        <v>9</v>
      </c>
      <c r="B892" s="1" t="s">
        <v>646</v>
      </c>
      <c r="C892" s="1" t="s">
        <v>137</v>
      </c>
      <c r="D892" s="1" t="s">
        <v>647</v>
      </c>
      <c r="E892" s="1" t="s">
        <v>139</v>
      </c>
      <c r="F892" s="1" t="s">
        <v>648</v>
      </c>
      <c r="G892" s="1" t="s">
        <v>26</v>
      </c>
      <c r="H892" t="b">
        <v>1</v>
      </c>
      <c r="I892" t="b">
        <v>0</v>
      </c>
      <c r="J892" s="10" t="b">
        <f>IF(OR(out[[#This Row],[retired]]=TRUE,out[[#This Row],[deceased]]=TRUE),FALSE,TRUE)</f>
        <v>0</v>
      </c>
      <c r="K892" s="10" t="str">
        <f>IFERROR(VLOOKUP(out[[#This Row],[role]:[role]],Table2[],MATCH(out[[#Headers],[דירוג]],Table2[#Headers],0),FALSE),"אחר")</f>
        <v>שופט</v>
      </c>
      <c r="L892" s="10" t="str">
        <f>IFERROR(VLOOKUP(out[[#This Row],[role]:[role]],Table2[],MATCH(out[[#Headers],[ערכאה]],Table2[#Headers],0),FALSE),"אחר")</f>
        <v>בית הדין האזורי לעבודה</v>
      </c>
      <c r="M892" s="10">
        <v>1</v>
      </c>
      <c r="N892" s="10">
        <f>IF(out[[#This Row],[sex]]="female",1,0)</f>
        <v>1</v>
      </c>
      <c r="O892" s="10"/>
      <c r="P892" s="10">
        <f>IF(out[[#This Row],[שמות ערביים]]="ערבי",1,0)</f>
        <v>0</v>
      </c>
    </row>
    <row r="893" spans="1:16" x14ac:dyDescent="0.25">
      <c r="A893" s="1" t="s">
        <v>9</v>
      </c>
      <c r="B893" s="1" t="s">
        <v>330</v>
      </c>
      <c r="C893" s="1" t="s">
        <v>652</v>
      </c>
      <c r="D893" s="1" t="s">
        <v>653</v>
      </c>
      <c r="E893" s="1" t="s">
        <v>654</v>
      </c>
      <c r="F893" s="1" t="s">
        <v>655</v>
      </c>
      <c r="G893" s="1" t="s">
        <v>15</v>
      </c>
      <c r="H893" t="b">
        <v>1</v>
      </c>
      <c r="I893" t="b">
        <v>0</v>
      </c>
      <c r="J893" s="10" t="b">
        <f>IF(OR(out[[#This Row],[retired]]=TRUE,out[[#This Row],[deceased]]=TRUE),FALSE,TRUE)</f>
        <v>0</v>
      </c>
      <c r="K893" s="10" t="str">
        <f>IFERROR(VLOOKUP(out[[#This Row],[role]:[role]],Table2[],MATCH(out[[#Headers],[דירוג]],Table2[#Headers],0),FALSE),"אחר")</f>
        <v>שופט</v>
      </c>
      <c r="L893" s="10" t="str">
        <f>IFERROR(VLOOKUP(out[[#This Row],[role]:[role]],Table2[],MATCH(out[[#Headers],[ערכאה]],Table2[#Headers],0),FALSE),"אחר")</f>
        <v>בית משפט שלום</v>
      </c>
      <c r="M893" s="10">
        <v>1</v>
      </c>
      <c r="N893" s="10">
        <f>IF(out[[#This Row],[sex]]="female",1,0)</f>
        <v>0</v>
      </c>
      <c r="O893" s="10"/>
      <c r="P893" s="10">
        <f>IF(out[[#This Row],[שמות ערביים]]="ערבי",1,0)</f>
        <v>0</v>
      </c>
    </row>
    <row r="894" spans="1:16" x14ac:dyDescent="0.25">
      <c r="A894" s="1" t="s">
        <v>9</v>
      </c>
      <c r="B894" s="1" t="s">
        <v>214</v>
      </c>
      <c r="C894" s="1" t="s">
        <v>665</v>
      </c>
      <c r="D894" s="1" t="s">
        <v>666</v>
      </c>
      <c r="E894" s="1" t="s">
        <v>70</v>
      </c>
      <c r="F894" s="1" t="s">
        <v>70</v>
      </c>
      <c r="G894" s="1" t="s">
        <v>15</v>
      </c>
      <c r="H894" t="b">
        <v>1</v>
      </c>
      <c r="I894" t="b">
        <v>1</v>
      </c>
      <c r="J894" s="10" t="b">
        <f>IF(OR(out[[#This Row],[retired]]=TRUE,out[[#This Row],[deceased]]=TRUE),FALSE,TRUE)</f>
        <v>0</v>
      </c>
      <c r="K894" s="10" t="str">
        <f>IFERROR(VLOOKUP(out[[#This Row],[role]:[role]],Table2[],MATCH(out[[#Headers],[דירוג]],Table2[#Headers],0),FALSE),"אחר")</f>
        <v>שופט</v>
      </c>
      <c r="L894" s="10" t="str">
        <f>IFERROR(VLOOKUP(out[[#This Row],[role]:[role]],Table2[],MATCH(out[[#Headers],[ערכאה]],Table2[#Headers],0),FALSE),"אחר")</f>
        <v>בית משפט המחוזי</v>
      </c>
      <c r="M894" s="10">
        <v>1</v>
      </c>
      <c r="N894" s="10">
        <f>IF(out[[#This Row],[sex]]="female",1,0)</f>
        <v>0</v>
      </c>
      <c r="O894" s="10"/>
      <c r="P894" s="10">
        <f>IF(out[[#This Row],[שמות ערביים]]="ערבי",1,0)</f>
        <v>0</v>
      </c>
    </row>
    <row r="895" spans="1:16" x14ac:dyDescent="0.25">
      <c r="A895" s="1" t="s">
        <v>9</v>
      </c>
      <c r="B895" s="1" t="s">
        <v>451</v>
      </c>
      <c r="C895" s="1" t="s">
        <v>333</v>
      </c>
      <c r="D895" s="1" t="s">
        <v>599</v>
      </c>
      <c r="E895" s="1" t="s">
        <v>70</v>
      </c>
      <c r="F895" s="1" t="s">
        <v>70</v>
      </c>
      <c r="G895" s="1" t="s">
        <v>15</v>
      </c>
      <c r="H895" t="b">
        <v>1</v>
      </c>
      <c r="I895" t="b">
        <v>1</v>
      </c>
      <c r="J895" s="10" t="b">
        <f>IF(OR(out[[#This Row],[retired]]=TRUE,out[[#This Row],[deceased]]=TRUE),FALSE,TRUE)</f>
        <v>0</v>
      </c>
      <c r="K895" s="10" t="str">
        <f>IFERROR(VLOOKUP(out[[#This Row],[role]:[role]],Table2[],MATCH(out[[#Headers],[דירוג]],Table2[#Headers],0),FALSE),"אחר")</f>
        <v>שופט</v>
      </c>
      <c r="L895" s="10" t="str">
        <f>IFERROR(VLOOKUP(out[[#This Row],[role]:[role]],Table2[],MATCH(out[[#Headers],[ערכאה]],Table2[#Headers],0),FALSE),"אחר")</f>
        <v>בית המשפט העליון</v>
      </c>
      <c r="M895" s="10">
        <v>1</v>
      </c>
      <c r="N895" s="10">
        <f>IF(out[[#This Row],[sex]]="female",1,0)</f>
        <v>0</v>
      </c>
      <c r="O895" s="10"/>
      <c r="P895" s="10">
        <f>IF(out[[#This Row],[שמות ערביים]]="ערבי",1,0)</f>
        <v>0</v>
      </c>
    </row>
    <row r="896" spans="1:16" x14ac:dyDescent="0.25">
      <c r="A896" s="1" t="s">
        <v>9</v>
      </c>
      <c r="B896" s="1" t="s">
        <v>680</v>
      </c>
      <c r="C896" s="1" t="s">
        <v>652</v>
      </c>
      <c r="D896" s="1" t="s">
        <v>681</v>
      </c>
      <c r="E896" s="1" t="s">
        <v>654</v>
      </c>
      <c r="F896" s="1" t="s">
        <v>682</v>
      </c>
      <c r="G896" s="1" t="s">
        <v>15</v>
      </c>
      <c r="H896" t="b">
        <v>1</v>
      </c>
      <c r="I896" t="b">
        <v>0</v>
      </c>
      <c r="J896" s="10" t="b">
        <f>IF(OR(out[[#This Row],[retired]]=TRUE,out[[#This Row],[deceased]]=TRUE),FALSE,TRUE)</f>
        <v>0</v>
      </c>
      <c r="K896" s="10" t="str">
        <f>IFERROR(VLOOKUP(out[[#This Row],[role]:[role]],Table2[],MATCH(out[[#Headers],[דירוג]],Table2[#Headers],0),FALSE),"אחר")</f>
        <v>שופט</v>
      </c>
      <c r="L896" s="10" t="str">
        <f>IFERROR(VLOOKUP(out[[#This Row],[role]:[role]],Table2[],MATCH(out[[#Headers],[ערכאה]],Table2[#Headers],0),FALSE),"אחר")</f>
        <v>בית משפט שלום</v>
      </c>
      <c r="M896" s="10">
        <v>1</v>
      </c>
      <c r="N896" s="10">
        <f>IF(out[[#This Row],[sex]]="female",1,0)</f>
        <v>0</v>
      </c>
      <c r="O896" s="10"/>
      <c r="P896" s="10">
        <f>IF(out[[#This Row],[שמות ערביים]]="ערבי",1,0)</f>
        <v>0</v>
      </c>
    </row>
    <row r="897" spans="1:16" x14ac:dyDescent="0.25">
      <c r="A897" s="1" t="s">
        <v>9</v>
      </c>
      <c r="B897" s="1" t="s">
        <v>688</v>
      </c>
      <c r="C897" s="1" t="s">
        <v>58</v>
      </c>
      <c r="D897" s="1" t="s">
        <v>689</v>
      </c>
      <c r="E897" s="1" t="s">
        <v>690</v>
      </c>
      <c r="F897" s="1" t="s">
        <v>691</v>
      </c>
      <c r="G897" s="1" t="s">
        <v>26</v>
      </c>
      <c r="H897" t="b">
        <v>1</v>
      </c>
      <c r="I897" t="b">
        <v>0</v>
      </c>
      <c r="J897" s="10" t="b">
        <f>IF(OR(out[[#This Row],[retired]]=TRUE,out[[#This Row],[deceased]]=TRUE),FALSE,TRUE)</f>
        <v>0</v>
      </c>
      <c r="K897" s="10" t="str">
        <f>IFERROR(VLOOKUP(out[[#This Row],[role]:[role]],Table2[],MATCH(out[[#Headers],[דירוג]],Table2[#Headers],0),FALSE),"אחר")</f>
        <v>שופט</v>
      </c>
      <c r="L897" s="10" t="str">
        <f>IFERROR(VLOOKUP(out[[#This Row],[role]:[role]],Table2[],MATCH(out[[#Headers],[ערכאה]],Table2[#Headers],0),FALSE),"אחר")</f>
        <v>בית משפט שלום</v>
      </c>
      <c r="M897" s="10">
        <v>1</v>
      </c>
      <c r="N897" s="10">
        <f>IF(out[[#This Row],[sex]]="female",1,0)</f>
        <v>1</v>
      </c>
      <c r="O897" s="10"/>
      <c r="P897" s="10">
        <f>IF(out[[#This Row],[שמות ערביים]]="ערבי",1,0)</f>
        <v>0</v>
      </c>
    </row>
    <row r="898" spans="1:16" x14ac:dyDescent="0.25">
      <c r="A898" s="1" t="s">
        <v>9</v>
      </c>
      <c r="B898" s="1" t="s">
        <v>37</v>
      </c>
      <c r="C898" s="1" t="s">
        <v>692</v>
      </c>
      <c r="D898" s="1" t="s">
        <v>693</v>
      </c>
      <c r="E898" s="1" t="s">
        <v>694</v>
      </c>
      <c r="F898" s="1" t="s">
        <v>695</v>
      </c>
      <c r="G898" s="1" t="s">
        <v>26</v>
      </c>
      <c r="H898" t="b">
        <v>1</v>
      </c>
      <c r="I898" t="b">
        <v>1</v>
      </c>
      <c r="J898" s="10" t="b">
        <f>IF(OR(out[[#This Row],[retired]]=TRUE,out[[#This Row],[deceased]]=TRUE),FALSE,TRUE)</f>
        <v>0</v>
      </c>
      <c r="K898" s="10" t="str">
        <f>IFERROR(VLOOKUP(out[[#This Row],[role]:[role]],Table2[],MATCH(out[[#Headers],[דירוג]],Table2[#Headers],0),FALSE),"אחר")</f>
        <v>שופט</v>
      </c>
      <c r="L898" s="10" t="str">
        <f>IFERROR(VLOOKUP(out[[#This Row],[role]:[role]],Table2[],MATCH(out[[#Headers],[ערכאה]],Table2[#Headers],0),FALSE),"אחר")</f>
        <v>בית משפט שלום</v>
      </c>
      <c r="M898" s="10">
        <v>1</v>
      </c>
      <c r="N898" s="10">
        <f>IF(out[[#This Row],[sex]]="female",1,0)</f>
        <v>1</v>
      </c>
      <c r="O898" s="10"/>
      <c r="P898" s="10">
        <f>IF(out[[#This Row],[שמות ערביים]]="ערבי",1,0)</f>
        <v>0</v>
      </c>
    </row>
    <row r="899" spans="1:16" x14ac:dyDescent="0.25">
      <c r="A899" s="1" t="s">
        <v>9</v>
      </c>
      <c r="B899" s="1" t="s">
        <v>696</v>
      </c>
      <c r="C899" s="1" t="s">
        <v>439</v>
      </c>
      <c r="D899" s="1" t="s">
        <v>697</v>
      </c>
      <c r="E899" s="1" t="s">
        <v>70</v>
      </c>
      <c r="F899" s="1" t="s">
        <v>70</v>
      </c>
      <c r="G899" s="1" t="s">
        <v>15</v>
      </c>
      <c r="H899" t="b">
        <v>1</v>
      </c>
      <c r="I899" t="b">
        <v>1</v>
      </c>
      <c r="J899" s="10" t="b">
        <f>IF(OR(out[[#This Row],[retired]]=TRUE,out[[#This Row],[deceased]]=TRUE),FALSE,TRUE)</f>
        <v>0</v>
      </c>
      <c r="K899" s="10" t="str">
        <f>IFERROR(VLOOKUP(out[[#This Row],[role]:[role]],Table2[],MATCH(out[[#Headers],[דירוג]],Table2[#Headers],0),FALSE),"אחר")</f>
        <v>נשיא</v>
      </c>
      <c r="L899" s="10" t="str">
        <f>IFERROR(VLOOKUP(out[[#This Row],[role]:[role]],Table2[],MATCH(out[[#Headers],[ערכאה]],Table2[#Headers],0),FALSE),"אחר")</f>
        <v>בית משפט המחוזי</v>
      </c>
      <c r="M899" s="10">
        <v>1</v>
      </c>
      <c r="N899" s="10">
        <f>IF(out[[#This Row],[sex]]="female",1,0)</f>
        <v>0</v>
      </c>
      <c r="O899" s="10"/>
      <c r="P899" s="10">
        <f>IF(out[[#This Row],[שמות ערביים]]="ערבי",1,0)</f>
        <v>0</v>
      </c>
    </row>
    <row r="900" spans="1:16" x14ac:dyDescent="0.25">
      <c r="A900" s="1" t="s">
        <v>9</v>
      </c>
      <c r="B900" s="1" t="s">
        <v>698</v>
      </c>
      <c r="C900" s="1" t="s">
        <v>699</v>
      </c>
      <c r="D900" s="1" t="s">
        <v>700</v>
      </c>
      <c r="E900" s="1" t="s">
        <v>701</v>
      </c>
      <c r="F900" s="1" t="s">
        <v>702</v>
      </c>
      <c r="G900" s="1" t="s">
        <v>15</v>
      </c>
      <c r="H900" t="b">
        <v>1</v>
      </c>
      <c r="I900" t="b">
        <v>1</v>
      </c>
      <c r="J900" s="10" t="b">
        <f>IF(OR(out[[#This Row],[retired]]=TRUE,out[[#This Row],[deceased]]=TRUE),FALSE,TRUE)</f>
        <v>0</v>
      </c>
      <c r="K900" s="10" t="str">
        <f>IFERROR(VLOOKUP(out[[#This Row],[role]:[role]],Table2[],MATCH(out[[#Headers],[דירוג]],Table2[#Headers],0),FALSE),"אחר")</f>
        <v>סגן או משנה</v>
      </c>
      <c r="L900" s="10" t="str">
        <f>IFERROR(VLOOKUP(out[[#This Row],[role]:[role]],Table2[],MATCH(out[[#Headers],[ערכאה]],Table2[#Headers],0),FALSE),"אחר")</f>
        <v>הנהלת בתי המשפט</v>
      </c>
      <c r="M900" s="10">
        <v>1</v>
      </c>
      <c r="N900" s="10">
        <f>IF(out[[#This Row],[sex]]="female",1,0)</f>
        <v>0</v>
      </c>
      <c r="O900" s="10"/>
      <c r="P900" s="10">
        <f>IF(out[[#This Row],[שמות ערביים]]="ערבי",1,0)</f>
        <v>0</v>
      </c>
    </row>
    <row r="901" spans="1:16" x14ac:dyDescent="0.25">
      <c r="A901" s="1" t="s">
        <v>9</v>
      </c>
      <c r="B901" s="1" t="s">
        <v>703</v>
      </c>
      <c r="C901" s="1" t="s">
        <v>372</v>
      </c>
      <c r="D901" s="1" t="s">
        <v>704</v>
      </c>
      <c r="E901" s="1" t="s">
        <v>70</v>
      </c>
      <c r="F901" s="1" t="s">
        <v>70</v>
      </c>
      <c r="G901" s="1" t="s">
        <v>15</v>
      </c>
      <c r="H901" t="b">
        <v>1</v>
      </c>
      <c r="I901" t="b">
        <v>0</v>
      </c>
      <c r="J901" s="10" t="b">
        <f>IF(OR(out[[#This Row],[retired]]=TRUE,out[[#This Row],[deceased]]=TRUE),FALSE,TRUE)</f>
        <v>0</v>
      </c>
      <c r="K901" s="10" t="str">
        <f>IFERROR(VLOOKUP(out[[#This Row],[role]:[role]],Table2[],MATCH(out[[#Headers],[דירוג]],Table2[#Headers],0),FALSE),"אחר")</f>
        <v>שופט</v>
      </c>
      <c r="L901" s="10" t="str">
        <f>IFERROR(VLOOKUP(out[[#This Row],[role]:[role]],Table2[],MATCH(out[[#Headers],[ערכאה]],Table2[#Headers],0),FALSE),"אחר")</f>
        <v>בית משפט שלום</v>
      </c>
      <c r="M901" s="10">
        <v>1</v>
      </c>
      <c r="N901" s="10">
        <f>IF(out[[#This Row],[sex]]="female",1,0)</f>
        <v>0</v>
      </c>
      <c r="O901" s="10"/>
      <c r="P901" s="10">
        <f>IF(out[[#This Row],[שמות ערביים]]="ערבי",1,0)</f>
        <v>0</v>
      </c>
    </row>
    <row r="902" spans="1:16" x14ac:dyDescent="0.25">
      <c r="A902" s="1" t="s">
        <v>9</v>
      </c>
      <c r="B902" s="1" t="s">
        <v>705</v>
      </c>
      <c r="C902" s="1" t="s">
        <v>706</v>
      </c>
      <c r="D902" s="1" t="s">
        <v>707</v>
      </c>
      <c r="E902" s="1" t="s">
        <v>708</v>
      </c>
      <c r="F902" s="1" t="s">
        <v>709</v>
      </c>
      <c r="G902" s="1" t="s">
        <v>26</v>
      </c>
      <c r="H902" t="b">
        <v>1</v>
      </c>
      <c r="I902" t="b">
        <v>0</v>
      </c>
      <c r="J902" s="10" t="b">
        <f>IF(OR(out[[#This Row],[retired]]=TRUE,out[[#This Row],[deceased]]=TRUE),FALSE,TRUE)</f>
        <v>0</v>
      </c>
      <c r="K902" s="10" t="str">
        <f>IFERROR(VLOOKUP(out[[#This Row],[role]:[role]],Table2[],MATCH(out[[#Headers],[דירוג]],Table2[#Headers],0),FALSE),"אחר")</f>
        <v>שופט</v>
      </c>
      <c r="L902" s="10" t="str">
        <f>IFERROR(VLOOKUP(out[[#This Row],[role]:[role]],Table2[],MATCH(out[[#Headers],[ערכאה]],Table2[#Headers],0),FALSE),"אחר")</f>
        <v>בית משפט שלום</v>
      </c>
      <c r="M902" s="10">
        <v>1</v>
      </c>
      <c r="N902" s="10">
        <f>IF(out[[#This Row],[sex]]="female",1,0)</f>
        <v>1</v>
      </c>
      <c r="O902" s="10"/>
      <c r="P902" s="10">
        <f>IF(out[[#This Row],[שמות ערביים]]="ערבי",1,0)</f>
        <v>0</v>
      </c>
    </row>
    <row r="903" spans="1:16" x14ac:dyDescent="0.25">
      <c r="A903" s="1" t="s">
        <v>9</v>
      </c>
      <c r="B903" s="1" t="s">
        <v>731</v>
      </c>
      <c r="C903" s="1" t="s">
        <v>727</v>
      </c>
      <c r="D903" s="1" t="s">
        <v>732</v>
      </c>
      <c r="E903" s="1" t="s">
        <v>733</v>
      </c>
      <c r="F903" s="1" t="s">
        <v>734</v>
      </c>
      <c r="G903" s="1" t="s">
        <v>15</v>
      </c>
      <c r="H903" t="b">
        <v>1</v>
      </c>
      <c r="I903" t="b">
        <v>0</v>
      </c>
      <c r="J903" s="10" t="b">
        <f>IF(OR(out[[#This Row],[retired]]=TRUE,out[[#This Row],[deceased]]=TRUE),FALSE,TRUE)</f>
        <v>0</v>
      </c>
      <c r="K903" s="10" t="str">
        <f>IFERROR(VLOOKUP(out[[#This Row],[role]:[role]],Table2[],MATCH(out[[#Headers],[דירוג]],Table2[#Headers],0),FALSE),"אחר")</f>
        <v>שופט</v>
      </c>
      <c r="L903" s="10" t="str">
        <f>IFERROR(VLOOKUP(out[[#This Row],[role]:[role]],Table2[],MATCH(out[[#Headers],[ערכאה]],Table2[#Headers],0),FALSE),"אחר")</f>
        <v>בית משפט שלום</v>
      </c>
      <c r="M903" s="10">
        <v>1</v>
      </c>
      <c r="N903" s="10">
        <f>IF(out[[#This Row],[sex]]="female",1,0)</f>
        <v>0</v>
      </c>
      <c r="O903" s="10"/>
      <c r="P903" s="10">
        <f>IF(out[[#This Row],[שמות ערביים]]="ערבי",1,0)</f>
        <v>0</v>
      </c>
    </row>
    <row r="904" spans="1:16" x14ac:dyDescent="0.25">
      <c r="A904" s="1" t="s">
        <v>9</v>
      </c>
      <c r="B904" s="1" t="s">
        <v>735</v>
      </c>
      <c r="C904" s="1" t="s">
        <v>128</v>
      </c>
      <c r="D904" s="1" t="s">
        <v>736</v>
      </c>
      <c r="E904" s="1" t="s">
        <v>130</v>
      </c>
      <c r="F904" s="1" t="s">
        <v>737</v>
      </c>
      <c r="G904" s="1" t="s">
        <v>26</v>
      </c>
      <c r="H904" t="b">
        <v>1</v>
      </c>
      <c r="I904" t="b">
        <v>0</v>
      </c>
      <c r="J904" s="10" t="b">
        <f>IF(OR(out[[#This Row],[retired]]=TRUE,out[[#This Row],[deceased]]=TRUE),FALSE,TRUE)</f>
        <v>0</v>
      </c>
      <c r="K904" s="10" t="str">
        <f>IFERROR(VLOOKUP(out[[#This Row],[role]:[role]],Table2[],MATCH(out[[#Headers],[דירוג]],Table2[#Headers],0),FALSE),"אחר")</f>
        <v>שופט</v>
      </c>
      <c r="L904" s="10" t="str">
        <f>IFERROR(VLOOKUP(out[[#This Row],[role]:[role]],Table2[],MATCH(out[[#Headers],[ערכאה]],Table2[#Headers],0),FALSE),"אחר")</f>
        <v>בית משפט המחוזי</v>
      </c>
      <c r="M904" s="10">
        <v>1</v>
      </c>
      <c r="N904" s="10">
        <f>IF(out[[#This Row],[sex]]="female",1,0)</f>
        <v>1</v>
      </c>
      <c r="O904" s="10"/>
      <c r="P904" s="10">
        <f>IF(out[[#This Row],[שמות ערביים]]="ערבי",1,0)</f>
        <v>0</v>
      </c>
    </row>
    <row r="905" spans="1:16" x14ac:dyDescent="0.25">
      <c r="A905" s="1" t="s">
        <v>9</v>
      </c>
      <c r="B905" s="1" t="s">
        <v>741</v>
      </c>
      <c r="C905" s="1" t="s">
        <v>291</v>
      </c>
      <c r="D905" s="1" t="s">
        <v>742</v>
      </c>
      <c r="E905" s="1" t="s">
        <v>743</v>
      </c>
      <c r="F905" s="1" t="s">
        <v>744</v>
      </c>
      <c r="G905" s="1" t="s">
        <v>15</v>
      </c>
      <c r="H905" t="b">
        <v>1</v>
      </c>
      <c r="I905" t="b">
        <v>0</v>
      </c>
      <c r="J905" s="10" t="b">
        <f>IF(OR(out[[#This Row],[retired]]=TRUE,out[[#This Row],[deceased]]=TRUE),FALSE,TRUE)</f>
        <v>0</v>
      </c>
      <c r="K905" s="10" t="str">
        <f>IFERROR(VLOOKUP(out[[#This Row],[role]:[role]],Table2[],MATCH(out[[#Headers],[דירוג]],Table2[#Headers],0),FALSE),"אחר")</f>
        <v>סגן או משנה</v>
      </c>
      <c r="L905" s="10" t="str">
        <f>IFERROR(VLOOKUP(out[[#This Row],[role]:[role]],Table2[],MATCH(out[[#Headers],[ערכאה]],Table2[#Headers],0),FALSE),"אחר")</f>
        <v>בית משפט המחוזי</v>
      </c>
      <c r="M905" s="10">
        <v>1</v>
      </c>
      <c r="N905" s="10">
        <f>IF(out[[#This Row],[sex]]="female",1,0)</f>
        <v>0</v>
      </c>
      <c r="O905" s="10"/>
      <c r="P905" s="10">
        <f>IF(out[[#This Row],[שמות ערביים]]="ערבי",1,0)</f>
        <v>0</v>
      </c>
    </row>
    <row r="906" spans="1:16" x14ac:dyDescent="0.25">
      <c r="A906" s="1" t="s">
        <v>9</v>
      </c>
      <c r="B906" s="1" t="s">
        <v>295</v>
      </c>
      <c r="C906" s="1" t="s">
        <v>114</v>
      </c>
      <c r="D906" s="1" t="s">
        <v>753</v>
      </c>
      <c r="E906" s="1" t="s">
        <v>116</v>
      </c>
      <c r="F906" s="1" t="s">
        <v>754</v>
      </c>
      <c r="G906" s="1" t="s">
        <v>15</v>
      </c>
      <c r="H906" t="b">
        <v>1</v>
      </c>
      <c r="I906" t="b">
        <v>1</v>
      </c>
      <c r="J906" s="10" t="b">
        <f>IF(OR(out[[#This Row],[retired]]=TRUE,out[[#This Row],[deceased]]=TRUE),FALSE,TRUE)</f>
        <v>0</v>
      </c>
      <c r="K906" s="10" t="str">
        <f>IFERROR(VLOOKUP(out[[#This Row],[role]:[role]],Table2[],MATCH(out[[#Headers],[דירוג]],Table2[#Headers],0),FALSE),"אחר")</f>
        <v>שופט</v>
      </c>
      <c r="L906" s="10" t="str">
        <f>IFERROR(VLOOKUP(out[[#This Row],[role]:[role]],Table2[],MATCH(out[[#Headers],[ערכאה]],Table2[#Headers],0),FALSE),"אחר")</f>
        <v>בית משפט המחוזי</v>
      </c>
      <c r="M906" s="10">
        <v>1</v>
      </c>
      <c r="N906" s="10">
        <f>IF(out[[#This Row],[sex]]="female",1,0)</f>
        <v>0</v>
      </c>
      <c r="O906" s="10"/>
      <c r="P906" s="10">
        <f>IF(out[[#This Row],[שמות ערביים]]="ערבי",1,0)</f>
        <v>0</v>
      </c>
    </row>
    <row r="907" spans="1:16" x14ac:dyDescent="0.25">
      <c r="A907" s="1" t="s">
        <v>9</v>
      </c>
      <c r="B907" s="1" t="s">
        <v>451</v>
      </c>
      <c r="C907" s="1" t="s">
        <v>477</v>
      </c>
      <c r="D907" s="1" t="s">
        <v>755</v>
      </c>
      <c r="E907" s="1" t="s">
        <v>70</v>
      </c>
      <c r="F907" s="1" t="s">
        <v>70</v>
      </c>
      <c r="G907" s="1" t="s">
        <v>15</v>
      </c>
      <c r="H907" t="b">
        <v>1</v>
      </c>
      <c r="I907" t="b">
        <v>1</v>
      </c>
      <c r="J907" s="10" t="b">
        <f>IF(OR(out[[#This Row],[retired]]=TRUE,out[[#This Row],[deceased]]=TRUE),FALSE,TRUE)</f>
        <v>0</v>
      </c>
      <c r="K907" s="10" t="str">
        <f>IFERROR(VLOOKUP(out[[#This Row],[role]:[role]],Table2[],MATCH(out[[#Headers],[דירוג]],Table2[#Headers],0),FALSE),"אחר")</f>
        <v>שופט</v>
      </c>
      <c r="L907" s="10" t="str">
        <f>IFERROR(VLOOKUP(out[[#This Row],[role]:[role]],Table2[],MATCH(out[[#Headers],[ערכאה]],Table2[#Headers],0),FALSE),"אחר")</f>
        <v>בית המשפט העליון</v>
      </c>
      <c r="M907" s="10">
        <v>1</v>
      </c>
      <c r="N907" s="10">
        <f>IF(out[[#This Row],[sex]]="female",1,0)</f>
        <v>0</v>
      </c>
      <c r="O907" s="10"/>
      <c r="P907" s="10">
        <f>IF(out[[#This Row],[שמות ערביים]]="ערבי",1,0)</f>
        <v>0</v>
      </c>
    </row>
    <row r="908" spans="1:16" x14ac:dyDescent="0.25">
      <c r="A908" s="1" t="s">
        <v>9</v>
      </c>
      <c r="B908" s="1" t="s">
        <v>629</v>
      </c>
      <c r="C908" s="1" t="s">
        <v>609</v>
      </c>
      <c r="D908" s="1" t="s">
        <v>761</v>
      </c>
      <c r="E908" s="1" t="s">
        <v>610</v>
      </c>
      <c r="F908" s="1" t="s">
        <v>762</v>
      </c>
      <c r="G908" s="1" t="s">
        <v>15</v>
      </c>
      <c r="H908" t="b">
        <v>1</v>
      </c>
      <c r="I908" t="b">
        <v>0</v>
      </c>
      <c r="J908" s="10" t="b">
        <f>IF(OR(out[[#This Row],[retired]]=TRUE,out[[#This Row],[deceased]]=TRUE),FALSE,TRUE)</f>
        <v>0</v>
      </c>
      <c r="K908" s="10" t="str">
        <f>IFERROR(VLOOKUP(out[[#This Row],[role]:[role]],Table2[],MATCH(out[[#Headers],[דירוג]],Table2[#Headers],0),FALSE),"אחר")</f>
        <v>סגן או משנה</v>
      </c>
      <c r="L908" s="10" t="str">
        <f>IFERROR(VLOOKUP(out[[#This Row],[role]:[role]],Table2[],MATCH(out[[#Headers],[ערכאה]],Table2[#Headers],0),FALSE),"אחר")</f>
        <v>בית משפט המחוזי</v>
      </c>
      <c r="M908" s="10">
        <v>1</v>
      </c>
      <c r="N908" s="10">
        <f>IF(out[[#This Row],[sex]]="female",1,0)</f>
        <v>0</v>
      </c>
      <c r="O908" s="10"/>
      <c r="P908" s="10">
        <f>IF(out[[#This Row],[שמות ערביים]]="ערבי",1,0)</f>
        <v>0</v>
      </c>
    </row>
    <row r="909" spans="1:16" x14ac:dyDescent="0.25">
      <c r="A909" s="1" t="s">
        <v>9</v>
      </c>
      <c r="B909" s="1" t="s">
        <v>767</v>
      </c>
      <c r="C909" s="1" t="s">
        <v>711</v>
      </c>
      <c r="D909" s="1" t="s">
        <v>768</v>
      </c>
      <c r="E909" s="1" t="s">
        <v>713</v>
      </c>
      <c r="F909" s="1" t="s">
        <v>769</v>
      </c>
      <c r="G909" s="1" t="s">
        <v>26</v>
      </c>
      <c r="H909" t="b">
        <v>1</v>
      </c>
      <c r="I909" t="b">
        <v>0</v>
      </c>
      <c r="J909" s="10" t="b">
        <f>IF(OR(out[[#This Row],[retired]]=TRUE,out[[#This Row],[deceased]]=TRUE),FALSE,TRUE)</f>
        <v>0</v>
      </c>
      <c r="K909" s="10" t="str">
        <f>IFERROR(VLOOKUP(out[[#This Row],[role]:[role]],Table2[],MATCH(out[[#Headers],[דירוג]],Table2[#Headers],0),FALSE),"אחר")</f>
        <v>נשיא</v>
      </c>
      <c r="L909" s="10" t="str">
        <f>IFERROR(VLOOKUP(out[[#This Row],[role]:[role]],Table2[],MATCH(out[[#Headers],[ערכאה]],Table2[#Headers],0),FALSE),"אחר")</f>
        <v>בית המשפט העליון</v>
      </c>
      <c r="M909" s="10">
        <v>1</v>
      </c>
      <c r="N909" s="10">
        <f>IF(out[[#This Row],[sex]]="female",1,0)</f>
        <v>1</v>
      </c>
      <c r="O909" s="10"/>
      <c r="P909" s="10">
        <f>IF(out[[#This Row],[שמות ערביים]]="ערבי",1,0)</f>
        <v>0</v>
      </c>
    </row>
    <row r="910" spans="1:16" x14ac:dyDescent="0.25">
      <c r="A910" s="1" t="s">
        <v>9</v>
      </c>
      <c r="B910" s="1" t="s">
        <v>770</v>
      </c>
      <c r="C910" s="1" t="s">
        <v>106</v>
      </c>
      <c r="D910" s="1" t="s">
        <v>771</v>
      </c>
      <c r="E910" s="1" t="s">
        <v>70</v>
      </c>
      <c r="F910" s="1" t="s">
        <v>70</v>
      </c>
      <c r="G910" s="1" t="s">
        <v>15</v>
      </c>
      <c r="H910" t="b">
        <v>1</v>
      </c>
      <c r="I910" t="b">
        <v>0</v>
      </c>
      <c r="J910" s="10" t="b">
        <f>IF(OR(out[[#This Row],[retired]]=TRUE,out[[#This Row],[deceased]]=TRUE),FALSE,TRUE)</f>
        <v>0</v>
      </c>
      <c r="K910" s="10" t="str">
        <f>IFERROR(VLOOKUP(out[[#This Row],[role]:[role]],Table2[],MATCH(out[[#Headers],[דירוג]],Table2[#Headers],0),FALSE),"אחר")</f>
        <v>שופט</v>
      </c>
      <c r="L910" s="10" t="str">
        <f>IFERROR(VLOOKUP(out[[#This Row],[role]:[role]],Table2[],MATCH(out[[#Headers],[ערכאה]],Table2[#Headers],0),FALSE),"אחר")</f>
        <v>אחר</v>
      </c>
      <c r="M910" s="10">
        <v>1</v>
      </c>
      <c r="N910" s="10">
        <f>IF(out[[#This Row],[sex]]="female",1,0)</f>
        <v>0</v>
      </c>
      <c r="O910" s="10"/>
      <c r="P910" s="10">
        <f>IF(out[[#This Row],[שמות ערביים]]="ערבי",1,0)</f>
        <v>0</v>
      </c>
    </row>
    <row r="911" spans="1:16" x14ac:dyDescent="0.25">
      <c r="A911" s="1" t="s">
        <v>9</v>
      </c>
      <c r="B911" s="1" t="s">
        <v>772</v>
      </c>
      <c r="C911" s="1" t="s">
        <v>773</v>
      </c>
      <c r="D911" s="1" t="s">
        <v>774</v>
      </c>
      <c r="E911" s="1" t="s">
        <v>775</v>
      </c>
      <c r="F911" s="1" t="s">
        <v>776</v>
      </c>
      <c r="G911" s="1" t="s">
        <v>26</v>
      </c>
      <c r="H911" t="b">
        <v>1</v>
      </c>
      <c r="I911" t="b">
        <v>0</v>
      </c>
      <c r="J911" s="10" t="b">
        <f>IF(OR(out[[#This Row],[retired]]=TRUE,out[[#This Row],[deceased]]=TRUE),FALSE,TRUE)</f>
        <v>0</v>
      </c>
      <c r="K911" s="10" t="str">
        <f>IFERROR(VLOOKUP(out[[#This Row],[role]:[role]],Table2[],MATCH(out[[#Headers],[דירוג]],Table2[#Headers],0),FALSE),"אחר")</f>
        <v>שופט</v>
      </c>
      <c r="L911" s="10" t="str">
        <f>IFERROR(VLOOKUP(out[[#This Row],[role]:[role]],Table2[],MATCH(out[[#Headers],[ערכאה]],Table2[#Headers],0),FALSE),"אחר")</f>
        <v>בית משפט שלום</v>
      </c>
      <c r="M911" s="10">
        <v>1</v>
      </c>
      <c r="N911" s="10">
        <f>IF(out[[#This Row],[sex]]="female",1,0)</f>
        <v>1</v>
      </c>
      <c r="O911" s="10"/>
      <c r="P911" s="10">
        <f>IF(out[[#This Row],[שמות ערביים]]="ערבי",1,0)</f>
        <v>0</v>
      </c>
    </row>
    <row r="912" spans="1:16" x14ac:dyDescent="0.25">
      <c r="A912" s="1" t="s">
        <v>9</v>
      </c>
      <c r="B912" s="1" t="s">
        <v>777</v>
      </c>
      <c r="C912" s="1" t="s">
        <v>778</v>
      </c>
      <c r="D912" s="1" t="s">
        <v>779</v>
      </c>
      <c r="E912" s="1" t="s">
        <v>780</v>
      </c>
      <c r="F912" s="1" t="s">
        <v>781</v>
      </c>
      <c r="G912" s="1" t="s">
        <v>26</v>
      </c>
      <c r="H912" t="b">
        <v>1</v>
      </c>
      <c r="I912" t="b">
        <v>0</v>
      </c>
      <c r="J912" s="10" t="b">
        <f>IF(OR(out[[#This Row],[retired]]=TRUE,out[[#This Row],[deceased]]=TRUE),FALSE,TRUE)</f>
        <v>0</v>
      </c>
      <c r="K912" s="10" t="str">
        <f>IFERROR(VLOOKUP(out[[#This Row],[role]:[role]],Table2[],MATCH(out[[#Headers],[דירוג]],Table2[#Headers],0),FALSE),"אחר")</f>
        <v>שופט</v>
      </c>
      <c r="L912" s="10" t="str">
        <f>IFERROR(VLOOKUP(out[[#This Row],[role]:[role]],Table2[],MATCH(out[[#Headers],[ערכאה]],Table2[#Headers],0),FALSE),"אחר")</f>
        <v>בית משפט שלום</v>
      </c>
      <c r="M912" s="10">
        <v>1</v>
      </c>
      <c r="N912" s="10">
        <f>IF(out[[#This Row],[sex]]="female",1,0)</f>
        <v>1</v>
      </c>
      <c r="O912" s="10"/>
      <c r="P912" s="10">
        <f>IF(out[[#This Row],[שמות ערביים]]="ערבי",1,0)</f>
        <v>0</v>
      </c>
    </row>
    <row r="913" spans="1:16" x14ac:dyDescent="0.25">
      <c r="A913" s="1" t="s">
        <v>9</v>
      </c>
      <c r="B913" s="1" t="s">
        <v>253</v>
      </c>
      <c r="C913" s="1" t="s">
        <v>782</v>
      </c>
      <c r="D913" s="1" t="s">
        <v>783</v>
      </c>
      <c r="E913" s="1" t="s">
        <v>70</v>
      </c>
      <c r="F913" s="1" t="s">
        <v>70</v>
      </c>
      <c r="G913" s="1" t="s">
        <v>15</v>
      </c>
      <c r="H913" t="b">
        <v>1</v>
      </c>
      <c r="I913" t="b">
        <v>1</v>
      </c>
      <c r="J913" s="10" t="b">
        <f>IF(OR(out[[#This Row],[retired]]=TRUE,out[[#This Row],[deceased]]=TRUE),FALSE,TRUE)</f>
        <v>0</v>
      </c>
      <c r="K913" s="10" t="str">
        <f>IFERROR(VLOOKUP(out[[#This Row],[role]:[role]],Table2[],MATCH(out[[#Headers],[דירוג]],Table2[#Headers],0),FALSE),"אחר")</f>
        <v>שופט</v>
      </c>
      <c r="L913" s="10" t="str">
        <f>IFERROR(VLOOKUP(out[[#This Row],[role]:[role]],Table2[],MATCH(out[[#Headers],[ערכאה]],Table2[#Headers],0),FALSE),"אחר")</f>
        <v>בית משפט שלום</v>
      </c>
      <c r="M913" s="10">
        <v>1</v>
      </c>
      <c r="N913" s="10">
        <f>IF(out[[#This Row],[sex]]="female",1,0)</f>
        <v>0</v>
      </c>
      <c r="O913" s="10"/>
      <c r="P913" s="10">
        <f>IF(out[[#This Row],[שמות ערביים]]="ערבי",1,0)</f>
        <v>0</v>
      </c>
    </row>
    <row r="914" spans="1:16" x14ac:dyDescent="0.25">
      <c r="A914" s="1" t="s">
        <v>9</v>
      </c>
      <c r="B914" s="1" t="s">
        <v>549</v>
      </c>
      <c r="C914" s="1" t="s">
        <v>784</v>
      </c>
      <c r="D914" s="1" t="s">
        <v>783</v>
      </c>
      <c r="E914" s="1" t="s">
        <v>785</v>
      </c>
      <c r="F914" s="1" t="s">
        <v>786</v>
      </c>
      <c r="G914" s="1" t="s">
        <v>15</v>
      </c>
      <c r="H914" t="b">
        <v>1</v>
      </c>
      <c r="I914" t="b">
        <v>0</v>
      </c>
      <c r="J914" s="10" t="b">
        <f>IF(OR(out[[#This Row],[retired]]=TRUE,out[[#This Row],[deceased]]=TRUE),FALSE,TRUE)</f>
        <v>0</v>
      </c>
      <c r="K914" s="10" t="str">
        <f>IFERROR(VLOOKUP(out[[#This Row],[role]:[role]],Table2[],MATCH(out[[#Headers],[דירוג]],Table2[#Headers],0),FALSE),"אחר")</f>
        <v>שופט</v>
      </c>
      <c r="L914" s="10" t="str">
        <f>IFERROR(VLOOKUP(out[[#This Row],[role]:[role]],Table2[],MATCH(out[[#Headers],[ערכאה]],Table2[#Headers],0),FALSE),"אחר")</f>
        <v>בית המשפט העליון</v>
      </c>
      <c r="M914" s="10">
        <v>1</v>
      </c>
      <c r="N914" s="10">
        <f>IF(out[[#This Row],[sex]]="female",1,0)</f>
        <v>0</v>
      </c>
      <c r="O914" s="10"/>
      <c r="P914" s="10">
        <f>IF(out[[#This Row],[שמות ערביים]]="ערבי",1,0)</f>
        <v>0</v>
      </c>
    </row>
    <row r="915" spans="1:16" x14ac:dyDescent="0.25">
      <c r="A915" s="1" t="s">
        <v>9</v>
      </c>
      <c r="B915" s="1" t="s">
        <v>451</v>
      </c>
      <c r="C915" s="1" t="s">
        <v>635</v>
      </c>
      <c r="D915" s="1" t="s">
        <v>787</v>
      </c>
      <c r="E915" s="1" t="s">
        <v>70</v>
      </c>
      <c r="F915" s="1" t="s">
        <v>70</v>
      </c>
      <c r="G915" s="1" t="s">
        <v>15</v>
      </c>
      <c r="H915" t="b">
        <v>1</v>
      </c>
      <c r="I915" t="b">
        <v>1</v>
      </c>
      <c r="J915" s="10" t="b">
        <f>IF(OR(out[[#This Row],[retired]]=TRUE,out[[#This Row],[deceased]]=TRUE),FALSE,TRUE)</f>
        <v>0</v>
      </c>
      <c r="K915" s="10" t="str">
        <f>IFERROR(VLOOKUP(out[[#This Row],[role]:[role]],Table2[],MATCH(out[[#Headers],[דירוג]],Table2[#Headers],0),FALSE),"אחר")</f>
        <v>שופט</v>
      </c>
      <c r="L915" s="10" t="str">
        <f>IFERROR(VLOOKUP(out[[#This Row],[role]:[role]],Table2[],MATCH(out[[#Headers],[ערכאה]],Table2[#Headers],0),FALSE),"אחר")</f>
        <v>בית המשפט העליון</v>
      </c>
      <c r="M915" s="10">
        <v>1</v>
      </c>
      <c r="N915" s="10">
        <f>IF(out[[#This Row],[sex]]="female",1,0)</f>
        <v>0</v>
      </c>
      <c r="O915" s="10"/>
      <c r="P915" s="10">
        <f>IF(out[[#This Row],[שמות ערביים]]="ערבי",1,0)</f>
        <v>0</v>
      </c>
    </row>
    <row r="916" spans="1:16" x14ac:dyDescent="0.25">
      <c r="A916" s="1" t="s">
        <v>9</v>
      </c>
      <c r="B916" s="1" t="s">
        <v>804</v>
      </c>
      <c r="C916" s="1" t="s">
        <v>605</v>
      </c>
      <c r="D916" s="1" t="s">
        <v>805</v>
      </c>
      <c r="E916" s="1" t="s">
        <v>607</v>
      </c>
      <c r="F916" s="1" t="s">
        <v>806</v>
      </c>
      <c r="G916" s="1" t="s">
        <v>15</v>
      </c>
      <c r="H916" t="b">
        <v>1</v>
      </c>
      <c r="I916" t="b">
        <v>1</v>
      </c>
      <c r="J916" s="10" t="b">
        <f>IF(OR(out[[#This Row],[retired]]=TRUE,out[[#This Row],[deceased]]=TRUE),FALSE,TRUE)</f>
        <v>0</v>
      </c>
      <c r="K916" s="10" t="str">
        <f>IFERROR(VLOOKUP(out[[#This Row],[role]:[role]],Table2[],MATCH(out[[#Headers],[דירוג]],Table2[#Headers],0),FALSE),"אחר")</f>
        <v>שופט</v>
      </c>
      <c r="L916" s="10" t="str">
        <f>IFERROR(VLOOKUP(out[[#This Row],[role]:[role]],Table2[],MATCH(out[[#Headers],[ערכאה]],Table2[#Headers],0),FALSE),"אחר")</f>
        <v>בית משפט שלום</v>
      </c>
      <c r="M916" s="10">
        <v>1</v>
      </c>
      <c r="N916" s="10">
        <f>IF(out[[#This Row],[sex]]="female",1,0)</f>
        <v>0</v>
      </c>
      <c r="O916" s="10"/>
      <c r="P916" s="10">
        <f>IF(out[[#This Row],[שמות ערביים]]="ערבי",1,0)</f>
        <v>0</v>
      </c>
    </row>
    <row r="917" spans="1:16" x14ac:dyDescent="0.25">
      <c r="A917" s="1" t="s">
        <v>9</v>
      </c>
      <c r="B917" s="1" t="s">
        <v>821</v>
      </c>
      <c r="C917" s="1" t="s">
        <v>822</v>
      </c>
      <c r="D917" s="1" t="s">
        <v>823</v>
      </c>
      <c r="E917" s="1" t="s">
        <v>70</v>
      </c>
      <c r="F917" s="1" t="s">
        <v>70</v>
      </c>
      <c r="G917" s="1" t="s">
        <v>15</v>
      </c>
      <c r="H917" t="b">
        <v>1</v>
      </c>
      <c r="I917" t="b">
        <v>0</v>
      </c>
      <c r="J917" s="10" t="b">
        <f>IF(OR(out[[#This Row],[retired]]=TRUE,out[[#This Row],[deceased]]=TRUE),FALSE,TRUE)</f>
        <v>0</v>
      </c>
      <c r="K917" s="10" t="str">
        <f>IFERROR(VLOOKUP(out[[#This Row],[role]:[role]],Table2[],MATCH(out[[#Headers],[דירוג]],Table2[#Headers],0),FALSE),"אחר")</f>
        <v>שופט</v>
      </c>
      <c r="L917" s="10" t="str">
        <f>IFERROR(VLOOKUP(out[[#This Row],[role]:[role]],Table2[],MATCH(out[[#Headers],[ערכאה]],Table2[#Headers],0),FALSE),"אחר")</f>
        <v>בית משפט המחוזי</v>
      </c>
      <c r="M917" s="10">
        <v>1</v>
      </c>
      <c r="N917" s="10">
        <f>IF(out[[#This Row],[sex]]="female",1,0)</f>
        <v>0</v>
      </c>
      <c r="O917" s="10"/>
      <c r="P917" s="10">
        <f>IF(out[[#This Row],[שמות ערביים]]="ערבי",1,0)</f>
        <v>0</v>
      </c>
    </row>
    <row r="918" spans="1:16" x14ac:dyDescent="0.25">
      <c r="A918" s="1" t="s">
        <v>9</v>
      </c>
      <c r="B918" s="1" t="s">
        <v>824</v>
      </c>
      <c r="C918" s="1" t="s">
        <v>439</v>
      </c>
      <c r="D918" s="1" t="s">
        <v>825</v>
      </c>
      <c r="E918" s="1" t="s">
        <v>826</v>
      </c>
      <c r="F918" s="1" t="s">
        <v>827</v>
      </c>
      <c r="G918" s="1" t="s">
        <v>15</v>
      </c>
      <c r="H918" t="b">
        <v>1</v>
      </c>
      <c r="I918" t="b">
        <v>1</v>
      </c>
      <c r="J918" s="10" t="b">
        <f>IF(OR(out[[#This Row],[retired]]=TRUE,out[[#This Row],[deceased]]=TRUE),FALSE,TRUE)</f>
        <v>0</v>
      </c>
      <c r="K918" s="10" t="str">
        <f>IFERROR(VLOOKUP(out[[#This Row],[role]:[role]],Table2[],MATCH(out[[#Headers],[דירוג]],Table2[#Headers],0),FALSE),"אחר")</f>
        <v>שופט</v>
      </c>
      <c r="L918" s="10" t="str">
        <f>IFERROR(VLOOKUP(out[[#This Row],[role]:[role]],Table2[],MATCH(out[[#Headers],[ערכאה]],Table2[#Headers],0),FALSE),"אחר")</f>
        <v>בית משפט המחוזי</v>
      </c>
      <c r="M918" s="10">
        <v>1</v>
      </c>
      <c r="N918" s="10">
        <f>IF(out[[#This Row],[sex]]="female",1,0)</f>
        <v>0</v>
      </c>
      <c r="O918" s="10"/>
      <c r="P918" s="10">
        <f>IF(out[[#This Row],[שמות ערביים]]="ערבי",1,0)</f>
        <v>0</v>
      </c>
    </row>
    <row r="919" spans="1:16" x14ac:dyDescent="0.25">
      <c r="A919" s="1" t="s">
        <v>9</v>
      </c>
      <c r="B919" s="1" t="s">
        <v>835</v>
      </c>
      <c r="C919" s="1" t="s">
        <v>836</v>
      </c>
      <c r="D919" s="1" t="s">
        <v>837</v>
      </c>
      <c r="E919" s="1" t="s">
        <v>70</v>
      </c>
      <c r="F919" s="1" t="s">
        <v>70</v>
      </c>
      <c r="G919" s="1" t="s">
        <v>15</v>
      </c>
      <c r="H919" t="b">
        <v>1</v>
      </c>
      <c r="I919" t="b">
        <v>1</v>
      </c>
      <c r="J919" s="10" t="b">
        <f>IF(OR(out[[#This Row],[retired]]=TRUE,out[[#This Row],[deceased]]=TRUE),FALSE,TRUE)</f>
        <v>0</v>
      </c>
      <c r="K919" s="10" t="str">
        <f>IFERROR(VLOOKUP(out[[#This Row],[role]:[role]],Table2[],MATCH(out[[#Headers],[דירוג]],Table2[#Headers],0),FALSE),"אחר")</f>
        <v>שופט</v>
      </c>
      <c r="L919" s="10" t="str">
        <f>IFERROR(VLOOKUP(out[[#This Row],[role]:[role]],Table2[],MATCH(out[[#Headers],[ערכאה]],Table2[#Headers],0),FALSE),"אחר")</f>
        <v>בית משפט שלום</v>
      </c>
      <c r="M919" s="10">
        <v>1</v>
      </c>
      <c r="N919" s="10">
        <f>IF(out[[#This Row],[sex]]="female",1,0)</f>
        <v>0</v>
      </c>
      <c r="O919" s="10"/>
      <c r="P919" s="10">
        <f>IF(out[[#This Row],[שמות ערביים]]="ערבי",1,0)</f>
        <v>0</v>
      </c>
    </row>
    <row r="920" spans="1:16" x14ac:dyDescent="0.25">
      <c r="A920" s="1" t="s">
        <v>9</v>
      </c>
      <c r="B920" s="1" t="s">
        <v>842</v>
      </c>
      <c r="C920" s="1" t="s">
        <v>585</v>
      </c>
      <c r="D920" s="1" t="s">
        <v>843</v>
      </c>
      <c r="E920" s="1" t="s">
        <v>587</v>
      </c>
      <c r="F920" s="1" t="s">
        <v>844</v>
      </c>
      <c r="G920" s="1" t="s">
        <v>26</v>
      </c>
      <c r="H920" t="b">
        <v>1</v>
      </c>
      <c r="I920" t="b">
        <v>0</v>
      </c>
      <c r="J920" s="10" t="b">
        <f>IF(OR(out[[#This Row],[retired]]=TRUE,out[[#This Row],[deceased]]=TRUE),FALSE,TRUE)</f>
        <v>0</v>
      </c>
      <c r="K920" s="10" t="str">
        <f>IFERROR(VLOOKUP(out[[#This Row],[role]:[role]],Table2[],MATCH(out[[#Headers],[דירוג]],Table2[#Headers],0),FALSE),"אחר")</f>
        <v>שופט</v>
      </c>
      <c r="L920" s="10" t="str">
        <f>IFERROR(VLOOKUP(out[[#This Row],[role]:[role]],Table2[],MATCH(out[[#Headers],[ערכאה]],Table2[#Headers],0),FALSE),"אחר")</f>
        <v>אחר</v>
      </c>
      <c r="M920" s="10">
        <v>1</v>
      </c>
      <c r="N920" s="10">
        <f>IF(out[[#This Row],[sex]]="female",1,0)</f>
        <v>1</v>
      </c>
      <c r="O920" s="10"/>
      <c r="P920" s="10">
        <f>IF(out[[#This Row],[שמות ערביים]]="ערבי",1,0)</f>
        <v>0</v>
      </c>
    </row>
    <row r="921" spans="1:16" x14ac:dyDescent="0.25">
      <c r="A921" s="1" t="s">
        <v>9</v>
      </c>
      <c r="B921" s="1" t="s">
        <v>845</v>
      </c>
      <c r="C921" s="1" t="s">
        <v>68</v>
      </c>
      <c r="D921" s="1" t="s">
        <v>846</v>
      </c>
      <c r="E921" s="1" t="s">
        <v>464</v>
      </c>
      <c r="F921" s="1" t="s">
        <v>847</v>
      </c>
      <c r="G921" s="1" t="s">
        <v>15</v>
      </c>
      <c r="H921" t="b">
        <v>1</v>
      </c>
      <c r="I921" t="b">
        <v>0</v>
      </c>
      <c r="J921" s="10" t="b">
        <f>IF(OR(out[[#This Row],[retired]]=TRUE,out[[#This Row],[deceased]]=TRUE),FALSE,TRUE)</f>
        <v>0</v>
      </c>
      <c r="K921" s="10" t="str">
        <f>IFERROR(VLOOKUP(out[[#This Row],[role]:[role]],Table2[],MATCH(out[[#Headers],[דירוג]],Table2[#Headers],0),FALSE),"אחר")</f>
        <v>סגן או משנה</v>
      </c>
      <c r="L921" s="10" t="str">
        <f>IFERROR(VLOOKUP(out[[#This Row],[role]:[role]],Table2[],MATCH(out[[#Headers],[ערכאה]],Table2[#Headers],0),FALSE),"אחר")</f>
        <v>בית משפט המחוזי</v>
      </c>
      <c r="M921" s="10">
        <v>1</v>
      </c>
      <c r="N921" s="10">
        <f>IF(out[[#This Row],[sex]]="female",1,0)</f>
        <v>0</v>
      </c>
      <c r="O921" s="10"/>
      <c r="P921" s="10">
        <f>IF(out[[#This Row],[שמות ערביים]]="ערבי",1,0)</f>
        <v>0</v>
      </c>
    </row>
    <row r="922" spans="1:16" x14ac:dyDescent="0.25">
      <c r="A922" s="1" t="s">
        <v>9</v>
      </c>
      <c r="B922" s="1" t="s">
        <v>852</v>
      </c>
      <c r="C922" s="1" t="s">
        <v>853</v>
      </c>
      <c r="D922" s="1" t="s">
        <v>854</v>
      </c>
      <c r="E922" s="1" t="s">
        <v>633</v>
      </c>
      <c r="F922" s="1" t="s">
        <v>851</v>
      </c>
      <c r="G922" s="1" t="s">
        <v>15</v>
      </c>
      <c r="H922" t="b">
        <v>1</v>
      </c>
      <c r="I922" t="b">
        <v>0</v>
      </c>
      <c r="J922" s="10" t="b">
        <f>IF(OR(out[[#This Row],[retired]]=TRUE,out[[#This Row],[deceased]]=TRUE),FALSE,TRUE)</f>
        <v>0</v>
      </c>
      <c r="K922" s="10" t="str">
        <f>IFERROR(VLOOKUP(out[[#This Row],[role]:[role]],Table2[],MATCH(out[[#Headers],[דירוג]],Table2[#Headers],0),FALSE),"אחר")</f>
        <v>שופט</v>
      </c>
      <c r="L922" s="10" t="str">
        <f>IFERROR(VLOOKUP(out[[#This Row],[role]:[role]],Table2[],MATCH(out[[#Headers],[ערכאה]],Table2[#Headers],0),FALSE),"אחר")</f>
        <v>בית משפט שלום</v>
      </c>
      <c r="M922" s="10">
        <v>1</v>
      </c>
      <c r="N922" s="10">
        <f>IF(out[[#This Row],[sex]]="female",1,0)</f>
        <v>0</v>
      </c>
      <c r="O922" s="10"/>
      <c r="P922" s="10">
        <f>IF(out[[#This Row],[שמות ערביים]]="ערבי",1,0)</f>
        <v>0</v>
      </c>
    </row>
    <row r="923" spans="1:16" x14ac:dyDescent="0.25">
      <c r="A923" s="1" t="s">
        <v>9</v>
      </c>
      <c r="B923" s="1" t="s">
        <v>860</v>
      </c>
      <c r="C923" s="1" t="s">
        <v>372</v>
      </c>
      <c r="D923" s="1" t="s">
        <v>861</v>
      </c>
      <c r="E923" s="1" t="s">
        <v>373</v>
      </c>
      <c r="F923" s="1" t="s">
        <v>862</v>
      </c>
      <c r="G923" s="1" t="s">
        <v>15</v>
      </c>
      <c r="H923" t="b">
        <v>1</v>
      </c>
      <c r="I923" t="b">
        <v>0</v>
      </c>
      <c r="J923" s="10" t="b">
        <f>IF(OR(out[[#This Row],[retired]]=TRUE,out[[#This Row],[deceased]]=TRUE),FALSE,TRUE)</f>
        <v>0</v>
      </c>
      <c r="K923" s="10" t="str">
        <f>IFERROR(VLOOKUP(out[[#This Row],[role]:[role]],Table2[],MATCH(out[[#Headers],[דירוג]],Table2[#Headers],0),FALSE),"אחר")</f>
        <v>שופט</v>
      </c>
      <c r="L923" s="10" t="str">
        <f>IFERROR(VLOOKUP(out[[#This Row],[role]:[role]],Table2[],MATCH(out[[#Headers],[ערכאה]],Table2[#Headers],0),FALSE),"אחר")</f>
        <v>בית משפט המחוזי</v>
      </c>
      <c r="M923" s="10">
        <v>1</v>
      </c>
      <c r="N923" s="10">
        <f>IF(out[[#This Row],[sex]]="female",1,0)</f>
        <v>0</v>
      </c>
      <c r="O923" s="10"/>
      <c r="P923" s="10">
        <f>IF(out[[#This Row],[שמות ערביים]]="ערבי",1,0)</f>
        <v>0</v>
      </c>
    </row>
    <row r="924" spans="1:16" x14ac:dyDescent="0.25">
      <c r="A924" s="1" t="s">
        <v>99</v>
      </c>
      <c r="B924" s="1" t="s">
        <v>187</v>
      </c>
      <c r="C924" s="1" t="s">
        <v>822</v>
      </c>
      <c r="D924" s="1" t="s">
        <v>861</v>
      </c>
      <c r="E924" s="1" t="s">
        <v>70</v>
      </c>
      <c r="F924" s="1" t="s">
        <v>70</v>
      </c>
      <c r="G924" s="1" t="s">
        <v>15</v>
      </c>
      <c r="H924" t="b">
        <v>1</v>
      </c>
      <c r="I924" t="b">
        <v>0</v>
      </c>
      <c r="J924" s="10" t="b">
        <f>IF(OR(out[[#This Row],[retired]]=TRUE,out[[#This Row],[deceased]]=TRUE),FALSE,TRUE)</f>
        <v>0</v>
      </c>
      <c r="K924" s="10" t="str">
        <f>IFERROR(VLOOKUP(out[[#This Row],[role]:[role]],Table2[],MATCH(out[[#Headers],[דירוג]],Table2[#Headers],0),FALSE),"אחר")</f>
        <v>אחר</v>
      </c>
      <c r="L924" s="10" t="str">
        <f>IFERROR(VLOOKUP(out[[#This Row],[role]:[role]],Table2[],MATCH(out[[#Headers],[ערכאה]],Table2[#Headers],0),FALSE),"אחר")</f>
        <v>אחר</v>
      </c>
      <c r="M924" s="10">
        <v>1</v>
      </c>
      <c r="N924" s="10">
        <f>IF(out[[#This Row],[sex]]="female",1,0)</f>
        <v>0</v>
      </c>
      <c r="O924" s="10"/>
      <c r="P924" s="10">
        <f>IF(out[[#This Row],[שמות ערביים]]="ערבי",1,0)</f>
        <v>0</v>
      </c>
    </row>
    <row r="925" spans="1:16" x14ac:dyDescent="0.25">
      <c r="A925" s="1" t="s">
        <v>9</v>
      </c>
      <c r="B925" s="1" t="s">
        <v>868</v>
      </c>
      <c r="C925" s="1" t="s">
        <v>200</v>
      </c>
      <c r="D925" s="1" t="s">
        <v>866</v>
      </c>
      <c r="E925" s="1" t="s">
        <v>869</v>
      </c>
      <c r="F925" s="1" t="s">
        <v>870</v>
      </c>
      <c r="G925" s="1" t="s">
        <v>15</v>
      </c>
      <c r="H925" t="b">
        <v>1</v>
      </c>
      <c r="I925" t="b">
        <v>0</v>
      </c>
      <c r="J925" s="10" t="b">
        <f>IF(OR(out[[#This Row],[retired]]=TRUE,out[[#This Row],[deceased]]=TRUE),FALSE,TRUE)</f>
        <v>0</v>
      </c>
      <c r="K925" s="10" t="str">
        <f>IFERROR(VLOOKUP(out[[#This Row],[role]:[role]],Table2[],MATCH(out[[#Headers],[דירוג]],Table2[#Headers],0),FALSE),"אחר")</f>
        <v>סגן או משנה</v>
      </c>
      <c r="L925" s="10" t="str">
        <f>IFERROR(VLOOKUP(out[[#This Row],[role]:[role]],Table2[],MATCH(out[[#Headers],[ערכאה]],Table2[#Headers],0),FALSE),"אחר")</f>
        <v>בית משפט שלום</v>
      </c>
      <c r="M925" s="10">
        <v>1</v>
      </c>
      <c r="N925" s="10">
        <f>IF(out[[#This Row],[sex]]="female",1,0)</f>
        <v>0</v>
      </c>
      <c r="O925" s="10"/>
      <c r="P925" s="10">
        <f>IF(out[[#This Row],[שמות ערביים]]="ערבי",1,0)</f>
        <v>0</v>
      </c>
    </row>
    <row r="926" spans="1:16" x14ac:dyDescent="0.25">
      <c r="A926" s="1" t="s">
        <v>9</v>
      </c>
      <c r="B926" s="1" t="s">
        <v>871</v>
      </c>
      <c r="C926" s="1" t="s">
        <v>114</v>
      </c>
      <c r="D926" s="1" t="s">
        <v>872</v>
      </c>
      <c r="E926" s="1" t="s">
        <v>70</v>
      </c>
      <c r="F926" s="1" t="s">
        <v>70</v>
      </c>
      <c r="G926" s="1" t="s">
        <v>15</v>
      </c>
      <c r="H926" t="b">
        <v>1</v>
      </c>
      <c r="I926" t="b">
        <v>0</v>
      </c>
      <c r="J926" s="10" t="b">
        <f>IF(OR(out[[#This Row],[retired]]=TRUE,out[[#This Row],[deceased]]=TRUE),FALSE,TRUE)</f>
        <v>0</v>
      </c>
      <c r="K926" s="10" t="str">
        <f>IFERROR(VLOOKUP(out[[#This Row],[role]:[role]],Table2[],MATCH(out[[#Headers],[דירוג]],Table2[#Headers],0),FALSE),"אחר")</f>
        <v>סגן או משנה</v>
      </c>
      <c r="L926" s="10" t="str">
        <f>IFERROR(VLOOKUP(out[[#This Row],[role]:[role]],Table2[],MATCH(out[[#Headers],[ערכאה]],Table2[#Headers],0),FALSE),"אחר")</f>
        <v>אחר</v>
      </c>
      <c r="M926" s="10">
        <v>1</v>
      </c>
      <c r="N926" s="10">
        <f>IF(out[[#This Row],[sex]]="female",1,0)</f>
        <v>0</v>
      </c>
      <c r="O926" s="10"/>
      <c r="P926" s="10">
        <f>IF(out[[#This Row],[שמות ערביים]]="ערבי",1,0)</f>
        <v>0</v>
      </c>
    </row>
    <row r="927" spans="1:16" x14ac:dyDescent="0.25">
      <c r="A927" s="1" t="s">
        <v>9</v>
      </c>
      <c r="B927" s="1" t="s">
        <v>873</v>
      </c>
      <c r="C927" s="1" t="s">
        <v>477</v>
      </c>
      <c r="D927" s="1" t="s">
        <v>874</v>
      </c>
      <c r="E927" s="1" t="s">
        <v>479</v>
      </c>
      <c r="F927" s="1" t="s">
        <v>875</v>
      </c>
      <c r="G927" s="1" t="s">
        <v>15</v>
      </c>
      <c r="H927" t="b">
        <v>1</v>
      </c>
      <c r="I927" t="b">
        <v>1</v>
      </c>
      <c r="J927" s="10" t="b">
        <f>IF(OR(out[[#This Row],[retired]]=TRUE,out[[#This Row],[deceased]]=TRUE),FALSE,TRUE)</f>
        <v>0</v>
      </c>
      <c r="K927" s="10" t="str">
        <f>IFERROR(VLOOKUP(out[[#This Row],[role]:[role]],Table2[],MATCH(out[[#Headers],[דירוג]],Table2[#Headers],0),FALSE),"אחר")</f>
        <v>שופט</v>
      </c>
      <c r="L927" s="10" t="str">
        <f>IFERROR(VLOOKUP(out[[#This Row],[role]:[role]],Table2[],MATCH(out[[#Headers],[ערכאה]],Table2[#Headers],0),FALSE),"אחר")</f>
        <v>בית משפט המחוזי</v>
      </c>
      <c r="M927" s="10">
        <v>1</v>
      </c>
      <c r="N927" s="10">
        <f>IF(out[[#This Row],[sex]]="female",1,0)</f>
        <v>0</v>
      </c>
      <c r="O927" s="10"/>
      <c r="P927" s="10">
        <f>IF(out[[#This Row],[שמות ערביים]]="ערבי",1,0)</f>
        <v>0</v>
      </c>
    </row>
    <row r="928" spans="1:16" x14ac:dyDescent="0.25">
      <c r="A928" s="1" t="s">
        <v>9</v>
      </c>
      <c r="B928" s="1" t="s">
        <v>357</v>
      </c>
      <c r="C928" s="1" t="s">
        <v>605</v>
      </c>
      <c r="D928" s="1" t="s">
        <v>879</v>
      </c>
      <c r="E928" s="1" t="s">
        <v>70</v>
      </c>
      <c r="F928" s="1" t="s">
        <v>70</v>
      </c>
      <c r="G928" s="1" t="s">
        <v>15</v>
      </c>
      <c r="H928" t="b">
        <v>1</v>
      </c>
      <c r="I928" t="b">
        <v>1</v>
      </c>
      <c r="J928" s="10" t="b">
        <f>IF(OR(out[[#This Row],[retired]]=TRUE,out[[#This Row],[deceased]]=TRUE),FALSE,TRUE)</f>
        <v>0</v>
      </c>
      <c r="K928" s="10" t="str">
        <f>IFERROR(VLOOKUP(out[[#This Row],[role]:[role]],Table2[],MATCH(out[[#Headers],[דירוג]],Table2[#Headers],0),FALSE),"אחר")</f>
        <v>מנהל</v>
      </c>
      <c r="L928" s="10" t="str">
        <f>IFERROR(VLOOKUP(out[[#This Row],[role]:[role]],Table2[],MATCH(out[[#Headers],[ערכאה]],Table2[#Headers],0),FALSE),"אחר")</f>
        <v>הנהלת בתי המשפט</v>
      </c>
      <c r="M928" s="10">
        <v>1</v>
      </c>
      <c r="N928" s="10">
        <f>IF(out[[#This Row],[sex]]="female",1,0)</f>
        <v>0</v>
      </c>
      <c r="O928" s="10"/>
      <c r="P928" s="10">
        <f>IF(out[[#This Row],[שמות ערביים]]="ערבי",1,0)</f>
        <v>0</v>
      </c>
    </row>
    <row r="929" spans="1:16" x14ac:dyDescent="0.25">
      <c r="A929" s="1" t="s">
        <v>9</v>
      </c>
      <c r="B929" s="1" t="s">
        <v>880</v>
      </c>
      <c r="C929" s="1" t="s">
        <v>881</v>
      </c>
      <c r="D929" s="1" t="s">
        <v>882</v>
      </c>
      <c r="E929" s="1" t="s">
        <v>765</v>
      </c>
      <c r="F929" s="1" t="s">
        <v>883</v>
      </c>
      <c r="G929" s="1" t="s">
        <v>15</v>
      </c>
      <c r="H929" t="b">
        <v>1</v>
      </c>
      <c r="I929" t="b">
        <v>0</v>
      </c>
      <c r="J929" s="10" t="b">
        <f>IF(OR(out[[#This Row],[retired]]=TRUE,out[[#This Row],[deceased]]=TRUE),FALSE,TRUE)</f>
        <v>0</v>
      </c>
      <c r="K929" s="10" t="str">
        <f>IFERROR(VLOOKUP(out[[#This Row],[role]:[role]],Table2[],MATCH(out[[#Headers],[דירוג]],Table2[#Headers],0),FALSE),"אחר")</f>
        <v>שופט</v>
      </c>
      <c r="L929" s="10" t="str">
        <f>IFERROR(VLOOKUP(out[[#This Row],[role]:[role]],Table2[],MATCH(out[[#Headers],[ערכאה]],Table2[#Headers],0),FALSE),"אחר")</f>
        <v>בית משפט המחוזי</v>
      </c>
      <c r="M929" s="10">
        <v>1</v>
      </c>
      <c r="N929" s="10">
        <f>IF(out[[#This Row],[sex]]="female",1,0)</f>
        <v>0</v>
      </c>
      <c r="O929" s="10"/>
      <c r="P929" s="10">
        <f>IF(out[[#This Row],[שמות ערביים]]="ערבי",1,0)</f>
        <v>0</v>
      </c>
    </row>
    <row r="930" spans="1:16" x14ac:dyDescent="0.25">
      <c r="A930" s="1" t="s">
        <v>9</v>
      </c>
      <c r="B930" s="1" t="s">
        <v>884</v>
      </c>
      <c r="C930" s="1" t="s">
        <v>822</v>
      </c>
      <c r="D930" s="1" t="s">
        <v>885</v>
      </c>
      <c r="E930" s="1" t="s">
        <v>886</v>
      </c>
      <c r="F930" s="1" t="s">
        <v>887</v>
      </c>
      <c r="G930" s="1" t="s">
        <v>15</v>
      </c>
      <c r="H930" t="b">
        <v>1</v>
      </c>
      <c r="I930" t="b">
        <v>0</v>
      </c>
      <c r="J930" s="10" t="b">
        <f>IF(OR(out[[#This Row],[retired]]=TRUE,out[[#This Row],[deceased]]=TRUE),FALSE,TRUE)</f>
        <v>0</v>
      </c>
      <c r="K930" s="10" t="str">
        <f>IFERROR(VLOOKUP(out[[#This Row],[role]:[role]],Table2[],MATCH(out[[#Headers],[דירוג]],Table2[#Headers],0),FALSE),"אחר")</f>
        <v>שופט</v>
      </c>
      <c r="L930" s="10" t="str">
        <f>IFERROR(VLOOKUP(out[[#This Row],[role]:[role]],Table2[],MATCH(out[[#Headers],[ערכאה]],Table2[#Headers],0),FALSE),"אחר")</f>
        <v>בית משפט המחוזי</v>
      </c>
      <c r="M930" s="10">
        <v>1</v>
      </c>
      <c r="N930" s="10">
        <f>IF(out[[#This Row],[sex]]="female",1,0)</f>
        <v>0</v>
      </c>
      <c r="O930" s="10"/>
      <c r="P930" s="10">
        <f>IF(out[[#This Row],[שמות ערביים]]="ערבי",1,0)</f>
        <v>0</v>
      </c>
    </row>
    <row r="931" spans="1:16" x14ac:dyDescent="0.25">
      <c r="A931" s="1" t="s">
        <v>9</v>
      </c>
      <c r="B931" s="1" t="s">
        <v>330</v>
      </c>
      <c r="C931" s="1" t="s">
        <v>605</v>
      </c>
      <c r="D931" s="1" t="s">
        <v>888</v>
      </c>
      <c r="E931" s="1" t="s">
        <v>889</v>
      </c>
      <c r="F931" s="1" t="s">
        <v>890</v>
      </c>
      <c r="G931" s="1" t="s">
        <v>15</v>
      </c>
      <c r="H931" t="b">
        <v>1</v>
      </c>
      <c r="I931" t="b">
        <v>0</v>
      </c>
      <c r="J931" s="10" t="b">
        <f>IF(OR(out[[#This Row],[retired]]=TRUE,out[[#This Row],[deceased]]=TRUE),FALSE,TRUE)</f>
        <v>0</v>
      </c>
      <c r="K931" s="10" t="str">
        <f>IFERROR(VLOOKUP(out[[#This Row],[role]:[role]],Table2[],MATCH(out[[#Headers],[דירוג]],Table2[#Headers],0),FALSE),"אחר")</f>
        <v>שופט</v>
      </c>
      <c r="L931" s="10" t="str">
        <f>IFERROR(VLOOKUP(out[[#This Row],[role]:[role]],Table2[],MATCH(out[[#Headers],[ערכאה]],Table2[#Headers],0),FALSE),"אחר")</f>
        <v>בית משפט שלום</v>
      </c>
      <c r="M931" s="10">
        <v>1</v>
      </c>
      <c r="N931" s="10">
        <f>IF(out[[#This Row],[sex]]="female",1,0)</f>
        <v>0</v>
      </c>
      <c r="O931" s="10"/>
      <c r="P931" s="10">
        <f>IF(out[[#This Row],[שמות ערביים]]="ערבי",1,0)</f>
        <v>0</v>
      </c>
    </row>
    <row r="932" spans="1:16" x14ac:dyDescent="0.25">
      <c r="A932" s="1" t="s">
        <v>9</v>
      </c>
      <c r="B932" s="1" t="s">
        <v>396</v>
      </c>
      <c r="C932" s="1" t="s">
        <v>155</v>
      </c>
      <c r="D932" s="1" t="s">
        <v>894</v>
      </c>
      <c r="E932" s="1" t="s">
        <v>70</v>
      </c>
      <c r="F932" s="1" t="s">
        <v>70</v>
      </c>
      <c r="G932" s="1" t="s">
        <v>15</v>
      </c>
      <c r="H932" t="b">
        <v>1</v>
      </c>
      <c r="I932" t="b">
        <v>1</v>
      </c>
      <c r="J932" s="10" t="b">
        <f>IF(OR(out[[#This Row],[retired]]=TRUE,out[[#This Row],[deceased]]=TRUE),FALSE,TRUE)</f>
        <v>0</v>
      </c>
      <c r="K932" s="10" t="str">
        <f>IFERROR(VLOOKUP(out[[#This Row],[role]:[role]],Table2[],MATCH(out[[#Headers],[דירוג]],Table2[#Headers],0),FALSE),"אחר")</f>
        <v>שופט</v>
      </c>
      <c r="L932" s="10" t="str">
        <f>IFERROR(VLOOKUP(out[[#This Row],[role]:[role]],Table2[],MATCH(out[[#Headers],[ערכאה]],Table2[#Headers],0),FALSE),"אחר")</f>
        <v>אחר</v>
      </c>
      <c r="M932" s="10">
        <v>1</v>
      </c>
      <c r="N932" s="10">
        <f>IF(out[[#This Row],[sex]]="female",1,0)</f>
        <v>0</v>
      </c>
      <c r="O932" s="10"/>
      <c r="P932" s="10">
        <f>IF(out[[#This Row],[שמות ערביים]]="ערבי",1,0)</f>
        <v>0</v>
      </c>
    </row>
    <row r="933" spans="1:16" x14ac:dyDescent="0.25">
      <c r="A933" s="1" t="s">
        <v>9</v>
      </c>
      <c r="B933" s="1" t="s">
        <v>897</v>
      </c>
      <c r="C933" s="1" t="s">
        <v>58</v>
      </c>
      <c r="D933" s="1" t="s">
        <v>898</v>
      </c>
      <c r="E933" s="1" t="s">
        <v>60</v>
      </c>
      <c r="F933" s="1" t="s">
        <v>899</v>
      </c>
      <c r="G933" s="1" t="s">
        <v>26</v>
      </c>
      <c r="H933" t="b">
        <v>1</v>
      </c>
      <c r="I933" t="b">
        <v>0</v>
      </c>
      <c r="J933" s="10" t="b">
        <f>IF(OR(out[[#This Row],[retired]]=TRUE,out[[#This Row],[deceased]]=TRUE),FALSE,TRUE)</f>
        <v>0</v>
      </c>
      <c r="K933" s="10" t="str">
        <f>IFERROR(VLOOKUP(out[[#This Row],[role]:[role]],Table2[],MATCH(out[[#Headers],[דירוג]],Table2[#Headers],0),FALSE),"אחר")</f>
        <v>שופט</v>
      </c>
      <c r="L933" s="10" t="str">
        <f>IFERROR(VLOOKUP(out[[#This Row],[role]:[role]],Table2[],MATCH(out[[#Headers],[ערכאה]],Table2[#Headers],0),FALSE),"אחר")</f>
        <v>בית משפט שלום</v>
      </c>
      <c r="M933" s="10">
        <v>1</v>
      </c>
      <c r="N933" s="10">
        <f>IF(out[[#This Row],[sex]]="female",1,0)</f>
        <v>1</v>
      </c>
      <c r="O933" s="10"/>
      <c r="P933" s="10">
        <f>IF(out[[#This Row],[שמות ערביים]]="ערבי",1,0)</f>
        <v>0</v>
      </c>
    </row>
    <row r="934" spans="1:16" x14ac:dyDescent="0.25">
      <c r="A934" s="1" t="s">
        <v>9</v>
      </c>
      <c r="B934" s="1" t="s">
        <v>900</v>
      </c>
      <c r="C934" s="1" t="s">
        <v>901</v>
      </c>
      <c r="D934" s="1" t="s">
        <v>902</v>
      </c>
      <c r="E934" s="1" t="s">
        <v>903</v>
      </c>
      <c r="F934" s="1" t="s">
        <v>904</v>
      </c>
      <c r="G934" s="1" t="s">
        <v>15</v>
      </c>
      <c r="H934" t="b">
        <v>1</v>
      </c>
      <c r="I934" t="b">
        <v>0</v>
      </c>
      <c r="J934" s="10" t="b">
        <f>IF(OR(out[[#This Row],[retired]]=TRUE,out[[#This Row],[deceased]]=TRUE),FALSE,TRUE)</f>
        <v>0</v>
      </c>
      <c r="K934" s="10" t="str">
        <f>IFERROR(VLOOKUP(out[[#This Row],[role]:[role]],Table2[],MATCH(out[[#Headers],[דירוג]],Table2[#Headers],0),FALSE),"אחר")</f>
        <v>שופט</v>
      </c>
      <c r="L934" s="10" t="str">
        <f>IFERROR(VLOOKUP(out[[#This Row],[role]:[role]],Table2[],MATCH(out[[#Headers],[ערכאה]],Table2[#Headers],0),FALSE),"אחר")</f>
        <v>בית משפט המחוזי</v>
      </c>
      <c r="M934" s="10">
        <v>1</v>
      </c>
      <c r="N934" s="10">
        <f>IF(out[[#This Row],[sex]]="female",1,0)</f>
        <v>0</v>
      </c>
      <c r="O934" s="10"/>
      <c r="P934" s="10">
        <f>IF(out[[#This Row],[שמות ערביים]]="ערבי",1,0)</f>
        <v>0</v>
      </c>
    </row>
    <row r="935" spans="1:16" x14ac:dyDescent="0.25">
      <c r="A935" s="1" t="s">
        <v>99</v>
      </c>
      <c r="B935" s="1" t="s">
        <v>187</v>
      </c>
      <c r="C935" s="1" t="s">
        <v>513</v>
      </c>
      <c r="D935" s="1" t="s">
        <v>906</v>
      </c>
      <c r="E935" s="1" t="s">
        <v>515</v>
      </c>
      <c r="F935" s="1" t="s">
        <v>909</v>
      </c>
      <c r="G935" s="1" t="s">
        <v>15</v>
      </c>
      <c r="H935" t="b">
        <v>1</v>
      </c>
      <c r="I935" t="b">
        <v>0</v>
      </c>
      <c r="J935" s="10" t="b">
        <f>IF(OR(out[[#This Row],[retired]]=TRUE,out[[#This Row],[deceased]]=TRUE),FALSE,TRUE)</f>
        <v>0</v>
      </c>
      <c r="K935" s="10" t="str">
        <f>IFERROR(VLOOKUP(out[[#This Row],[role]:[role]],Table2[],MATCH(out[[#Headers],[דירוג]],Table2[#Headers],0),FALSE),"אחר")</f>
        <v>אחר</v>
      </c>
      <c r="L935" s="10" t="str">
        <f>IFERROR(VLOOKUP(out[[#This Row],[role]:[role]],Table2[],MATCH(out[[#Headers],[ערכאה]],Table2[#Headers],0),FALSE),"אחר")</f>
        <v>אחר</v>
      </c>
      <c r="M935" s="10">
        <v>1</v>
      </c>
      <c r="N935" s="10">
        <f>IF(out[[#This Row],[sex]]="female",1,0)</f>
        <v>0</v>
      </c>
      <c r="O935" s="10"/>
      <c r="P935" s="10">
        <f>IF(out[[#This Row],[שמות ערביים]]="ערבי",1,0)</f>
        <v>0</v>
      </c>
    </row>
    <row r="936" spans="1:16" x14ac:dyDescent="0.25">
      <c r="A936" s="1" t="s">
        <v>9</v>
      </c>
      <c r="B936" s="1" t="s">
        <v>164</v>
      </c>
      <c r="C936" s="1" t="s">
        <v>90</v>
      </c>
      <c r="D936" s="1" t="s">
        <v>906</v>
      </c>
      <c r="E936" s="1" t="s">
        <v>910</v>
      </c>
      <c r="F936" s="1" t="s">
        <v>908</v>
      </c>
      <c r="G936" s="1" t="s">
        <v>26</v>
      </c>
      <c r="H936" t="b">
        <v>1</v>
      </c>
      <c r="I936" t="b">
        <v>0</v>
      </c>
      <c r="J936" s="10" t="b">
        <f>IF(OR(out[[#This Row],[retired]]=TRUE,out[[#This Row],[deceased]]=TRUE),FALSE,TRUE)</f>
        <v>0</v>
      </c>
      <c r="K936" s="10" t="str">
        <f>IFERROR(VLOOKUP(out[[#This Row],[role]:[role]],Table2[],MATCH(out[[#Headers],[דירוג]],Table2[#Headers],0),FALSE),"אחר")</f>
        <v>שופט</v>
      </c>
      <c r="L936" s="10" t="str">
        <f>IFERROR(VLOOKUP(out[[#This Row],[role]:[role]],Table2[],MATCH(out[[#Headers],[ערכאה]],Table2[#Headers],0),FALSE),"אחר")</f>
        <v>בית הדין האזורי לעבודה</v>
      </c>
      <c r="M936" s="10">
        <v>1</v>
      </c>
      <c r="N936" s="10">
        <f>IF(out[[#This Row],[sex]]="female",1,0)</f>
        <v>1</v>
      </c>
      <c r="O936" s="10"/>
      <c r="P936" s="10">
        <f>IF(out[[#This Row],[שמות ערביים]]="ערבי",1,0)</f>
        <v>0</v>
      </c>
    </row>
    <row r="937" spans="1:16" x14ac:dyDescent="0.25">
      <c r="A937" s="1" t="s">
        <v>9</v>
      </c>
      <c r="B937" s="1" t="s">
        <v>900</v>
      </c>
      <c r="C937" s="1" t="s">
        <v>911</v>
      </c>
      <c r="D937" s="1" t="s">
        <v>912</v>
      </c>
      <c r="E937" s="1" t="s">
        <v>913</v>
      </c>
      <c r="F937" s="1" t="s">
        <v>914</v>
      </c>
      <c r="G937" s="1" t="s">
        <v>15</v>
      </c>
      <c r="H937" t="b">
        <v>1</v>
      </c>
      <c r="I937" t="b">
        <v>0</v>
      </c>
      <c r="J937" s="10" t="b">
        <f>IF(OR(out[[#This Row],[retired]]=TRUE,out[[#This Row],[deceased]]=TRUE),FALSE,TRUE)</f>
        <v>0</v>
      </c>
      <c r="K937" s="10" t="str">
        <f>IFERROR(VLOOKUP(out[[#This Row],[role]:[role]],Table2[],MATCH(out[[#Headers],[דירוג]],Table2[#Headers],0),FALSE),"אחר")</f>
        <v>שופט</v>
      </c>
      <c r="L937" s="10" t="str">
        <f>IFERROR(VLOOKUP(out[[#This Row],[role]:[role]],Table2[],MATCH(out[[#Headers],[ערכאה]],Table2[#Headers],0),FALSE),"אחר")</f>
        <v>בית משפט המחוזי</v>
      </c>
      <c r="M937" s="10">
        <v>1</v>
      </c>
      <c r="N937" s="10">
        <f>IF(out[[#This Row],[sex]]="female",1,0)</f>
        <v>0</v>
      </c>
      <c r="O937" s="10"/>
      <c r="P937" s="10">
        <f>IF(out[[#This Row],[שמות ערביים]]="ערבי",1,0)</f>
        <v>0</v>
      </c>
    </row>
    <row r="938" spans="1:16" x14ac:dyDescent="0.25">
      <c r="A938" s="1" t="s">
        <v>9</v>
      </c>
      <c r="B938" s="1" t="s">
        <v>126</v>
      </c>
      <c r="C938" s="1" t="s">
        <v>919</v>
      </c>
      <c r="D938" s="1" t="s">
        <v>920</v>
      </c>
      <c r="E938" s="1" t="s">
        <v>921</v>
      </c>
      <c r="F938" s="1" t="s">
        <v>922</v>
      </c>
      <c r="G938" s="1" t="s">
        <v>15</v>
      </c>
      <c r="H938" t="b">
        <v>1</v>
      </c>
      <c r="I938" t="b">
        <v>1</v>
      </c>
      <c r="J938" s="10" t="b">
        <f>IF(OR(out[[#This Row],[retired]]=TRUE,out[[#This Row],[deceased]]=TRUE),FALSE,TRUE)</f>
        <v>0</v>
      </c>
      <c r="K938" s="10" t="str">
        <f>IFERROR(VLOOKUP(out[[#This Row],[role]:[role]],Table2[],MATCH(out[[#Headers],[דירוג]],Table2[#Headers],0),FALSE),"אחר")</f>
        <v>שופט</v>
      </c>
      <c r="L938" s="10" t="str">
        <f>IFERROR(VLOOKUP(out[[#This Row],[role]:[role]],Table2[],MATCH(out[[#Headers],[ערכאה]],Table2[#Headers],0),FALSE),"אחר")</f>
        <v>בית משפט שלום</v>
      </c>
      <c r="M938" s="10">
        <v>1</v>
      </c>
      <c r="N938" s="10">
        <f>IF(out[[#This Row],[sex]]="female",1,0)</f>
        <v>0</v>
      </c>
      <c r="O938" s="10"/>
      <c r="P938" s="10">
        <f>IF(out[[#This Row],[שמות ערביים]]="ערבי",1,0)</f>
        <v>0</v>
      </c>
    </row>
    <row r="939" spans="1:16" x14ac:dyDescent="0.25">
      <c r="A939" s="1" t="s">
        <v>9</v>
      </c>
      <c r="B939" s="1" t="s">
        <v>242</v>
      </c>
      <c r="C939" s="1" t="s">
        <v>90</v>
      </c>
      <c r="D939" s="1" t="s">
        <v>923</v>
      </c>
      <c r="E939" s="1" t="s">
        <v>910</v>
      </c>
      <c r="F939" s="1" t="s">
        <v>924</v>
      </c>
      <c r="G939" s="1" t="s">
        <v>26</v>
      </c>
      <c r="H939" t="b">
        <v>1</v>
      </c>
      <c r="I939" t="b">
        <v>0</v>
      </c>
      <c r="J939" s="10" t="b">
        <f>IF(OR(out[[#This Row],[retired]]=TRUE,out[[#This Row],[deceased]]=TRUE),FALSE,TRUE)</f>
        <v>0</v>
      </c>
      <c r="K939" s="10" t="str">
        <f>IFERROR(VLOOKUP(out[[#This Row],[role]:[role]],Table2[],MATCH(out[[#Headers],[דירוג]],Table2[#Headers],0),FALSE),"אחר")</f>
        <v>שופט</v>
      </c>
      <c r="L939" s="10" t="str">
        <f>IFERROR(VLOOKUP(out[[#This Row],[role]:[role]],Table2[],MATCH(out[[#Headers],[ערכאה]],Table2[#Headers],0),FALSE),"אחר")</f>
        <v>בית משפט המחוזי</v>
      </c>
      <c r="M939" s="10">
        <v>1</v>
      </c>
      <c r="N939" s="10">
        <f>IF(out[[#This Row],[sex]]="female",1,0)</f>
        <v>1</v>
      </c>
      <c r="O939" s="10"/>
      <c r="P939" s="10">
        <f>IF(out[[#This Row],[שמות ערביים]]="ערבי",1,0)</f>
        <v>0</v>
      </c>
    </row>
    <row r="940" spans="1:16" x14ac:dyDescent="0.25">
      <c r="A940" s="1" t="s">
        <v>9</v>
      </c>
      <c r="B940" s="1" t="s">
        <v>925</v>
      </c>
      <c r="C940" s="1" t="s">
        <v>305</v>
      </c>
      <c r="D940" s="1" t="s">
        <v>926</v>
      </c>
      <c r="E940" s="1" t="s">
        <v>70</v>
      </c>
      <c r="F940" s="1" t="s">
        <v>70</v>
      </c>
      <c r="G940" s="1" t="s">
        <v>26</v>
      </c>
      <c r="H940" t="b">
        <v>1</v>
      </c>
      <c r="I940" t="b">
        <v>1</v>
      </c>
      <c r="J940" s="10" t="b">
        <f>IF(OR(out[[#This Row],[retired]]=TRUE,out[[#This Row],[deceased]]=TRUE),FALSE,TRUE)</f>
        <v>0</v>
      </c>
      <c r="K940" s="10" t="str">
        <f>IFERROR(VLOOKUP(out[[#This Row],[role]:[role]],Table2[],MATCH(out[[#Headers],[דירוג]],Table2[#Headers],0),FALSE),"אחר")</f>
        <v>סגן או משנה</v>
      </c>
      <c r="L940" s="10" t="str">
        <f>IFERROR(VLOOKUP(out[[#This Row],[role]:[role]],Table2[],MATCH(out[[#Headers],[ערכאה]],Table2[#Headers],0),FALSE),"אחר")</f>
        <v>בית משפט המחוזי</v>
      </c>
      <c r="M940" s="10">
        <v>1</v>
      </c>
      <c r="N940" s="10">
        <f>IF(out[[#This Row],[sex]]="female",1,0)</f>
        <v>1</v>
      </c>
      <c r="O940" s="10"/>
      <c r="P940" s="10">
        <f>IF(out[[#This Row],[שמות ערביים]]="ערבי",1,0)</f>
        <v>0</v>
      </c>
    </row>
    <row r="941" spans="1:16" x14ac:dyDescent="0.25">
      <c r="A941" s="1" t="s">
        <v>9</v>
      </c>
      <c r="B941" s="1" t="s">
        <v>927</v>
      </c>
      <c r="C941" s="1" t="s">
        <v>381</v>
      </c>
      <c r="D941" s="1" t="s">
        <v>928</v>
      </c>
      <c r="E941" s="1" t="s">
        <v>70</v>
      </c>
      <c r="F941" s="1" t="s">
        <v>70</v>
      </c>
      <c r="G941" s="1" t="s">
        <v>26</v>
      </c>
      <c r="H941" t="b">
        <v>1</v>
      </c>
      <c r="I941" t="b">
        <v>1</v>
      </c>
      <c r="J941" s="10" t="b">
        <f>IF(OR(out[[#This Row],[retired]]=TRUE,out[[#This Row],[deceased]]=TRUE),FALSE,TRUE)</f>
        <v>0</v>
      </c>
      <c r="K941" s="10" t="str">
        <f>IFERROR(VLOOKUP(out[[#This Row],[role]:[role]],Table2[],MATCH(out[[#Headers],[דירוג]],Table2[#Headers],0),FALSE),"אחר")</f>
        <v>סגן או משנה</v>
      </c>
      <c r="L941" s="10" t="str">
        <f>IFERROR(VLOOKUP(out[[#This Row],[role]:[role]],Table2[],MATCH(out[[#Headers],[ערכאה]],Table2[#Headers],0),FALSE),"אחר")</f>
        <v>בית המשפט העליון</v>
      </c>
      <c r="M941" s="10">
        <v>1</v>
      </c>
      <c r="N941" s="10">
        <f>IF(out[[#This Row],[sex]]="female",1,0)</f>
        <v>1</v>
      </c>
      <c r="O941" s="10"/>
      <c r="P941" s="10">
        <f>IF(out[[#This Row],[שמות ערביים]]="ערבי",1,0)</f>
        <v>0</v>
      </c>
    </row>
    <row r="942" spans="1:16" x14ac:dyDescent="0.25">
      <c r="A942" s="1" t="s">
        <v>9</v>
      </c>
      <c r="B942" s="1" t="s">
        <v>933</v>
      </c>
      <c r="C942" s="1" t="s">
        <v>934</v>
      </c>
      <c r="D942" s="1" t="s">
        <v>935</v>
      </c>
      <c r="E942" s="1" t="s">
        <v>936</v>
      </c>
      <c r="F942" s="1" t="s">
        <v>937</v>
      </c>
      <c r="G942" s="1" t="s">
        <v>26</v>
      </c>
      <c r="H942" t="b">
        <v>1</v>
      </c>
      <c r="I942" t="b">
        <v>0</v>
      </c>
      <c r="J942" s="10" t="b">
        <f>IF(OR(out[[#This Row],[retired]]=TRUE,out[[#This Row],[deceased]]=TRUE),FALSE,TRUE)</f>
        <v>0</v>
      </c>
      <c r="K942" s="10" t="str">
        <f>IFERROR(VLOOKUP(out[[#This Row],[role]:[role]],Table2[],MATCH(out[[#Headers],[דירוג]],Table2[#Headers],0),FALSE),"אחר")</f>
        <v>שופט</v>
      </c>
      <c r="L942" s="10" t="str">
        <f>IFERROR(VLOOKUP(out[[#This Row],[role]:[role]],Table2[],MATCH(out[[#Headers],[ערכאה]],Table2[#Headers],0),FALSE),"אחר")</f>
        <v>בית משפט שלום</v>
      </c>
      <c r="M942" s="10">
        <v>1</v>
      </c>
      <c r="N942" s="10">
        <f>IF(out[[#This Row],[sex]]="female",1,0)</f>
        <v>1</v>
      </c>
      <c r="O942" s="10"/>
      <c r="P942" s="10">
        <f>IF(out[[#This Row],[שמות ערביים]]="ערבי",1,0)</f>
        <v>0</v>
      </c>
    </row>
    <row r="943" spans="1:16" x14ac:dyDescent="0.25">
      <c r="A943" s="1" t="s">
        <v>9</v>
      </c>
      <c r="B943" s="1" t="s">
        <v>295</v>
      </c>
      <c r="C943" s="1" t="s">
        <v>938</v>
      </c>
      <c r="D943" s="1" t="s">
        <v>939</v>
      </c>
      <c r="E943" s="1" t="s">
        <v>360</v>
      </c>
      <c r="F943" s="1" t="s">
        <v>940</v>
      </c>
      <c r="G943" s="1" t="s">
        <v>15</v>
      </c>
      <c r="H943" t="b">
        <v>1</v>
      </c>
      <c r="I943" t="b">
        <v>1</v>
      </c>
      <c r="J943" s="10" t="b">
        <f>IF(OR(out[[#This Row],[retired]]=TRUE,out[[#This Row],[deceased]]=TRUE),FALSE,TRUE)</f>
        <v>0</v>
      </c>
      <c r="K943" s="10" t="str">
        <f>IFERROR(VLOOKUP(out[[#This Row],[role]:[role]],Table2[],MATCH(out[[#Headers],[דירוג]],Table2[#Headers],0),FALSE),"אחר")</f>
        <v>שופט</v>
      </c>
      <c r="L943" s="10" t="str">
        <f>IFERROR(VLOOKUP(out[[#This Row],[role]:[role]],Table2[],MATCH(out[[#Headers],[ערכאה]],Table2[#Headers],0),FALSE),"אחר")</f>
        <v>בית משפט המחוזי</v>
      </c>
      <c r="M943" s="10">
        <v>1</v>
      </c>
      <c r="N943" s="10">
        <f>IF(out[[#This Row],[sex]]="female",1,0)</f>
        <v>0</v>
      </c>
      <c r="O943" s="10"/>
      <c r="P943" s="10">
        <f>IF(out[[#This Row],[שמות ערביים]]="ערבי",1,0)</f>
        <v>0</v>
      </c>
    </row>
    <row r="944" spans="1:16" x14ac:dyDescent="0.25">
      <c r="A944" s="1" t="s">
        <v>9</v>
      </c>
      <c r="B944" s="1" t="s">
        <v>941</v>
      </c>
      <c r="C944" s="1" t="s">
        <v>942</v>
      </c>
      <c r="D944" s="1" t="s">
        <v>939</v>
      </c>
      <c r="E944" s="1" t="s">
        <v>943</v>
      </c>
      <c r="F944" s="1" t="s">
        <v>944</v>
      </c>
      <c r="G944" s="1" t="s">
        <v>26</v>
      </c>
      <c r="H944" t="b">
        <v>1</v>
      </c>
      <c r="I944" t="b">
        <v>0</v>
      </c>
      <c r="J944" s="10" t="b">
        <f>IF(OR(out[[#This Row],[retired]]=TRUE,out[[#This Row],[deceased]]=TRUE),FALSE,TRUE)</f>
        <v>0</v>
      </c>
      <c r="K944" s="10" t="str">
        <f>IFERROR(VLOOKUP(out[[#This Row],[role]:[role]],Table2[],MATCH(out[[#Headers],[דירוג]],Table2[#Headers],0),FALSE),"אחר")</f>
        <v>שופט</v>
      </c>
      <c r="L944" s="10" t="str">
        <f>IFERROR(VLOOKUP(out[[#This Row],[role]:[role]],Table2[],MATCH(out[[#Headers],[ערכאה]],Table2[#Headers],0),FALSE),"אחר")</f>
        <v>בית משפט שלום</v>
      </c>
      <c r="M944" s="10">
        <v>1</v>
      </c>
      <c r="N944" s="10">
        <f>IF(out[[#This Row],[sex]]="female",1,0)</f>
        <v>1</v>
      </c>
      <c r="O944" s="10"/>
      <c r="P944" s="10">
        <f>IF(out[[#This Row],[שמות ערביים]]="ערבי",1,0)</f>
        <v>0</v>
      </c>
    </row>
    <row r="945" spans="1:16" x14ac:dyDescent="0.25">
      <c r="A945" s="1" t="s">
        <v>9</v>
      </c>
      <c r="B945" s="1" t="s">
        <v>957</v>
      </c>
      <c r="C945" s="1" t="s">
        <v>291</v>
      </c>
      <c r="D945" s="1" t="s">
        <v>958</v>
      </c>
      <c r="E945" s="1" t="s">
        <v>959</v>
      </c>
      <c r="F945" s="1" t="s">
        <v>960</v>
      </c>
      <c r="G945" s="1" t="s">
        <v>15</v>
      </c>
      <c r="H945" t="b">
        <v>1</v>
      </c>
      <c r="I945" t="b">
        <v>0</v>
      </c>
      <c r="J945" s="10" t="b">
        <f>IF(OR(out[[#This Row],[retired]]=TRUE,out[[#This Row],[deceased]]=TRUE),FALSE,TRUE)</f>
        <v>0</v>
      </c>
      <c r="K945" s="10" t="str">
        <f>IFERROR(VLOOKUP(out[[#This Row],[role]:[role]],Table2[],MATCH(out[[#Headers],[דירוג]],Table2[#Headers],0),FALSE),"אחר")</f>
        <v>רשם</v>
      </c>
      <c r="L945" s="10" t="str">
        <f>IFERROR(VLOOKUP(out[[#This Row],[role]:[role]],Table2[],MATCH(out[[#Headers],[ערכאה]],Table2[#Headers],0),FALSE),"אחר")</f>
        <v>בית משפט המחוזי</v>
      </c>
      <c r="M945" s="10">
        <v>1</v>
      </c>
      <c r="N945" s="10">
        <f>IF(out[[#This Row],[sex]]="female",1,0)</f>
        <v>0</v>
      </c>
      <c r="O945" s="10"/>
      <c r="P945" s="10">
        <f>IF(out[[#This Row],[שמות ערביים]]="ערבי",1,0)</f>
        <v>0</v>
      </c>
    </row>
    <row r="946" spans="1:16" x14ac:dyDescent="0.25">
      <c r="A946" s="1" t="s">
        <v>9</v>
      </c>
      <c r="B946" s="1" t="s">
        <v>961</v>
      </c>
      <c r="C946" s="1" t="s">
        <v>962</v>
      </c>
      <c r="D946" s="1" t="s">
        <v>963</v>
      </c>
      <c r="E946" s="1" t="s">
        <v>70</v>
      </c>
      <c r="F946" s="1" t="s">
        <v>70</v>
      </c>
      <c r="G946" s="1" t="s">
        <v>15</v>
      </c>
      <c r="H946" t="b">
        <v>1</v>
      </c>
      <c r="I946" t="b">
        <v>1</v>
      </c>
      <c r="J946" s="10" t="b">
        <f>IF(OR(out[[#This Row],[retired]]=TRUE,out[[#This Row],[deceased]]=TRUE),FALSE,TRUE)</f>
        <v>0</v>
      </c>
      <c r="K946" s="10" t="str">
        <f>IFERROR(VLOOKUP(out[[#This Row],[role]:[role]],Table2[],MATCH(out[[#Headers],[דירוג]],Table2[#Headers],0),FALSE),"אחר")</f>
        <v>שופט</v>
      </c>
      <c r="L946" s="10" t="str">
        <f>IFERROR(VLOOKUP(out[[#This Row],[role]:[role]],Table2[],MATCH(out[[#Headers],[ערכאה]],Table2[#Headers],0),FALSE),"אחר")</f>
        <v>בית משפט המחוזי</v>
      </c>
      <c r="M946" s="10">
        <v>1</v>
      </c>
      <c r="N946" s="10">
        <f>IF(out[[#This Row],[sex]]="female",1,0)</f>
        <v>0</v>
      </c>
      <c r="O946" s="10"/>
      <c r="P946" s="10">
        <f>IF(out[[#This Row],[שמות ערביים]]="ערבי",1,0)</f>
        <v>0</v>
      </c>
    </row>
    <row r="947" spans="1:16" x14ac:dyDescent="0.25">
      <c r="A947" s="1" t="s">
        <v>9</v>
      </c>
      <c r="B947" s="1" t="s">
        <v>964</v>
      </c>
      <c r="C947" s="1" t="s">
        <v>612</v>
      </c>
      <c r="D947" s="1" t="s">
        <v>965</v>
      </c>
      <c r="E947" s="1" t="s">
        <v>613</v>
      </c>
      <c r="F947" s="1" t="s">
        <v>966</v>
      </c>
      <c r="G947" s="1" t="s">
        <v>26</v>
      </c>
      <c r="H947" t="b">
        <v>1</v>
      </c>
      <c r="I947" t="b">
        <v>0</v>
      </c>
      <c r="J947" s="10" t="b">
        <f>IF(OR(out[[#This Row],[retired]]=TRUE,out[[#This Row],[deceased]]=TRUE),FALSE,TRUE)</f>
        <v>0</v>
      </c>
      <c r="K947" s="10" t="str">
        <f>IFERROR(VLOOKUP(out[[#This Row],[role]:[role]],Table2[],MATCH(out[[#Headers],[דירוג]],Table2[#Headers],0),FALSE),"אחר")</f>
        <v>נשיא</v>
      </c>
      <c r="L947" s="10" t="str">
        <f>IFERROR(VLOOKUP(out[[#This Row],[role]:[role]],Table2[],MATCH(out[[#Headers],[ערכאה]],Table2[#Headers],0),FALSE),"אחר")</f>
        <v>בית משפט שלום</v>
      </c>
      <c r="M947" s="10">
        <v>1</v>
      </c>
      <c r="N947" s="10">
        <f>IF(out[[#This Row],[sex]]="female",1,0)</f>
        <v>1</v>
      </c>
      <c r="O947" s="10"/>
      <c r="P947" s="10">
        <f>IF(out[[#This Row],[שמות ערביים]]="ערבי",1,0)</f>
        <v>0</v>
      </c>
    </row>
    <row r="948" spans="1:16" x14ac:dyDescent="0.25">
      <c r="A948" s="1" t="s">
        <v>9</v>
      </c>
      <c r="B948" s="1" t="s">
        <v>976</v>
      </c>
      <c r="C948" s="1" t="s">
        <v>977</v>
      </c>
      <c r="D948" s="1" t="s">
        <v>971</v>
      </c>
      <c r="E948" s="1" t="s">
        <v>70</v>
      </c>
      <c r="F948" s="1" t="s">
        <v>70</v>
      </c>
      <c r="G948" s="1" t="s">
        <v>15</v>
      </c>
      <c r="H948" t="b">
        <v>1</v>
      </c>
      <c r="I948" t="b">
        <v>1</v>
      </c>
      <c r="J948" s="10" t="b">
        <f>IF(OR(out[[#This Row],[retired]]=TRUE,out[[#This Row],[deceased]]=TRUE),FALSE,TRUE)</f>
        <v>0</v>
      </c>
      <c r="K948" s="10" t="str">
        <f>IFERROR(VLOOKUP(out[[#This Row],[role]:[role]],Table2[],MATCH(out[[#Headers],[דירוג]],Table2[#Headers],0),FALSE),"אחר")</f>
        <v>שופט</v>
      </c>
      <c r="L948" s="10" t="str">
        <f>IFERROR(VLOOKUP(out[[#This Row],[role]:[role]],Table2[],MATCH(out[[#Headers],[ערכאה]],Table2[#Headers],0),FALSE),"אחר")</f>
        <v>בית משפט המחוזי</v>
      </c>
      <c r="M948" s="10">
        <v>1</v>
      </c>
      <c r="N948" s="10">
        <f>IF(out[[#This Row],[sex]]="female",1,0)</f>
        <v>0</v>
      </c>
      <c r="O948" s="10"/>
      <c r="P948" s="10">
        <f>IF(out[[#This Row],[שמות ערביים]]="ערבי",1,0)</f>
        <v>0</v>
      </c>
    </row>
    <row r="949" spans="1:16" x14ac:dyDescent="0.25">
      <c r="A949" s="1" t="s">
        <v>9</v>
      </c>
      <c r="B949" s="1" t="s">
        <v>821</v>
      </c>
      <c r="C949" s="1" t="s">
        <v>978</v>
      </c>
      <c r="D949" s="1" t="s">
        <v>971</v>
      </c>
      <c r="E949" s="1" t="s">
        <v>979</v>
      </c>
      <c r="F949" s="1" t="s">
        <v>972</v>
      </c>
      <c r="G949" s="1" t="s">
        <v>15</v>
      </c>
      <c r="H949" t="b">
        <v>1</v>
      </c>
      <c r="I949" t="b">
        <v>0</v>
      </c>
      <c r="J949" s="10" t="b">
        <f>IF(OR(out[[#This Row],[retired]]=TRUE,out[[#This Row],[deceased]]=TRUE),FALSE,TRUE)</f>
        <v>0</v>
      </c>
      <c r="K949" s="10" t="str">
        <f>IFERROR(VLOOKUP(out[[#This Row],[role]:[role]],Table2[],MATCH(out[[#Headers],[דירוג]],Table2[#Headers],0),FALSE),"אחר")</f>
        <v>שופט</v>
      </c>
      <c r="L949" s="10" t="str">
        <f>IFERROR(VLOOKUP(out[[#This Row],[role]:[role]],Table2[],MATCH(out[[#Headers],[ערכאה]],Table2[#Headers],0),FALSE),"אחר")</f>
        <v>בית משפט המחוזי</v>
      </c>
      <c r="M949" s="10">
        <v>1</v>
      </c>
      <c r="N949" s="10">
        <f>IF(out[[#This Row],[sex]]="female",1,0)</f>
        <v>0</v>
      </c>
      <c r="O949" s="10"/>
      <c r="P949" s="10">
        <f>IF(out[[#This Row],[שמות ערביים]]="ערבי",1,0)</f>
        <v>0</v>
      </c>
    </row>
    <row r="950" spans="1:16" x14ac:dyDescent="0.25">
      <c r="A950" s="1" t="s">
        <v>9</v>
      </c>
      <c r="B950" s="1" t="s">
        <v>980</v>
      </c>
      <c r="C950" s="1" t="s">
        <v>981</v>
      </c>
      <c r="D950" s="1" t="s">
        <v>982</v>
      </c>
      <c r="E950" s="1" t="s">
        <v>70</v>
      </c>
      <c r="F950" s="1" t="s">
        <v>70</v>
      </c>
      <c r="G950" s="1" t="s">
        <v>15</v>
      </c>
      <c r="H950" t="b">
        <v>1</v>
      </c>
      <c r="I950" t="b">
        <v>1</v>
      </c>
      <c r="J950" s="10" t="b">
        <f>IF(OR(out[[#This Row],[retired]]=TRUE,out[[#This Row],[deceased]]=TRUE),FALSE,TRUE)</f>
        <v>0</v>
      </c>
      <c r="K950" s="10" t="str">
        <f>IFERROR(VLOOKUP(out[[#This Row],[role]:[role]],Table2[],MATCH(out[[#Headers],[דירוג]],Table2[#Headers],0),FALSE),"אחר")</f>
        <v>נשיא</v>
      </c>
      <c r="L950" s="10" t="str">
        <f>IFERROR(VLOOKUP(out[[#This Row],[role]:[role]],Table2[],MATCH(out[[#Headers],[ערכאה]],Table2[#Headers],0),FALSE),"אחר")</f>
        <v>בית משפט המחוזי</v>
      </c>
      <c r="M950" s="10">
        <v>1</v>
      </c>
      <c r="N950" s="10">
        <f>IF(out[[#This Row],[sex]]="female",1,0)</f>
        <v>0</v>
      </c>
      <c r="O950" s="10"/>
      <c r="P950" s="10">
        <f>IF(out[[#This Row],[שמות ערביים]]="ערבי",1,0)</f>
        <v>0</v>
      </c>
    </row>
    <row r="951" spans="1:16" x14ac:dyDescent="0.25">
      <c r="A951" s="1" t="s">
        <v>9</v>
      </c>
      <c r="B951" s="1" t="s">
        <v>990</v>
      </c>
      <c r="C951" s="1" t="s">
        <v>991</v>
      </c>
      <c r="D951" s="1" t="s">
        <v>992</v>
      </c>
      <c r="E951" s="1" t="s">
        <v>70</v>
      </c>
      <c r="F951" s="1" t="s">
        <v>70</v>
      </c>
      <c r="G951" s="1" t="s">
        <v>15</v>
      </c>
      <c r="H951" t="b">
        <v>1</v>
      </c>
      <c r="I951" t="b">
        <v>0</v>
      </c>
      <c r="J951" s="10" t="b">
        <f>IF(OR(out[[#This Row],[retired]]=TRUE,out[[#This Row],[deceased]]=TRUE),FALSE,TRUE)</f>
        <v>0</v>
      </c>
      <c r="K951" s="10" t="str">
        <f>IFERROR(VLOOKUP(out[[#This Row],[role]:[role]],Table2[],MATCH(out[[#Headers],[דירוג]],Table2[#Headers],0),FALSE),"אחר")</f>
        <v>נשיא</v>
      </c>
      <c r="L951" s="10" t="str">
        <f>IFERROR(VLOOKUP(out[[#This Row],[role]:[role]],Table2[],MATCH(out[[#Headers],[ערכאה]],Table2[#Headers],0),FALSE),"אחר")</f>
        <v>בית הדין הארצי לעבודה</v>
      </c>
      <c r="M951" s="10">
        <v>1</v>
      </c>
      <c r="N951" s="10">
        <f>IF(out[[#This Row],[sex]]="female",1,0)</f>
        <v>0</v>
      </c>
      <c r="O951" s="10"/>
      <c r="P951" s="10">
        <f>IF(out[[#This Row],[שמות ערביים]]="ערבי",1,0)</f>
        <v>0</v>
      </c>
    </row>
    <row r="952" spans="1:16" x14ac:dyDescent="0.25">
      <c r="A952" s="1" t="s">
        <v>9</v>
      </c>
      <c r="B952" s="1" t="s">
        <v>995</v>
      </c>
      <c r="C952" s="1" t="s">
        <v>68</v>
      </c>
      <c r="D952" s="1" t="s">
        <v>996</v>
      </c>
      <c r="E952" s="1" t="s">
        <v>464</v>
      </c>
      <c r="F952" s="1" t="s">
        <v>997</v>
      </c>
      <c r="G952" s="1" t="s">
        <v>15</v>
      </c>
      <c r="H952" t="b">
        <v>1</v>
      </c>
      <c r="I952" t="b">
        <v>0</v>
      </c>
      <c r="J952" s="10" t="b">
        <f>IF(OR(out[[#This Row],[retired]]=TRUE,out[[#This Row],[deceased]]=TRUE),FALSE,TRUE)</f>
        <v>0</v>
      </c>
      <c r="K952" s="10" t="str">
        <f>IFERROR(VLOOKUP(out[[#This Row],[role]:[role]],Table2[],MATCH(out[[#Headers],[דירוג]],Table2[#Headers],0),FALSE),"אחר")</f>
        <v>שופט</v>
      </c>
      <c r="L952" s="10" t="str">
        <f>IFERROR(VLOOKUP(out[[#This Row],[role]:[role]],Table2[],MATCH(out[[#Headers],[ערכאה]],Table2[#Headers],0),FALSE),"אחר")</f>
        <v>בית משפט שלום</v>
      </c>
      <c r="M952" s="10">
        <v>1</v>
      </c>
      <c r="N952" s="10">
        <f>IF(out[[#This Row],[sex]]="female",1,0)</f>
        <v>0</v>
      </c>
      <c r="O952" s="10"/>
      <c r="P952" s="10">
        <f>IF(out[[#This Row],[שמות ערביים]]="ערבי",1,0)</f>
        <v>0</v>
      </c>
    </row>
    <row r="953" spans="1:16" x14ac:dyDescent="0.25">
      <c r="A953" s="1" t="s">
        <v>9</v>
      </c>
      <c r="B953" s="1" t="s">
        <v>998</v>
      </c>
      <c r="C953" s="1" t="s">
        <v>635</v>
      </c>
      <c r="D953" s="1" t="s">
        <v>999</v>
      </c>
      <c r="E953" s="1" t="s">
        <v>637</v>
      </c>
      <c r="F953" s="1" t="s">
        <v>1000</v>
      </c>
      <c r="G953" s="1" t="s">
        <v>15</v>
      </c>
      <c r="H953" t="b">
        <v>1</v>
      </c>
      <c r="I953" t="b">
        <v>0</v>
      </c>
      <c r="J953" s="10" t="b">
        <f>IF(OR(out[[#This Row],[retired]]=TRUE,out[[#This Row],[deceased]]=TRUE),FALSE,TRUE)</f>
        <v>0</v>
      </c>
      <c r="K953" s="10" t="str">
        <f>IFERROR(VLOOKUP(out[[#This Row],[role]:[role]],Table2[],MATCH(out[[#Headers],[דירוג]],Table2[#Headers],0),FALSE),"אחר")</f>
        <v>סגן או משנה</v>
      </c>
      <c r="L953" s="10" t="str">
        <f>IFERROR(VLOOKUP(out[[#This Row],[role]:[role]],Table2[],MATCH(out[[#Headers],[ערכאה]],Table2[#Headers],0),FALSE),"אחר")</f>
        <v>בית משפט המחוזי</v>
      </c>
      <c r="M953" s="10">
        <v>1</v>
      </c>
      <c r="N953" s="10">
        <f>IF(out[[#This Row],[sex]]="female",1,0)</f>
        <v>0</v>
      </c>
      <c r="O953" s="10"/>
      <c r="P953" s="10">
        <f>IF(out[[#This Row],[שמות ערביים]]="ערבי",1,0)</f>
        <v>0</v>
      </c>
    </row>
    <row r="954" spans="1:16" x14ac:dyDescent="0.25">
      <c r="A954" s="1" t="s">
        <v>9</v>
      </c>
      <c r="B954" s="1" t="s">
        <v>1001</v>
      </c>
      <c r="C954" s="1" t="s">
        <v>986</v>
      </c>
      <c r="D954" s="1" t="s">
        <v>1002</v>
      </c>
      <c r="E954" s="1" t="s">
        <v>988</v>
      </c>
      <c r="F954" s="1" t="s">
        <v>1003</v>
      </c>
      <c r="G954" s="1" t="s">
        <v>26</v>
      </c>
      <c r="H954" t="b">
        <v>1</v>
      </c>
      <c r="I954" t="b">
        <v>0</v>
      </c>
      <c r="J954" s="10" t="b">
        <f>IF(OR(out[[#This Row],[retired]]=TRUE,out[[#This Row],[deceased]]=TRUE),FALSE,TRUE)</f>
        <v>0</v>
      </c>
      <c r="K954" s="10" t="str">
        <f>IFERROR(VLOOKUP(out[[#This Row],[role]:[role]],Table2[],MATCH(out[[#Headers],[דירוג]],Table2[#Headers],0),FALSE),"אחר")</f>
        <v>שופט</v>
      </c>
      <c r="L954" s="10" t="str">
        <f>IFERROR(VLOOKUP(out[[#This Row],[role]:[role]],Table2[],MATCH(out[[#Headers],[ערכאה]],Table2[#Headers],0),FALSE),"אחר")</f>
        <v>בית משפט שלום</v>
      </c>
      <c r="M954" s="10">
        <v>1</v>
      </c>
      <c r="N954" s="10">
        <f>IF(out[[#This Row],[sex]]="female",1,0)</f>
        <v>1</v>
      </c>
      <c r="O954" s="10"/>
      <c r="P954" s="10">
        <f>IF(out[[#This Row],[שמות ערביים]]="ערבי",1,0)</f>
        <v>0</v>
      </c>
    </row>
    <row r="955" spans="1:16" x14ac:dyDescent="0.25">
      <c r="A955" s="1" t="s">
        <v>9</v>
      </c>
      <c r="B955" s="1" t="s">
        <v>412</v>
      </c>
      <c r="C955" s="1" t="s">
        <v>291</v>
      </c>
      <c r="D955" s="1" t="s">
        <v>1009</v>
      </c>
      <c r="E955" s="1" t="s">
        <v>70</v>
      </c>
      <c r="F955" s="1" t="s">
        <v>70</v>
      </c>
      <c r="G955" s="1" t="s">
        <v>15</v>
      </c>
      <c r="H955" t="b">
        <v>1</v>
      </c>
      <c r="I955" t="b">
        <v>1</v>
      </c>
      <c r="J955" s="10" t="b">
        <f>IF(OR(out[[#This Row],[retired]]=TRUE,out[[#This Row],[deceased]]=TRUE),FALSE,TRUE)</f>
        <v>0</v>
      </c>
      <c r="K955" s="10" t="str">
        <f>IFERROR(VLOOKUP(out[[#This Row],[role]:[role]],Table2[],MATCH(out[[#Headers],[דירוג]],Table2[#Headers],0),FALSE),"אחר")</f>
        <v>שופט</v>
      </c>
      <c r="L955" s="10" t="str">
        <f>IFERROR(VLOOKUP(out[[#This Row],[role]:[role]],Table2[],MATCH(out[[#Headers],[ערכאה]],Table2[#Headers],0),FALSE),"אחר")</f>
        <v>בית משפט לתעבורה</v>
      </c>
      <c r="M955" s="10">
        <v>1</v>
      </c>
      <c r="N955" s="10">
        <f>IF(out[[#This Row],[sex]]="female",1,0)</f>
        <v>0</v>
      </c>
      <c r="O955" s="10"/>
      <c r="P955" s="10">
        <f>IF(out[[#This Row],[שמות ערביים]]="ערבי",1,0)</f>
        <v>0</v>
      </c>
    </row>
    <row r="956" spans="1:16" x14ac:dyDescent="0.25">
      <c r="A956" s="1" t="s">
        <v>9</v>
      </c>
      <c r="B956" s="1" t="s">
        <v>1027</v>
      </c>
      <c r="C956" s="1" t="s">
        <v>473</v>
      </c>
      <c r="D956" s="1" t="s">
        <v>278</v>
      </c>
      <c r="E956" s="1" t="s">
        <v>475</v>
      </c>
      <c r="F956" s="1" t="s">
        <v>280</v>
      </c>
      <c r="G956" s="1" t="s">
        <v>15</v>
      </c>
      <c r="H956" t="b">
        <v>1</v>
      </c>
      <c r="I956" t="b">
        <v>0</v>
      </c>
      <c r="J956" s="10" t="b">
        <f>IF(OR(out[[#This Row],[retired]]=TRUE,out[[#This Row],[deceased]]=TRUE),FALSE,TRUE)</f>
        <v>0</v>
      </c>
      <c r="K956" s="10" t="str">
        <f>IFERROR(VLOOKUP(out[[#This Row],[role]:[role]],Table2[],MATCH(out[[#Headers],[דירוג]],Table2[#Headers],0),FALSE),"אחר")</f>
        <v>שופט</v>
      </c>
      <c r="L956" s="10" t="str">
        <f>IFERROR(VLOOKUP(out[[#This Row],[role]:[role]],Table2[],MATCH(out[[#Headers],[ערכאה]],Table2[#Headers],0),FALSE),"אחר")</f>
        <v>בית הדין האזורי לעבודה</v>
      </c>
      <c r="M956" s="10">
        <v>1</v>
      </c>
      <c r="N956" s="10">
        <f>IF(out[[#This Row],[sex]]="female",1,0)</f>
        <v>0</v>
      </c>
      <c r="O956" s="10"/>
      <c r="P956" s="10">
        <f>IF(out[[#This Row],[שמות ערביים]]="ערבי",1,0)</f>
        <v>0</v>
      </c>
    </row>
    <row r="957" spans="1:16" x14ac:dyDescent="0.25">
      <c r="A957" s="1" t="s">
        <v>9</v>
      </c>
      <c r="B957" s="1" t="s">
        <v>295</v>
      </c>
      <c r="C957" s="1" t="s">
        <v>727</v>
      </c>
      <c r="D957" s="1" t="s">
        <v>278</v>
      </c>
      <c r="E957" s="1" t="s">
        <v>729</v>
      </c>
      <c r="F957" s="1" t="s">
        <v>1028</v>
      </c>
      <c r="G957" s="1" t="s">
        <v>15</v>
      </c>
      <c r="H957" t="b">
        <v>1</v>
      </c>
      <c r="I957" t="b">
        <v>1</v>
      </c>
      <c r="J957" s="10" t="b">
        <f>IF(OR(out[[#This Row],[retired]]=TRUE,out[[#This Row],[deceased]]=TRUE),FALSE,TRUE)</f>
        <v>0</v>
      </c>
      <c r="K957" s="10" t="str">
        <f>IFERROR(VLOOKUP(out[[#This Row],[role]:[role]],Table2[],MATCH(out[[#Headers],[דירוג]],Table2[#Headers],0),FALSE),"אחר")</f>
        <v>שופט</v>
      </c>
      <c r="L957" s="10" t="str">
        <f>IFERROR(VLOOKUP(out[[#This Row],[role]:[role]],Table2[],MATCH(out[[#Headers],[ערכאה]],Table2[#Headers],0),FALSE),"אחר")</f>
        <v>בית משפט המחוזי</v>
      </c>
      <c r="M957" s="10">
        <v>1</v>
      </c>
      <c r="N957" s="10">
        <f>IF(out[[#This Row],[sex]]="female",1,0)</f>
        <v>0</v>
      </c>
      <c r="O957" s="10"/>
      <c r="P957" s="10">
        <f>IF(out[[#This Row],[שמות ערביים]]="ערבי",1,0)</f>
        <v>0</v>
      </c>
    </row>
    <row r="958" spans="1:16" x14ac:dyDescent="0.25">
      <c r="A958" s="1" t="s">
        <v>9</v>
      </c>
      <c r="B958" s="1" t="s">
        <v>107</v>
      </c>
      <c r="C958" s="1" t="s">
        <v>1029</v>
      </c>
      <c r="D958" s="1" t="s">
        <v>1030</v>
      </c>
      <c r="E958" s="1" t="s">
        <v>1031</v>
      </c>
      <c r="F958" s="1" t="s">
        <v>1032</v>
      </c>
      <c r="G958" s="1" t="s">
        <v>26</v>
      </c>
      <c r="H958" t="b">
        <v>1</v>
      </c>
      <c r="I958" t="b">
        <v>0</v>
      </c>
      <c r="J958" s="10" t="b">
        <f>IF(OR(out[[#This Row],[retired]]=TRUE,out[[#This Row],[deceased]]=TRUE),FALSE,TRUE)</f>
        <v>0</v>
      </c>
      <c r="K958" s="10" t="str">
        <f>IFERROR(VLOOKUP(out[[#This Row],[role]:[role]],Table2[],MATCH(out[[#Headers],[דירוג]],Table2[#Headers],0),FALSE),"אחר")</f>
        <v>שופט</v>
      </c>
      <c r="L958" s="10" t="str">
        <f>IFERROR(VLOOKUP(out[[#This Row],[role]:[role]],Table2[],MATCH(out[[#Headers],[ערכאה]],Table2[#Headers],0),FALSE),"אחר")</f>
        <v>בית משפט המחוזי</v>
      </c>
      <c r="M958" s="10">
        <v>1</v>
      </c>
      <c r="N958" s="10">
        <f>IF(out[[#This Row],[sex]]="female",1,0)</f>
        <v>1</v>
      </c>
      <c r="O958" s="10"/>
      <c r="P958" s="10">
        <f>IF(out[[#This Row],[שמות ערביים]]="ערבי",1,0)</f>
        <v>0</v>
      </c>
    </row>
    <row r="959" spans="1:16" x14ac:dyDescent="0.25">
      <c r="A959" s="1" t="s">
        <v>9</v>
      </c>
      <c r="B959" s="1" t="s">
        <v>107</v>
      </c>
      <c r="C959" s="1" t="s">
        <v>1018</v>
      </c>
      <c r="D959" s="1" t="s">
        <v>1039</v>
      </c>
      <c r="E959" s="1" t="s">
        <v>1040</v>
      </c>
      <c r="F959" s="1" t="s">
        <v>1041</v>
      </c>
      <c r="G959" s="1" t="s">
        <v>26</v>
      </c>
      <c r="H959" t="b">
        <v>1</v>
      </c>
      <c r="I959" t="b">
        <v>0</v>
      </c>
      <c r="J959" s="10" t="b">
        <f>IF(OR(out[[#This Row],[retired]]=TRUE,out[[#This Row],[deceased]]=TRUE),FALSE,TRUE)</f>
        <v>0</v>
      </c>
      <c r="K959" s="10" t="str">
        <f>IFERROR(VLOOKUP(out[[#This Row],[role]:[role]],Table2[],MATCH(out[[#Headers],[דירוג]],Table2[#Headers],0),FALSE),"אחר")</f>
        <v>שופט</v>
      </c>
      <c r="L959" s="10" t="str">
        <f>IFERROR(VLOOKUP(out[[#This Row],[role]:[role]],Table2[],MATCH(out[[#Headers],[ערכאה]],Table2[#Headers],0),FALSE),"אחר")</f>
        <v>בית משפט המחוזי</v>
      </c>
      <c r="M959" s="10">
        <v>1</v>
      </c>
      <c r="N959" s="10">
        <f>IF(out[[#This Row],[sex]]="female",1,0)</f>
        <v>1</v>
      </c>
      <c r="O959" s="10"/>
      <c r="P959" s="10">
        <f>IF(out[[#This Row],[שמות ערביים]]="ערבי",1,0)</f>
        <v>0</v>
      </c>
    </row>
    <row r="960" spans="1:16" x14ac:dyDescent="0.25">
      <c r="A960" s="1" t="s">
        <v>9</v>
      </c>
      <c r="B960" s="1" t="s">
        <v>386</v>
      </c>
      <c r="C960" s="1" t="s">
        <v>635</v>
      </c>
      <c r="D960" s="1" t="s">
        <v>1042</v>
      </c>
      <c r="E960" s="1" t="s">
        <v>70</v>
      </c>
      <c r="F960" s="1" t="s">
        <v>70</v>
      </c>
      <c r="G960" s="1" t="s">
        <v>15</v>
      </c>
      <c r="H960" t="b">
        <v>1</v>
      </c>
      <c r="I960" t="b">
        <v>1</v>
      </c>
      <c r="J960" s="10" t="b">
        <f>IF(OR(out[[#This Row],[retired]]=TRUE,out[[#This Row],[deceased]]=TRUE),FALSE,TRUE)</f>
        <v>0</v>
      </c>
      <c r="K960" s="10" t="str">
        <f>IFERROR(VLOOKUP(out[[#This Row],[role]:[role]],Table2[],MATCH(out[[#Headers],[דירוג]],Table2[#Headers],0),FALSE),"אחר")</f>
        <v>סגן או משנה</v>
      </c>
      <c r="L960" s="10" t="str">
        <f>IFERROR(VLOOKUP(out[[#This Row],[role]:[role]],Table2[],MATCH(out[[#Headers],[ערכאה]],Table2[#Headers],0),FALSE),"אחר")</f>
        <v>אחר</v>
      </c>
      <c r="M960" s="10">
        <v>1</v>
      </c>
      <c r="N960" s="10">
        <f>IF(out[[#This Row],[sex]]="female",1,0)</f>
        <v>0</v>
      </c>
      <c r="O960" s="10"/>
      <c r="P960" s="10">
        <f>IF(out[[#This Row],[שמות ערביים]]="ערבי",1,0)</f>
        <v>0</v>
      </c>
    </row>
    <row r="961" spans="1:16" x14ac:dyDescent="0.25">
      <c r="A961" s="1" t="s">
        <v>9</v>
      </c>
      <c r="B961" s="1" t="s">
        <v>70</v>
      </c>
      <c r="C961" s="1" t="s">
        <v>291</v>
      </c>
      <c r="D961" s="1" t="s">
        <v>1046</v>
      </c>
      <c r="E961" s="1" t="s">
        <v>70</v>
      </c>
      <c r="F961" s="1" t="s">
        <v>70</v>
      </c>
      <c r="G961" s="1" t="s">
        <v>15</v>
      </c>
      <c r="H961" t="b">
        <v>1</v>
      </c>
      <c r="I961" t="b">
        <v>1</v>
      </c>
      <c r="J961" s="10" t="b">
        <f>IF(OR(out[[#This Row],[retired]]=TRUE,out[[#This Row],[deceased]]=TRUE),FALSE,TRUE)</f>
        <v>0</v>
      </c>
      <c r="K961" s="10" t="str">
        <f>IFERROR(VLOOKUP(out[[#This Row],[role]:[role]],Table2[],MATCH(out[[#Headers],[דירוג]],Table2[#Headers],0),FALSE),"אחר")</f>
        <v>אחר</v>
      </c>
      <c r="L961" s="10" t="str">
        <f>IFERROR(VLOOKUP(out[[#This Row],[role]:[role]],Table2[],MATCH(out[[#Headers],[ערכאה]],Table2[#Headers],0),FALSE),"אחר")</f>
        <v>אחר</v>
      </c>
      <c r="M961" s="10">
        <v>1</v>
      </c>
      <c r="N961" s="10">
        <f>IF(out[[#This Row],[sex]]="female",1,0)</f>
        <v>0</v>
      </c>
      <c r="O961" s="10"/>
      <c r="P961" s="10">
        <f>IF(out[[#This Row],[שמות ערביים]]="ערבי",1,0)</f>
        <v>0</v>
      </c>
    </row>
    <row r="962" spans="1:16" x14ac:dyDescent="0.25">
      <c r="A962" s="1" t="s">
        <v>9</v>
      </c>
      <c r="B962" s="1" t="s">
        <v>1047</v>
      </c>
      <c r="C962" s="1" t="s">
        <v>605</v>
      </c>
      <c r="D962" s="1" t="s">
        <v>1048</v>
      </c>
      <c r="E962" s="1" t="s">
        <v>70</v>
      </c>
      <c r="F962" s="1" t="s">
        <v>70</v>
      </c>
      <c r="G962" s="1" t="s">
        <v>15</v>
      </c>
      <c r="H962" t="b">
        <v>1</v>
      </c>
      <c r="I962" t="b">
        <v>1</v>
      </c>
      <c r="J962" s="10" t="b">
        <f>IF(OR(out[[#This Row],[retired]]=TRUE,out[[#This Row],[deceased]]=TRUE),FALSE,TRUE)</f>
        <v>0</v>
      </c>
      <c r="K962" s="10" t="str">
        <f>IFERROR(VLOOKUP(out[[#This Row],[role]:[role]],Table2[],MATCH(out[[#Headers],[דירוג]],Table2[#Headers],0),FALSE),"אחר")</f>
        <v>שופט</v>
      </c>
      <c r="L962" s="10" t="str">
        <f>IFERROR(VLOOKUP(out[[#This Row],[role]:[role]],Table2[],MATCH(out[[#Headers],[ערכאה]],Table2[#Headers],0),FALSE),"אחר")</f>
        <v>בית משפט שלום</v>
      </c>
      <c r="M962" s="10">
        <v>1</v>
      </c>
      <c r="N962" s="10">
        <f>IF(out[[#This Row],[sex]]="female",1,0)</f>
        <v>0</v>
      </c>
      <c r="O962" s="10"/>
      <c r="P962" s="10">
        <f>IF(out[[#This Row],[שמות ערביים]]="ערבי",1,0)</f>
        <v>0</v>
      </c>
    </row>
    <row r="963" spans="1:16" x14ac:dyDescent="0.25">
      <c r="A963" s="1" t="s">
        <v>9</v>
      </c>
      <c r="B963" s="1" t="s">
        <v>311</v>
      </c>
      <c r="C963" s="1" t="s">
        <v>1060</v>
      </c>
      <c r="D963" s="1" t="s">
        <v>1061</v>
      </c>
      <c r="E963" s="1" t="s">
        <v>1062</v>
      </c>
      <c r="F963" s="1" t="s">
        <v>1059</v>
      </c>
      <c r="G963" s="1" t="s">
        <v>26</v>
      </c>
      <c r="H963" t="b">
        <v>1</v>
      </c>
      <c r="I963" t="b">
        <v>0</v>
      </c>
      <c r="J963" s="10" t="b">
        <f>IF(OR(out[[#This Row],[retired]]=TRUE,out[[#This Row],[deceased]]=TRUE),FALSE,TRUE)</f>
        <v>0</v>
      </c>
      <c r="K963" s="10" t="str">
        <f>IFERROR(VLOOKUP(out[[#This Row],[role]:[role]],Table2[],MATCH(out[[#Headers],[דירוג]],Table2[#Headers],0),FALSE),"אחר")</f>
        <v>שופט</v>
      </c>
      <c r="L963" s="10" t="str">
        <f>IFERROR(VLOOKUP(out[[#This Row],[role]:[role]],Table2[],MATCH(out[[#Headers],[ערכאה]],Table2[#Headers],0),FALSE),"אחר")</f>
        <v>בית משפט המחוזי</v>
      </c>
      <c r="M963" s="10">
        <v>1</v>
      </c>
      <c r="N963" s="10">
        <f>IF(out[[#This Row],[sex]]="female",1,0)</f>
        <v>1</v>
      </c>
      <c r="O963" s="10"/>
      <c r="P963" s="10">
        <f>IF(out[[#This Row],[שמות ערביים]]="ערבי",1,0)</f>
        <v>0</v>
      </c>
    </row>
    <row r="964" spans="1:16" x14ac:dyDescent="0.25">
      <c r="A964" s="1" t="s">
        <v>9</v>
      </c>
      <c r="B964" s="1" t="s">
        <v>107</v>
      </c>
      <c r="C964" s="1" t="s">
        <v>490</v>
      </c>
      <c r="D964" s="1" t="s">
        <v>1063</v>
      </c>
      <c r="E964" s="1" t="s">
        <v>492</v>
      </c>
      <c r="F964" s="1" t="s">
        <v>1064</v>
      </c>
      <c r="G964" s="1" t="s">
        <v>26</v>
      </c>
      <c r="H964" t="b">
        <v>1</v>
      </c>
      <c r="I964" t="b">
        <v>0</v>
      </c>
      <c r="J964" s="10" t="b">
        <f>IF(OR(out[[#This Row],[retired]]=TRUE,out[[#This Row],[deceased]]=TRUE),FALSE,TRUE)</f>
        <v>0</v>
      </c>
      <c r="K964" s="10" t="str">
        <f>IFERROR(VLOOKUP(out[[#This Row],[role]:[role]],Table2[],MATCH(out[[#Headers],[דירוג]],Table2[#Headers],0),FALSE),"אחר")</f>
        <v>שופט</v>
      </c>
      <c r="L964" s="10" t="str">
        <f>IFERROR(VLOOKUP(out[[#This Row],[role]:[role]],Table2[],MATCH(out[[#Headers],[ערכאה]],Table2[#Headers],0),FALSE),"אחר")</f>
        <v>בית משפט המחוזי</v>
      </c>
      <c r="M964" s="10">
        <v>1</v>
      </c>
      <c r="N964" s="10">
        <f>IF(out[[#This Row],[sex]]="female",1,0)</f>
        <v>1</v>
      </c>
      <c r="O964" s="10"/>
      <c r="P964" s="10">
        <f>IF(out[[#This Row],[שמות ערביים]]="ערבי",1,0)</f>
        <v>0</v>
      </c>
    </row>
    <row r="965" spans="1:16" x14ac:dyDescent="0.25">
      <c r="A965" s="1" t="s">
        <v>9</v>
      </c>
      <c r="B965" s="1" t="s">
        <v>1065</v>
      </c>
      <c r="C965" s="1" t="s">
        <v>727</v>
      </c>
      <c r="D965" s="1" t="s">
        <v>1061</v>
      </c>
      <c r="E965" s="1" t="s">
        <v>733</v>
      </c>
      <c r="F965" s="1" t="s">
        <v>1059</v>
      </c>
      <c r="G965" s="1" t="s">
        <v>15</v>
      </c>
      <c r="H965" t="b">
        <v>1</v>
      </c>
      <c r="I965" t="b">
        <v>0</v>
      </c>
      <c r="J965" s="10" t="b">
        <f>IF(OR(out[[#This Row],[retired]]=TRUE,out[[#This Row],[deceased]]=TRUE),FALSE,TRUE)</f>
        <v>0</v>
      </c>
      <c r="K965" s="10" t="str">
        <f>IFERROR(VLOOKUP(out[[#This Row],[role]:[role]],Table2[],MATCH(out[[#Headers],[דירוג]],Table2[#Headers],0),FALSE),"אחר")</f>
        <v>שופט</v>
      </c>
      <c r="L965" s="10" t="str">
        <f>IFERROR(VLOOKUP(out[[#This Row],[role]:[role]],Table2[],MATCH(out[[#Headers],[ערכאה]],Table2[#Headers],0),FALSE),"אחר")</f>
        <v>בית משפט המחוזי</v>
      </c>
      <c r="M965" s="10">
        <v>1</v>
      </c>
      <c r="N965" s="10">
        <f>IF(out[[#This Row],[sex]]="female",1,0)</f>
        <v>0</v>
      </c>
      <c r="O965" s="10"/>
      <c r="P965" s="10">
        <f>IF(out[[#This Row],[שמות ערביים]]="ערבי",1,0)</f>
        <v>0</v>
      </c>
    </row>
    <row r="966" spans="1:16" x14ac:dyDescent="0.25">
      <c r="A966" s="1" t="s">
        <v>9</v>
      </c>
      <c r="B966" s="1" t="s">
        <v>451</v>
      </c>
      <c r="C966" s="1" t="s">
        <v>991</v>
      </c>
      <c r="D966" s="1" t="s">
        <v>1068</v>
      </c>
      <c r="E966" s="1" t="s">
        <v>70</v>
      </c>
      <c r="F966" s="1" t="s">
        <v>70</v>
      </c>
      <c r="G966" s="1" t="s">
        <v>15</v>
      </c>
      <c r="H966" t="b">
        <v>1</v>
      </c>
      <c r="I966" t="b">
        <v>1</v>
      </c>
      <c r="J966" s="10" t="b">
        <f>IF(OR(out[[#This Row],[retired]]=TRUE,out[[#This Row],[deceased]]=TRUE),FALSE,TRUE)</f>
        <v>0</v>
      </c>
      <c r="K966" s="10" t="str">
        <f>IFERROR(VLOOKUP(out[[#This Row],[role]:[role]],Table2[],MATCH(out[[#Headers],[דירוג]],Table2[#Headers],0),FALSE),"אחר")</f>
        <v>שופט</v>
      </c>
      <c r="L966" s="10" t="str">
        <f>IFERROR(VLOOKUP(out[[#This Row],[role]:[role]],Table2[],MATCH(out[[#Headers],[ערכאה]],Table2[#Headers],0),FALSE),"אחר")</f>
        <v>בית המשפט העליון</v>
      </c>
      <c r="M966" s="10">
        <v>1</v>
      </c>
      <c r="N966" s="10">
        <f>IF(out[[#This Row],[sex]]="female",1,0)</f>
        <v>0</v>
      </c>
      <c r="O966" s="10"/>
      <c r="P966" s="10">
        <f>IF(out[[#This Row],[שמות ערביים]]="ערבי",1,0)</f>
        <v>0</v>
      </c>
    </row>
    <row r="967" spans="1:16" x14ac:dyDescent="0.25">
      <c r="A967" s="1" t="s">
        <v>9</v>
      </c>
      <c r="B967" s="1" t="s">
        <v>396</v>
      </c>
      <c r="C967" s="1" t="s">
        <v>991</v>
      </c>
      <c r="D967" s="1" t="s">
        <v>1072</v>
      </c>
      <c r="E967" s="1" t="s">
        <v>70</v>
      </c>
      <c r="F967" s="1" t="s">
        <v>70</v>
      </c>
      <c r="G967" s="1" t="s">
        <v>15</v>
      </c>
      <c r="H967" t="b">
        <v>1</v>
      </c>
      <c r="I967" t="b">
        <v>1</v>
      </c>
      <c r="J967" s="10" t="b">
        <f>IF(OR(out[[#This Row],[retired]]=TRUE,out[[#This Row],[deceased]]=TRUE),FALSE,TRUE)</f>
        <v>0</v>
      </c>
      <c r="K967" s="10" t="str">
        <f>IFERROR(VLOOKUP(out[[#This Row],[role]:[role]],Table2[],MATCH(out[[#Headers],[דירוג]],Table2[#Headers],0),FALSE),"אחר")</f>
        <v>שופט</v>
      </c>
      <c r="L967" s="10" t="str">
        <f>IFERROR(VLOOKUP(out[[#This Row],[role]:[role]],Table2[],MATCH(out[[#Headers],[ערכאה]],Table2[#Headers],0),FALSE),"אחר")</f>
        <v>אחר</v>
      </c>
      <c r="M967" s="10">
        <v>1</v>
      </c>
      <c r="N967" s="10">
        <f>IF(out[[#This Row],[sex]]="female",1,0)</f>
        <v>0</v>
      </c>
      <c r="O967" s="10"/>
      <c r="P967" s="10">
        <f>IF(out[[#This Row],[שמות ערביים]]="ערבי",1,0)</f>
        <v>0</v>
      </c>
    </row>
    <row r="968" spans="1:16" x14ac:dyDescent="0.25">
      <c r="A968" s="1" t="s">
        <v>9</v>
      </c>
      <c r="B968" s="1" t="s">
        <v>396</v>
      </c>
      <c r="C968" s="1" t="s">
        <v>1077</v>
      </c>
      <c r="D968" s="1" t="s">
        <v>1074</v>
      </c>
      <c r="E968" s="1" t="s">
        <v>70</v>
      </c>
      <c r="F968" s="1" t="s">
        <v>70</v>
      </c>
      <c r="G968" s="1" t="s">
        <v>15</v>
      </c>
      <c r="H968" t="b">
        <v>1</v>
      </c>
      <c r="I968" t="b">
        <v>1</v>
      </c>
      <c r="J968" s="10" t="b">
        <f>IF(OR(out[[#This Row],[retired]]=TRUE,out[[#This Row],[deceased]]=TRUE),FALSE,TRUE)</f>
        <v>0</v>
      </c>
      <c r="K968" s="10" t="str">
        <f>IFERROR(VLOOKUP(out[[#This Row],[role]:[role]],Table2[],MATCH(out[[#Headers],[דירוג]],Table2[#Headers],0),FALSE),"אחר")</f>
        <v>שופט</v>
      </c>
      <c r="L968" s="10" t="str">
        <f>IFERROR(VLOOKUP(out[[#This Row],[role]:[role]],Table2[],MATCH(out[[#Headers],[ערכאה]],Table2[#Headers],0),FALSE),"אחר")</f>
        <v>אחר</v>
      </c>
      <c r="M968" s="10">
        <v>1</v>
      </c>
      <c r="N968" s="10">
        <f>IF(out[[#This Row],[sex]]="female",1,0)</f>
        <v>0</v>
      </c>
      <c r="O968" s="10"/>
      <c r="P968" s="10">
        <f>IF(out[[#This Row],[שמות ערביים]]="ערבי",1,0)</f>
        <v>0</v>
      </c>
    </row>
    <row r="969" spans="1:16" x14ac:dyDescent="0.25">
      <c r="A969" s="1" t="s">
        <v>9</v>
      </c>
      <c r="B969" s="1" t="s">
        <v>777</v>
      </c>
      <c r="C969" s="1" t="s">
        <v>150</v>
      </c>
      <c r="D969" s="1" t="s">
        <v>1078</v>
      </c>
      <c r="E969" s="1" t="s">
        <v>1013</v>
      </c>
      <c r="F969" s="1" t="s">
        <v>1079</v>
      </c>
      <c r="G969" s="1" t="s">
        <v>26</v>
      </c>
      <c r="H969" t="b">
        <v>1</v>
      </c>
      <c r="I969" t="b">
        <v>0</v>
      </c>
      <c r="J969" s="10" t="b">
        <f>IF(OR(out[[#This Row],[retired]]=TRUE,out[[#This Row],[deceased]]=TRUE),FALSE,TRUE)</f>
        <v>0</v>
      </c>
      <c r="K969" s="10" t="str">
        <f>IFERROR(VLOOKUP(out[[#This Row],[role]:[role]],Table2[],MATCH(out[[#Headers],[דירוג]],Table2[#Headers],0),FALSE),"אחר")</f>
        <v>שופט</v>
      </c>
      <c r="L969" s="10" t="str">
        <f>IFERROR(VLOOKUP(out[[#This Row],[role]:[role]],Table2[],MATCH(out[[#Headers],[ערכאה]],Table2[#Headers],0),FALSE),"אחר")</f>
        <v>בית משפט שלום</v>
      </c>
      <c r="M969" s="10">
        <v>1</v>
      </c>
      <c r="N969" s="10">
        <f>IF(out[[#This Row],[sex]]="female",1,0)</f>
        <v>1</v>
      </c>
      <c r="O969" s="10"/>
      <c r="P969" s="10">
        <f>IF(out[[#This Row],[שמות ערביים]]="ערבי",1,0)</f>
        <v>0</v>
      </c>
    </row>
    <row r="970" spans="1:16" x14ac:dyDescent="0.25">
      <c r="A970" s="1" t="s">
        <v>9</v>
      </c>
      <c r="B970" s="1" t="s">
        <v>1080</v>
      </c>
      <c r="C970" s="1" t="s">
        <v>727</v>
      </c>
      <c r="D970" s="1" t="s">
        <v>1074</v>
      </c>
      <c r="E970" s="1" t="s">
        <v>70</v>
      </c>
      <c r="F970" s="1" t="s">
        <v>70</v>
      </c>
      <c r="G970" s="1" t="s">
        <v>15</v>
      </c>
      <c r="H970" t="b">
        <v>1</v>
      </c>
      <c r="I970" t="b">
        <v>0</v>
      </c>
      <c r="J970" s="10" t="b">
        <f>IF(OR(out[[#This Row],[retired]]=TRUE,out[[#This Row],[deceased]]=TRUE),FALSE,TRUE)</f>
        <v>0</v>
      </c>
      <c r="K970" s="10" t="str">
        <f>IFERROR(VLOOKUP(out[[#This Row],[role]:[role]],Table2[],MATCH(out[[#Headers],[דירוג]],Table2[#Headers],0),FALSE),"אחר")</f>
        <v>שופט</v>
      </c>
      <c r="L970" s="10" t="str">
        <f>IFERROR(VLOOKUP(out[[#This Row],[role]:[role]],Table2[],MATCH(out[[#Headers],[ערכאה]],Table2[#Headers],0),FALSE),"אחר")</f>
        <v>אחר</v>
      </c>
      <c r="M970" s="10">
        <v>1</v>
      </c>
      <c r="N970" s="10">
        <f>IF(out[[#This Row],[sex]]="female",1,0)</f>
        <v>0</v>
      </c>
      <c r="O970" s="10"/>
      <c r="P970" s="10">
        <f>IF(out[[#This Row],[שמות ערביים]]="ערבי",1,0)</f>
        <v>0</v>
      </c>
    </row>
    <row r="971" spans="1:16" x14ac:dyDescent="0.25">
      <c r="A971" s="1" t="s">
        <v>9</v>
      </c>
      <c r="B971" s="1" t="s">
        <v>1081</v>
      </c>
      <c r="C971" s="1" t="s">
        <v>1082</v>
      </c>
      <c r="D971" s="1" t="s">
        <v>1074</v>
      </c>
      <c r="E971" s="1" t="s">
        <v>1083</v>
      </c>
      <c r="F971" s="1" t="s">
        <v>1076</v>
      </c>
      <c r="G971" s="1" t="s">
        <v>15</v>
      </c>
      <c r="H971" t="b">
        <v>1</v>
      </c>
      <c r="I971" t="b">
        <v>0</v>
      </c>
      <c r="J971" s="10" t="b">
        <f>IF(OR(out[[#This Row],[retired]]=TRUE,out[[#This Row],[deceased]]=TRUE),FALSE,TRUE)</f>
        <v>0</v>
      </c>
      <c r="K971" s="10" t="str">
        <f>IFERROR(VLOOKUP(out[[#This Row],[role]:[role]],Table2[],MATCH(out[[#Headers],[דירוג]],Table2[#Headers],0),FALSE),"אחר")</f>
        <v>סגן או משנה</v>
      </c>
      <c r="L971" s="10" t="str">
        <f>IFERROR(VLOOKUP(out[[#This Row],[role]:[role]],Table2[],MATCH(out[[#Headers],[ערכאה]],Table2[#Headers],0),FALSE),"אחר")</f>
        <v>בית משפט המחוזי</v>
      </c>
      <c r="M971" s="10">
        <v>1</v>
      </c>
      <c r="N971" s="10">
        <f>IF(out[[#This Row],[sex]]="female",1,0)</f>
        <v>0</v>
      </c>
      <c r="O971" s="10"/>
      <c r="P971" s="10">
        <f>IF(out[[#This Row],[שמות ערביים]]="ערבי",1,0)</f>
        <v>0</v>
      </c>
    </row>
    <row r="972" spans="1:16" x14ac:dyDescent="0.25">
      <c r="A972" s="1" t="s">
        <v>9</v>
      </c>
      <c r="B972" s="1" t="s">
        <v>32</v>
      </c>
      <c r="C972" s="1" t="s">
        <v>381</v>
      </c>
      <c r="D972" s="1" t="s">
        <v>1084</v>
      </c>
      <c r="E972" s="1" t="s">
        <v>1085</v>
      </c>
      <c r="F972" s="1" t="s">
        <v>1086</v>
      </c>
      <c r="G972" s="1" t="s">
        <v>26</v>
      </c>
      <c r="H972" t="b">
        <v>1</v>
      </c>
      <c r="I972" t="b">
        <v>0</v>
      </c>
      <c r="J972" s="10" t="b">
        <f>IF(OR(out[[#This Row],[retired]]=TRUE,out[[#This Row],[deceased]]=TRUE),FALSE,TRUE)</f>
        <v>0</v>
      </c>
      <c r="K972" s="10" t="str">
        <f>IFERROR(VLOOKUP(out[[#This Row],[role]:[role]],Table2[],MATCH(out[[#Headers],[דירוג]],Table2[#Headers],0),FALSE),"אחר")</f>
        <v>שופט</v>
      </c>
      <c r="L972" s="10" t="str">
        <f>IFERROR(VLOOKUP(out[[#This Row],[role]:[role]],Table2[],MATCH(out[[#Headers],[ערכאה]],Table2[#Headers],0),FALSE),"אחר")</f>
        <v>בית משפט שלום</v>
      </c>
      <c r="M972" s="10">
        <v>1</v>
      </c>
      <c r="N972" s="10">
        <f>IF(out[[#This Row],[sex]]="female",1,0)</f>
        <v>1</v>
      </c>
      <c r="O972" s="10"/>
      <c r="P972" s="10">
        <f>IF(out[[#This Row],[שמות ערביים]]="ערבי",1,0)</f>
        <v>0</v>
      </c>
    </row>
    <row r="973" spans="1:16" x14ac:dyDescent="0.25">
      <c r="A973" s="1" t="s">
        <v>9</v>
      </c>
      <c r="B973" s="1" t="s">
        <v>1094</v>
      </c>
      <c r="C973" s="1" t="s">
        <v>68</v>
      </c>
      <c r="D973" s="1" t="s">
        <v>1095</v>
      </c>
      <c r="E973" s="1" t="s">
        <v>70</v>
      </c>
      <c r="F973" s="1" t="s">
        <v>70</v>
      </c>
      <c r="G973" s="1" t="s">
        <v>15</v>
      </c>
      <c r="H973" t="b">
        <v>1</v>
      </c>
      <c r="I973" t="b">
        <v>1</v>
      </c>
      <c r="J973" s="10" t="b">
        <f>IF(OR(out[[#This Row],[retired]]=TRUE,out[[#This Row],[deceased]]=TRUE),FALSE,TRUE)</f>
        <v>0</v>
      </c>
      <c r="K973" s="10" t="str">
        <f>IFERROR(VLOOKUP(out[[#This Row],[role]:[role]],Table2[],MATCH(out[[#Headers],[דירוג]],Table2[#Headers],0),FALSE),"אחר")</f>
        <v>שופט</v>
      </c>
      <c r="L973" s="10" t="str">
        <f>IFERROR(VLOOKUP(out[[#This Row],[role]:[role]],Table2[],MATCH(out[[#Headers],[ערכאה]],Table2[#Headers],0),FALSE),"אחר")</f>
        <v>בית משפט שלום</v>
      </c>
      <c r="M973" s="10">
        <v>1</v>
      </c>
      <c r="N973" s="10">
        <f>IF(out[[#This Row],[sex]]="female",1,0)</f>
        <v>0</v>
      </c>
      <c r="O973" s="10"/>
      <c r="P973" s="10">
        <f>IF(out[[#This Row],[שמות ערביים]]="ערבי",1,0)</f>
        <v>0</v>
      </c>
    </row>
    <row r="974" spans="1:16" x14ac:dyDescent="0.25">
      <c r="A974" s="1" t="s">
        <v>9</v>
      </c>
      <c r="B974" s="1" t="s">
        <v>126</v>
      </c>
      <c r="C974" s="1" t="s">
        <v>333</v>
      </c>
      <c r="D974" s="1" t="s">
        <v>1095</v>
      </c>
      <c r="E974" s="1" t="s">
        <v>335</v>
      </c>
      <c r="F974" s="1" t="s">
        <v>1098</v>
      </c>
      <c r="G974" s="1" t="s">
        <v>15</v>
      </c>
      <c r="H974" t="b">
        <v>1</v>
      </c>
      <c r="I974" t="b">
        <v>1</v>
      </c>
      <c r="J974" s="10" t="b">
        <f>IF(OR(out[[#This Row],[retired]]=TRUE,out[[#This Row],[deceased]]=TRUE),FALSE,TRUE)</f>
        <v>0</v>
      </c>
      <c r="K974" s="10" t="str">
        <f>IFERROR(VLOOKUP(out[[#This Row],[role]:[role]],Table2[],MATCH(out[[#Headers],[דירוג]],Table2[#Headers],0),FALSE),"אחר")</f>
        <v>שופט</v>
      </c>
      <c r="L974" s="10" t="str">
        <f>IFERROR(VLOOKUP(out[[#This Row],[role]:[role]],Table2[],MATCH(out[[#Headers],[ערכאה]],Table2[#Headers],0),FALSE),"אחר")</f>
        <v>בית משפט שלום</v>
      </c>
      <c r="M974" s="10">
        <v>1</v>
      </c>
      <c r="N974" s="10">
        <f>IF(out[[#This Row],[sex]]="female",1,0)</f>
        <v>0</v>
      </c>
      <c r="O974" s="10"/>
      <c r="P974" s="10">
        <f>IF(out[[#This Row],[שמות ערביים]]="ערבי",1,0)</f>
        <v>0</v>
      </c>
    </row>
    <row r="975" spans="1:16" x14ac:dyDescent="0.25">
      <c r="A975" s="1" t="s">
        <v>9</v>
      </c>
      <c r="B975" s="1" t="s">
        <v>1099</v>
      </c>
      <c r="C975" s="1" t="s">
        <v>1100</v>
      </c>
      <c r="D975" s="1" t="s">
        <v>1101</v>
      </c>
      <c r="E975" s="1" t="s">
        <v>1102</v>
      </c>
      <c r="F975" s="1" t="s">
        <v>1103</v>
      </c>
      <c r="G975" s="1" t="s">
        <v>15</v>
      </c>
      <c r="H975" t="b">
        <v>1</v>
      </c>
      <c r="I975" t="b">
        <v>0</v>
      </c>
      <c r="J975" s="10" t="b">
        <f>IF(OR(out[[#This Row],[retired]]=TRUE,out[[#This Row],[deceased]]=TRUE),FALSE,TRUE)</f>
        <v>0</v>
      </c>
      <c r="K975" s="10" t="str">
        <f>IFERROR(VLOOKUP(out[[#This Row],[role]:[role]],Table2[],MATCH(out[[#Headers],[דירוג]],Table2[#Headers],0),FALSE),"אחר")</f>
        <v>שופט</v>
      </c>
      <c r="L975" s="10" t="str">
        <f>IFERROR(VLOOKUP(out[[#This Row],[role]:[role]],Table2[],MATCH(out[[#Headers],[ערכאה]],Table2[#Headers],0),FALSE),"אחר")</f>
        <v>בית משפט שלום</v>
      </c>
      <c r="M975" s="10">
        <v>1</v>
      </c>
      <c r="N975" s="10">
        <f>IF(out[[#This Row],[sex]]="female",1,0)</f>
        <v>0</v>
      </c>
      <c r="O975" s="10"/>
      <c r="P975" s="10">
        <f>IF(out[[#This Row],[שמות ערביים]]="ערבי",1,0)</f>
        <v>0</v>
      </c>
    </row>
    <row r="976" spans="1:16" x14ac:dyDescent="0.25">
      <c r="A976" s="1" t="s">
        <v>9</v>
      </c>
      <c r="B976" s="1" t="s">
        <v>1106</v>
      </c>
      <c r="C976" s="1" t="s">
        <v>513</v>
      </c>
      <c r="D976" s="1" t="s">
        <v>1101</v>
      </c>
      <c r="E976" s="1" t="s">
        <v>515</v>
      </c>
      <c r="F976" s="1" t="s">
        <v>1103</v>
      </c>
      <c r="G976" s="1" t="s">
        <v>15</v>
      </c>
      <c r="H976" t="b">
        <v>1</v>
      </c>
      <c r="I976" t="b">
        <v>0</v>
      </c>
      <c r="J976" s="10" t="b">
        <f>IF(OR(out[[#This Row],[retired]]=TRUE,out[[#This Row],[deceased]]=TRUE),FALSE,TRUE)</f>
        <v>0</v>
      </c>
      <c r="K976" s="10" t="str">
        <f>IFERROR(VLOOKUP(out[[#This Row],[role]:[role]],Table2[],MATCH(out[[#Headers],[דירוג]],Table2[#Headers],0),FALSE),"אחר")</f>
        <v>נשיא</v>
      </c>
      <c r="L976" s="10" t="str">
        <f>IFERROR(VLOOKUP(out[[#This Row],[role]:[role]],Table2[],MATCH(out[[#Headers],[ערכאה]],Table2[#Headers],0),FALSE),"אחר")</f>
        <v>בית המשפט העליון</v>
      </c>
      <c r="M976" s="10">
        <v>1</v>
      </c>
      <c r="N976" s="10">
        <f>IF(out[[#This Row],[sex]]="female",1,0)</f>
        <v>0</v>
      </c>
      <c r="O976" s="10"/>
      <c r="P976" s="10">
        <f>IF(out[[#This Row],[שמות ערביים]]="ערבי",1,0)</f>
        <v>0</v>
      </c>
    </row>
    <row r="977" spans="1:16" x14ac:dyDescent="0.25">
      <c r="A977" s="1" t="s">
        <v>9</v>
      </c>
      <c r="B977" s="1" t="s">
        <v>1113</v>
      </c>
      <c r="C977" s="1" t="s">
        <v>1114</v>
      </c>
      <c r="D977" s="1" t="s">
        <v>1115</v>
      </c>
      <c r="E977" s="1" t="s">
        <v>1116</v>
      </c>
      <c r="F977" s="1" t="s">
        <v>1117</v>
      </c>
      <c r="G977" s="1" t="s">
        <v>15</v>
      </c>
      <c r="H977" t="b">
        <v>1</v>
      </c>
      <c r="I977" t="b">
        <v>0</v>
      </c>
      <c r="J977" s="10" t="b">
        <f>IF(OR(out[[#This Row],[retired]]=TRUE,out[[#This Row],[deceased]]=TRUE),FALSE,TRUE)</f>
        <v>0</v>
      </c>
      <c r="K977" s="10" t="str">
        <f>IFERROR(VLOOKUP(out[[#This Row],[role]:[role]],Table2[],MATCH(out[[#Headers],[דירוג]],Table2[#Headers],0),FALSE),"אחר")</f>
        <v>שופט</v>
      </c>
      <c r="L977" s="10" t="str">
        <f>IFERROR(VLOOKUP(out[[#This Row],[role]:[role]],Table2[],MATCH(out[[#Headers],[ערכאה]],Table2[#Headers],0),FALSE),"אחר")</f>
        <v>בית משפט שלום</v>
      </c>
      <c r="M977" s="10">
        <v>1</v>
      </c>
      <c r="N977" s="10">
        <f>IF(out[[#This Row],[sex]]="female",1,0)</f>
        <v>0</v>
      </c>
      <c r="O977" s="10"/>
      <c r="P977" s="10">
        <f>IF(out[[#This Row],[שמות ערביים]]="ערבי",1,0)</f>
        <v>0</v>
      </c>
    </row>
    <row r="978" spans="1:16" x14ac:dyDescent="0.25">
      <c r="A978" s="1" t="s">
        <v>9</v>
      </c>
      <c r="B978" s="1" t="s">
        <v>1123</v>
      </c>
      <c r="C978" s="1" t="s">
        <v>1124</v>
      </c>
      <c r="D978" s="1" t="s">
        <v>1125</v>
      </c>
      <c r="E978" s="1" t="s">
        <v>1126</v>
      </c>
      <c r="F978" s="1" t="s">
        <v>1127</v>
      </c>
      <c r="G978" s="1" t="s">
        <v>26</v>
      </c>
      <c r="H978" t="b">
        <v>1</v>
      </c>
      <c r="I978" t="b">
        <v>0</v>
      </c>
      <c r="J978" s="10" t="b">
        <f>IF(OR(out[[#This Row],[retired]]=TRUE,out[[#This Row],[deceased]]=TRUE),FALSE,TRUE)</f>
        <v>0</v>
      </c>
      <c r="K978" s="10" t="str">
        <f>IFERROR(VLOOKUP(out[[#This Row],[role]:[role]],Table2[],MATCH(out[[#Headers],[דירוג]],Table2[#Headers],0),FALSE),"אחר")</f>
        <v>סגן או משנה</v>
      </c>
      <c r="L978" s="10" t="str">
        <f>IFERROR(VLOOKUP(out[[#This Row],[role]:[role]],Table2[],MATCH(out[[#Headers],[ערכאה]],Table2[#Headers],0),FALSE),"אחר")</f>
        <v>בית הדין הארצי לעבודה</v>
      </c>
      <c r="M978" s="10">
        <v>1</v>
      </c>
      <c r="N978" s="10">
        <f>IF(out[[#This Row],[sex]]="female",1,0)</f>
        <v>1</v>
      </c>
      <c r="O978" s="10"/>
      <c r="P978" s="10">
        <f>IF(out[[#This Row],[שמות ערביים]]="ערבי",1,0)</f>
        <v>0</v>
      </c>
    </row>
    <row r="979" spans="1:16" x14ac:dyDescent="0.25">
      <c r="A979" s="1" t="s">
        <v>9</v>
      </c>
      <c r="B979" s="1" t="s">
        <v>1128</v>
      </c>
      <c r="C979" s="1" t="s">
        <v>1129</v>
      </c>
      <c r="D979" s="1" t="s">
        <v>1130</v>
      </c>
      <c r="E979" s="1" t="s">
        <v>1131</v>
      </c>
      <c r="F979" s="1" t="s">
        <v>1132</v>
      </c>
      <c r="G979" s="1" t="s">
        <v>26</v>
      </c>
      <c r="H979" t="b">
        <v>1</v>
      </c>
      <c r="I979" t="b">
        <v>1</v>
      </c>
      <c r="J979" s="10" t="b">
        <f>IF(OR(out[[#This Row],[retired]]=TRUE,out[[#This Row],[deceased]]=TRUE),FALSE,TRUE)</f>
        <v>0</v>
      </c>
      <c r="K979" s="10" t="str">
        <f>IFERROR(VLOOKUP(out[[#This Row],[role]:[role]],Table2[],MATCH(out[[#Headers],[דירוג]],Table2[#Headers],0),FALSE),"אחר")</f>
        <v>שופט</v>
      </c>
      <c r="L979" s="10" t="str">
        <f>IFERROR(VLOOKUP(out[[#This Row],[role]:[role]],Table2[],MATCH(out[[#Headers],[ערכאה]],Table2[#Headers],0),FALSE),"אחר")</f>
        <v>בית משפט שלום</v>
      </c>
      <c r="M979" s="10">
        <v>1</v>
      </c>
      <c r="N979" s="10">
        <f>IF(out[[#This Row],[sex]]="female",1,0)</f>
        <v>1</v>
      </c>
      <c r="O979" s="10"/>
      <c r="P979" s="10">
        <f>IF(out[[#This Row],[שמות ערביים]]="ערבי",1,0)</f>
        <v>0</v>
      </c>
    </row>
    <row r="980" spans="1:16" x14ac:dyDescent="0.25">
      <c r="A980" s="1" t="s">
        <v>9</v>
      </c>
      <c r="B980" s="1" t="s">
        <v>1133</v>
      </c>
      <c r="C980" s="1" t="s">
        <v>291</v>
      </c>
      <c r="D980" s="1" t="s">
        <v>1134</v>
      </c>
      <c r="E980" s="1" t="s">
        <v>1135</v>
      </c>
      <c r="F980" s="1" t="s">
        <v>1136</v>
      </c>
      <c r="G980" s="1" t="s">
        <v>15</v>
      </c>
      <c r="H980" t="b">
        <v>1</v>
      </c>
      <c r="I980" t="b">
        <v>0</v>
      </c>
      <c r="J980" s="10" t="b">
        <f>IF(OR(out[[#This Row],[retired]]=TRUE,out[[#This Row],[deceased]]=TRUE),FALSE,TRUE)</f>
        <v>0</v>
      </c>
      <c r="K980" s="10" t="str">
        <f>IFERROR(VLOOKUP(out[[#This Row],[role]:[role]],Table2[],MATCH(out[[#Headers],[דירוג]],Table2[#Headers],0),FALSE),"אחר")</f>
        <v>נשיא</v>
      </c>
      <c r="L980" s="10" t="str">
        <f>IFERROR(VLOOKUP(out[[#This Row],[role]:[role]],Table2[],MATCH(out[[#Headers],[ערכאה]],Table2[#Headers],0),FALSE),"אחר")</f>
        <v>בית משפט לתעבורה</v>
      </c>
      <c r="M980" s="10">
        <v>1</v>
      </c>
      <c r="N980" s="10">
        <f>IF(out[[#This Row],[sex]]="female",1,0)</f>
        <v>0</v>
      </c>
      <c r="O980" s="10"/>
      <c r="P980" s="10">
        <f>IF(out[[#This Row],[שמות ערביים]]="ערבי",1,0)</f>
        <v>0</v>
      </c>
    </row>
    <row r="981" spans="1:16" x14ac:dyDescent="0.25">
      <c r="A981" s="1" t="s">
        <v>9</v>
      </c>
      <c r="B981" s="1" t="s">
        <v>52</v>
      </c>
      <c r="C981" s="1" t="s">
        <v>609</v>
      </c>
      <c r="D981" s="1" t="s">
        <v>1140</v>
      </c>
      <c r="E981" s="1" t="s">
        <v>610</v>
      </c>
      <c r="F981" s="1" t="s">
        <v>1141</v>
      </c>
      <c r="G981" s="1" t="s">
        <v>15</v>
      </c>
      <c r="H981" t="b">
        <v>1</v>
      </c>
      <c r="I981" t="b">
        <v>1</v>
      </c>
      <c r="J981" s="10" t="b">
        <f>IF(OR(out[[#This Row],[retired]]=TRUE,out[[#This Row],[deceased]]=TRUE),FALSE,TRUE)</f>
        <v>0</v>
      </c>
      <c r="K981" s="10" t="str">
        <f>IFERROR(VLOOKUP(out[[#This Row],[role]:[role]],Table2[],MATCH(out[[#Headers],[דירוג]],Table2[#Headers],0),FALSE),"אחר")</f>
        <v>שופט</v>
      </c>
      <c r="L981" s="10" t="str">
        <f>IFERROR(VLOOKUP(out[[#This Row],[role]:[role]],Table2[],MATCH(out[[#Headers],[ערכאה]],Table2[#Headers],0),FALSE),"אחר")</f>
        <v>בית משפט שלום</v>
      </c>
      <c r="M981" s="10">
        <v>1</v>
      </c>
      <c r="N981" s="10">
        <f>IF(out[[#This Row],[sex]]="female",1,0)</f>
        <v>0</v>
      </c>
      <c r="O981" s="10"/>
      <c r="P981" s="10">
        <f>IF(out[[#This Row],[שמות ערביים]]="ערבי",1,0)</f>
        <v>0</v>
      </c>
    </row>
    <row r="982" spans="1:16" x14ac:dyDescent="0.25">
      <c r="A982" s="1" t="s">
        <v>9</v>
      </c>
      <c r="B982" s="1" t="s">
        <v>192</v>
      </c>
      <c r="C982" s="1" t="s">
        <v>291</v>
      </c>
      <c r="D982" s="1" t="s">
        <v>1150</v>
      </c>
      <c r="E982" s="1" t="s">
        <v>743</v>
      </c>
      <c r="F982" s="1" t="s">
        <v>1151</v>
      </c>
      <c r="G982" s="1" t="s">
        <v>15</v>
      </c>
      <c r="H982" t="b">
        <v>1</v>
      </c>
      <c r="I982" t="b">
        <v>1</v>
      </c>
      <c r="J982" s="10" t="b">
        <f>IF(OR(out[[#This Row],[retired]]=TRUE,out[[#This Row],[deceased]]=TRUE),FALSE,TRUE)</f>
        <v>0</v>
      </c>
      <c r="K982" s="10" t="str">
        <f>IFERROR(VLOOKUP(out[[#This Row],[role]:[role]],Table2[],MATCH(out[[#Headers],[דירוג]],Table2[#Headers],0),FALSE),"אחר")</f>
        <v>שופט</v>
      </c>
      <c r="L982" s="10" t="str">
        <f>IFERROR(VLOOKUP(out[[#This Row],[role]:[role]],Table2[],MATCH(out[[#Headers],[ערכאה]],Table2[#Headers],0),FALSE),"אחר")</f>
        <v>בית משפט המחוזי</v>
      </c>
      <c r="M982" s="10">
        <v>1</v>
      </c>
      <c r="N982" s="10">
        <f>IF(out[[#This Row],[sex]]="female",1,0)</f>
        <v>0</v>
      </c>
      <c r="O982" s="10"/>
      <c r="P982" s="10">
        <f>IF(out[[#This Row],[שמות ערביים]]="ערבי",1,0)</f>
        <v>0</v>
      </c>
    </row>
    <row r="983" spans="1:16" x14ac:dyDescent="0.25">
      <c r="A983" s="1" t="s">
        <v>9</v>
      </c>
      <c r="B983" s="1" t="s">
        <v>21</v>
      </c>
      <c r="C983" s="1" t="s">
        <v>800</v>
      </c>
      <c r="D983" s="1" t="s">
        <v>1154</v>
      </c>
      <c r="E983" s="1" t="s">
        <v>1121</v>
      </c>
      <c r="F983" s="1" t="s">
        <v>1155</v>
      </c>
      <c r="G983" s="1" t="s">
        <v>26</v>
      </c>
      <c r="H983" t="b">
        <v>1</v>
      </c>
      <c r="I983" t="b">
        <v>0</v>
      </c>
      <c r="J983" s="10" t="b">
        <f>IF(OR(out[[#This Row],[retired]]=TRUE,out[[#This Row],[deceased]]=TRUE),FALSE,TRUE)</f>
        <v>0</v>
      </c>
      <c r="K983" s="10" t="str">
        <f>IFERROR(VLOOKUP(out[[#This Row],[role]:[role]],Table2[],MATCH(out[[#Headers],[דירוג]],Table2[#Headers],0),FALSE),"אחר")</f>
        <v>שופט</v>
      </c>
      <c r="L983" s="10" t="str">
        <f>IFERROR(VLOOKUP(out[[#This Row],[role]:[role]],Table2[],MATCH(out[[#Headers],[ערכאה]],Table2[#Headers],0),FALSE),"אחר")</f>
        <v>בית משפט שלום</v>
      </c>
      <c r="M983" s="10">
        <v>1</v>
      </c>
      <c r="N983" s="10">
        <f>IF(out[[#This Row],[sex]]="female",1,0)</f>
        <v>1</v>
      </c>
      <c r="O983" s="10"/>
      <c r="P983" s="10">
        <f>IF(out[[#This Row],[שמות ערביים]]="ערבי",1,0)</f>
        <v>0</v>
      </c>
    </row>
    <row r="984" spans="1:16" x14ac:dyDescent="0.25">
      <c r="A984" s="1" t="s">
        <v>9</v>
      </c>
      <c r="B984" s="1" t="s">
        <v>1156</v>
      </c>
      <c r="C984" s="1" t="s">
        <v>612</v>
      </c>
      <c r="D984" s="1" t="s">
        <v>1157</v>
      </c>
      <c r="E984" s="1" t="s">
        <v>613</v>
      </c>
      <c r="F984" s="1" t="s">
        <v>1158</v>
      </c>
      <c r="G984" s="1" t="s">
        <v>26</v>
      </c>
      <c r="H984" t="b">
        <v>1</v>
      </c>
      <c r="I984" t="b">
        <v>0</v>
      </c>
      <c r="J984" s="10" t="b">
        <f>IF(OR(out[[#This Row],[retired]]=TRUE,out[[#This Row],[deceased]]=TRUE),FALSE,TRUE)</f>
        <v>0</v>
      </c>
      <c r="K984" s="10" t="str">
        <f>IFERROR(VLOOKUP(out[[#This Row],[role]:[role]],Table2[],MATCH(out[[#Headers],[דירוג]],Table2[#Headers],0),FALSE),"אחר")</f>
        <v>סגן או משנה</v>
      </c>
      <c r="L984" s="10" t="str">
        <f>IFERROR(VLOOKUP(out[[#This Row],[role]:[role]],Table2[],MATCH(out[[#Headers],[ערכאה]],Table2[#Headers],0),FALSE),"אחר")</f>
        <v>אחר</v>
      </c>
      <c r="M984" s="10">
        <v>1</v>
      </c>
      <c r="N984" s="10">
        <f>IF(out[[#This Row],[sex]]="female",1,0)</f>
        <v>1</v>
      </c>
      <c r="O984" s="10"/>
      <c r="P984" s="10">
        <f>IF(out[[#This Row],[שמות ערביים]]="ערבי",1,0)</f>
        <v>0</v>
      </c>
    </row>
    <row r="985" spans="1:16" x14ac:dyDescent="0.25">
      <c r="A985" s="1" t="s">
        <v>9</v>
      </c>
      <c r="B985" s="1" t="s">
        <v>204</v>
      </c>
      <c r="C985" s="1" t="s">
        <v>58</v>
      </c>
      <c r="D985" s="1" t="s">
        <v>1173</v>
      </c>
      <c r="E985" s="1" t="s">
        <v>60</v>
      </c>
      <c r="F985" s="1" t="s">
        <v>1174</v>
      </c>
      <c r="G985" s="1" t="s">
        <v>26</v>
      </c>
      <c r="H985" t="b">
        <v>1</v>
      </c>
      <c r="I985" t="b">
        <v>1</v>
      </c>
      <c r="J985" s="10" t="b">
        <f>IF(OR(out[[#This Row],[retired]]=TRUE,out[[#This Row],[deceased]]=TRUE),FALSE,TRUE)</f>
        <v>0</v>
      </c>
      <c r="K985" s="10" t="str">
        <f>IFERROR(VLOOKUP(out[[#This Row],[role]:[role]],Table2[],MATCH(out[[#Headers],[דירוג]],Table2[#Headers],0),FALSE),"אחר")</f>
        <v>שופט</v>
      </c>
      <c r="L985" s="10" t="str">
        <f>IFERROR(VLOOKUP(out[[#This Row],[role]:[role]],Table2[],MATCH(out[[#Headers],[ערכאה]],Table2[#Headers],0),FALSE),"אחר")</f>
        <v>בית משפט שלום</v>
      </c>
      <c r="M985" s="10">
        <v>1</v>
      </c>
      <c r="N985" s="10">
        <f>IF(out[[#This Row],[sex]]="female",1,0)</f>
        <v>1</v>
      </c>
      <c r="O985" s="10"/>
      <c r="P985" s="10">
        <f>IF(out[[#This Row],[שמות ערביים]]="ערבי",1,0)</f>
        <v>0</v>
      </c>
    </row>
    <row r="986" spans="1:16" x14ac:dyDescent="0.25">
      <c r="A986" s="1" t="s">
        <v>9</v>
      </c>
      <c r="B986" s="1" t="s">
        <v>1185</v>
      </c>
      <c r="C986" s="1" t="s">
        <v>635</v>
      </c>
      <c r="D986" s="1" t="s">
        <v>1186</v>
      </c>
      <c r="E986" s="1" t="s">
        <v>637</v>
      </c>
      <c r="F986" s="1" t="s">
        <v>1187</v>
      </c>
      <c r="G986" s="1" t="s">
        <v>15</v>
      </c>
      <c r="H986" t="b">
        <v>1</v>
      </c>
      <c r="I986" t="b">
        <v>0</v>
      </c>
      <c r="J986" s="10" t="b">
        <f>IF(OR(out[[#This Row],[retired]]=TRUE,out[[#This Row],[deceased]]=TRUE),FALSE,TRUE)</f>
        <v>0</v>
      </c>
      <c r="K986" s="10" t="str">
        <f>IFERROR(VLOOKUP(out[[#This Row],[role]:[role]],Table2[],MATCH(out[[#Headers],[דירוג]],Table2[#Headers],0),FALSE),"אחר")</f>
        <v>שופט</v>
      </c>
      <c r="L986" s="10" t="str">
        <f>IFERROR(VLOOKUP(out[[#This Row],[role]:[role]],Table2[],MATCH(out[[#Headers],[ערכאה]],Table2[#Headers],0),FALSE),"אחר")</f>
        <v>בית משפט שלום</v>
      </c>
      <c r="M986" s="10">
        <v>1</v>
      </c>
      <c r="N986" s="10">
        <f>IF(out[[#This Row],[sex]]="female",1,0)</f>
        <v>0</v>
      </c>
      <c r="O986" s="10"/>
      <c r="P986" s="10">
        <f>IF(out[[#This Row],[שמות ערביים]]="ערבי",1,0)</f>
        <v>0</v>
      </c>
    </row>
    <row r="987" spans="1:16" x14ac:dyDescent="0.25">
      <c r="A987" s="1" t="s">
        <v>9</v>
      </c>
      <c r="B987" s="1" t="s">
        <v>237</v>
      </c>
      <c r="C987" s="1" t="s">
        <v>1018</v>
      </c>
      <c r="D987" s="1" t="s">
        <v>1199</v>
      </c>
      <c r="E987" s="1" t="s">
        <v>1200</v>
      </c>
      <c r="F987" s="1" t="s">
        <v>1201</v>
      </c>
      <c r="G987" s="1" t="s">
        <v>26</v>
      </c>
      <c r="H987" t="b">
        <v>1</v>
      </c>
      <c r="I987" t="b">
        <v>0</v>
      </c>
      <c r="J987" s="10" t="b">
        <f>IF(OR(out[[#This Row],[retired]]=TRUE,out[[#This Row],[deceased]]=TRUE),FALSE,TRUE)</f>
        <v>0</v>
      </c>
      <c r="K987" s="10" t="str">
        <f>IFERROR(VLOOKUP(out[[#This Row],[role]:[role]],Table2[],MATCH(out[[#Headers],[דירוג]],Table2[#Headers],0),FALSE),"אחר")</f>
        <v>סגן או משנה</v>
      </c>
      <c r="L987" s="10" t="str">
        <f>IFERROR(VLOOKUP(out[[#This Row],[role]:[role]],Table2[],MATCH(out[[#Headers],[ערכאה]],Table2[#Headers],0),FALSE),"אחר")</f>
        <v>בית משפט המחוזי</v>
      </c>
      <c r="M987" s="10">
        <v>1</v>
      </c>
      <c r="N987" s="10">
        <f>IF(out[[#This Row],[sex]]="female",1,0)</f>
        <v>1</v>
      </c>
      <c r="O987" s="10"/>
      <c r="P987" s="10">
        <f>IF(out[[#This Row],[שמות ערביים]]="ערבי",1,0)</f>
        <v>0</v>
      </c>
    </row>
    <row r="988" spans="1:16" x14ac:dyDescent="0.25">
      <c r="A988" s="1" t="s">
        <v>9</v>
      </c>
      <c r="B988" s="1" t="s">
        <v>1202</v>
      </c>
      <c r="C988" s="1" t="s">
        <v>333</v>
      </c>
      <c r="D988" s="1" t="s">
        <v>1165</v>
      </c>
      <c r="E988" s="1" t="s">
        <v>1167</v>
      </c>
      <c r="F988" s="1" t="s">
        <v>335</v>
      </c>
      <c r="G988" s="1" t="s">
        <v>15</v>
      </c>
      <c r="H988" t="b">
        <v>1</v>
      </c>
      <c r="I988" t="b">
        <v>1</v>
      </c>
      <c r="J988" s="10" t="b">
        <f>IF(OR(out[[#This Row],[retired]]=TRUE,out[[#This Row],[deceased]]=TRUE),FALSE,TRUE)</f>
        <v>0</v>
      </c>
      <c r="K988" s="10" t="str">
        <f>IFERROR(VLOOKUP(out[[#This Row],[role]:[role]],Table2[],MATCH(out[[#Headers],[דירוג]],Table2[#Headers],0),FALSE),"אחר")</f>
        <v>נשיא</v>
      </c>
      <c r="L988" s="10" t="str">
        <f>IFERROR(VLOOKUP(out[[#This Row],[role]:[role]],Table2[],MATCH(out[[#Headers],[ערכאה]],Table2[#Headers],0),FALSE),"אחר")</f>
        <v>בית משפט המחוזי</v>
      </c>
      <c r="M988" s="10">
        <v>1</v>
      </c>
      <c r="N988" s="10">
        <f>IF(out[[#This Row],[sex]]="female",1,0)</f>
        <v>0</v>
      </c>
      <c r="O988" s="10"/>
      <c r="P988" s="10">
        <f>IF(out[[#This Row],[שמות ערביים]]="ערבי",1,0)</f>
        <v>0</v>
      </c>
    </row>
    <row r="989" spans="1:16" x14ac:dyDescent="0.25">
      <c r="A989" s="1" t="s">
        <v>9</v>
      </c>
      <c r="B989" s="1" t="s">
        <v>237</v>
      </c>
      <c r="C989" s="1" t="s">
        <v>1208</v>
      </c>
      <c r="D989" s="1" t="s">
        <v>1209</v>
      </c>
      <c r="E989" s="1" t="s">
        <v>1210</v>
      </c>
      <c r="F989" s="1" t="s">
        <v>1211</v>
      </c>
      <c r="G989" s="1" t="s">
        <v>26</v>
      </c>
      <c r="H989" t="b">
        <v>1</v>
      </c>
      <c r="I989" t="b">
        <v>0</v>
      </c>
      <c r="J989" s="10" t="b">
        <f>IF(OR(out[[#This Row],[retired]]=TRUE,out[[#This Row],[deceased]]=TRUE),FALSE,TRUE)</f>
        <v>0</v>
      </c>
      <c r="K989" s="10" t="str">
        <f>IFERROR(VLOOKUP(out[[#This Row],[role]:[role]],Table2[],MATCH(out[[#Headers],[דירוג]],Table2[#Headers],0),FALSE),"אחר")</f>
        <v>סגן או משנה</v>
      </c>
      <c r="L989" s="10" t="str">
        <f>IFERROR(VLOOKUP(out[[#This Row],[role]:[role]],Table2[],MATCH(out[[#Headers],[ערכאה]],Table2[#Headers],0),FALSE),"אחר")</f>
        <v>בית משפט המחוזי</v>
      </c>
      <c r="M989" s="10">
        <v>1</v>
      </c>
      <c r="N989" s="10">
        <f>IF(out[[#This Row],[sex]]="female",1,0)</f>
        <v>1</v>
      </c>
      <c r="O989" s="10"/>
      <c r="P989" s="10">
        <f>IF(out[[#This Row],[שמות ערביים]]="ערבי",1,0)</f>
        <v>0</v>
      </c>
    </row>
    <row r="990" spans="1:16" x14ac:dyDescent="0.25">
      <c r="A990" s="1" t="s">
        <v>9</v>
      </c>
      <c r="B990" s="1" t="s">
        <v>1218</v>
      </c>
      <c r="C990" s="1" t="s">
        <v>1219</v>
      </c>
      <c r="D990" s="1" t="s">
        <v>1220</v>
      </c>
      <c r="E990" s="1" t="s">
        <v>1221</v>
      </c>
      <c r="F990" s="1" t="s">
        <v>1222</v>
      </c>
      <c r="G990" s="1" t="s">
        <v>15</v>
      </c>
      <c r="H990" t="b">
        <v>1</v>
      </c>
      <c r="I990" t="b">
        <v>0</v>
      </c>
      <c r="J990" s="10" t="b">
        <f>IF(OR(out[[#This Row],[retired]]=TRUE,out[[#This Row],[deceased]]=TRUE),FALSE,TRUE)</f>
        <v>0</v>
      </c>
      <c r="K990" s="10" t="str">
        <f>IFERROR(VLOOKUP(out[[#This Row],[role]:[role]],Table2[],MATCH(out[[#Headers],[דירוג]],Table2[#Headers],0),FALSE),"אחר")</f>
        <v>שופט</v>
      </c>
      <c r="L990" s="10" t="str">
        <f>IFERROR(VLOOKUP(out[[#This Row],[role]:[role]],Table2[],MATCH(out[[#Headers],[ערכאה]],Table2[#Headers],0),FALSE),"אחר")</f>
        <v>בית משפט שלום</v>
      </c>
      <c r="M990" s="10">
        <v>1</v>
      </c>
      <c r="N990" s="10">
        <f>IF(out[[#This Row],[sex]]="female",1,0)</f>
        <v>0</v>
      </c>
      <c r="O990" s="10"/>
      <c r="P990" s="10">
        <f>IF(out[[#This Row],[שמות ערביים]]="ערבי",1,0)</f>
        <v>0</v>
      </c>
    </row>
    <row r="991" spans="1:16" x14ac:dyDescent="0.25">
      <c r="A991" s="1" t="s">
        <v>9</v>
      </c>
      <c r="B991" s="1" t="s">
        <v>1223</v>
      </c>
      <c r="C991" s="1" t="s">
        <v>977</v>
      </c>
      <c r="D991" s="1" t="s">
        <v>1224</v>
      </c>
      <c r="E991" s="1" t="s">
        <v>70</v>
      </c>
      <c r="F991" s="1" t="s">
        <v>70</v>
      </c>
      <c r="G991" s="1" t="s">
        <v>15</v>
      </c>
      <c r="H991" t="b">
        <v>1</v>
      </c>
      <c r="I991" t="b">
        <v>1</v>
      </c>
      <c r="J991" s="10" t="b">
        <f>IF(OR(out[[#This Row],[retired]]=TRUE,out[[#This Row],[deceased]]=TRUE),FALSE,TRUE)</f>
        <v>0</v>
      </c>
      <c r="K991" s="10" t="str">
        <f>IFERROR(VLOOKUP(out[[#This Row],[role]:[role]],Table2[],MATCH(out[[#Headers],[דירוג]],Table2[#Headers],0),FALSE),"אחר")</f>
        <v>שופט</v>
      </c>
      <c r="L991" s="10" t="str">
        <f>IFERROR(VLOOKUP(out[[#This Row],[role]:[role]],Table2[],MATCH(out[[#Headers],[ערכאה]],Table2[#Headers],0),FALSE),"אחר")</f>
        <v>אחר</v>
      </c>
      <c r="M991" s="10">
        <v>1</v>
      </c>
      <c r="N991" s="10">
        <f>IF(out[[#This Row],[sex]]="female",1,0)</f>
        <v>0</v>
      </c>
      <c r="O991" s="10"/>
      <c r="P991" s="10">
        <f>IF(out[[#This Row],[שמות ערביים]]="ערבי",1,0)</f>
        <v>0</v>
      </c>
    </row>
    <row r="992" spans="1:16" x14ac:dyDescent="0.25">
      <c r="A992" s="1" t="s">
        <v>9</v>
      </c>
      <c r="B992" s="1" t="s">
        <v>141</v>
      </c>
      <c r="C992" s="1" t="s">
        <v>938</v>
      </c>
      <c r="D992" s="1" t="s">
        <v>1229</v>
      </c>
      <c r="E992" s="1" t="s">
        <v>1230</v>
      </c>
      <c r="F992" s="1" t="s">
        <v>1231</v>
      </c>
      <c r="G992" s="1" t="s">
        <v>15</v>
      </c>
      <c r="H992" t="b">
        <v>1</v>
      </c>
      <c r="I992" t="b">
        <v>1</v>
      </c>
      <c r="J992" s="10" t="b">
        <f>IF(OR(out[[#This Row],[retired]]=TRUE,out[[#This Row],[deceased]]=TRUE),FALSE,TRUE)</f>
        <v>0</v>
      </c>
      <c r="K992" s="10" t="str">
        <f>IFERROR(VLOOKUP(out[[#This Row],[role]:[role]],Table2[],MATCH(out[[#Headers],[דירוג]],Table2[#Headers],0),FALSE),"אחר")</f>
        <v>נשיא</v>
      </c>
      <c r="L992" s="10" t="str">
        <f>IFERROR(VLOOKUP(out[[#This Row],[role]:[role]],Table2[],MATCH(out[[#Headers],[ערכאה]],Table2[#Headers],0),FALSE),"אחר")</f>
        <v>אחר</v>
      </c>
      <c r="M992" s="10">
        <v>1</v>
      </c>
      <c r="N992" s="10">
        <f>IF(out[[#This Row],[sex]]="female",1,0)</f>
        <v>0</v>
      </c>
      <c r="O992" s="10"/>
      <c r="P992" s="10">
        <f>IF(out[[#This Row],[שמות ערביים]]="ערבי",1,0)</f>
        <v>0</v>
      </c>
    </row>
    <row r="993" spans="1:16" x14ac:dyDescent="0.25">
      <c r="A993" s="1" t="s">
        <v>9</v>
      </c>
      <c r="B993" s="1" t="s">
        <v>1232</v>
      </c>
      <c r="C993" s="1" t="s">
        <v>727</v>
      </c>
      <c r="D993" s="1" t="s">
        <v>1233</v>
      </c>
      <c r="E993" s="1" t="s">
        <v>733</v>
      </c>
      <c r="F993" s="1" t="s">
        <v>1234</v>
      </c>
      <c r="G993" s="1" t="s">
        <v>15</v>
      </c>
      <c r="H993" t="b">
        <v>1</v>
      </c>
      <c r="I993" t="b">
        <v>0</v>
      </c>
      <c r="J993" s="10" t="b">
        <f>IF(OR(out[[#This Row],[retired]]=TRUE,out[[#This Row],[deceased]]=TRUE),FALSE,TRUE)</f>
        <v>0</v>
      </c>
      <c r="K993" s="10" t="str">
        <f>IFERROR(VLOOKUP(out[[#This Row],[role]:[role]],Table2[],MATCH(out[[#Headers],[דירוג]],Table2[#Headers],0),FALSE),"אחר")</f>
        <v>שופט</v>
      </c>
      <c r="L993" s="10" t="str">
        <f>IFERROR(VLOOKUP(out[[#This Row],[role]:[role]],Table2[],MATCH(out[[#Headers],[ערכאה]],Table2[#Headers],0),FALSE),"אחר")</f>
        <v>אחר</v>
      </c>
      <c r="M993" s="10">
        <v>1</v>
      </c>
      <c r="N993" s="10">
        <f>IF(out[[#This Row],[sex]]="female",1,0)</f>
        <v>0</v>
      </c>
      <c r="O993" s="10"/>
      <c r="P993" s="10">
        <f>IF(out[[#This Row],[שמות ערביים]]="ערבי",1,0)</f>
        <v>0</v>
      </c>
    </row>
    <row r="994" spans="1:16" x14ac:dyDescent="0.25">
      <c r="A994" s="1" t="s">
        <v>9</v>
      </c>
      <c r="B994" s="1" t="s">
        <v>1243</v>
      </c>
      <c r="C994" s="1" t="s">
        <v>1244</v>
      </c>
      <c r="D994" s="1" t="s">
        <v>1245</v>
      </c>
      <c r="E994" s="1" t="s">
        <v>1246</v>
      </c>
      <c r="F994" s="1" t="s">
        <v>1247</v>
      </c>
      <c r="G994" s="1" t="s">
        <v>15</v>
      </c>
      <c r="H994" t="b">
        <v>1</v>
      </c>
      <c r="I994" t="b">
        <v>0</v>
      </c>
      <c r="J994" s="10" t="b">
        <f>IF(OR(out[[#This Row],[retired]]=TRUE,out[[#This Row],[deceased]]=TRUE),FALSE,TRUE)</f>
        <v>0</v>
      </c>
      <c r="K994" s="10" t="str">
        <f>IFERROR(VLOOKUP(out[[#This Row],[role]:[role]],Table2[],MATCH(out[[#Headers],[דירוג]],Table2[#Headers],0),FALSE),"אחר")</f>
        <v>שופט</v>
      </c>
      <c r="L994" s="10" t="str">
        <f>IFERROR(VLOOKUP(out[[#This Row],[role]:[role]],Table2[],MATCH(out[[#Headers],[ערכאה]],Table2[#Headers],0),FALSE),"אחר")</f>
        <v>בית משפט שלום</v>
      </c>
      <c r="M994" s="10">
        <v>1</v>
      </c>
      <c r="N994" s="10">
        <f>IF(out[[#This Row],[sex]]="female",1,0)</f>
        <v>0</v>
      </c>
      <c r="O994" s="10"/>
      <c r="P994" s="10">
        <f>IF(out[[#This Row],[שמות ערביים]]="ערבי",1,0)</f>
        <v>0</v>
      </c>
    </row>
    <row r="995" spans="1:16" x14ac:dyDescent="0.25">
      <c r="A995" s="1" t="s">
        <v>9</v>
      </c>
      <c r="B995" s="1" t="s">
        <v>451</v>
      </c>
      <c r="C995" s="1" t="s">
        <v>635</v>
      </c>
      <c r="D995" s="1" t="s">
        <v>1250</v>
      </c>
      <c r="E995" s="1" t="s">
        <v>70</v>
      </c>
      <c r="F995" s="1" t="s">
        <v>70</v>
      </c>
      <c r="G995" s="1" t="s">
        <v>15</v>
      </c>
      <c r="H995" t="b">
        <v>1</v>
      </c>
      <c r="I995" t="b">
        <v>1</v>
      </c>
      <c r="J995" s="10" t="b">
        <f>IF(OR(out[[#This Row],[retired]]=TRUE,out[[#This Row],[deceased]]=TRUE),FALSE,TRUE)</f>
        <v>0</v>
      </c>
      <c r="K995" s="10" t="str">
        <f>IFERROR(VLOOKUP(out[[#This Row],[role]:[role]],Table2[],MATCH(out[[#Headers],[דירוג]],Table2[#Headers],0),FALSE),"אחר")</f>
        <v>שופט</v>
      </c>
      <c r="L995" s="10" t="str">
        <f>IFERROR(VLOOKUP(out[[#This Row],[role]:[role]],Table2[],MATCH(out[[#Headers],[ערכאה]],Table2[#Headers],0),FALSE),"אחר")</f>
        <v>בית המשפט העליון</v>
      </c>
      <c r="M995" s="10">
        <v>1</v>
      </c>
      <c r="N995" s="10">
        <f>IF(out[[#This Row],[sex]]="female",1,0)</f>
        <v>0</v>
      </c>
      <c r="O995" s="10"/>
      <c r="P995" s="10">
        <f>IF(out[[#This Row],[שמות ערביים]]="ערבי",1,0)</f>
        <v>0</v>
      </c>
    </row>
    <row r="996" spans="1:16" x14ac:dyDescent="0.25">
      <c r="A996" s="1" t="s">
        <v>9</v>
      </c>
      <c r="B996" s="1" t="s">
        <v>1251</v>
      </c>
      <c r="C996" s="1" t="s">
        <v>1252</v>
      </c>
      <c r="D996" s="1" t="s">
        <v>1253</v>
      </c>
      <c r="E996" s="1" t="s">
        <v>1254</v>
      </c>
      <c r="F996" s="1" t="s">
        <v>1255</v>
      </c>
      <c r="G996" s="1" t="s">
        <v>15</v>
      </c>
      <c r="H996" t="b">
        <v>1</v>
      </c>
      <c r="I996" t="b">
        <v>0</v>
      </c>
      <c r="J996" s="10" t="b">
        <f>IF(OR(out[[#This Row],[retired]]=TRUE,out[[#This Row],[deceased]]=TRUE),FALSE,TRUE)</f>
        <v>0</v>
      </c>
      <c r="K996" s="10" t="str">
        <f>IFERROR(VLOOKUP(out[[#This Row],[role]:[role]],Table2[],MATCH(out[[#Headers],[דירוג]],Table2[#Headers],0),FALSE),"אחר")</f>
        <v>סגן או משנה</v>
      </c>
      <c r="L996" s="10" t="str">
        <f>IFERROR(VLOOKUP(out[[#This Row],[role]:[role]],Table2[],MATCH(out[[#Headers],[ערכאה]],Table2[#Headers],0),FALSE),"אחר")</f>
        <v>בית המשפט העליון</v>
      </c>
      <c r="M996" s="10">
        <v>1</v>
      </c>
      <c r="N996" s="10">
        <f>IF(out[[#This Row],[sex]]="female",1,0)</f>
        <v>0</v>
      </c>
      <c r="O996" s="10"/>
      <c r="P996" s="10">
        <f>IF(out[[#This Row],[שמות ערביים]]="ערבי",1,0)</f>
        <v>0</v>
      </c>
    </row>
    <row r="997" spans="1:16" x14ac:dyDescent="0.25">
      <c r="A997" s="1" t="s">
        <v>9</v>
      </c>
      <c r="B997" s="1" t="s">
        <v>549</v>
      </c>
      <c r="C997" s="1" t="s">
        <v>1256</v>
      </c>
      <c r="D997" s="1" t="s">
        <v>1248</v>
      </c>
      <c r="E997" s="1" t="s">
        <v>979</v>
      </c>
      <c r="F997" s="1" t="s">
        <v>1257</v>
      </c>
      <c r="G997" s="1" t="s">
        <v>15</v>
      </c>
      <c r="H997" t="b">
        <v>1</v>
      </c>
      <c r="I997" t="b">
        <v>0</v>
      </c>
      <c r="J997" s="10" t="b">
        <f>IF(OR(out[[#This Row],[retired]]=TRUE,out[[#This Row],[deceased]]=TRUE),FALSE,TRUE)</f>
        <v>0</v>
      </c>
      <c r="K997" s="10" t="str">
        <f>IFERROR(VLOOKUP(out[[#This Row],[role]:[role]],Table2[],MATCH(out[[#Headers],[דירוג]],Table2[#Headers],0),FALSE),"אחר")</f>
        <v>שופט</v>
      </c>
      <c r="L997" s="10" t="str">
        <f>IFERROR(VLOOKUP(out[[#This Row],[role]:[role]],Table2[],MATCH(out[[#Headers],[ערכאה]],Table2[#Headers],0),FALSE),"אחר")</f>
        <v>בית המשפט העליון</v>
      </c>
      <c r="M997" s="10">
        <v>1</v>
      </c>
      <c r="N997" s="10">
        <f>IF(out[[#This Row],[sex]]="female",1,0)</f>
        <v>0</v>
      </c>
      <c r="O997" s="10"/>
      <c r="P997" s="10">
        <f>IF(out[[#This Row],[שמות ערביים]]="ערבי",1,0)</f>
        <v>0</v>
      </c>
    </row>
    <row r="998" spans="1:16" x14ac:dyDescent="0.25">
      <c r="A998" s="1" t="s">
        <v>9</v>
      </c>
      <c r="B998" s="1" t="s">
        <v>1260</v>
      </c>
      <c r="C998" s="1" t="s">
        <v>439</v>
      </c>
      <c r="D998" s="1" t="s">
        <v>1248</v>
      </c>
      <c r="E998" s="1" t="s">
        <v>440</v>
      </c>
      <c r="F998" s="1" t="s">
        <v>1249</v>
      </c>
      <c r="G998" s="1" t="s">
        <v>15</v>
      </c>
      <c r="H998" t="b">
        <v>1</v>
      </c>
      <c r="I998" t="b">
        <v>0</v>
      </c>
      <c r="J998" s="10" t="b">
        <f>IF(OR(out[[#This Row],[retired]]=TRUE,out[[#This Row],[deceased]]=TRUE),FALSE,TRUE)</f>
        <v>0</v>
      </c>
      <c r="K998" s="10" t="str">
        <f>IFERROR(VLOOKUP(out[[#This Row],[role]:[role]],Table2[],MATCH(out[[#Headers],[דירוג]],Table2[#Headers],0),FALSE),"אחר")</f>
        <v>סגן או משנה</v>
      </c>
      <c r="L998" s="10" t="str">
        <f>IFERROR(VLOOKUP(out[[#This Row],[role]:[role]],Table2[],MATCH(out[[#Headers],[ערכאה]],Table2[#Headers],0),FALSE),"אחר")</f>
        <v>בית משפט המחוזי</v>
      </c>
      <c r="M998" s="10">
        <v>1</v>
      </c>
      <c r="N998" s="10">
        <f>IF(out[[#This Row],[sex]]="female",1,0)</f>
        <v>0</v>
      </c>
      <c r="O998" s="10"/>
      <c r="P998" s="10">
        <f>IF(out[[#This Row],[שמות ערביים]]="ערבי",1,0)</f>
        <v>0</v>
      </c>
    </row>
    <row r="999" spans="1:16" x14ac:dyDescent="0.25">
      <c r="A999" s="1" t="s">
        <v>9</v>
      </c>
      <c r="B999" s="1" t="s">
        <v>1262</v>
      </c>
      <c r="C999" s="1" t="s">
        <v>372</v>
      </c>
      <c r="D999" s="1" t="s">
        <v>1248</v>
      </c>
      <c r="E999" s="1" t="s">
        <v>373</v>
      </c>
      <c r="F999" s="1" t="s">
        <v>1249</v>
      </c>
      <c r="G999" s="1" t="s">
        <v>15</v>
      </c>
      <c r="H999" t="b">
        <v>1</v>
      </c>
      <c r="I999" t="b">
        <v>1</v>
      </c>
      <c r="J999" s="10" t="b">
        <f>IF(OR(out[[#This Row],[retired]]=TRUE,out[[#This Row],[deceased]]=TRUE),FALSE,TRUE)</f>
        <v>0</v>
      </c>
      <c r="K999" s="10" t="str">
        <f>IFERROR(VLOOKUP(out[[#This Row],[role]:[role]],Table2[],MATCH(out[[#Headers],[דירוג]],Table2[#Headers],0),FALSE),"אחר")</f>
        <v>נשיא</v>
      </c>
      <c r="L999" s="10" t="str">
        <f>IFERROR(VLOOKUP(out[[#This Row],[role]:[role]],Table2[],MATCH(out[[#Headers],[ערכאה]],Table2[#Headers],0),FALSE),"אחר")</f>
        <v>בית הדין הארצי לעבודה</v>
      </c>
      <c r="M999" s="10">
        <v>1</v>
      </c>
      <c r="N999" s="10">
        <f>IF(out[[#This Row],[sex]]="female",1,0)</f>
        <v>0</v>
      </c>
      <c r="O999" s="10"/>
      <c r="P999" s="10">
        <f>IF(out[[#This Row],[שמות ערביים]]="ערבי",1,0)</f>
        <v>0</v>
      </c>
    </row>
    <row r="1000" spans="1:16" x14ac:dyDescent="0.25">
      <c r="A1000" s="1" t="s">
        <v>9</v>
      </c>
      <c r="B1000" s="1" t="s">
        <v>1265</v>
      </c>
      <c r="C1000" s="1" t="s">
        <v>599</v>
      </c>
      <c r="D1000" s="1" t="s">
        <v>1266</v>
      </c>
      <c r="E1000" s="1" t="s">
        <v>1267</v>
      </c>
      <c r="F1000" s="1" t="s">
        <v>1268</v>
      </c>
      <c r="G1000" s="1" t="s">
        <v>15</v>
      </c>
      <c r="H1000" t="b">
        <v>1</v>
      </c>
      <c r="I1000" t="b">
        <v>0</v>
      </c>
      <c r="J1000" s="10" t="b">
        <f>IF(OR(out[[#This Row],[retired]]=TRUE,out[[#This Row],[deceased]]=TRUE),FALSE,TRUE)</f>
        <v>0</v>
      </c>
      <c r="K1000" s="10" t="str">
        <f>IFERROR(VLOOKUP(out[[#This Row],[role]:[role]],Table2[],MATCH(out[[#Headers],[דירוג]],Table2[#Headers],0),FALSE),"אחר")</f>
        <v>סגן או משנה</v>
      </c>
      <c r="L1000" s="10" t="str">
        <f>IFERROR(VLOOKUP(out[[#This Row],[role]:[role]],Table2[],MATCH(out[[#Headers],[ערכאה]],Table2[#Headers],0),FALSE),"אחר")</f>
        <v>בית משפט שלום</v>
      </c>
      <c r="M1000" s="10">
        <v>1</v>
      </c>
      <c r="N1000" s="10">
        <f>IF(out[[#This Row],[sex]]="female",1,0)</f>
        <v>0</v>
      </c>
      <c r="O1000" s="10"/>
      <c r="P1000" s="10">
        <f>IF(out[[#This Row],[שמות ערביים]]="ערבי",1,0)</f>
        <v>0</v>
      </c>
    </row>
    <row r="1001" spans="1:16" x14ac:dyDescent="0.25">
      <c r="A1001" s="1" t="s">
        <v>9</v>
      </c>
      <c r="B1001" s="1" t="s">
        <v>961</v>
      </c>
      <c r="C1001" s="1" t="s">
        <v>477</v>
      </c>
      <c r="D1001" s="1" t="s">
        <v>1276</v>
      </c>
      <c r="E1001" s="1" t="s">
        <v>70</v>
      </c>
      <c r="F1001" s="1" t="s">
        <v>70</v>
      </c>
      <c r="G1001" s="1" t="s">
        <v>15</v>
      </c>
      <c r="H1001" t="b">
        <v>1</v>
      </c>
      <c r="I1001" t="b">
        <v>1</v>
      </c>
      <c r="J1001" s="10" t="b">
        <f>IF(OR(out[[#This Row],[retired]]=TRUE,out[[#This Row],[deceased]]=TRUE),FALSE,TRUE)</f>
        <v>0</v>
      </c>
      <c r="K1001" s="10" t="str">
        <f>IFERROR(VLOOKUP(out[[#This Row],[role]:[role]],Table2[],MATCH(out[[#Headers],[דירוג]],Table2[#Headers],0),FALSE),"אחר")</f>
        <v>שופט</v>
      </c>
      <c r="L1001" s="10" t="str">
        <f>IFERROR(VLOOKUP(out[[#This Row],[role]:[role]],Table2[],MATCH(out[[#Headers],[ערכאה]],Table2[#Headers],0),FALSE),"אחר")</f>
        <v>בית משפט המחוזי</v>
      </c>
      <c r="M1001" s="10">
        <v>1</v>
      </c>
      <c r="N1001" s="10">
        <f>IF(out[[#This Row],[sex]]="female",1,0)</f>
        <v>0</v>
      </c>
      <c r="O1001" s="10"/>
      <c r="P1001" s="10">
        <f>IF(out[[#This Row],[שמות ערביים]]="ערבי",1,0)</f>
        <v>0</v>
      </c>
    </row>
    <row r="1002" spans="1:16" x14ac:dyDescent="0.25">
      <c r="A1002" s="1" t="s">
        <v>9</v>
      </c>
      <c r="B1002" s="1" t="s">
        <v>300</v>
      </c>
      <c r="C1002" s="1" t="s">
        <v>477</v>
      </c>
      <c r="D1002" s="1" t="s">
        <v>1276</v>
      </c>
      <c r="E1002" s="1" t="s">
        <v>479</v>
      </c>
      <c r="F1002" s="1" t="s">
        <v>1280</v>
      </c>
      <c r="G1002" s="1" t="s">
        <v>15</v>
      </c>
      <c r="H1002" t="b">
        <v>1</v>
      </c>
      <c r="I1002" t="b">
        <v>0</v>
      </c>
      <c r="J1002" s="10" t="b">
        <f>IF(OR(out[[#This Row],[retired]]=TRUE,out[[#This Row],[deceased]]=TRUE),FALSE,TRUE)</f>
        <v>0</v>
      </c>
      <c r="K1002" s="10" t="str">
        <f>IFERROR(VLOOKUP(out[[#This Row],[role]:[role]],Table2[],MATCH(out[[#Headers],[דירוג]],Table2[#Headers],0),FALSE),"אחר")</f>
        <v>שופט</v>
      </c>
      <c r="L1002" s="10" t="str">
        <f>IFERROR(VLOOKUP(out[[#This Row],[role]:[role]],Table2[],MATCH(out[[#Headers],[ערכאה]],Table2[#Headers],0),FALSE),"אחר")</f>
        <v>בית משפט שלום</v>
      </c>
      <c r="M1002" s="10">
        <v>1</v>
      </c>
      <c r="N1002" s="10">
        <f>IF(out[[#This Row],[sex]]="female",1,0)</f>
        <v>0</v>
      </c>
      <c r="O1002" s="10"/>
      <c r="P1002" s="10">
        <f>IF(out[[#This Row],[שמות ערביים]]="ערבי",1,0)</f>
        <v>0</v>
      </c>
    </row>
    <row r="1003" spans="1:16" x14ac:dyDescent="0.25">
      <c r="A1003" s="1" t="s">
        <v>99</v>
      </c>
      <c r="B1003" s="1" t="s">
        <v>100</v>
      </c>
      <c r="C1003" s="1" t="s">
        <v>1283</v>
      </c>
      <c r="D1003" s="1" t="s">
        <v>1284</v>
      </c>
      <c r="E1003" s="1" t="s">
        <v>1285</v>
      </c>
      <c r="F1003" s="1" t="s">
        <v>1286</v>
      </c>
      <c r="G1003" s="1" t="s">
        <v>15</v>
      </c>
      <c r="H1003" t="b">
        <v>1</v>
      </c>
      <c r="I1003" t="b">
        <v>0</v>
      </c>
      <c r="J1003" s="10" t="b">
        <f>IF(OR(out[[#This Row],[retired]]=TRUE,out[[#This Row],[deceased]]=TRUE),FALSE,TRUE)</f>
        <v>0</v>
      </c>
      <c r="K1003" s="10" t="str">
        <f>IFERROR(VLOOKUP(out[[#This Row],[role]:[role]],Table2[],MATCH(out[[#Headers],[דירוג]],Table2[#Headers],0),FALSE),"אחר")</f>
        <v>רשם</v>
      </c>
      <c r="L1003" s="10" t="str">
        <f>IFERROR(VLOOKUP(out[[#This Row],[role]:[role]],Table2[],MATCH(out[[#Headers],[ערכאה]],Table2[#Headers],0),FALSE),"אחר")</f>
        <v>אחר</v>
      </c>
      <c r="M1003" s="10">
        <v>1</v>
      </c>
      <c r="N1003" s="10">
        <f>IF(out[[#This Row],[sex]]="female",1,0)</f>
        <v>0</v>
      </c>
      <c r="O1003" s="10"/>
      <c r="P1003" s="10">
        <f>IF(out[[#This Row],[שמות ערביים]]="ערבי",1,0)</f>
        <v>0</v>
      </c>
    </row>
    <row r="1004" spans="1:16" x14ac:dyDescent="0.25">
      <c r="A1004" s="1" t="s">
        <v>9</v>
      </c>
      <c r="B1004" s="1" t="s">
        <v>371</v>
      </c>
      <c r="C1004" s="1" t="s">
        <v>200</v>
      </c>
      <c r="D1004" s="1" t="s">
        <v>1287</v>
      </c>
      <c r="E1004" s="1" t="s">
        <v>869</v>
      </c>
      <c r="F1004" s="1" t="s">
        <v>1288</v>
      </c>
      <c r="G1004" s="1" t="s">
        <v>15</v>
      </c>
      <c r="H1004" t="b">
        <v>1</v>
      </c>
      <c r="I1004" t="b">
        <v>0</v>
      </c>
      <c r="J1004" s="10" t="b">
        <f>IF(OR(out[[#This Row],[retired]]=TRUE,out[[#This Row],[deceased]]=TRUE),FALSE,TRUE)</f>
        <v>0</v>
      </c>
      <c r="K1004" s="10" t="str">
        <f>IFERROR(VLOOKUP(out[[#This Row],[role]:[role]],Table2[],MATCH(out[[#Headers],[דירוג]],Table2[#Headers],0),FALSE),"אחר")</f>
        <v>נשיא</v>
      </c>
      <c r="L1004" s="10" t="str">
        <f>IFERROR(VLOOKUP(out[[#This Row],[role]:[role]],Table2[],MATCH(out[[#Headers],[ערכאה]],Table2[#Headers],0),FALSE),"אחר")</f>
        <v>בית משפט המחוזי</v>
      </c>
      <c r="M1004" s="10">
        <v>1</v>
      </c>
      <c r="N1004" s="10">
        <f>IF(out[[#This Row],[sex]]="female",1,0)</f>
        <v>0</v>
      </c>
      <c r="O1004" s="10"/>
      <c r="P1004" s="10">
        <f>IF(out[[#This Row],[שמות ערביים]]="ערבי",1,0)</f>
        <v>0</v>
      </c>
    </row>
    <row r="1005" spans="1:16" x14ac:dyDescent="0.25">
      <c r="A1005" s="1" t="s">
        <v>9</v>
      </c>
      <c r="B1005" s="1" t="s">
        <v>1302</v>
      </c>
      <c r="C1005" s="1" t="s">
        <v>1303</v>
      </c>
      <c r="D1005" s="1" t="s">
        <v>1276</v>
      </c>
      <c r="E1005" s="1" t="s">
        <v>1304</v>
      </c>
      <c r="F1005" s="1" t="s">
        <v>1280</v>
      </c>
      <c r="G1005" s="1" t="s">
        <v>26</v>
      </c>
      <c r="H1005" t="b">
        <v>1</v>
      </c>
      <c r="I1005" t="b">
        <v>1</v>
      </c>
      <c r="J1005" s="10" t="b">
        <f>IF(OR(out[[#This Row],[retired]]=TRUE,out[[#This Row],[deceased]]=TRUE),FALSE,TRUE)</f>
        <v>0</v>
      </c>
      <c r="K1005" s="10" t="str">
        <f>IFERROR(VLOOKUP(out[[#This Row],[role]:[role]],Table2[],MATCH(out[[#Headers],[דירוג]],Table2[#Headers],0),FALSE),"אחר")</f>
        <v>שופט</v>
      </c>
      <c r="L1005" s="10" t="str">
        <f>IFERROR(VLOOKUP(out[[#This Row],[role]:[role]],Table2[],MATCH(out[[#Headers],[ערכאה]],Table2[#Headers],0),FALSE),"אחר")</f>
        <v>בית משפט שלום</v>
      </c>
      <c r="M1005" s="10">
        <v>1</v>
      </c>
      <c r="N1005" s="10">
        <f>IF(out[[#This Row],[sex]]="female",1,0)</f>
        <v>1</v>
      </c>
      <c r="O1005" s="10"/>
      <c r="P1005" s="10">
        <f>IF(out[[#This Row],[שמות ערביים]]="ערבי",1,0)</f>
        <v>0</v>
      </c>
    </row>
    <row r="1006" spans="1:16" x14ac:dyDescent="0.25">
      <c r="A1006" s="1" t="s">
        <v>9</v>
      </c>
      <c r="B1006" s="1" t="s">
        <v>1325</v>
      </c>
      <c r="C1006" s="1" t="s">
        <v>822</v>
      </c>
      <c r="D1006" s="1" t="s">
        <v>1326</v>
      </c>
      <c r="E1006" s="1" t="s">
        <v>70</v>
      </c>
      <c r="F1006" s="1" t="s">
        <v>70</v>
      </c>
      <c r="G1006" s="1" t="s">
        <v>15</v>
      </c>
      <c r="H1006" t="b">
        <v>1</v>
      </c>
      <c r="I1006" t="b">
        <v>1</v>
      </c>
      <c r="J1006" s="10" t="b">
        <f>IF(OR(out[[#This Row],[retired]]=TRUE,out[[#This Row],[deceased]]=TRUE),FALSE,TRUE)</f>
        <v>0</v>
      </c>
      <c r="K1006" s="10" t="str">
        <f>IFERROR(VLOOKUP(out[[#This Row],[role]:[role]],Table2[],MATCH(out[[#Headers],[דירוג]],Table2[#Headers],0),FALSE),"אחר")</f>
        <v>רשם</v>
      </c>
      <c r="L1006" s="10" t="str">
        <f>IFERROR(VLOOKUP(out[[#This Row],[role]:[role]],Table2[],MATCH(out[[#Headers],[ערכאה]],Table2[#Headers],0),FALSE),"אחר")</f>
        <v>בית משפט שלום</v>
      </c>
      <c r="M1006" s="10">
        <v>1</v>
      </c>
      <c r="N1006" s="10">
        <f>IF(out[[#This Row],[sex]]="female",1,0)</f>
        <v>0</v>
      </c>
      <c r="O1006" s="10"/>
      <c r="P1006" s="10">
        <f>IF(out[[#This Row],[שמות ערביים]]="ערבי",1,0)</f>
        <v>0</v>
      </c>
    </row>
    <row r="1007" spans="1:16" x14ac:dyDescent="0.25">
      <c r="A1007" s="1" t="s">
        <v>9</v>
      </c>
      <c r="B1007" s="1" t="s">
        <v>1329</v>
      </c>
      <c r="C1007" s="1" t="s">
        <v>991</v>
      </c>
      <c r="D1007" s="1" t="s">
        <v>1330</v>
      </c>
      <c r="E1007" s="1" t="s">
        <v>1331</v>
      </c>
      <c r="F1007" s="1" t="s">
        <v>1332</v>
      </c>
      <c r="G1007" s="1" t="s">
        <v>15</v>
      </c>
      <c r="H1007" t="b">
        <v>1</v>
      </c>
      <c r="I1007" t="b">
        <v>0</v>
      </c>
      <c r="J1007" s="10" t="b">
        <f>IF(OR(out[[#This Row],[retired]]=TRUE,out[[#This Row],[deceased]]=TRUE),FALSE,TRUE)</f>
        <v>0</v>
      </c>
      <c r="K1007" s="10" t="str">
        <f>IFERROR(VLOOKUP(out[[#This Row],[role]:[role]],Table2[],MATCH(out[[#Headers],[דירוג]],Table2[#Headers],0),FALSE),"אחר")</f>
        <v>שופט</v>
      </c>
      <c r="L1007" s="10" t="str">
        <f>IFERROR(VLOOKUP(out[[#This Row],[role]:[role]],Table2[],MATCH(out[[#Headers],[ערכאה]],Table2[#Headers],0),FALSE),"אחר")</f>
        <v>בית משפט המחוזי</v>
      </c>
      <c r="M1007" s="10">
        <v>1</v>
      </c>
      <c r="N1007" s="10">
        <f>IF(out[[#This Row],[sex]]="female",1,0)</f>
        <v>0</v>
      </c>
      <c r="O1007" s="10"/>
      <c r="P1007" s="10">
        <f>IF(out[[#This Row],[שמות ערביים]]="ערבי",1,0)</f>
        <v>0</v>
      </c>
    </row>
    <row r="1008" spans="1:16" x14ac:dyDescent="0.25">
      <c r="A1008" s="1" t="s">
        <v>9</v>
      </c>
      <c r="B1008" s="1" t="s">
        <v>1337</v>
      </c>
      <c r="C1008" s="1" t="s">
        <v>225</v>
      </c>
      <c r="D1008" s="1" t="s">
        <v>1338</v>
      </c>
      <c r="E1008" s="1" t="s">
        <v>226</v>
      </c>
      <c r="F1008" s="1" t="s">
        <v>1339</v>
      </c>
      <c r="G1008" s="1" t="s">
        <v>15</v>
      </c>
      <c r="H1008" t="b">
        <v>1</v>
      </c>
      <c r="I1008" t="b">
        <v>1</v>
      </c>
      <c r="J1008" s="10" t="b">
        <f>IF(OR(out[[#This Row],[retired]]=TRUE,out[[#This Row],[deceased]]=TRUE),FALSE,TRUE)</f>
        <v>0</v>
      </c>
      <c r="K1008" s="10" t="str">
        <f>IFERROR(VLOOKUP(out[[#This Row],[role]:[role]],Table2[],MATCH(out[[#Headers],[דירוג]],Table2[#Headers],0),FALSE),"אחר")</f>
        <v>שופט</v>
      </c>
      <c r="L1008" s="10" t="str">
        <f>IFERROR(VLOOKUP(out[[#This Row],[role]:[role]],Table2[],MATCH(out[[#Headers],[ערכאה]],Table2[#Headers],0),FALSE),"אחר")</f>
        <v>הנהלת בתי המשפט</v>
      </c>
      <c r="M1008" s="10">
        <v>1</v>
      </c>
      <c r="N1008" s="10">
        <f>IF(out[[#This Row],[sex]]="female",1,0)</f>
        <v>0</v>
      </c>
      <c r="O1008" s="10"/>
      <c r="P1008" s="10">
        <f>IF(out[[#This Row],[שמות ערביים]]="ערבי",1,0)</f>
        <v>0</v>
      </c>
    </row>
    <row r="1009" spans="1:16" x14ac:dyDescent="0.25">
      <c r="A1009" s="1" t="s">
        <v>9</v>
      </c>
      <c r="B1009" s="1" t="s">
        <v>1340</v>
      </c>
      <c r="C1009" s="1" t="s">
        <v>1341</v>
      </c>
      <c r="D1009" s="1" t="s">
        <v>1342</v>
      </c>
      <c r="E1009" s="1" t="s">
        <v>1343</v>
      </c>
      <c r="F1009" s="1" t="s">
        <v>1344</v>
      </c>
      <c r="G1009" s="1" t="s">
        <v>15</v>
      </c>
      <c r="H1009" t="b">
        <v>1</v>
      </c>
      <c r="I1009" t="b">
        <v>0</v>
      </c>
      <c r="J1009" s="10" t="b">
        <f>IF(OR(out[[#This Row],[retired]]=TRUE,out[[#This Row],[deceased]]=TRUE),FALSE,TRUE)</f>
        <v>0</v>
      </c>
      <c r="K1009" s="10" t="str">
        <f>IFERROR(VLOOKUP(out[[#This Row],[role]:[role]],Table2[],MATCH(out[[#Headers],[דירוג]],Table2[#Headers],0),FALSE),"אחר")</f>
        <v>שופט</v>
      </c>
      <c r="L1009" s="10" t="str">
        <f>IFERROR(VLOOKUP(out[[#This Row],[role]:[role]],Table2[],MATCH(out[[#Headers],[ערכאה]],Table2[#Headers],0),FALSE),"אחר")</f>
        <v>בית משפט שלום</v>
      </c>
      <c r="M1009" s="10">
        <v>1</v>
      </c>
      <c r="N1009" s="10">
        <f>IF(out[[#This Row],[sex]]="female",1,0)</f>
        <v>0</v>
      </c>
      <c r="O1009" s="10"/>
      <c r="P1009" s="10">
        <f>IF(out[[#This Row],[שמות ערביים]]="ערבי",1,0)</f>
        <v>0</v>
      </c>
    </row>
    <row r="1010" spans="1:16" x14ac:dyDescent="0.25">
      <c r="A1010" s="1" t="s">
        <v>9</v>
      </c>
      <c r="B1010" s="1" t="s">
        <v>646</v>
      </c>
      <c r="C1010" s="1" t="s">
        <v>1348</v>
      </c>
      <c r="D1010" s="1" t="s">
        <v>1349</v>
      </c>
      <c r="E1010" s="1" t="s">
        <v>1350</v>
      </c>
      <c r="F1010" s="1" t="s">
        <v>1351</v>
      </c>
      <c r="G1010" s="1" t="s">
        <v>26</v>
      </c>
      <c r="H1010" t="b">
        <v>1</v>
      </c>
      <c r="I1010" t="b">
        <v>0</v>
      </c>
      <c r="J1010" s="10" t="b">
        <f>IF(OR(out[[#This Row],[retired]]=TRUE,out[[#This Row],[deceased]]=TRUE),FALSE,TRUE)</f>
        <v>0</v>
      </c>
      <c r="K1010" s="10" t="str">
        <f>IFERROR(VLOOKUP(out[[#This Row],[role]:[role]],Table2[],MATCH(out[[#Headers],[דירוג]],Table2[#Headers],0),FALSE),"אחר")</f>
        <v>שופט</v>
      </c>
      <c r="L1010" s="10" t="str">
        <f>IFERROR(VLOOKUP(out[[#This Row],[role]:[role]],Table2[],MATCH(out[[#Headers],[ערכאה]],Table2[#Headers],0),FALSE),"אחר")</f>
        <v>בית הדין האזורי לעבודה</v>
      </c>
      <c r="M1010" s="10">
        <v>1</v>
      </c>
      <c r="N1010" s="10">
        <f>IF(out[[#This Row],[sex]]="female",1,0)</f>
        <v>1</v>
      </c>
      <c r="O1010" s="10"/>
      <c r="P1010" s="10">
        <f>IF(out[[#This Row],[שמות ערביים]]="ערבי",1,0)</f>
        <v>0</v>
      </c>
    </row>
    <row r="1011" spans="1:16" x14ac:dyDescent="0.25">
      <c r="A1011" s="1" t="s">
        <v>9</v>
      </c>
      <c r="B1011" s="1" t="s">
        <v>1357</v>
      </c>
      <c r="C1011" s="1" t="s">
        <v>1358</v>
      </c>
      <c r="D1011" s="1" t="s">
        <v>1359</v>
      </c>
      <c r="E1011" s="1" t="s">
        <v>1360</v>
      </c>
      <c r="F1011" s="1" t="s">
        <v>1361</v>
      </c>
      <c r="G1011" s="1" t="s">
        <v>26</v>
      </c>
      <c r="H1011" t="b">
        <v>1</v>
      </c>
      <c r="I1011" t="b">
        <v>0</v>
      </c>
      <c r="J1011" s="10" t="b">
        <f>IF(OR(out[[#This Row],[retired]]=TRUE,out[[#This Row],[deceased]]=TRUE),FALSE,TRUE)</f>
        <v>0</v>
      </c>
      <c r="K1011" s="10" t="str">
        <f>IFERROR(VLOOKUP(out[[#This Row],[role]:[role]],Table2[],MATCH(out[[#Headers],[דירוג]],Table2[#Headers],0),FALSE),"אחר")</f>
        <v>נשיא</v>
      </c>
      <c r="L1011" s="10" t="str">
        <f>IFERROR(VLOOKUP(out[[#This Row],[role]:[role]],Table2[],MATCH(out[[#Headers],[ערכאה]],Table2[#Headers],0),FALSE),"אחר")</f>
        <v>בית משפט המחוזי</v>
      </c>
      <c r="M1011" s="10">
        <v>1</v>
      </c>
      <c r="N1011" s="10">
        <f>IF(out[[#This Row],[sex]]="female",1,0)</f>
        <v>1</v>
      </c>
      <c r="O1011" s="10"/>
      <c r="P1011" s="10">
        <f>IF(out[[#This Row],[שמות ערביים]]="ערבי",1,0)</f>
        <v>0</v>
      </c>
    </row>
    <row r="1012" spans="1:16" x14ac:dyDescent="0.25">
      <c r="A1012" s="1" t="s">
        <v>99</v>
      </c>
      <c r="B1012" s="1" t="s">
        <v>187</v>
      </c>
      <c r="C1012" s="1" t="s">
        <v>1348</v>
      </c>
      <c r="D1012" s="1" t="s">
        <v>1362</v>
      </c>
      <c r="E1012" s="1" t="s">
        <v>1350</v>
      </c>
      <c r="F1012" s="1" t="s">
        <v>1363</v>
      </c>
      <c r="G1012" s="1" t="s">
        <v>26</v>
      </c>
      <c r="H1012" t="b">
        <v>1</v>
      </c>
      <c r="I1012" t="b">
        <v>0</v>
      </c>
      <c r="J1012" s="10" t="b">
        <f>IF(OR(out[[#This Row],[retired]]=TRUE,out[[#This Row],[deceased]]=TRUE),FALSE,TRUE)</f>
        <v>0</v>
      </c>
      <c r="K1012" s="10" t="str">
        <f>IFERROR(VLOOKUP(out[[#This Row],[role]:[role]],Table2[],MATCH(out[[#Headers],[דירוג]],Table2[#Headers],0),FALSE),"אחר")</f>
        <v>אחר</v>
      </c>
      <c r="L1012" s="10" t="str">
        <f>IFERROR(VLOOKUP(out[[#This Row],[role]:[role]],Table2[],MATCH(out[[#Headers],[ערכאה]],Table2[#Headers],0),FALSE),"אחר")</f>
        <v>אחר</v>
      </c>
      <c r="M1012" s="10">
        <v>1</v>
      </c>
      <c r="N1012" s="10">
        <f>IF(out[[#This Row],[sex]]="female",1,0)</f>
        <v>1</v>
      </c>
      <c r="O1012" s="10"/>
      <c r="P1012" s="10">
        <f>IF(out[[#This Row],[שמות ערביים]]="ערבי",1,0)</f>
        <v>0</v>
      </c>
    </row>
    <row r="1013" spans="1:16" x14ac:dyDescent="0.25">
      <c r="A1013" s="1" t="s">
        <v>9</v>
      </c>
      <c r="B1013" s="1" t="s">
        <v>1364</v>
      </c>
      <c r="C1013" s="1" t="s">
        <v>1365</v>
      </c>
      <c r="D1013" s="1" t="s">
        <v>1366</v>
      </c>
      <c r="E1013" s="1" t="s">
        <v>1367</v>
      </c>
      <c r="F1013" s="1" t="s">
        <v>1368</v>
      </c>
      <c r="G1013" s="1" t="s">
        <v>15</v>
      </c>
      <c r="H1013" t="b">
        <v>1</v>
      </c>
      <c r="I1013" t="b">
        <v>1</v>
      </c>
      <c r="J1013" s="10" t="b">
        <f>IF(OR(out[[#This Row],[retired]]=TRUE,out[[#This Row],[deceased]]=TRUE),FALSE,TRUE)</f>
        <v>0</v>
      </c>
      <c r="K1013" s="10" t="str">
        <f>IFERROR(VLOOKUP(out[[#This Row],[role]:[role]],Table2[],MATCH(out[[#Headers],[דירוג]],Table2[#Headers],0),FALSE),"אחר")</f>
        <v>שופט</v>
      </c>
      <c r="L1013" s="10" t="str">
        <f>IFERROR(VLOOKUP(out[[#This Row],[role]:[role]],Table2[],MATCH(out[[#Headers],[ערכאה]],Table2[#Headers],0),FALSE),"אחר")</f>
        <v>בית משפט שלום</v>
      </c>
      <c r="M1013" s="10">
        <v>1</v>
      </c>
      <c r="N1013" s="10">
        <f>IF(out[[#This Row],[sex]]="female",1,0)</f>
        <v>0</v>
      </c>
      <c r="O1013" s="10"/>
      <c r="P1013" s="10">
        <f>IF(out[[#This Row],[שמות ערביים]]="ערבי",1,0)</f>
        <v>0</v>
      </c>
    </row>
    <row r="1014" spans="1:16" x14ac:dyDescent="0.25">
      <c r="A1014" s="1" t="s">
        <v>9</v>
      </c>
      <c r="B1014" s="1" t="s">
        <v>1369</v>
      </c>
      <c r="C1014" s="1" t="s">
        <v>1370</v>
      </c>
      <c r="D1014" s="1" t="s">
        <v>1371</v>
      </c>
      <c r="E1014" s="1" t="s">
        <v>1372</v>
      </c>
      <c r="F1014" s="1" t="s">
        <v>1373</v>
      </c>
      <c r="G1014" s="1" t="s">
        <v>26</v>
      </c>
      <c r="H1014" t="b">
        <v>1</v>
      </c>
      <c r="I1014" t="b">
        <v>0</v>
      </c>
      <c r="J1014" s="10" t="b">
        <f>IF(OR(out[[#This Row],[retired]]=TRUE,out[[#This Row],[deceased]]=TRUE),FALSE,TRUE)</f>
        <v>0</v>
      </c>
      <c r="K1014" s="10" t="str">
        <f>IFERROR(VLOOKUP(out[[#This Row],[role]:[role]],Table2[],MATCH(out[[#Headers],[דירוג]],Table2[#Headers],0),FALSE),"אחר")</f>
        <v>שופט</v>
      </c>
      <c r="L1014" s="10" t="str">
        <f>IFERROR(VLOOKUP(out[[#This Row],[role]:[role]],Table2[],MATCH(out[[#Headers],[ערכאה]],Table2[#Headers],0),FALSE),"אחר")</f>
        <v>בית משפט לתעבורה</v>
      </c>
      <c r="M1014" s="10">
        <v>1</v>
      </c>
      <c r="N1014" s="10">
        <f>IF(out[[#This Row],[sex]]="female",1,0)</f>
        <v>1</v>
      </c>
      <c r="O1014" s="10"/>
      <c r="P1014" s="10">
        <f>IF(out[[#This Row],[שמות ערביים]]="ערבי",1,0)</f>
        <v>0</v>
      </c>
    </row>
    <row r="1015" spans="1:16" x14ac:dyDescent="0.25">
      <c r="A1015" s="1" t="s">
        <v>9</v>
      </c>
      <c r="B1015" s="1" t="s">
        <v>1377</v>
      </c>
      <c r="C1015" s="1" t="s">
        <v>1378</v>
      </c>
      <c r="D1015" s="1" t="s">
        <v>1379</v>
      </c>
      <c r="E1015" s="1" t="s">
        <v>1380</v>
      </c>
      <c r="F1015" s="1" t="s">
        <v>1381</v>
      </c>
      <c r="G1015" s="1" t="s">
        <v>15</v>
      </c>
      <c r="H1015" t="b">
        <v>1</v>
      </c>
      <c r="I1015" t="b">
        <v>0</v>
      </c>
      <c r="J1015" s="10" t="b">
        <f>IF(OR(out[[#This Row],[retired]]=TRUE,out[[#This Row],[deceased]]=TRUE),FALSE,TRUE)</f>
        <v>0</v>
      </c>
      <c r="K1015" s="10" t="str">
        <f>IFERROR(VLOOKUP(out[[#This Row],[role]:[role]],Table2[],MATCH(out[[#Headers],[דירוג]],Table2[#Headers],0),FALSE),"אחר")</f>
        <v>שופט</v>
      </c>
      <c r="L1015" s="10" t="str">
        <f>IFERROR(VLOOKUP(out[[#This Row],[role]:[role]],Table2[],MATCH(out[[#Headers],[ערכאה]],Table2[#Headers],0),FALSE),"אחר")</f>
        <v>בית משפט שלום</v>
      </c>
      <c r="M1015" s="10">
        <v>1</v>
      </c>
      <c r="N1015" s="10">
        <f>IF(out[[#This Row],[sex]]="female",1,0)</f>
        <v>0</v>
      </c>
      <c r="O1015" s="10"/>
      <c r="P1015" s="10">
        <f>IF(out[[#This Row],[שמות ערביים]]="ערבי",1,0)</f>
        <v>0</v>
      </c>
    </row>
    <row r="1016" spans="1:16" x14ac:dyDescent="0.25">
      <c r="A1016" s="1" t="s">
        <v>9</v>
      </c>
      <c r="B1016" s="1" t="s">
        <v>1382</v>
      </c>
      <c r="C1016" s="1" t="s">
        <v>1023</v>
      </c>
      <c r="D1016" s="1" t="s">
        <v>1383</v>
      </c>
      <c r="E1016" s="1" t="s">
        <v>1025</v>
      </c>
      <c r="F1016" s="1" t="s">
        <v>1384</v>
      </c>
      <c r="G1016" s="1" t="s">
        <v>15</v>
      </c>
      <c r="H1016" t="b">
        <v>1</v>
      </c>
      <c r="I1016" t="b">
        <v>0</v>
      </c>
      <c r="J1016" s="10" t="b">
        <f>IF(OR(out[[#This Row],[retired]]=TRUE,out[[#This Row],[deceased]]=TRUE),FALSE,TRUE)</f>
        <v>0</v>
      </c>
      <c r="K1016" s="10" t="str">
        <f>IFERROR(VLOOKUP(out[[#This Row],[role]:[role]],Table2[],MATCH(out[[#Headers],[דירוג]],Table2[#Headers],0),FALSE),"אחר")</f>
        <v>סגן או משנה</v>
      </c>
      <c r="L1016" s="10" t="str">
        <f>IFERROR(VLOOKUP(out[[#This Row],[role]:[role]],Table2[],MATCH(out[[#Headers],[ערכאה]],Table2[#Headers],0),FALSE),"אחר")</f>
        <v>בית משפט שלום</v>
      </c>
      <c r="M1016" s="10">
        <v>1</v>
      </c>
      <c r="N1016" s="10">
        <f>IF(out[[#This Row],[sex]]="female",1,0)</f>
        <v>0</v>
      </c>
      <c r="O1016" s="10"/>
      <c r="P1016" s="10">
        <f>IF(out[[#This Row],[שמות ערביים]]="ערבי",1,0)</f>
        <v>0</v>
      </c>
    </row>
    <row r="1017" spans="1:16" x14ac:dyDescent="0.25">
      <c r="A1017" s="1" t="s">
        <v>9</v>
      </c>
      <c r="B1017" s="1" t="s">
        <v>1329</v>
      </c>
      <c r="C1017" s="1" t="s">
        <v>1100</v>
      </c>
      <c r="D1017" s="1" t="s">
        <v>1387</v>
      </c>
      <c r="E1017" s="1" t="s">
        <v>1102</v>
      </c>
      <c r="F1017" s="1" t="s">
        <v>1388</v>
      </c>
      <c r="G1017" s="1" t="s">
        <v>15</v>
      </c>
      <c r="H1017" t="b">
        <v>1</v>
      </c>
      <c r="I1017" t="b">
        <v>0</v>
      </c>
      <c r="J1017" s="10" t="b">
        <f>IF(OR(out[[#This Row],[retired]]=TRUE,out[[#This Row],[deceased]]=TRUE),FALSE,TRUE)</f>
        <v>0</v>
      </c>
      <c r="K1017" s="10" t="str">
        <f>IFERROR(VLOOKUP(out[[#This Row],[role]:[role]],Table2[],MATCH(out[[#Headers],[דירוג]],Table2[#Headers],0),FALSE),"אחר")</f>
        <v>שופט</v>
      </c>
      <c r="L1017" s="10" t="str">
        <f>IFERROR(VLOOKUP(out[[#This Row],[role]:[role]],Table2[],MATCH(out[[#Headers],[ערכאה]],Table2[#Headers],0),FALSE),"אחר")</f>
        <v>בית משפט המחוזי</v>
      </c>
      <c r="M1017" s="10">
        <v>1</v>
      </c>
      <c r="N1017" s="10">
        <f>IF(out[[#This Row],[sex]]="female",1,0)</f>
        <v>0</v>
      </c>
      <c r="O1017" s="10"/>
      <c r="P1017" s="10">
        <f>IF(out[[#This Row],[שמות ערביים]]="ערבי",1,0)</f>
        <v>0</v>
      </c>
    </row>
    <row r="1018" spans="1:16" x14ac:dyDescent="0.25">
      <c r="A1018" s="1" t="s">
        <v>9</v>
      </c>
      <c r="B1018" s="1" t="s">
        <v>269</v>
      </c>
      <c r="C1018" s="1" t="s">
        <v>477</v>
      </c>
      <c r="D1018" s="1" t="s">
        <v>1219</v>
      </c>
      <c r="E1018" s="1" t="s">
        <v>479</v>
      </c>
      <c r="F1018" s="1" t="s">
        <v>1221</v>
      </c>
      <c r="G1018" s="1" t="s">
        <v>15</v>
      </c>
      <c r="H1018" t="b">
        <v>1</v>
      </c>
      <c r="I1018" t="b">
        <v>0</v>
      </c>
      <c r="J1018" s="10" t="b">
        <f>IF(OR(out[[#This Row],[retired]]=TRUE,out[[#This Row],[deceased]]=TRUE),FALSE,TRUE)</f>
        <v>0</v>
      </c>
      <c r="K1018" s="10" t="str">
        <f>IFERROR(VLOOKUP(out[[#This Row],[role]:[role]],Table2[],MATCH(out[[#Headers],[דירוג]],Table2[#Headers],0),FALSE),"אחר")</f>
        <v>מנהל</v>
      </c>
      <c r="L1018" s="10" t="str">
        <f>IFERROR(VLOOKUP(out[[#This Row],[role]:[role]],Table2[],MATCH(out[[#Headers],[ערכאה]],Table2[#Headers],0),FALSE),"אחר")</f>
        <v>הנהלת בתי המשפט</v>
      </c>
      <c r="M1018" s="10">
        <v>1</v>
      </c>
      <c r="N1018" s="10">
        <f>IF(out[[#This Row],[sex]]="female",1,0)</f>
        <v>0</v>
      </c>
      <c r="O1018" s="10"/>
      <c r="P1018" s="10">
        <f>IF(out[[#This Row],[שמות ערביים]]="ערבי",1,0)</f>
        <v>0</v>
      </c>
    </row>
    <row r="1019" spans="1:16" x14ac:dyDescent="0.25">
      <c r="A1019" s="1" t="s">
        <v>9</v>
      </c>
      <c r="B1019" s="1" t="s">
        <v>1389</v>
      </c>
      <c r="C1019" s="1" t="s">
        <v>473</v>
      </c>
      <c r="D1019" s="1" t="s">
        <v>1390</v>
      </c>
      <c r="E1019" s="1" t="s">
        <v>70</v>
      </c>
      <c r="F1019" s="1" t="s">
        <v>70</v>
      </c>
      <c r="G1019" s="1" t="s">
        <v>15</v>
      </c>
      <c r="H1019" t="b">
        <v>1</v>
      </c>
      <c r="I1019" t="b">
        <v>1</v>
      </c>
      <c r="J1019" s="10" t="b">
        <f>IF(OR(out[[#This Row],[retired]]=TRUE,out[[#This Row],[deceased]]=TRUE),FALSE,TRUE)</f>
        <v>0</v>
      </c>
      <c r="K1019" s="10" t="str">
        <f>IFERROR(VLOOKUP(out[[#This Row],[role]:[role]],Table2[],MATCH(out[[#Headers],[דירוג]],Table2[#Headers],0),FALSE),"אחר")</f>
        <v>שופט</v>
      </c>
      <c r="L1019" s="10" t="str">
        <f>IFERROR(VLOOKUP(out[[#This Row],[role]:[role]],Table2[],MATCH(out[[#Headers],[ערכאה]],Table2[#Headers],0),FALSE),"אחר")</f>
        <v>בית משפט המחוזי</v>
      </c>
      <c r="M1019" s="10">
        <v>1</v>
      </c>
      <c r="N1019" s="10">
        <f>IF(out[[#This Row],[sex]]="female",1,0)</f>
        <v>0</v>
      </c>
      <c r="O1019" s="10"/>
      <c r="P1019" s="10">
        <f>IF(out[[#This Row],[שמות ערביים]]="ערבי",1,0)</f>
        <v>0</v>
      </c>
    </row>
    <row r="1020" spans="1:16" x14ac:dyDescent="0.25">
      <c r="A1020" s="1" t="s">
        <v>9</v>
      </c>
      <c r="B1020" s="1" t="s">
        <v>253</v>
      </c>
      <c r="C1020" s="1" t="s">
        <v>278</v>
      </c>
      <c r="D1020" s="1" t="s">
        <v>1400</v>
      </c>
      <c r="E1020" s="1" t="s">
        <v>70</v>
      </c>
      <c r="F1020" s="1" t="s">
        <v>70</v>
      </c>
      <c r="G1020" s="1" t="s">
        <v>15</v>
      </c>
      <c r="H1020" t="b">
        <v>1</v>
      </c>
      <c r="I1020" t="b">
        <v>1</v>
      </c>
      <c r="J1020" s="10" t="b">
        <f>IF(OR(out[[#This Row],[retired]]=TRUE,out[[#This Row],[deceased]]=TRUE),FALSE,TRUE)</f>
        <v>0</v>
      </c>
      <c r="K1020" s="10" t="str">
        <f>IFERROR(VLOOKUP(out[[#This Row],[role]:[role]],Table2[],MATCH(out[[#Headers],[דירוג]],Table2[#Headers],0),FALSE),"אחר")</f>
        <v>שופט</v>
      </c>
      <c r="L1020" s="10" t="str">
        <f>IFERROR(VLOOKUP(out[[#This Row],[role]:[role]],Table2[],MATCH(out[[#Headers],[ערכאה]],Table2[#Headers],0),FALSE),"אחר")</f>
        <v>בית משפט שלום</v>
      </c>
      <c r="M1020" s="10">
        <v>1</v>
      </c>
      <c r="N1020" s="10">
        <f>IF(out[[#This Row],[sex]]="female",1,0)</f>
        <v>0</v>
      </c>
      <c r="O1020" s="10"/>
      <c r="P1020" s="10">
        <f>IF(out[[#This Row],[שמות ערביים]]="ערבי",1,0)</f>
        <v>0</v>
      </c>
    </row>
    <row r="1021" spans="1:16" x14ac:dyDescent="0.25">
      <c r="A1021" s="1" t="s">
        <v>9</v>
      </c>
      <c r="B1021" s="1" t="s">
        <v>1401</v>
      </c>
      <c r="C1021" s="1" t="s">
        <v>215</v>
      </c>
      <c r="D1021" s="1" t="s">
        <v>1400</v>
      </c>
      <c r="E1021" s="1" t="s">
        <v>1402</v>
      </c>
      <c r="F1021" s="1" t="s">
        <v>1403</v>
      </c>
      <c r="G1021" s="1" t="s">
        <v>15</v>
      </c>
      <c r="H1021" t="b">
        <v>1</v>
      </c>
      <c r="I1021" t="b">
        <v>0</v>
      </c>
      <c r="J1021" s="10" t="b">
        <f>IF(OR(out[[#This Row],[retired]]=TRUE,out[[#This Row],[deceased]]=TRUE),FALSE,TRUE)</f>
        <v>0</v>
      </c>
      <c r="K1021" s="10" t="str">
        <f>IFERROR(VLOOKUP(out[[#This Row],[role]:[role]],Table2[],MATCH(out[[#Headers],[דירוג]],Table2[#Headers],0),FALSE),"אחר")</f>
        <v>סגן או משנה</v>
      </c>
      <c r="L1021" s="10" t="str">
        <f>IFERROR(VLOOKUP(out[[#This Row],[role]:[role]],Table2[],MATCH(out[[#Headers],[ערכאה]],Table2[#Headers],0),FALSE),"אחר")</f>
        <v>בית משפט המחוזי</v>
      </c>
      <c r="M1021" s="10">
        <v>1</v>
      </c>
      <c r="N1021" s="10">
        <f>IF(out[[#This Row],[sex]]="female",1,0)</f>
        <v>0</v>
      </c>
      <c r="O1021" s="10"/>
      <c r="P1021" s="10">
        <f>IF(out[[#This Row],[שמות ערביים]]="ערבי",1,0)</f>
        <v>0</v>
      </c>
    </row>
    <row r="1022" spans="1:16" x14ac:dyDescent="0.25">
      <c r="A1022" s="1" t="s">
        <v>9</v>
      </c>
      <c r="B1022" s="1" t="s">
        <v>1406</v>
      </c>
      <c r="C1022" s="1" t="s">
        <v>1407</v>
      </c>
      <c r="D1022" s="1" t="s">
        <v>1400</v>
      </c>
      <c r="E1022" s="1" t="s">
        <v>1408</v>
      </c>
      <c r="F1022" s="1" t="s">
        <v>1409</v>
      </c>
      <c r="G1022" s="1" t="s">
        <v>15</v>
      </c>
      <c r="H1022" t="b">
        <v>1</v>
      </c>
      <c r="I1022" t="b">
        <v>0</v>
      </c>
      <c r="J1022" s="10" t="b">
        <f>IF(OR(out[[#This Row],[retired]]=TRUE,out[[#This Row],[deceased]]=TRUE),FALSE,TRUE)</f>
        <v>0</v>
      </c>
      <c r="K1022" s="10" t="str">
        <f>IFERROR(VLOOKUP(out[[#This Row],[role]:[role]],Table2[],MATCH(out[[#Headers],[דירוג]],Table2[#Headers],0),FALSE),"אחר")</f>
        <v>נשיא</v>
      </c>
      <c r="L1022" s="10" t="str">
        <f>IFERROR(VLOOKUP(out[[#This Row],[role]:[role]],Table2[],MATCH(out[[#Headers],[ערכאה]],Table2[#Headers],0),FALSE),"אחר")</f>
        <v>בית משפט המחוזי</v>
      </c>
      <c r="M1022" s="10">
        <v>1</v>
      </c>
      <c r="N1022" s="10">
        <f>IF(out[[#This Row],[sex]]="female",1,0)</f>
        <v>0</v>
      </c>
      <c r="O1022" s="10"/>
      <c r="P1022" s="10">
        <f>IF(out[[#This Row],[שמות ערביים]]="ערבי",1,0)</f>
        <v>0</v>
      </c>
    </row>
    <row r="1023" spans="1:16" x14ac:dyDescent="0.25">
      <c r="A1023" s="1" t="s">
        <v>9</v>
      </c>
      <c r="B1023" s="1" t="s">
        <v>1415</v>
      </c>
      <c r="C1023" s="1" t="s">
        <v>155</v>
      </c>
      <c r="D1023" s="1" t="s">
        <v>1416</v>
      </c>
      <c r="E1023" s="1" t="s">
        <v>1417</v>
      </c>
      <c r="F1023" s="1" t="s">
        <v>1418</v>
      </c>
      <c r="G1023" s="1" t="s">
        <v>15</v>
      </c>
      <c r="H1023" t="b">
        <v>1</v>
      </c>
      <c r="I1023" t="b">
        <v>1</v>
      </c>
      <c r="J1023" s="10" t="b">
        <f>IF(OR(out[[#This Row],[retired]]=TRUE,out[[#This Row],[deceased]]=TRUE),FALSE,TRUE)</f>
        <v>0</v>
      </c>
      <c r="K1023" s="10" t="str">
        <f>IFERROR(VLOOKUP(out[[#This Row],[role]:[role]],Table2[],MATCH(out[[#Headers],[דירוג]],Table2[#Headers],0),FALSE),"אחר")</f>
        <v>סגן או משנה</v>
      </c>
      <c r="L1023" s="10" t="str">
        <f>IFERROR(VLOOKUP(out[[#This Row],[role]:[role]],Table2[],MATCH(out[[#Headers],[ערכאה]],Table2[#Headers],0),FALSE),"אחר")</f>
        <v>בית משפט המחוזי</v>
      </c>
      <c r="M1023" s="10">
        <v>1</v>
      </c>
      <c r="N1023" s="10">
        <f>IF(out[[#This Row],[sex]]="female",1,0)</f>
        <v>0</v>
      </c>
      <c r="O1023" s="10"/>
      <c r="P1023" s="10">
        <f>IF(out[[#This Row],[שמות ערביים]]="ערבי",1,0)</f>
        <v>0</v>
      </c>
    </row>
    <row r="1024" spans="1:16" x14ac:dyDescent="0.25">
      <c r="A1024" s="1" t="s">
        <v>9</v>
      </c>
      <c r="B1024" s="1" t="s">
        <v>1419</v>
      </c>
      <c r="C1024" s="1" t="s">
        <v>477</v>
      </c>
      <c r="D1024" s="1" t="s">
        <v>1407</v>
      </c>
      <c r="E1024" s="1" t="s">
        <v>479</v>
      </c>
      <c r="F1024" s="1" t="s">
        <v>1408</v>
      </c>
      <c r="G1024" s="1" t="s">
        <v>15</v>
      </c>
      <c r="H1024" t="b">
        <v>1</v>
      </c>
      <c r="I1024" t="b">
        <v>0</v>
      </c>
      <c r="J1024" s="10" t="b">
        <f>IF(OR(out[[#This Row],[retired]]=TRUE,out[[#This Row],[deceased]]=TRUE),FALSE,TRUE)</f>
        <v>0</v>
      </c>
      <c r="K1024" s="10" t="str">
        <f>IFERROR(VLOOKUP(out[[#This Row],[role]:[role]],Table2[],MATCH(out[[#Headers],[דירוג]],Table2[#Headers],0),FALSE),"אחר")</f>
        <v>שופט</v>
      </c>
      <c r="L1024" s="10" t="str">
        <f>IFERROR(VLOOKUP(out[[#This Row],[role]:[role]],Table2[],MATCH(out[[#Headers],[ערכאה]],Table2[#Headers],0),FALSE),"אחר")</f>
        <v>בית משפט המחוזי</v>
      </c>
      <c r="M1024" s="10">
        <v>1</v>
      </c>
      <c r="N1024" s="10">
        <f>IF(out[[#This Row],[sex]]="female",1,0)</f>
        <v>0</v>
      </c>
      <c r="O1024" s="10"/>
      <c r="P1024" s="10">
        <f>IF(out[[#This Row],[שמות ערביים]]="ערבי",1,0)</f>
        <v>0</v>
      </c>
    </row>
    <row r="1025" spans="1:16" x14ac:dyDescent="0.25">
      <c r="A1025" s="1" t="s">
        <v>9</v>
      </c>
      <c r="B1025" s="1" t="s">
        <v>842</v>
      </c>
      <c r="C1025" s="1" t="s">
        <v>22</v>
      </c>
      <c r="D1025" s="1" t="s">
        <v>1424</v>
      </c>
      <c r="E1025" s="1" t="s">
        <v>563</v>
      </c>
      <c r="F1025" s="1" t="s">
        <v>1425</v>
      </c>
      <c r="G1025" s="1" t="s">
        <v>26</v>
      </c>
      <c r="H1025" t="b">
        <v>1</v>
      </c>
      <c r="I1025" t="b">
        <v>0</v>
      </c>
      <c r="J1025" s="10" t="b">
        <f>IF(OR(out[[#This Row],[retired]]=TRUE,out[[#This Row],[deceased]]=TRUE),FALSE,TRUE)</f>
        <v>0</v>
      </c>
      <c r="K1025" s="10" t="str">
        <f>IFERROR(VLOOKUP(out[[#This Row],[role]:[role]],Table2[],MATCH(out[[#Headers],[דירוג]],Table2[#Headers],0),FALSE),"אחר")</f>
        <v>שופט</v>
      </c>
      <c r="L1025" s="10" t="str">
        <f>IFERROR(VLOOKUP(out[[#This Row],[role]:[role]],Table2[],MATCH(out[[#Headers],[ערכאה]],Table2[#Headers],0),FALSE),"אחר")</f>
        <v>אחר</v>
      </c>
      <c r="M1025" s="10">
        <v>1</v>
      </c>
      <c r="N1025" s="10">
        <f>IF(out[[#This Row],[sex]]="female",1,0)</f>
        <v>1</v>
      </c>
      <c r="O1025" s="10"/>
      <c r="P1025" s="10">
        <f>IF(out[[#This Row],[שמות ערביים]]="ערבי",1,0)</f>
        <v>0</v>
      </c>
    </row>
    <row r="1026" spans="1:16" x14ac:dyDescent="0.25">
      <c r="A1026" s="1" t="s">
        <v>9</v>
      </c>
      <c r="B1026" s="1" t="s">
        <v>1415</v>
      </c>
      <c r="C1026" s="1" t="s">
        <v>1426</v>
      </c>
      <c r="D1026" s="1" t="s">
        <v>1427</v>
      </c>
      <c r="E1026" s="1" t="s">
        <v>1428</v>
      </c>
      <c r="F1026" s="1" t="s">
        <v>1429</v>
      </c>
      <c r="G1026" s="1" t="s">
        <v>15</v>
      </c>
      <c r="H1026" t="b">
        <v>1</v>
      </c>
      <c r="I1026" t="b">
        <v>1</v>
      </c>
      <c r="J1026" s="10" t="b">
        <f>IF(OR(out[[#This Row],[retired]]=TRUE,out[[#This Row],[deceased]]=TRUE),FALSE,TRUE)</f>
        <v>0</v>
      </c>
      <c r="K1026" s="10" t="str">
        <f>IFERROR(VLOOKUP(out[[#This Row],[role]:[role]],Table2[],MATCH(out[[#Headers],[דירוג]],Table2[#Headers],0),FALSE),"אחר")</f>
        <v>סגן או משנה</v>
      </c>
      <c r="L1026" s="10" t="str">
        <f>IFERROR(VLOOKUP(out[[#This Row],[role]:[role]],Table2[],MATCH(out[[#Headers],[ערכאה]],Table2[#Headers],0),FALSE),"אחר")</f>
        <v>בית משפט המחוזי</v>
      </c>
      <c r="M1026" s="10">
        <v>1</v>
      </c>
      <c r="N1026" s="10">
        <f>IF(out[[#This Row],[sex]]="female",1,0)</f>
        <v>0</v>
      </c>
      <c r="O1026" s="10"/>
      <c r="P1026" s="10">
        <f>IF(out[[#This Row],[שמות ערביים]]="ערבי",1,0)</f>
        <v>0</v>
      </c>
    </row>
    <row r="1027" spans="1:16" x14ac:dyDescent="0.25">
      <c r="A1027" s="1" t="s">
        <v>9</v>
      </c>
      <c r="B1027" s="1" t="s">
        <v>1430</v>
      </c>
      <c r="C1027" s="1" t="s">
        <v>155</v>
      </c>
      <c r="D1027" s="1" t="s">
        <v>1431</v>
      </c>
      <c r="E1027" s="1" t="s">
        <v>1417</v>
      </c>
      <c r="F1027" s="1" t="s">
        <v>1432</v>
      </c>
      <c r="G1027" s="1" t="s">
        <v>15</v>
      </c>
      <c r="H1027" t="b">
        <v>1</v>
      </c>
      <c r="I1027" t="b">
        <v>1</v>
      </c>
      <c r="J1027" s="10" t="b">
        <f>IF(OR(out[[#This Row],[retired]]=TRUE,out[[#This Row],[deceased]]=TRUE),FALSE,TRUE)</f>
        <v>0</v>
      </c>
      <c r="K1027" s="10" t="str">
        <f>IFERROR(VLOOKUP(out[[#This Row],[role]:[role]],Table2[],MATCH(out[[#Headers],[דירוג]],Table2[#Headers],0),FALSE),"אחר")</f>
        <v>שופט</v>
      </c>
      <c r="L1027" s="10" t="str">
        <f>IFERROR(VLOOKUP(out[[#This Row],[role]:[role]],Table2[],MATCH(out[[#Headers],[ערכאה]],Table2[#Headers],0),FALSE),"אחר")</f>
        <v>בית משפט שלום</v>
      </c>
      <c r="M1027" s="10">
        <v>1</v>
      </c>
      <c r="N1027" s="10">
        <f>IF(out[[#This Row],[sex]]="female",1,0)</f>
        <v>0</v>
      </c>
      <c r="O1027" s="10"/>
      <c r="P1027" s="10">
        <f>IF(out[[#This Row],[שמות ערביים]]="ערבי",1,0)</f>
        <v>0</v>
      </c>
    </row>
    <row r="1028" spans="1:16" x14ac:dyDescent="0.25">
      <c r="A1028" s="1" t="s">
        <v>9</v>
      </c>
      <c r="B1028" s="1" t="s">
        <v>1433</v>
      </c>
      <c r="C1028" s="1" t="s">
        <v>1434</v>
      </c>
      <c r="D1028" s="1" t="s">
        <v>1435</v>
      </c>
      <c r="E1028" s="1" t="s">
        <v>70</v>
      </c>
      <c r="F1028" s="1" t="s">
        <v>70</v>
      </c>
      <c r="G1028" s="1" t="s">
        <v>15</v>
      </c>
      <c r="H1028" t="b">
        <v>1</v>
      </c>
      <c r="I1028" t="b">
        <v>1</v>
      </c>
      <c r="J1028" s="10" t="b">
        <f>IF(OR(out[[#This Row],[retired]]=TRUE,out[[#This Row],[deceased]]=TRUE),FALSE,TRUE)</f>
        <v>0</v>
      </c>
      <c r="K1028" s="10" t="str">
        <f>IFERROR(VLOOKUP(out[[#This Row],[role]:[role]],Table2[],MATCH(out[[#Headers],[דירוג]],Table2[#Headers],0),FALSE),"אחר")</f>
        <v>שופט</v>
      </c>
      <c r="L1028" s="10" t="str">
        <f>IFERROR(VLOOKUP(out[[#This Row],[role]:[role]],Table2[],MATCH(out[[#Headers],[ערכאה]],Table2[#Headers],0),FALSE),"אחר")</f>
        <v>בית משפט שלום</v>
      </c>
      <c r="M1028" s="10">
        <v>1</v>
      </c>
      <c r="N1028" s="10">
        <f>IF(out[[#This Row],[sex]]="female",1,0)</f>
        <v>0</v>
      </c>
      <c r="O1028" s="10"/>
      <c r="P1028" s="10">
        <f>IF(out[[#This Row],[שמות ערביים]]="ערבי",1,0)</f>
        <v>0</v>
      </c>
    </row>
    <row r="1029" spans="1:16" x14ac:dyDescent="0.25">
      <c r="A1029" s="1" t="s">
        <v>9</v>
      </c>
      <c r="B1029" s="1" t="s">
        <v>1419</v>
      </c>
      <c r="C1029" s="1" t="s">
        <v>1436</v>
      </c>
      <c r="D1029" s="1" t="s">
        <v>1435</v>
      </c>
      <c r="E1029" s="1" t="s">
        <v>1437</v>
      </c>
      <c r="F1029" s="1" t="s">
        <v>1438</v>
      </c>
      <c r="G1029" s="1" t="s">
        <v>15</v>
      </c>
      <c r="H1029" t="b">
        <v>1</v>
      </c>
      <c r="I1029" t="b">
        <v>0</v>
      </c>
      <c r="J1029" s="10" t="b">
        <f>IF(OR(out[[#This Row],[retired]]=TRUE,out[[#This Row],[deceased]]=TRUE),FALSE,TRUE)</f>
        <v>0</v>
      </c>
      <c r="K1029" s="10" t="str">
        <f>IFERROR(VLOOKUP(out[[#This Row],[role]:[role]],Table2[],MATCH(out[[#Headers],[דירוג]],Table2[#Headers],0),FALSE),"אחר")</f>
        <v>שופט</v>
      </c>
      <c r="L1029" s="10" t="str">
        <f>IFERROR(VLOOKUP(out[[#This Row],[role]:[role]],Table2[],MATCH(out[[#Headers],[ערכאה]],Table2[#Headers],0),FALSE),"אחר")</f>
        <v>בית משפט המחוזי</v>
      </c>
      <c r="M1029" s="10">
        <v>1</v>
      </c>
      <c r="N1029" s="10">
        <f>IF(out[[#This Row],[sex]]="female",1,0)</f>
        <v>0</v>
      </c>
      <c r="O1029" s="10"/>
      <c r="P1029" s="10">
        <f>IF(out[[#This Row],[שמות ערביים]]="ערבי",1,0)</f>
        <v>0</v>
      </c>
    </row>
    <row r="1030" spans="1:16" x14ac:dyDescent="0.25">
      <c r="A1030" s="1" t="s">
        <v>9</v>
      </c>
      <c r="B1030" s="1" t="s">
        <v>1439</v>
      </c>
      <c r="C1030" s="1" t="s">
        <v>344</v>
      </c>
      <c r="D1030" s="1" t="s">
        <v>1440</v>
      </c>
      <c r="E1030" s="1" t="s">
        <v>346</v>
      </c>
      <c r="F1030" s="1" t="s">
        <v>1441</v>
      </c>
      <c r="G1030" s="1" t="s">
        <v>15</v>
      </c>
      <c r="H1030" t="b">
        <v>1</v>
      </c>
      <c r="I1030" t="b">
        <v>0</v>
      </c>
      <c r="J1030" s="10" t="b">
        <f>IF(OR(out[[#This Row],[retired]]=TRUE,out[[#This Row],[deceased]]=TRUE),FALSE,TRUE)</f>
        <v>0</v>
      </c>
      <c r="K1030" s="10" t="str">
        <f>IFERROR(VLOOKUP(out[[#This Row],[role]:[role]],Table2[],MATCH(out[[#Headers],[דירוג]],Table2[#Headers],0),FALSE),"אחר")</f>
        <v>שופט</v>
      </c>
      <c r="L1030" s="10" t="str">
        <f>IFERROR(VLOOKUP(out[[#This Row],[role]:[role]],Table2[],MATCH(out[[#Headers],[ערכאה]],Table2[#Headers],0),FALSE),"אחר")</f>
        <v>בית משפט שלום</v>
      </c>
      <c r="M1030" s="10">
        <v>1</v>
      </c>
      <c r="N1030" s="10">
        <f>IF(out[[#This Row],[sex]]="female",1,0)</f>
        <v>0</v>
      </c>
      <c r="O1030" s="10"/>
      <c r="P1030" s="10">
        <f>IF(out[[#This Row],[שמות ערביים]]="ערבי",1,0)</f>
        <v>0</v>
      </c>
    </row>
    <row r="1031" spans="1:16" x14ac:dyDescent="0.25">
      <c r="A1031" s="1" t="s">
        <v>9</v>
      </c>
      <c r="B1031" s="1" t="s">
        <v>1445</v>
      </c>
      <c r="C1031" s="1" t="s">
        <v>291</v>
      </c>
      <c r="D1031" s="1" t="s">
        <v>1446</v>
      </c>
      <c r="E1031" s="1" t="s">
        <v>70</v>
      </c>
      <c r="F1031" s="1" t="s">
        <v>70</v>
      </c>
      <c r="G1031" s="1" t="s">
        <v>15</v>
      </c>
      <c r="H1031" t="b">
        <v>1</v>
      </c>
      <c r="I1031" t="b">
        <v>0</v>
      </c>
      <c r="J1031" s="10" t="b">
        <f>IF(OR(out[[#This Row],[retired]]=TRUE,out[[#This Row],[deceased]]=TRUE),FALSE,TRUE)</f>
        <v>0</v>
      </c>
      <c r="K1031" s="10" t="str">
        <f>IFERROR(VLOOKUP(out[[#This Row],[role]:[role]],Table2[],MATCH(out[[#Headers],[דירוג]],Table2[#Headers],0),FALSE),"אחר")</f>
        <v>נשיא</v>
      </c>
      <c r="L1031" s="10" t="str">
        <f>IFERROR(VLOOKUP(out[[#This Row],[role]:[role]],Table2[],MATCH(out[[#Headers],[ערכאה]],Table2[#Headers],0),FALSE),"אחר")</f>
        <v>בית משפט שלום</v>
      </c>
      <c r="M1031" s="10">
        <v>1</v>
      </c>
      <c r="N1031" s="10">
        <f>IF(out[[#This Row],[sex]]="female",1,0)</f>
        <v>0</v>
      </c>
      <c r="O1031" s="10"/>
      <c r="P1031" s="10">
        <f>IF(out[[#This Row],[שמות ערביים]]="ערבי",1,0)</f>
        <v>0</v>
      </c>
    </row>
    <row r="1032" spans="1:16" x14ac:dyDescent="0.25">
      <c r="A1032" s="1" t="s">
        <v>9</v>
      </c>
      <c r="B1032" s="1" t="s">
        <v>1447</v>
      </c>
      <c r="C1032" s="1" t="s">
        <v>1448</v>
      </c>
      <c r="D1032" s="1" t="s">
        <v>1449</v>
      </c>
      <c r="E1032" s="1" t="s">
        <v>70</v>
      </c>
      <c r="F1032" s="1" t="s">
        <v>70</v>
      </c>
      <c r="G1032" s="1" t="s">
        <v>15</v>
      </c>
      <c r="H1032" t="b">
        <v>1</v>
      </c>
      <c r="I1032" t="b">
        <v>1</v>
      </c>
      <c r="J1032" s="10" t="b">
        <f>IF(OR(out[[#This Row],[retired]]=TRUE,out[[#This Row],[deceased]]=TRUE),FALSE,TRUE)</f>
        <v>0</v>
      </c>
      <c r="K1032" s="10" t="str">
        <f>IFERROR(VLOOKUP(out[[#This Row],[role]:[role]],Table2[],MATCH(out[[#Headers],[דירוג]],Table2[#Headers],0),FALSE),"אחר")</f>
        <v>שופט</v>
      </c>
      <c r="L1032" s="10" t="str">
        <f>IFERROR(VLOOKUP(out[[#This Row],[role]:[role]],Table2[],MATCH(out[[#Headers],[ערכאה]],Table2[#Headers],0),FALSE),"אחר")</f>
        <v>בית הדין האזורי לעבודה</v>
      </c>
      <c r="M1032" s="10">
        <v>1</v>
      </c>
      <c r="N1032" s="10">
        <f>IF(out[[#This Row],[sex]]="female",1,0)</f>
        <v>0</v>
      </c>
      <c r="O1032" s="10"/>
      <c r="P1032" s="10">
        <f>IF(out[[#This Row],[שמות ערביים]]="ערבי",1,0)</f>
        <v>0</v>
      </c>
    </row>
    <row r="1033" spans="1:16" x14ac:dyDescent="0.25">
      <c r="A1033" s="1" t="s">
        <v>9</v>
      </c>
      <c r="B1033" s="1" t="s">
        <v>1382</v>
      </c>
      <c r="C1033" s="1" t="s">
        <v>1455</v>
      </c>
      <c r="D1033" s="1" t="s">
        <v>1456</v>
      </c>
      <c r="E1033" s="1" t="s">
        <v>1457</v>
      </c>
      <c r="F1033" s="1" t="s">
        <v>1458</v>
      </c>
      <c r="G1033" s="1" t="s">
        <v>15</v>
      </c>
      <c r="H1033" t="b">
        <v>1</v>
      </c>
      <c r="I1033" t="b">
        <v>0</v>
      </c>
      <c r="J1033" s="10" t="b">
        <f>IF(OR(out[[#This Row],[retired]]=TRUE,out[[#This Row],[deceased]]=TRUE),FALSE,TRUE)</f>
        <v>0</v>
      </c>
      <c r="K1033" s="10" t="str">
        <f>IFERROR(VLOOKUP(out[[#This Row],[role]:[role]],Table2[],MATCH(out[[#Headers],[דירוג]],Table2[#Headers],0),FALSE),"אחר")</f>
        <v>סגן או משנה</v>
      </c>
      <c r="L1033" s="10" t="str">
        <f>IFERROR(VLOOKUP(out[[#This Row],[role]:[role]],Table2[],MATCH(out[[#Headers],[ערכאה]],Table2[#Headers],0),FALSE),"אחר")</f>
        <v>בית משפט שלום</v>
      </c>
      <c r="M1033" s="10">
        <v>1</v>
      </c>
      <c r="N1033" s="10">
        <f>IF(out[[#This Row],[sex]]="female",1,0)</f>
        <v>0</v>
      </c>
      <c r="O1033" s="10"/>
      <c r="P1033" s="10">
        <f>IF(out[[#This Row],[שמות ערביים]]="ערבי",1,0)</f>
        <v>0</v>
      </c>
    </row>
    <row r="1034" spans="1:16" x14ac:dyDescent="0.25">
      <c r="A1034" s="1" t="s">
        <v>9</v>
      </c>
      <c r="B1034" s="1" t="s">
        <v>1106</v>
      </c>
      <c r="C1034" s="1" t="s">
        <v>599</v>
      </c>
      <c r="D1034" s="1" t="s">
        <v>1459</v>
      </c>
      <c r="E1034" s="1" t="s">
        <v>1267</v>
      </c>
      <c r="F1034" s="1" t="s">
        <v>1460</v>
      </c>
      <c r="G1034" s="1" t="s">
        <v>15</v>
      </c>
      <c r="H1034" t="b">
        <v>1</v>
      </c>
      <c r="I1034" t="b">
        <v>0</v>
      </c>
      <c r="J1034" s="10" t="b">
        <f>IF(OR(out[[#This Row],[retired]]=TRUE,out[[#This Row],[deceased]]=TRUE),FALSE,TRUE)</f>
        <v>0</v>
      </c>
      <c r="K1034" s="10" t="str">
        <f>IFERROR(VLOOKUP(out[[#This Row],[role]:[role]],Table2[],MATCH(out[[#Headers],[דירוג]],Table2[#Headers],0),FALSE),"אחר")</f>
        <v>נשיא</v>
      </c>
      <c r="L1034" s="10" t="str">
        <f>IFERROR(VLOOKUP(out[[#This Row],[role]:[role]],Table2[],MATCH(out[[#Headers],[ערכאה]],Table2[#Headers],0),FALSE),"אחר")</f>
        <v>בית המשפט העליון</v>
      </c>
      <c r="M1034" s="10">
        <v>1</v>
      </c>
      <c r="N1034" s="10">
        <f>IF(out[[#This Row],[sex]]="female",1,0)</f>
        <v>0</v>
      </c>
      <c r="O1034" s="10"/>
      <c r="P1034" s="10">
        <f>IF(out[[#This Row],[שמות ערביים]]="ערבי",1,0)</f>
        <v>0</v>
      </c>
    </row>
    <row r="1035" spans="1:16" x14ac:dyDescent="0.25">
      <c r="A1035" s="1" t="s">
        <v>9</v>
      </c>
      <c r="B1035" s="1" t="s">
        <v>1470</v>
      </c>
      <c r="C1035" s="1" t="s">
        <v>137</v>
      </c>
      <c r="D1035" s="1" t="s">
        <v>1471</v>
      </c>
      <c r="E1035" s="1" t="s">
        <v>139</v>
      </c>
      <c r="F1035" s="1" t="s">
        <v>1472</v>
      </c>
      <c r="G1035" s="1" t="s">
        <v>26</v>
      </c>
      <c r="H1035" t="b">
        <v>1</v>
      </c>
      <c r="I1035" t="b">
        <v>1</v>
      </c>
      <c r="J1035" s="10" t="b">
        <f>IF(OR(out[[#This Row],[retired]]=TRUE,out[[#This Row],[deceased]]=TRUE),FALSE,TRUE)</f>
        <v>0</v>
      </c>
      <c r="K1035" s="10" t="str">
        <f>IFERROR(VLOOKUP(out[[#This Row],[role]:[role]],Table2[],MATCH(out[[#Headers],[דירוג]],Table2[#Headers],0),FALSE),"אחר")</f>
        <v>שופט</v>
      </c>
      <c r="L1035" s="10" t="str">
        <f>IFERROR(VLOOKUP(out[[#This Row],[role]:[role]],Table2[],MATCH(out[[#Headers],[ערכאה]],Table2[#Headers],0),FALSE),"אחר")</f>
        <v>בית משפט המחוזי</v>
      </c>
      <c r="M1035" s="10">
        <v>1</v>
      </c>
      <c r="N1035" s="10">
        <f>IF(out[[#This Row],[sex]]="female",1,0)</f>
        <v>1</v>
      </c>
      <c r="O1035" s="10"/>
      <c r="P1035" s="10">
        <f>IF(out[[#This Row],[שמות ערביים]]="ערבי",1,0)</f>
        <v>0</v>
      </c>
    </row>
    <row r="1036" spans="1:16" x14ac:dyDescent="0.25">
      <c r="A1036" s="1" t="s">
        <v>9</v>
      </c>
      <c r="B1036" s="1" t="s">
        <v>998</v>
      </c>
      <c r="C1036" s="1" t="s">
        <v>938</v>
      </c>
      <c r="D1036" s="1" t="s">
        <v>1449</v>
      </c>
      <c r="E1036" s="1" t="s">
        <v>360</v>
      </c>
      <c r="F1036" s="1" t="s">
        <v>1462</v>
      </c>
      <c r="G1036" s="1" t="s">
        <v>15</v>
      </c>
      <c r="H1036" t="b">
        <v>1</v>
      </c>
      <c r="I1036" t="b">
        <v>0</v>
      </c>
      <c r="J1036" s="10" t="b">
        <f>IF(OR(out[[#This Row],[retired]]=TRUE,out[[#This Row],[deceased]]=TRUE),FALSE,TRUE)</f>
        <v>0</v>
      </c>
      <c r="K1036" s="10" t="str">
        <f>IFERROR(VLOOKUP(out[[#This Row],[role]:[role]],Table2[],MATCH(out[[#Headers],[דירוג]],Table2[#Headers],0),FALSE),"אחר")</f>
        <v>סגן או משנה</v>
      </c>
      <c r="L1036" s="10" t="str">
        <f>IFERROR(VLOOKUP(out[[#This Row],[role]:[role]],Table2[],MATCH(out[[#Headers],[ערכאה]],Table2[#Headers],0),FALSE),"אחר")</f>
        <v>בית משפט המחוזי</v>
      </c>
      <c r="M1036" s="10">
        <v>1</v>
      </c>
      <c r="N1036" s="10">
        <f>IF(out[[#This Row],[sex]]="female",1,0)</f>
        <v>0</v>
      </c>
      <c r="O1036" s="10"/>
      <c r="P1036" s="10">
        <f>IF(out[[#This Row],[שמות ערביים]]="ערבי",1,0)</f>
        <v>0</v>
      </c>
    </row>
    <row r="1037" spans="1:16" x14ac:dyDescent="0.25">
      <c r="A1037" s="1" t="s">
        <v>9</v>
      </c>
      <c r="B1037" s="1" t="s">
        <v>224</v>
      </c>
      <c r="C1037" s="1" t="s">
        <v>68</v>
      </c>
      <c r="D1037" s="1" t="s">
        <v>1477</v>
      </c>
      <c r="E1037" s="1" t="s">
        <v>1478</v>
      </c>
      <c r="F1037" s="1" t="s">
        <v>1479</v>
      </c>
      <c r="G1037" s="1" t="s">
        <v>15</v>
      </c>
      <c r="H1037" t="b">
        <v>1</v>
      </c>
      <c r="I1037" t="b">
        <v>1</v>
      </c>
      <c r="J1037" s="10" t="b">
        <f>IF(OR(out[[#This Row],[retired]]=TRUE,out[[#This Row],[deceased]]=TRUE),FALSE,TRUE)</f>
        <v>0</v>
      </c>
      <c r="K1037" s="10" t="str">
        <f>IFERROR(VLOOKUP(out[[#This Row],[role]:[role]],Table2[],MATCH(out[[#Headers],[דירוג]],Table2[#Headers],0),FALSE),"אחר")</f>
        <v>סגן או משנה</v>
      </c>
      <c r="L1037" s="10" t="str">
        <f>IFERROR(VLOOKUP(out[[#This Row],[role]:[role]],Table2[],MATCH(out[[#Headers],[ערכאה]],Table2[#Headers],0),FALSE),"אחר")</f>
        <v>בית משפט לתעבורה</v>
      </c>
      <c r="M1037" s="10">
        <v>1</v>
      </c>
      <c r="N1037" s="10">
        <f>IF(out[[#This Row],[sex]]="female",1,0)</f>
        <v>0</v>
      </c>
      <c r="O1037" s="10"/>
      <c r="P1037" s="10">
        <f>IF(out[[#This Row],[שמות ערביים]]="ערבי",1,0)</f>
        <v>0</v>
      </c>
    </row>
    <row r="1038" spans="1:16" x14ac:dyDescent="0.25">
      <c r="A1038" s="1" t="s">
        <v>9</v>
      </c>
      <c r="B1038" s="1" t="s">
        <v>214</v>
      </c>
      <c r="C1038" s="1" t="s">
        <v>635</v>
      </c>
      <c r="D1038" s="1" t="s">
        <v>1482</v>
      </c>
      <c r="E1038" s="1" t="s">
        <v>70</v>
      </c>
      <c r="F1038" s="1" t="s">
        <v>70</v>
      </c>
      <c r="G1038" s="1" t="s">
        <v>15</v>
      </c>
      <c r="H1038" t="b">
        <v>1</v>
      </c>
      <c r="I1038" t="b">
        <v>1</v>
      </c>
      <c r="J1038" s="10" t="b">
        <f>IF(OR(out[[#This Row],[retired]]=TRUE,out[[#This Row],[deceased]]=TRUE),FALSE,TRUE)</f>
        <v>0</v>
      </c>
      <c r="K1038" s="10" t="str">
        <f>IFERROR(VLOOKUP(out[[#This Row],[role]:[role]],Table2[],MATCH(out[[#Headers],[דירוג]],Table2[#Headers],0),FALSE),"אחר")</f>
        <v>שופט</v>
      </c>
      <c r="L1038" s="10" t="str">
        <f>IFERROR(VLOOKUP(out[[#This Row],[role]:[role]],Table2[],MATCH(out[[#Headers],[ערכאה]],Table2[#Headers],0),FALSE),"אחר")</f>
        <v>בית משפט המחוזי</v>
      </c>
      <c r="M1038" s="10">
        <v>1</v>
      </c>
      <c r="N1038" s="10">
        <f>IF(out[[#This Row],[sex]]="female",1,0)</f>
        <v>0</v>
      </c>
      <c r="O1038" s="10"/>
      <c r="P1038" s="10">
        <f>IF(out[[#This Row],[שמות ערביים]]="ערבי",1,0)</f>
        <v>0</v>
      </c>
    </row>
    <row r="1039" spans="1:16" x14ac:dyDescent="0.25">
      <c r="A1039" s="1" t="s">
        <v>9</v>
      </c>
      <c r="B1039" s="1" t="s">
        <v>735</v>
      </c>
      <c r="C1039" s="1" t="s">
        <v>1290</v>
      </c>
      <c r="D1039" s="1" t="s">
        <v>1483</v>
      </c>
      <c r="E1039" s="1" t="s">
        <v>1292</v>
      </c>
      <c r="F1039" s="1" t="s">
        <v>1484</v>
      </c>
      <c r="G1039" s="1" t="s">
        <v>26</v>
      </c>
      <c r="H1039" t="b">
        <v>1</v>
      </c>
      <c r="I1039" t="b">
        <v>0</v>
      </c>
      <c r="J1039" s="10" t="b">
        <f>IF(OR(out[[#This Row],[retired]]=TRUE,out[[#This Row],[deceased]]=TRUE),FALSE,TRUE)</f>
        <v>0</v>
      </c>
      <c r="K1039" s="10" t="str">
        <f>IFERROR(VLOOKUP(out[[#This Row],[role]:[role]],Table2[],MATCH(out[[#Headers],[דירוג]],Table2[#Headers],0),FALSE),"אחר")</f>
        <v>שופט</v>
      </c>
      <c r="L1039" s="10" t="str">
        <f>IFERROR(VLOOKUP(out[[#This Row],[role]:[role]],Table2[],MATCH(out[[#Headers],[ערכאה]],Table2[#Headers],0),FALSE),"אחר")</f>
        <v>בית משפט המחוזי</v>
      </c>
      <c r="M1039" s="10">
        <v>1</v>
      </c>
      <c r="N1039" s="10">
        <f>IF(out[[#This Row],[sex]]="female",1,0)</f>
        <v>1</v>
      </c>
      <c r="O1039" s="10"/>
      <c r="P1039" s="10">
        <f>IF(out[[#This Row],[שמות ערביים]]="ערבי",1,0)</f>
        <v>0</v>
      </c>
    </row>
    <row r="1040" spans="1:16" x14ac:dyDescent="0.25">
      <c r="A1040" s="1" t="s">
        <v>9</v>
      </c>
      <c r="B1040" s="1" t="s">
        <v>1485</v>
      </c>
      <c r="C1040" s="1" t="s">
        <v>133</v>
      </c>
      <c r="D1040" s="1" t="s">
        <v>1486</v>
      </c>
      <c r="E1040" s="1" t="s">
        <v>135</v>
      </c>
      <c r="F1040" s="1" t="s">
        <v>1487</v>
      </c>
      <c r="G1040" s="1" t="s">
        <v>15</v>
      </c>
      <c r="H1040" t="b">
        <v>1</v>
      </c>
      <c r="I1040" t="b">
        <v>0</v>
      </c>
      <c r="J1040" s="10" t="b">
        <f>IF(OR(out[[#This Row],[retired]]=TRUE,out[[#This Row],[deceased]]=TRUE),FALSE,TRUE)</f>
        <v>0</v>
      </c>
      <c r="K1040" s="10" t="str">
        <f>IFERROR(VLOOKUP(out[[#This Row],[role]:[role]],Table2[],MATCH(out[[#Headers],[דירוג]],Table2[#Headers],0),FALSE),"אחר")</f>
        <v>שופט</v>
      </c>
      <c r="L1040" s="10" t="str">
        <f>IFERROR(VLOOKUP(out[[#This Row],[role]:[role]],Table2[],MATCH(out[[#Headers],[ערכאה]],Table2[#Headers],0),FALSE),"אחר")</f>
        <v>בית משפט שלום</v>
      </c>
      <c r="M1040" s="10">
        <v>1</v>
      </c>
      <c r="N1040" s="10">
        <f>IF(out[[#This Row],[sex]]="female",1,0)</f>
        <v>0</v>
      </c>
      <c r="O1040" s="10"/>
      <c r="P1040" s="10">
        <f>IF(out[[#This Row],[שמות ערביים]]="ערבי",1,0)</f>
        <v>0</v>
      </c>
    </row>
    <row r="1041" spans="1:16" x14ac:dyDescent="0.25">
      <c r="A1041" s="1" t="s">
        <v>9</v>
      </c>
      <c r="B1041" s="1" t="s">
        <v>21</v>
      </c>
      <c r="C1041" s="1" t="s">
        <v>986</v>
      </c>
      <c r="D1041" s="1" t="s">
        <v>1480</v>
      </c>
      <c r="E1041" s="1" t="s">
        <v>988</v>
      </c>
      <c r="F1041" s="1" t="s">
        <v>1492</v>
      </c>
      <c r="G1041" s="1" t="s">
        <v>26</v>
      </c>
      <c r="H1041" t="b">
        <v>1</v>
      </c>
      <c r="I1041" t="b">
        <v>0</v>
      </c>
      <c r="J1041" s="10" t="b">
        <f>IF(OR(out[[#This Row],[retired]]=TRUE,out[[#This Row],[deceased]]=TRUE),FALSE,TRUE)</f>
        <v>0</v>
      </c>
      <c r="K1041" s="10" t="str">
        <f>IFERROR(VLOOKUP(out[[#This Row],[role]:[role]],Table2[],MATCH(out[[#Headers],[דירוג]],Table2[#Headers],0),FALSE),"אחר")</f>
        <v>שופט</v>
      </c>
      <c r="L1041" s="10" t="str">
        <f>IFERROR(VLOOKUP(out[[#This Row],[role]:[role]],Table2[],MATCH(out[[#Headers],[ערכאה]],Table2[#Headers],0),FALSE),"אחר")</f>
        <v>בית משפט שלום</v>
      </c>
      <c r="M1041" s="10">
        <v>1</v>
      </c>
      <c r="N1041" s="10">
        <f>IF(out[[#This Row],[sex]]="female",1,0)</f>
        <v>1</v>
      </c>
      <c r="O1041" s="10"/>
      <c r="P1041" s="10">
        <f>IF(out[[#This Row],[שמות ערביים]]="ערבי",1,0)</f>
        <v>0</v>
      </c>
    </row>
    <row r="1042" spans="1:16" x14ac:dyDescent="0.25">
      <c r="A1042" s="1" t="s">
        <v>9</v>
      </c>
      <c r="B1042" s="1" t="s">
        <v>1493</v>
      </c>
      <c r="C1042" s="1" t="s">
        <v>1482</v>
      </c>
      <c r="D1042" s="1" t="s">
        <v>1494</v>
      </c>
      <c r="E1042" s="1" t="s">
        <v>1307</v>
      </c>
      <c r="F1042" s="1" t="s">
        <v>1495</v>
      </c>
      <c r="G1042" s="1" t="s">
        <v>15</v>
      </c>
      <c r="H1042" t="b">
        <v>1</v>
      </c>
      <c r="I1042" t="b">
        <v>0</v>
      </c>
      <c r="J1042" s="10" t="b">
        <f>IF(OR(out[[#This Row],[retired]]=TRUE,out[[#This Row],[deceased]]=TRUE),FALSE,TRUE)</f>
        <v>0</v>
      </c>
      <c r="K1042" s="10" t="str">
        <f>IFERROR(VLOOKUP(out[[#This Row],[role]:[role]],Table2[],MATCH(out[[#Headers],[דירוג]],Table2[#Headers],0),FALSE),"אחר")</f>
        <v>שופט</v>
      </c>
      <c r="L1042" s="10" t="str">
        <f>IFERROR(VLOOKUP(out[[#This Row],[role]:[role]],Table2[],MATCH(out[[#Headers],[ערכאה]],Table2[#Headers],0),FALSE),"אחר")</f>
        <v>בית משפט שלום</v>
      </c>
      <c r="M1042" s="10">
        <v>1</v>
      </c>
      <c r="N1042" s="10">
        <f>IF(out[[#This Row],[sex]]="female",1,0)</f>
        <v>0</v>
      </c>
      <c r="O1042" s="10"/>
      <c r="P1042" s="10">
        <f>IF(out[[#This Row],[שמות ערביים]]="ערבי",1,0)</f>
        <v>0</v>
      </c>
    </row>
    <row r="1043" spans="1:16" x14ac:dyDescent="0.25">
      <c r="A1043" s="1" t="s">
        <v>9</v>
      </c>
      <c r="B1043" s="1" t="s">
        <v>1496</v>
      </c>
      <c r="C1043" s="1" t="s">
        <v>82</v>
      </c>
      <c r="D1043" s="1" t="s">
        <v>1497</v>
      </c>
      <c r="E1043" s="1" t="s">
        <v>70</v>
      </c>
      <c r="F1043" s="1" t="s">
        <v>70</v>
      </c>
      <c r="G1043" s="1" t="s">
        <v>15</v>
      </c>
      <c r="H1043" t="b">
        <v>1</v>
      </c>
      <c r="I1043" t="b">
        <v>1</v>
      </c>
      <c r="J1043" s="10" t="b">
        <f>IF(OR(out[[#This Row],[retired]]=TRUE,out[[#This Row],[deceased]]=TRUE),FALSE,TRUE)</f>
        <v>0</v>
      </c>
      <c r="K1043" s="10" t="str">
        <f>IFERROR(VLOOKUP(out[[#This Row],[role]:[role]],Table2[],MATCH(out[[#Headers],[דירוג]],Table2[#Headers],0),FALSE),"אחר")</f>
        <v>שופט</v>
      </c>
      <c r="L1043" s="10" t="str">
        <f>IFERROR(VLOOKUP(out[[#This Row],[role]:[role]],Table2[],MATCH(out[[#Headers],[ערכאה]],Table2[#Headers],0),FALSE),"אחר")</f>
        <v>בית משפט שלום</v>
      </c>
      <c r="M1043" s="10">
        <v>1</v>
      </c>
      <c r="N1043" s="10">
        <f>IF(out[[#This Row],[sex]]="female",1,0)</f>
        <v>0</v>
      </c>
      <c r="O1043" s="10"/>
      <c r="P1043" s="10">
        <f>IF(out[[#This Row],[שמות ערביים]]="ערבי",1,0)</f>
        <v>0</v>
      </c>
    </row>
    <row r="1044" spans="1:16" x14ac:dyDescent="0.25">
      <c r="A1044" s="1" t="s">
        <v>9</v>
      </c>
      <c r="B1044" s="1" t="s">
        <v>177</v>
      </c>
      <c r="C1044" s="1" t="s">
        <v>1498</v>
      </c>
      <c r="D1044" s="1" t="s">
        <v>1499</v>
      </c>
      <c r="E1044" s="1" t="s">
        <v>1500</v>
      </c>
      <c r="F1044" s="1" t="s">
        <v>1501</v>
      </c>
      <c r="G1044" s="1" t="s">
        <v>26</v>
      </c>
      <c r="H1044" t="b">
        <v>1</v>
      </c>
      <c r="I1044" t="b">
        <v>1</v>
      </c>
      <c r="J1044" s="10" t="b">
        <f>IF(OR(out[[#This Row],[retired]]=TRUE,out[[#This Row],[deceased]]=TRUE),FALSE,TRUE)</f>
        <v>0</v>
      </c>
      <c r="K1044" s="10" t="str">
        <f>IFERROR(VLOOKUP(out[[#This Row],[role]:[role]],Table2[],MATCH(out[[#Headers],[דירוג]],Table2[#Headers],0),FALSE),"אחר")</f>
        <v>שופט</v>
      </c>
      <c r="L1044" s="10" t="str">
        <f>IFERROR(VLOOKUP(out[[#This Row],[role]:[role]],Table2[],MATCH(out[[#Headers],[ערכאה]],Table2[#Headers],0),FALSE),"אחר")</f>
        <v>בית משפט לתעבורה</v>
      </c>
      <c r="M1044" s="10">
        <v>1</v>
      </c>
      <c r="N1044" s="10">
        <f>IF(out[[#This Row],[sex]]="female",1,0)</f>
        <v>1</v>
      </c>
      <c r="O1044" s="10"/>
      <c r="P1044" s="10">
        <f>IF(out[[#This Row],[שמות ערביים]]="ערבי",1,0)</f>
        <v>0</v>
      </c>
    </row>
    <row r="1045" spans="1:16" x14ac:dyDescent="0.25">
      <c r="A1045" s="1" t="s">
        <v>9</v>
      </c>
      <c r="B1045" s="1" t="s">
        <v>880</v>
      </c>
      <c r="C1045" s="1" t="s">
        <v>1502</v>
      </c>
      <c r="D1045" s="1" t="s">
        <v>1503</v>
      </c>
      <c r="E1045" s="1" t="s">
        <v>1504</v>
      </c>
      <c r="F1045" s="1" t="s">
        <v>1505</v>
      </c>
      <c r="G1045" s="1" t="s">
        <v>15</v>
      </c>
      <c r="H1045" t="b">
        <v>1</v>
      </c>
      <c r="I1045" t="b">
        <v>0</v>
      </c>
      <c r="J1045" s="10" t="b">
        <f>IF(OR(out[[#This Row],[retired]]=TRUE,out[[#This Row],[deceased]]=TRUE),FALSE,TRUE)</f>
        <v>0</v>
      </c>
      <c r="K1045" s="10" t="str">
        <f>IFERROR(VLOOKUP(out[[#This Row],[role]:[role]],Table2[],MATCH(out[[#Headers],[דירוג]],Table2[#Headers],0),FALSE),"אחר")</f>
        <v>שופט</v>
      </c>
      <c r="L1045" s="10" t="str">
        <f>IFERROR(VLOOKUP(out[[#This Row],[role]:[role]],Table2[],MATCH(out[[#Headers],[ערכאה]],Table2[#Headers],0),FALSE),"אחר")</f>
        <v>בית משפט המחוזי</v>
      </c>
      <c r="M1045" s="10">
        <v>1</v>
      </c>
      <c r="N1045" s="10">
        <f>IF(out[[#This Row],[sex]]="female",1,0)</f>
        <v>0</v>
      </c>
      <c r="O1045" s="10"/>
      <c r="P1045" s="10">
        <f>IF(out[[#This Row],[שמות ערביים]]="ערבי",1,0)</f>
        <v>0</v>
      </c>
    </row>
    <row r="1046" spans="1:16" x14ac:dyDescent="0.25">
      <c r="A1046" s="1" t="s">
        <v>9</v>
      </c>
      <c r="B1046" s="1" t="s">
        <v>1527</v>
      </c>
      <c r="C1046" s="1" t="s">
        <v>155</v>
      </c>
      <c r="D1046" s="1" t="s">
        <v>1528</v>
      </c>
      <c r="E1046" s="1" t="s">
        <v>70</v>
      </c>
      <c r="F1046" s="1" t="s">
        <v>70</v>
      </c>
      <c r="G1046" s="1" t="s">
        <v>15</v>
      </c>
      <c r="H1046" t="b">
        <v>1</v>
      </c>
      <c r="I1046" t="b">
        <v>1</v>
      </c>
      <c r="J1046" s="10" t="b">
        <f>IF(OR(out[[#This Row],[retired]]=TRUE,out[[#This Row],[deceased]]=TRUE),FALSE,TRUE)</f>
        <v>0</v>
      </c>
      <c r="K1046" s="10" t="str">
        <f>IFERROR(VLOOKUP(out[[#This Row],[role]:[role]],Table2[],MATCH(out[[#Headers],[דירוג]],Table2[#Headers],0),FALSE),"אחר")</f>
        <v>שופט</v>
      </c>
      <c r="L1046" s="10" t="str">
        <f>IFERROR(VLOOKUP(out[[#This Row],[role]:[role]],Table2[],MATCH(out[[#Headers],[ערכאה]],Table2[#Headers],0),FALSE),"אחר")</f>
        <v>בית משפט המחוזי</v>
      </c>
      <c r="M1046" s="10">
        <v>1</v>
      </c>
      <c r="N1046" s="10">
        <f>IF(out[[#This Row],[sex]]="female",1,0)</f>
        <v>0</v>
      </c>
      <c r="O1046" s="10"/>
      <c r="P1046" s="10">
        <f>IF(out[[#This Row],[שמות ערביים]]="ערבי",1,0)</f>
        <v>0</v>
      </c>
    </row>
    <row r="1047" spans="1:16" x14ac:dyDescent="0.25">
      <c r="A1047" s="1" t="s">
        <v>99</v>
      </c>
      <c r="B1047" s="1" t="s">
        <v>1547</v>
      </c>
      <c r="C1047" s="1" t="s">
        <v>1548</v>
      </c>
      <c r="D1047" s="1" t="s">
        <v>1549</v>
      </c>
      <c r="E1047" s="1" t="s">
        <v>1550</v>
      </c>
      <c r="F1047" s="1" t="s">
        <v>1551</v>
      </c>
      <c r="G1047" s="1" t="s">
        <v>26</v>
      </c>
      <c r="H1047" t="b">
        <v>1</v>
      </c>
      <c r="I1047" t="b">
        <v>0</v>
      </c>
      <c r="J1047" s="10" t="b">
        <f>IF(OR(out[[#This Row],[retired]]=TRUE,out[[#This Row],[deceased]]=TRUE),FALSE,TRUE)</f>
        <v>0</v>
      </c>
      <c r="K1047" s="10" t="str">
        <f>IFERROR(VLOOKUP(out[[#This Row],[role]:[role]],Table2[],MATCH(out[[#Headers],[דירוג]],Table2[#Headers],0),FALSE),"אחר")</f>
        <v>רשם</v>
      </c>
      <c r="L1047" s="10" t="str">
        <f>IFERROR(VLOOKUP(out[[#This Row],[role]:[role]],Table2[],MATCH(out[[#Headers],[ערכאה]],Table2[#Headers],0),FALSE),"אחר")</f>
        <v>בית משפט שלום</v>
      </c>
      <c r="M1047" s="10">
        <v>1</v>
      </c>
      <c r="N1047" s="10">
        <f>IF(out[[#This Row],[sex]]="female",1,0)</f>
        <v>1</v>
      </c>
      <c r="O1047" s="10"/>
      <c r="P1047" s="10">
        <f>IF(out[[#This Row],[שמות ערביים]]="ערבי",1,0)</f>
        <v>0</v>
      </c>
    </row>
    <row r="1048" spans="1:16" x14ac:dyDescent="0.25">
      <c r="A1048" s="1" t="s">
        <v>9</v>
      </c>
      <c r="B1048" s="1" t="s">
        <v>1552</v>
      </c>
      <c r="C1048" s="1" t="s">
        <v>1553</v>
      </c>
      <c r="D1048" s="1" t="s">
        <v>1554</v>
      </c>
      <c r="E1048" s="1" t="s">
        <v>70</v>
      </c>
      <c r="F1048" s="1" t="s">
        <v>70</v>
      </c>
      <c r="G1048" s="1" t="s">
        <v>15</v>
      </c>
      <c r="H1048" t="b">
        <v>1</v>
      </c>
      <c r="I1048" t="b">
        <v>0</v>
      </c>
      <c r="J1048" s="10" t="b">
        <f>IF(OR(out[[#This Row],[retired]]=TRUE,out[[#This Row],[deceased]]=TRUE),FALSE,TRUE)</f>
        <v>0</v>
      </c>
      <c r="K1048" s="10" t="str">
        <f>IFERROR(VLOOKUP(out[[#This Row],[role]:[role]],Table2[],MATCH(out[[#Headers],[דירוג]],Table2[#Headers],0),FALSE),"אחר")</f>
        <v>שופט</v>
      </c>
      <c r="L1048" s="10" t="str">
        <f>IFERROR(VLOOKUP(out[[#This Row],[role]:[role]],Table2[],MATCH(out[[#Headers],[ערכאה]],Table2[#Headers],0),FALSE),"אחר")</f>
        <v>בית משפט שלום</v>
      </c>
      <c r="M1048" s="10">
        <v>1</v>
      </c>
      <c r="N1048" s="10">
        <f>IF(out[[#This Row],[sex]]="female",1,0)</f>
        <v>0</v>
      </c>
      <c r="O1048" s="10"/>
      <c r="P1048" s="10">
        <f>IF(out[[#This Row],[שמות ערביים]]="ערבי",1,0)</f>
        <v>0</v>
      </c>
    </row>
    <row r="1049" spans="1:16" x14ac:dyDescent="0.25">
      <c r="A1049" s="1" t="s">
        <v>9</v>
      </c>
      <c r="B1049" s="1" t="s">
        <v>214</v>
      </c>
      <c r="C1049" s="1" t="s">
        <v>477</v>
      </c>
      <c r="D1049" s="1" t="s">
        <v>1555</v>
      </c>
      <c r="E1049" s="1" t="s">
        <v>70</v>
      </c>
      <c r="F1049" s="1" t="s">
        <v>70</v>
      </c>
      <c r="G1049" s="1" t="s">
        <v>15</v>
      </c>
      <c r="H1049" t="b">
        <v>1</v>
      </c>
      <c r="I1049" t="b">
        <v>1</v>
      </c>
      <c r="J1049" s="10" t="b">
        <f>IF(OR(out[[#This Row],[retired]]=TRUE,out[[#This Row],[deceased]]=TRUE),FALSE,TRUE)</f>
        <v>0</v>
      </c>
      <c r="K1049" s="10" t="str">
        <f>IFERROR(VLOOKUP(out[[#This Row],[role]:[role]],Table2[],MATCH(out[[#Headers],[דירוג]],Table2[#Headers],0),FALSE),"אחר")</f>
        <v>שופט</v>
      </c>
      <c r="L1049" s="10" t="str">
        <f>IFERROR(VLOOKUP(out[[#This Row],[role]:[role]],Table2[],MATCH(out[[#Headers],[ערכאה]],Table2[#Headers],0),FALSE),"אחר")</f>
        <v>בית משפט המחוזי</v>
      </c>
      <c r="M1049" s="10">
        <v>1</v>
      </c>
      <c r="N1049" s="10">
        <f>IF(out[[#This Row],[sex]]="female",1,0)</f>
        <v>0</v>
      </c>
      <c r="O1049" s="10"/>
      <c r="P1049" s="10">
        <f>IF(out[[#This Row],[שמות ערביים]]="ערבי",1,0)</f>
        <v>0</v>
      </c>
    </row>
    <row r="1050" spans="1:16" x14ac:dyDescent="0.25">
      <c r="A1050" s="1" t="s">
        <v>9</v>
      </c>
      <c r="B1050" s="1" t="s">
        <v>735</v>
      </c>
      <c r="C1050" s="1" t="s">
        <v>692</v>
      </c>
      <c r="D1050" s="1" t="s">
        <v>1556</v>
      </c>
      <c r="E1050" s="1" t="s">
        <v>694</v>
      </c>
      <c r="F1050" s="1" t="s">
        <v>1557</v>
      </c>
      <c r="G1050" s="1" t="s">
        <v>26</v>
      </c>
      <c r="H1050" t="b">
        <v>1</v>
      </c>
      <c r="I1050" t="b">
        <v>0</v>
      </c>
      <c r="J1050" s="10" t="b">
        <f>IF(OR(out[[#This Row],[retired]]=TRUE,out[[#This Row],[deceased]]=TRUE),FALSE,TRUE)</f>
        <v>0</v>
      </c>
      <c r="K1050" s="10" t="str">
        <f>IFERROR(VLOOKUP(out[[#This Row],[role]:[role]],Table2[],MATCH(out[[#Headers],[דירוג]],Table2[#Headers],0),FALSE),"אחר")</f>
        <v>שופט</v>
      </c>
      <c r="L1050" s="10" t="str">
        <f>IFERROR(VLOOKUP(out[[#This Row],[role]:[role]],Table2[],MATCH(out[[#Headers],[ערכאה]],Table2[#Headers],0),FALSE),"אחר")</f>
        <v>בית משפט המחוזי</v>
      </c>
      <c r="M1050" s="10">
        <v>1</v>
      </c>
      <c r="N1050" s="10">
        <f>IF(out[[#This Row],[sex]]="female",1,0)</f>
        <v>1</v>
      </c>
      <c r="O1050" s="10"/>
      <c r="P1050" s="10">
        <f>IF(out[[#This Row],[שמות ערביים]]="ערבי",1,0)</f>
        <v>0</v>
      </c>
    </row>
    <row r="1051" spans="1:16" x14ac:dyDescent="0.25">
      <c r="A1051" s="1" t="s">
        <v>9</v>
      </c>
      <c r="B1051" s="1" t="s">
        <v>295</v>
      </c>
      <c r="C1051" s="1" t="s">
        <v>1558</v>
      </c>
      <c r="D1051" s="1" t="s">
        <v>1559</v>
      </c>
      <c r="E1051" s="1" t="s">
        <v>1560</v>
      </c>
      <c r="F1051" s="1" t="s">
        <v>1561</v>
      </c>
      <c r="G1051" s="1" t="s">
        <v>15</v>
      </c>
      <c r="H1051" t="b">
        <v>1</v>
      </c>
      <c r="I1051" t="b">
        <v>0</v>
      </c>
      <c r="J1051" s="10" t="b">
        <f>IF(OR(out[[#This Row],[retired]]=TRUE,out[[#This Row],[deceased]]=TRUE),FALSE,TRUE)</f>
        <v>0</v>
      </c>
      <c r="K1051" s="10" t="str">
        <f>IFERROR(VLOOKUP(out[[#This Row],[role]:[role]],Table2[],MATCH(out[[#Headers],[דירוג]],Table2[#Headers],0),FALSE),"אחר")</f>
        <v>שופט</v>
      </c>
      <c r="L1051" s="10" t="str">
        <f>IFERROR(VLOOKUP(out[[#This Row],[role]:[role]],Table2[],MATCH(out[[#Headers],[ערכאה]],Table2[#Headers],0),FALSE),"אחר")</f>
        <v>בית משפט המחוזי</v>
      </c>
      <c r="M1051" s="10">
        <v>1</v>
      </c>
      <c r="N1051" s="10">
        <f>IF(out[[#This Row],[sex]]="female",1,0)</f>
        <v>0</v>
      </c>
      <c r="O1051" s="10"/>
      <c r="P1051" s="10">
        <f>IF(out[[#This Row],[שמות ערביים]]="ערבי",1,0)</f>
        <v>0</v>
      </c>
    </row>
    <row r="1052" spans="1:16" x14ac:dyDescent="0.25">
      <c r="A1052" s="1" t="s">
        <v>9</v>
      </c>
      <c r="B1052" s="1" t="s">
        <v>451</v>
      </c>
      <c r="C1052" s="1" t="s">
        <v>372</v>
      </c>
      <c r="D1052" s="1" t="s">
        <v>1567</v>
      </c>
      <c r="E1052" s="1" t="s">
        <v>70</v>
      </c>
      <c r="F1052" s="1" t="s">
        <v>70</v>
      </c>
      <c r="G1052" s="1" t="s">
        <v>15</v>
      </c>
      <c r="H1052" t="b">
        <v>1</v>
      </c>
      <c r="I1052" t="b">
        <v>1</v>
      </c>
      <c r="J1052" s="10" t="b">
        <f>IF(OR(out[[#This Row],[retired]]=TRUE,out[[#This Row],[deceased]]=TRUE),FALSE,TRUE)</f>
        <v>0</v>
      </c>
      <c r="K1052" s="10" t="str">
        <f>IFERROR(VLOOKUP(out[[#This Row],[role]:[role]],Table2[],MATCH(out[[#Headers],[דירוג]],Table2[#Headers],0),FALSE),"אחר")</f>
        <v>שופט</v>
      </c>
      <c r="L1052" s="10" t="str">
        <f>IFERROR(VLOOKUP(out[[#This Row],[role]:[role]],Table2[],MATCH(out[[#Headers],[ערכאה]],Table2[#Headers],0),FALSE),"אחר")</f>
        <v>בית המשפט העליון</v>
      </c>
      <c r="M1052" s="10">
        <v>1</v>
      </c>
      <c r="N1052" s="10">
        <f>IF(out[[#This Row],[sex]]="female",1,0)</f>
        <v>0</v>
      </c>
      <c r="O1052" s="10"/>
      <c r="P1052" s="10">
        <f>IF(out[[#This Row],[שמות ערביים]]="ערבי",1,0)</f>
        <v>0</v>
      </c>
    </row>
    <row r="1053" spans="1:16" x14ac:dyDescent="0.25">
      <c r="A1053" s="1" t="s">
        <v>9</v>
      </c>
      <c r="B1053" s="1" t="s">
        <v>821</v>
      </c>
      <c r="C1053" s="1" t="s">
        <v>68</v>
      </c>
      <c r="D1053" s="1" t="s">
        <v>1568</v>
      </c>
      <c r="E1053" s="1" t="s">
        <v>70</v>
      </c>
      <c r="F1053" s="1" t="s">
        <v>70</v>
      </c>
      <c r="G1053" s="1" t="s">
        <v>15</v>
      </c>
      <c r="H1053" t="b">
        <v>1</v>
      </c>
      <c r="I1053" t="b">
        <v>0</v>
      </c>
      <c r="J1053" s="10" t="b">
        <f>IF(OR(out[[#This Row],[retired]]=TRUE,out[[#This Row],[deceased]]=TRUE),FALSE,TRUE)</f>
        <v>0</v>
      </c>
      <c r="K1053" s="10" t="str">
        <f>IFERROR(VLOOKUP(out[[#This Row],[role]:[role]],Table2[],MATCH(out[[#Headers],[דירוג]],Table2[#Headers],0),FALSE),"אחר")</f>
        <v>שופט</v>
      </c>
      <c r="L1053" s="10" t="str">
        <f>IFERROR(VLOOKUP(out[[#This Row],[role]:[role]],Table2[],MATCH(out[[#Headers],[ערכאה]],Table2[#Headers],0),FALSE),"אחר")</f>
        <v>בית משפט המחוזי</v>
      </c>
      <c r="M1053" s="10">
        <v>1</v>
      </c>
      <c r="N1053" s="10">
        <f>IF(out[[#This Row],[sex]]="female",1,0)</f>
        <v>0</v>
      </c>
      <c r="O1053" s="10"/>
      <c r="P1053" s="10">
        <f>IF(out[[#This Row],[שמות ערביים]]="ערבי",1,0)</f>
        <v>0</v>
      </c>
    </row>
    <row r="1054" spans="1:16" x14ac:dyDescent="0.25">
      <c r="A1054" s="1" t="s">
        <v>9</v>
      </c>
      <c r="B1054" s="1" t="s">
        <v>1575</v>
      </c>
      <c r="C1054" s="1" t="s">
        <v>68</v>
      </c>
      <c r="D1054" s="1" t="s">
        <v>1576</v>
      </c>
      <c r="E1054" s="1" t="s">
        <v>1577</v>
      </c>
      <c r="F1054" s="1" t="s">
        <v>1578</v>
      </c>
      <c r="G1054" s="1" t="s">
        <v>15</v>
      </c>
      <c r="H1054" t="b">
        <v>1</v>
      </c>
      <c r="I1054" t="b">
        <v>0</v>
      </c>
      <c r="J1054" s="10" t="b">
        <f>IF(OR(out[[#This Row],[retired]]=TRUE,out[[#This Row],[deceased]]=TRUE),FALSE,TRUE)</f>
        <v>0</v>
      </c>
      <c r="K1054" s="10" t="str">
        <f>IFERROR(VLOOKUP(out[[#This Row],[role]:[role]],Table2[],MATCH(out[[#Headers],[דירוג]],Table2[#Headers],0),FALSE),"אחר")</f>
        <v>שופט</v>
      </c>
      <c r="L1054" s="10" t="str">
        <f>IFERROR(VLOOKUP(out[[#This Row],[role]:[role]],Table2[],MATCH(out[[#Headers],[ערכאה]],Table2[#Headers],0),FALSE),"אחר")</f>
        <v>בית משפט שלום</v>
      </c>
      <c r="M1054" s="10">
        <v>1</v>
      </c>
      <c r="N1054" s="10">
        <f>IF(out[[#This Row],[sex]]="female",1,0)</f>
        <v>0</v>
      </c>
      <c r="O1054" s="10"/>
      <c r="P1054" s="10">
        <f>IF(out[[#This Row],[שמות ערביים]]="ערבי",1,0)</f>
        <v>0</v>
      </c>
    </row>
    <row r="1055" spans="1:16" x14ac:dyDescent="0.25">
      <c r="A1055" s="1" t="s">
        <v>9</v>
      </c>
      <c r="B1055" s="1" t="s">
        <v>214</v>
      </c>
      <c r="C1055" s="1" t="s">
        <v>333</v>
      </c>
      <c r="D1055" s="1" t="s">
        <v>1591</v>
      </c>
      <c r="E1055" s="1" t="s">
        <v>70</v>
      </c>
      <c r="F1055" s="1" t="s">
        <v>70</v>
      </c>
      <c r="G1055" s="1" t="s">
        <v>15</v>
      </c>
      <c r="H1055" t="b">
        <v>1</v>
      </c>
      <c r="I1055" t="b">
        <v>1</v>
      </c>
      <c r="J1055" s="10" t="b">
        <f>IF(OR(out[[#This Row],[retired]]=TRUE,out[[#This Row],[deceased]]=TRUE),FALSE,TRUE)</f>
        <v>0</v>
      </c>
      <c r="K1055" s="10" t="str">
        <f>IFERROR(VLOOKUP(out[[#This Row],[role]:[role]],Table2[],MATCH(out[[#Headers],[דירוג]],Table2[#Headers],0),FALSE),"אחר")</f>
        <v>שופט</v>
      </c>
      <c r="L1055" s="10" t="str">
        <f>IFERROR(VLOOKUP(out[[#This Row],[role]:[role]],Table2[],MATCH(out[[#Headers],[ערכאה]],Table2[#Headers],0),FALSE),"אחר")</f>
        <v>בית משפט המחוזי</v>
      </c>
      <c r="M1055" s="10">
        <v>1</v>
      </c>
      <c r="N1055" s="10">
        <f>IF(out[[#This Row],[sex]]="female",1,0)</f>
        <v>0</v>
      </c>
      <c r="O1055" s="10"/>
      <c r="P1055" s="10">
        <f>IF(out[[#This Row],[שמות ערביים]]="ערבי",1,0)</f>
        <v>0</v>
      </c>
    </row>
    <row r="1056" spans="1:16" x14ac:dyDescent="0.25">
      <c r="A1056" s="1" t="s">
        <v>9</v>
      </c>
      <c r="B1056" s="1" t="s">
        <v>611</v>
      </c>
      <c r="C1056" s="1" t="s">
        <v>22</v>
      </c>
      <c r="D1056" s="1" t="s">
        <v>1592</v>
      </c>
      <c r="E1056" s="1" t="s">
        <v>563</v>
      </c>
      <c r="F1056" s="1" t="s">
        <v>1593</v>
      </c>
      <c r="G1056" s="1" t="s">
        <v>26</v>
      </c>
      <c r="H1056" t="b">
        <v>1</v>
      </c>
      <c r="I1056" t="b">
        <v>0</v>
      </c>
      <c r="J1056" s="10" t="b">
        <f>IF(OR(out[[#This Row],[retired]]=TRUE,out[[#This Row],[deceased]]=TRUE),FALSE,TRUE)</f>
        <v>0</v>
      </c>
      <c r="K1056" s="10" t="str">
        <f>IFERROR(VLOOKUP(out[[#This Row],[role]:[role]],Table2[],MATCH(out[[#Headers],[דירוג]],Table2[#Headers],0),FALSE),"אחר")</f>
        <v>שופט</v>
      </c>
      <c r="L1056" s="10" t="str">
        <f>IFERROR(VLOOKUP(out[[#This Row],[role]:[role]],Table2[],MATCH(out[[#Headers],[ערכאה]],Table2[#Headers],0),FALSE),"אחר")</f>
        <v>בית המשפט העליון</v>
      </c>
      <c r="M1056" s="10">
        <v>1</v>
      </c>
      <c r="N1056" s="10">
        <f>IF(out[[#This Row],[sex]]="female",1,0)</f>
        <v>1</v>
      </c>
      <c r="O1056" s="10"/>
      <c r="P1056" s="10">
        <f>IF(out[[#This Row],[שמות ערביים]]="ערבי",1,0)</f>
        <v>0</v>
      </c>
    </row>
    <row r="1057" spans="1:16" x14ac:dyDescent="0.25">
      <c r="A1057" s="1" t="s">
        <v>9</v>
      </c>
      <c r="B1057" s="1" t="s">
        <v>1594</v>
      </c>
      <c r="C1057" s="1" t="s">
        <v>1448</v>
      </c>
      <c r="D1057" s="1" t="s">
        <v>1579</v>
      </c>
      <c r="E1057" s="1" t="s">
        <v>1595</v>
      </c>
      <c r="F1057" s="1" t="s">
        <v>1580</v>
      </c>
      <c r="G1057" s="1" t="s">
        <v>15</v>
      </c>
      <c r="H1057" t="b">
        <v>1</v>
      </c>
      <c r="I1057" t="b">
        <v>1</v>
      </c>
      <c r="J1057" s="10" t="b">
        <f>IF(OR(out[[#This Row],[retired]]=TRUE,out[[#This Row],[deceased]]=TRUE),FALSE,TRUE)</f>
        <v>0</v>
      </c>
      <c r="K1057" s="10" t="str">
        <f>IFERROR(VLOOKUP(out[[#This Row],[role]:[role]],Table2[],MATCH(out[[#Headers],[דירוג]],Table2[#Headers],0),FALSE),"אחר")</f>
        <v>שופט</v>
      </c>
      <c r="L1057" s="10" t="str">
        <f>IFERROR(VLOOKUP(out[[#This Row],[role]:[role]],Table2[],MATCH(out[[#Headers],[ערכאה]],Table2[#Headers],0),FALSE),"אחר")</f>
        <v>אחר</v>
      </c>
      <c r="M1057" s="10">
        <v>1</v>
      </c>
      <c r="N1057" s="10">
        <f>IF(out[[#This Row],[sex]]="female",1,0)</f>
        <v>0</v>
      </c>
      <c r="O1057" s="10"/>
      <c r="P1057" s="10">
        <f>IF(out[[#This Row],[שמות ערביים]]="ערבי",1,0)</f>
        <v>0</v>
      </c>
    </row>
    <row r="1058" spans="1:16" x14ac:dyDescent="0.25">
      <c r="A1058" s="1" t="s">
        <v>9</v>
      </c>
      <c r="B1058" s="1" t="s">
        <v>32</v>
      </c>
      <c r="C1058" s="1" t="s">
        <v>1087</v>
      </c>
      <c r="D1058" s="1" t="s">
        <v>1597</v>
      </c>
      <c r="E1058" s="1" t="s">
        <v>1089</v>
      </c>
      <c r="F1058" s="1" t="s">
        <v>1599</v>
      </c>
      <c r="G1058" s="1" t="s">
        <v>26</v>
      </c>
      <c r="H1058" t="b">
        <v>1</v>
      </c>
      <c r="I1058" t="b">
        <v>0</v>
      </c>
      <c r="J1058" s="10" t="b">
        <f>IF(OR(out[[#This Row],[retired]]=TRUE,out[[#This Row],[deceased]]=TRUE),FALSE,TRUE)</f>
        <v>0</v>
      </c>
      <c r="K1058" s="10" t="str">
        <f>IFERROR(VLOOKUP(out[[#This Row],[role]:[role]],Table2[],MATCH(out[[#Headers],[דירוג]],Table2[#Headers],0),FALSE),"אחר")</f>
        <v>שופט</v>
      </c>
      <c r="L1058" s="10" t="str">
        <f>IFERROR(VLOOKUP(out[[#This Row],[role]:[role]],Table2[],MATCH(out[[#Headers],[ערכאה]],Table2[#Headers],0),FALSE),"אחר")</f>
        <v>בית משפט שלום</v>
      </c>
      <c r="M1058" s="10">
        <v>1</v>
      </c>
      <c r="N1058" s="10">
        <f>IF(out[[#This Row],[sex]]="female",1,0)</f>
        <v>1</v>
      </c>
      <c r="O1058" s="10"/>
      <c r="P1058" s="10">
        <f>IF(out[[#This Row],[שמות ערביים]]="ערבי",1,0)</f>
        <v>0</v>
      </c>
    </row>
    <row r="1059" spans="1:16" x14ac:dyDescent="0.25">
      <c r="A1059" s="1" t="s">
        <v>9</v>
      </c>
      <c r="B1059" s="1" t="s">
        <v>311</v>
      </c>
      <c r="C1059" s="1" t="s">
        <v>1018</v>
      </c>
      <c r="D1059" s="1" t="s">
        <v>1597</v>
      </c>
      <c r="E1059" s="1" t="s">
        <v>1200</v>
      </c>
      <c r="F1059" s="1" t="s">
        <v>1599</v>
      </c>
      <c r="G1059" s="1" t="s">
        <v>26</v>
      </c>
      <c r="H1059" t="b">
        <v>1</v>
      </c>
      <c r="I1059" t="b">
        <v>0</v>
      </c>
      <c r="J1059" s="10" t="b">
        <f>IF(OR(out[[#This Row],[retired]]=TRUE,out[[#This Row],[deceased]]=TRUE),FALSE,TRUE)</f>
        <v>0</v>
      </c>
      <c r="K1059" s="10" t="str">
        <f>IFERROR(VLOOKUP(out[[#This Row],[role]:[role]],Table2[],MATCH(out[[#Headers],[דירוג]],Table2[#Headers],0),FALSE),"אחר")</f>
        <v>שופט</v>
      </c>
      <c r="L1059" s="10" t="str">
        <f>IFERROR(VLOOKUP(out[[#This Row],[role]:[role]],Table2[],MATCH(out[[#Headers],[ערכאה]],Table2[#Headers],0),FALSE),"אחר")</f>
        <v>בית משפט המחוזי</v>
      </c>
      <c r="M1059" s="10">
        <v>1</v>
      </c>
      <c r="N1059" s="10">
        <f>IF(out[[#This Row],[sex]]="female",1,0)</f>
        <v>1</v>
      </c>
      <c r="O1059" s="10"/>
      <c r="P1059" s="10">
        <f>IF(out[[#This Row],[שמות ערביים]]="ערבי",1,0)</f>
        <v>0</v>
      </c>
    </row>
    <row r="1060" spans="1:16" x14ac:dyDescent="0.25">
      <c r="A1060" s="1" t="s">
        <v>9</v>
      </c>
      <c r="B1060" s="1" t="s">
        <v>1600</v>
      </c>
      <c r="C1060" s="1" t="s">
        <v>1601</v>
      </c>
      <c r="D1060" s="1" t="s">
        <v>1602</v>
      </c>
      <c r="E1060" s="1" t="s">
        <v>1603</v>
      </c>
      <c r="F1060" s="1" t="s">
        <v>1604</v>
      </c>
      <c r="G1060" s="1" t="s">
        <v>26</v>
      </c>
      <c r="H1060" t="b">
        <v>1</v>
      </c>
      <c r="I1060" t="b">
        <v>0</v>
      </c>
      <c r="J1060" s="10" t="b">
        <f>IF(OR(out[[#This Row],[retired]]=TRUE,out[[#This Row],[deceased]]=TRUE),FALSE,TRUE)</f>
        <v>0</v>
      </c>
      <c r="K1060" s="10" t="str">
        <f>IFERROR(VLOOKUP(out[[#This Row],[role]:[role]],Table2[],MATCH(out[[#Headers],[דירוג]],Table2[#Headers],0),FALSE),"אחר")</f>
        <v>שופט</v>
      </c>
      <c r="L1060" s="10" t="str">
        <f>IFERROR(VLOOKUP(out[[#This Row],[role]:[role]],Table2[],MATCH(out[[#Headers],[ערכאה]],Table2[#Headers],0),FALSE),"אחר")</f>
        <v>בית משפט שלום</v>
      </c>
      <c r="M1060" s="10">
        <v>1</v>
      </c>
      <c r="N1060" s="10">
        <f>IF(out[[#This Row],[sex]]="female",1,0)</f>
        <v>1</v>
      </c>
      <c r="O1060" s="10"/>
      <c r="P1060" s="10">
        <f>IF(out[[#This Row],[שמות ערביים]]="ערבי",1,0)</f>
        <v>0</v>
      </c>
    </row>
    <row r="1061" spans="1:16" x14ac:dyDescent="0.25">
      <c r="A1061" s="1" t="s">
        <v>9</v>
      </c>
      <c r="B1061" s="1" t="s">
        <v>295</v>
      </c>
      <c r="C1061" s="1" t="s">
        <v>938</v>
      </c>
      <c r="D1061" s="1" t="s">
        <v>1607</v>
      </c>
      <c r="E1061" s="1" t="s">
        <v>1608</v>
      </c>
      <c r="F1061" s="1" t="s">
        <v>1609</v>
      </c>
      <c r="G1061" s="1" t="s">
        <v>15</v>
      </c>
      <c r="H1061" t="b">
        <v>1</v>
      </c>
      <c r="I1061" t="b">
        <v>1</v>
      </c>
      <c r="J1061" s="10" t="b">
        <f>IF(OR(out[[#This Row],[retired]]=TRUE,out[[#This Row],[deceased]]=TRUE),FALSE,TRUE)</f>
        <v>0</v>
      </c>
      <c r="K1061" s="10" t="str">
        <f>IFERROR(VLOOKUP(out[[#This Row],[role]:[role]],Table2[],MATCH(out[[#Headers],[דירוג]],Table2[#Headers],0),FALSE),"אחר")</f>
        <v>שופט</v>
      </c>
      <c r="L1061" s="10" t="str">
        <f>IFERROR(VLOOKUP(out[[#This Row],[role]:[role]],Table2[],MATCH(out[[#Headers],[ערכאה]],Table2[#Headers],0),FALSE),"אחר")</f>
        <v>בית משפט המחוזי</v>
      </c>
      <c r="M1061" s="10">
        <v>1</v>
      </c>
      <c r="N1061" s="10">
        <f>IF(out[[#This Row],[sex]]="female",1,0)</f>
        <v>0</v>
      </c>
      <c r="O1061" s="10"/>
      <c r="P1061" s="10">
        <f>IF(out[[#This Row],[שמות ערביים]]="ערבי",1,0)</f>
        <v>0</v>
      </c>
    </row>
    <row r="1062" spans="1:16" x14ac:dyDescent="0.25">
      <c r="A1062" s="1" t="s">
        <v>9</v>
      </c>
      <c r="B1062" s="1" t="s">
        <v>70</v>
      </c>
      <c r="C1062" s="1" t="s">
        <v>381</v>
      </c>
      <c r="D1062" s="1" t="s">
        <v>1610</v>
      </c>
      <c r="E1062" s="1" t="s">
        <v>382</v>
      </c>
      <c r="F1062" s="1" t="s">
        <v>1611</v>
      </c>
      <c r="G1062" s="1" t="s">
        <v>26</v>
      </c>
      <c r="H1062" t="b">
        <v>1</v>
      </c>
      <c r="I1062" t="b">
        <v>1</v>
      </c>
      <c r="J1062" s="10" t="b">
        <f>IF(OR(out[[#This Row],[retired]]=TRUE,out[[#This Row],[deceased]]=TRUE),FALSE,TRUE)</f>
        <v>0</v>
      </c>
      <c r="K1062" s="10" t="str">
        <f>IFERROR(VLOOKUP(out[[#This Row],[role]:[role]],Table2[],MATCH(out[[#Headers],[דירוג]],Table2[#Headers],0),FALSE),"אחר")</f>
        <v>אחר</v>
      </c>
      <c r="L1062" s="10" t="str">
        <f>IFERROR(VLOOKUP(out[[#This Row],[role]:[role]],Table2[],MATCH(out[[#Headers],[ערכאה]],Table2[#Headers],0),FALSE),"אחר")</f>
        <v>אחר</v>
      </c>
      <c r="M1062" s="10">
        <v>1</v>
      </c>
      <c r="N1062" s="10">
        <f>IF(out[[#This Row],[sex]]="female",1,0)</f>
        <v>1</v>
      </c>
      <c r="O1062" s="10"/>
      <c r="P1062" s="10">
        <f>IF(out[[#This Row],[שמות ערביים]]="ערבי",1,0)</f>
        <v>0</v>
      </c>
    </row>
    <row r="1063" spans="1:16" x14ac:dyDescent="0.25">
      <c r="A1063" s="1" t="s">
        <v>99</v>
      </c>
      <c r="B1063" s="1" t="s">
        <v>677</v>
      </c>
      <c r="C1063" s="1" t="s">
        <v>58</v>
      </c>
      <c r="D1063" s="1" t="s">
        <v>1612</v>
      </c>
      <c r="E1063" s="1" t="s">
        <v>70</v>
      </c>
      <c r="F1063" s="1" t="s">
        <v>70</v>
      </c>
      <c r="G1063" s="1" t="s">
        <v>26</v>
      </c>
      <c r="H1063" t="b">
        <v>1</v>
      </c>
      <c r="I1063" t="b">
        <v>0</v>
      </c>
      <c r="J1063" s="10" t="b">
        <f>IF(OR(out[[#This Row],[retired]]=TRUE,out[[#This Row],[deceased]]=TRUE),FALSE,TRUE)</f>
        <v>0</v>
      </c>
      <c r="K1063" s="10" t="str">
        <f>IFERROR(VLOOKUP(out[[#This Row],[role]:[role]],Table2[],MATCH(out[[#Headers],[דירוג]],Table2[#Headers],0),FALSE),"אחר")</f>
        <v>רשם</v>
      </c>
      <c r="L1063" s="10" t="str">
        <f>IFERROR(VLOOKUP(out[[#This Row],[role]:[role]],Table2[],MATCH(out[[#Headers],[ערכאה]],Table2[#Headers],0),FALSE),"אחר")</f>
        <v>בית הדין האזורי לעבודה</v>
      </c>
      <c r="M1063" s="10">
        <v>1</v>
      </c>
      <c r="N1063" s="10">
        <f>IF(out[[#This Row],[sex]]="female",1,0)</f>
        <v>1</v>
      </c>
      <c r="O1063" s="10"/>
      <c r="P1063" s="10">
        <f>IF(out[[#This Row],[שמות ערביים]]="ערבי",1,0)</f>
        <v>0</v>
      </c>
    </row>
    <row r="1064" spans="1:16" x14ac:dyDescent="0.25">
      <c r="A1064" s="1" t="s">
        <v>9</v>
      </c>
      <c r="B1064" s="1" t="s">
        <v>1552</v>
      </c>
      <c r="C1064" s="1" t="s">
        <v>822</v>
      </c>
      <c r="D1064" s="1" t="s">
        <v>609</v>
      </c>
      <c r="E1064" s="1" t="s">
        <v>1613</v>
      </c>
      <c r="F1064" s="1" t="s">
        <v>610</v>
      </c>
      <c r="G1064" s="1" t="s">
        <v>15</v>
      </c>
      <c r="H1064" t="b">
        <v>1</v>
      </c>
      <c r="I1064" t="b">
        <v>0</v>
      </c>
      <c r="J1064" s="10" t="b">
        <f>IF(OR(out[[#This Row],[retired]]=TRUE,out[[#This Row],[deceased]]=TRUE),FALSE,TRUE)</f>
        <v>0</v>
      </c>
      <c r="K1064" s="10" t="str">
        <f>IFERROR(VLOOKUP(out[[#This Row],[role]:[role]],Table2[],MATCH(out[[#Headers],[דירוג]],Table2[#Headers],0),FALSE),"אחר")</f>
        <v>שופט</v>
      </c>
      <c r="L1064" s="10" t="str">
        <f>IFERROR(VLOOKUP(out[[#This Row],[role]:[role]],Table2[],MATCH(out[[#Headers],[ערכאה]],Table2[#Headers],0),FALSE),"אחר")</f>
        <v>בית משפט שלום</v>
      </c>
      <c r="M1064" s="10">
        <v>1</v>
      </c>
      <c r="N1064" s="10">
        <f>IF(out[[#This Row],[sex]]="female",1,0)</f>
        <v>0</v>
      </c>
      <c r="O1064" s="10"/>
      <c r="P1064" s="10">
        <f>IF(out[[#This Row],[שמות ערביים]]="ערבי",1,0)</f>
        <v>0</v>
      </c>
    </row>
    <row r="1065" spans="1:16" x14ac:dyDescent="0.25">
      <c r="A1065" s="1" t="s">
        <v>9</v>
      </c>
      <c r="B1065" s="1" t="s">
        <v>253</v>
      </c>
      <c r="C1065" s="1" t="s">
        <v>1614</v>
      </c>
      <c r="D1065" s="1" t="s">
        <v>1615</v>
      </c>
      <c r="E1065" s="1" t="s">
        <v>70</v>
      </c>
      <c r="F1065" s="1" t="s">
        <v>70</v>
      </c>
      <c r="G1065" s="1" t="s">
        <v>15</v>
      </c>
      <c r="H1065" t="b">
        <v>1</v>
      </c>
      <c r="I1065" t="b">
        <v>1</v>
      </c>
      <c r="J1065" s="10" t="b">
        <f>IF(OR(out[[#This Row],[retired]]=TRUE,out[[#This Row],[deceased]]=TRUE),FALSE,TRUE)</f>
        <v>0</v>
      </c>
      <c r="K1065" s="10" t="str">
        <f>IFERROR(VLOOKUP(out[[#This Row],[role]:[role]],Table2[],MATCH(out[[#Headers],[דירוג]],Table2[#Headers],0),FALSE),"אחר")</f>
        <v>שופט</v>
      </c>
      <c r="L1065" s="10" t="str">
        <f>IFERROR(VLOOKUP(out[[#This Row],[role]:[role]],Table2[],MATCH(out[[#Headers],[ערכאה]],Table2[#Headers],0),FALSE),"אחר")</f>
        <v>בית משפט שלום</v>
      </c>
      <c r="M1065" s="10">
        <v>1</v>
      </c>
      <c r="N1065" s="10">
        <f>IF(out[[#This Row],[sex]]="female",1,0)</f>
        <v>0</v>
      </c>
      <c r="O1065" s="10"/>
      <c r="P1065" s="10">
        <f>IF(out[[#This Row],[שמות ערביים]]="ערבי",1,0)</f>
        <v>0</v>
      </c>
    </row>
    <row r="1066" spans="1:16" x14ac:dyDescent="0.25">
      <c r="A1066" s="1" t="s">
        <v>9</v>
      </c>
      <c r="B1066" s="1" t="s">
        <v>107</v>
      </c>
      <c r="C1066" s="1" t="s">
        <v>381</v>
      </c>
      <c r="D1066" s="1" t="s">
        <v>1637</v>
      </c>
      <c r="E1066" s="1" t="s">
        <v>382</v>
      </c>
      <c r="F1066" s="1" t="s">
        <v>1638</v>
      </c>
      <c r="G1066" s="1" t="s">
        <v>26</v>
      </c>
      <c r="H1066" t="b">
        <v>1</v>
      </c>
      <c r="I1066" t="b">
        <v>0</v>
      </c>
      <c r="J1066" s="10" t="b">
        <f>IF(OR(out[[#This Row],[retired]]=TRUE,out[[#This Row],[deceased]]=TRUE),FALSE,TRUE)</f>
        <v>0</v>
      </c>
      <c r="K1066" s="10" t="str">
        <f>IFERROR(VLOOKUP(out[[#This Row],[role]:[role]],Table2[],MATCH(out[[#Headers],[דירוג]],Table2[#Headers],0),FALSE),"אחר")</f>
        <v>שופט</v>
      </c>
      <c r="L1066" s="10" t="str">
        <f>IFERROR(VLOOKUP(out[[#This Row],[role]:[role]],Table2[],MATCH(out[[#Headers],[ערכאה]],Table2[#Headers],0),FALSE),"אחר")</f>
        <v>בית משפט המחוזי</v>
      </c>
      <c r="M1066" s="10">
        <v>1</v>
      </c>
      <c r="N1066" s="10">
        <f>IF(out[[#This Row],[sex]]="female",1,0)</f>
        <v>1</v>
      </c>
      <c r="O1066" s="10"/>
      <c r="P1066" s="10">
        <f>IF(out[[#This Row],[שמות ערביים]]="ערבי",1,0)</f>
        <v>0</v>
      </c>
    </row>
    <row r="1067" spans="1:16" x14ac:dyDescent="0.25">
      <c r="A1067" s="1" t="s">
        <v>9</v>
      </c>
      <c r="B1067" s="1" t="s">
        <v>1639</v>
      </c>
      <c r="C1067" s="1" t="s">
        <v>1640</v>
      </c>
      <c r="D1067" s="1" t="s">
        <v>1641</v>
      </c>
      <c r="E1067" s="1" t="s">
        <v>1642</v>
      </c>
      <c r="F1067" s="1" t="s">
        <v>1643</v>
      </c>
      <c r="G1067" s="1" t="s">
        <v>15</v>
      </c>
      <c r="H1067" t="b">
        <v>1</v>
      </c>
      <c r="I1067" t="b">
        <v>0</v>
      </c>
      <c r="J1067" s="10" t="b">
        <f>IF(OR(out[[#This Row],[retired]]=TRUE,out[[#This Row],[deceased]]=TRUE),FALSE,TRUE)</f>
        <v>0</v>
      </c>
      <c r="K1067" s="10" t="str">
        <f>IFERROR(VLOOKUP(out[[#This Row],[role]:[role]],Table2[],MATCH(out[[#Headers],[דירוג]],Table2[#Headers],0),FALSE),"אחר")</f>
        <v>שופט</v>
      </c>
      <c r="L1067" s="10" t="str">
        <f>IFERROR(VLOOKUP(out[[#This Row],[role]:[role]],Table2[],MATCH(out[[#Headers],[ערכאה]],Table2[#Headers],0),FALSE),"אחר")</f>
        <v>בית המשפט העליון</v>
      </c>
      <c r="M1067" s="10">
        <v>1</v>
      </c>
      <c r="N1067" s="10">
        <f>IF(out[[#This Row],[sex]]="female",1,0)</f>
        <v>0</v>
      </c>
      <c r="O1067" s="10"/>
      <c r="P1067" s="10">
        <f>IF(out[[#This Row],[שמות ערביים]]="ערבי",1,0)</f>
        <v>0</v>
      </c>
    </row>
    <row r="1068" spans="1:16" x14ac:dyDescent="0.25">
      <c r="A1068" s="1" t="s">
        <v>9</v>
      </c>
      <c r="B1068" s="1" t="s">
        <v>1644</v>
      </c>
      <c r="C1068" s="1" t="s">
        <v>911</v>
      </c>
      <c r="D1068" s="1" t="s">
        <v>1645</v>
      </c>
      <c r="E1068" s="1" t="s">
        <v>913</v>
      </c>
      <c r="F1068" s="1" t="s">
        <v>1646</v>
      </c>
      <c r="G1068" s="1" t="s">
        <v>15</v>
      </c>
      <c r="H1068" t="b">
        <v>1</v>
      </c>
      <c r="I1068" t="b">
        <v>0</v>
      </c>
      <c r="J1068" s="10" t="b">
        <f>IF(OR(out[[#This Row],[retired]]=TRUE,out[[#This Row],[deceased]]=TRUE),FALSE,TRUE)</f>
        <v>0</v>
      </c>
      <c r="K1068" s="10" t="str">
        <f>IFERROR(VLOOKUP(out[[#This Row],[role]:[role]],Table2[],MATCH(out[[#Headers],[דירוג]],Table2[#Headers],0),FALSE),"אחר")</f>
        <v>רשם</v>
      </c>
      <c r="L1068" s="10" t="str">
        <f>IFERROR(VLOOKUP(out[[#This Row],[role]:[role]],Table2[],MATCH(out[[#Headers],[ערכאה]],Table2[#Headers],0),FALSE),"אחר")</f>
        <v>בית משפט שלום</v>
      </c>
      <c r="M1068" s="10">
        <v>1</v>
      </c>
      <c r="N1068" s="10">
        <f>IF(out[[#This Row],[sex]]="female",1,0)</f>
        <v>0</v>
      </c>
      <c r="O1068" s="10"/>
      <c r="P1068" s="10">
        <f>IF(out[[#This Row],[שמות ערביים]]="ערבי",1,0)</f>
        <v>0</v>
      </c>
    </row>
    <row r="1069" spans="1:16" x14ac:dyDescent="0.25">
      <c r="A1069" s="1" t="s">
        <v>9</v>
      </c>
      <c r="B1069" s="1" t="s">
        <v>1647</v>
      </c>
      <c r="C1069" s="1" t="s">
        <v>1648</v>
      </c>
      <c r="D1069" s="1" t="s">
        <v>1649</v>
      </c>
      <c r="E1069" s="1" t="s">
        <v>1650</v>
      </c>
      <c r="F1069" s="1" t="s">
        <v>1651</v>
      </c>
      <c r="G1069" s="1" t="s">
        <v>26</v>
      </c>
      <c r="H1069" t="b">
        <v>1</v>
      </c>
      <c r="I1069" t="b">
        <v>0</v>
      </c>
      <c r="J1069" s="10" t="b">
        <f>IF(OR(out[[#This Row],[retired]]=TRUE,out[[#This Row],[deceased]]=TRUE),FALSE,TRUE)</f>
        <v>0</v>
      </c>
      <c r="K1069" s="10" t="str">
        <f>IFERROR(VLOOKUP(out[[#This Row],[role]:[role]],Table2[],MATCH(out[[#Headers],[דירוג]],Table2[#Headers],0),FALSE),"אחר")</f>
        <v>שופט</v>
      </c>
      <c r="L1069" s="10" t="str">
        <f>IFERROR(VLOOKUP(out[[#This Row],[role]:[role]],Table2[],MATCH(out[[#Headers],[ערכאה]],Table2[#Headers],0),FALSE),"אחר")</f>
        <v>בית משפט שלום</v>
      </c>
      <c r="M1069" s="10">
        <v>1</v>
      </c>
      <c r="N1069" s="10">
        <f>IF(out[[#This Row],[sex]]="female",1,0)</f>
        <v>1</v>
      </c>
      <c r="O1069" s="10"/>
      <c r="P1069" s="10">
        <f>IF(out[[#This Row],[שמות ערביים]]="ערבי",1,0)</f>
        <v>0</v>
      </c>
    </row>
    <row r="1070" spans="1:16" x14ac:dyDescent="0.25">
      <c r="A1070" s="1" t="s">
        <v>9</v>
      </c>
      <c r="B1070" s="1" t="s">
        <v>629</v>
      </c>
      <c r="C1070" s="1" t="s">
        <v>68</v>
      </c>
      <c r="D1070" s="1" t="s">
        <v>1663</v>
      </c>
      <c r="E1070" s="1" t="s">
        <v>1577</v>
      </c>
      <c r="F1070" s="1" t="s">
        <v>1664</v>
      </c>
      <c r="G1070" s="1" t="s">
        <v>15</v>
      </c>
      <c r="H1070" t="b">
        <v>1</v>
      </c>
      <c r="I1070" t="b">
        <v>0</v>
      </c>
      <c r="J1070" s="10" t="b">
        <f>IF(OR(out[[#This Row],[retired]]=TRUE,out[[#This Row],[deceased]]=TRUE),FALSE,TRUE)</f>
        <v>0</v>
      </c>
      <c r="K1070" s="10" t="str">
        <f>IFERROR(VLOOKUP(out[[#This Row],[role]:[role]],Table2[],MATCH(out[[#Headers],[דירוג]],Table2[#Headers],0),FALSE),"אחר")</f>
        <v>סגן או משנה</v>
      </c>
      <c r="L1070" s="10" t="str">
        <f>IFERROR(VLOOKUP(out[[#This Row],[role]:[role]],Table2[],MATCH(out[[#Headers],[ערכאה]],Table2[#Headers],0),FALSE),"אחר")</f>
        <v>בית משפט המחוזי</v>
      </c>
      <c r="M1070" s="10">
        <v>1</v>
      </c>
      <c r="N1070" s="10">
        <f>IF(out[[#This Row],[sex]]="female",1,0)</f>
        <v>0</v>
      </c>
      <c r="O1070" s="10"/>
      <c r="P1070" s="10">
        <f>IF(out[[#This Row],[שמות ערביים]]="ערבי",1,0)</f>
        <v>0</v>
      </c>
    </row>
    <row r="1071" spans="1:16" x14ac:dyDescent="0.25">
      <c r="A1071" s="1" t="s">
        <v>9</v>
      </c>
      <c r="B1071" s="1" t="s">
        <v>1669</v>
      </c>
      <c r="C1071" s="1" t="s">
        <v>1670</v>
      </c>
      <c r="D1071" s="1" t="s">
        <v>1671</v>
      </c>
      <c r="E1071" s="1" t="s">
        <v>1672</v>
      </c>
      <c r="F1071" s="1" t="s">
        <v>1673</v>
      </c>
      <c r="G1071" s="1" t="s">
        <v>15</v>
      </c>
      <c r="H1071" t="b">
        <v>1</v>
      </c>
      <c r="I1071" t="b">
        <v>0</v>
      </c>
      <c r="J1071" s="10" t="b">
        <f>IF(OR(out[[#This Row],[retired]]=TRUE,out[[#This Row],[deceased]]=TRUE),FALSE,TRUE)</f>
        <v>0</v>
      </c>
      <c r="K1071" s="10" t="str">
        <f>IFERROR(VLOOKUP(out[[#This Row],[role]:[role]],Table2[],MATCH(out[[#Headers],[דירוג]],Table2[#Headers],0),FALSE),"אחר")</f>
        <v>סגן או משנה</v>
      </c>
      <c r="L1071" s="10" t="str">
        <f>IFERROR(VLOOKUP(out[[#This Row],[role]:[role]],Table2[],MATCH(out[[#Headers],[ערכאה]],Table2[#Headers],0),FALSE),"אחר")</f>
        <v>בית משפט שלום</v>
      </c>
      <c r="M1071" s="10">
        <v>1</v>
      </c>
      <c r="N1071" s="10">
        <f>IF(out[[#This Row],[sex]]="female",1,0)</f>
        <v>0</v>
      </c>
      <c r="O1071" s="10"/>
      <c r="P1071" s="10">
        <f>IF(out[[#This Row],[שמות ערביים]]="ערבי",1,0)</f>
        <v>0</v>
      </c>
    </row>
    <row r="1072" spans="1:16" x14ac:dyDescent="0.25">
      <c r="A1072" s="1" t="s">
        <v>9</v>
      </c>
      <c r="B1072" s="1" t="s">
        <v>1678</v>
      </c>
      <c r="C1072" s="1" t="s">
        <v>142</v>
      </c>
      <c r="D1072" s="1" t="s">
        <v>1671</v>
      </c>
      <c r="E1072" s="1" t="s">
        <v>70</v>
      </c>
      <c r="F1072" s="1" t="s">
        <v>70</v>
      </c>
      <c r="G1072" s="1" t="s">
        <v>15</v>
      </c>
      <c r="H1072" t="b">
        <v>1</v>
      </c>
      <c r="I1072" t="b">
        <v>1</v>
      </c>
      <c r="J1072" s="10" t="b">
        <f>IF(OR(out[[#This Row],[retired]]=TRUE,out[[#This Row],[deceased]]=TRUE),FALSE,TRUE)</f>
        <v>0</v>
      </c>
      <c r="K1072" s="10" t="str">
        <f>IFERROR(VLOOKUP(out[[#This Row],[role]:[role]],Table2[],MATCH(out[[#Headers],[דירוג]],Table2[#Headers],0),FALSE),"אחר")</f>
        <v>שופט</v>
      </c>
      <c r="L1072" s="10" t="str">
        <f>IFERROR(VLOOKUP(out[[#This Row],[role]:[role]],Table2[],MATCH(out[[#Headers],[ערכאה]],Table2[#Headers],0),FALSE),"אחר")</f>
        <v>בית הדין האזורי לעבודה</v>
      </c>
      <c r="M1072" s="10">
        <v>1</v>
      </c>
      <c r="N1072" s="10">
        <f>IF(out[[#This Row],[sex]]="female",1,0)</f>
        <v>0</v>
      </c>
      <c r="O1072" s="10"/>
      <c r="P1072" s="10">
        <f>IF(out[[#This Row],[שמות ערביים]]="ערבי",1,0)</f>
        <v>0</v>
      </c>
    </row>
    <row r="1073" spans="1:16" x14ac:dyDescent="0.25">
      <c r="A1073" s="1" t="s">
        <v>9</v>
      </c>
      <c r="B1073" s="1" t="s">
        <v>1679</v>
      </c>
      <c r="C1073" s="1" t="s">
        <v>1680</v>
      </c>
      <c r="D1073" s="1" t="s">
        <v>1681</v>
      </c>
      <c r="E1073" s="1" t="s">
        <v>70</v>
      </c>
      <c r="F1073" s="1" t="s">
        <v>70</v>
      </c>
      <c r="G1073" s="1" t="s">
        <v>15</v>
      </c>
      <c r="H1073" t="b">
        <v>1</v>
      </c>
      <c r="I1073" t="b">
        <v>1</v>
      </c>
      <c r="J1073" s="10" t="b">
        <f>IF(OR(out[[#This Row],[retired]]=TRUE,out[[#This Row],[deceased]]=TRUE),FALSE,TRUE)</f>
        <v>0</v>
      </c>
      <c r="K1073" s="10" t="str">
        <f>IFERROR(VLOOKUP(out[[#This Row],[role]:[role]],Table2[],MATCH(out[[#Headers],[דירוג]],Table2[#Headers],0),FALSE),"אחר")</f>
        <v>שופט</v>
      </c>
      <c r="L1073" s="10" t="str">
        <f>IFERROR(VLOOKUP(out[[#This Row],[role]:[role]],Table2[],MATCH(out[[#Headers],[ערכאה]],Table2[#Headers],0),FALSE),"אחר")</f>
        <v>בית משפט לתעבורה</v>
      </c>
      <c r="M1073" s="10">
        <v>1</v>
      </c>
      <c r="N1073" s="10">
        <f>IF(out[[#This Row],[sex]]="female",1,0)</f>
        <v>0</v>
      </c>
      <c r="O1073" s="10"/>
      <c r="P1073" s="10">
        <f>IF(out[[#This Row],[שמות ערביים]]="ערבי",1,0)</f>
        <v>0</v>
      </c>
    </row>
    <row r="1074" spans="1:16" x14ac:dyDescent="0.25">
      <c r="A1074" s="1" t="s">
        <v>9</v>
      </c>
      <c r="B1074" s="1" t="s">
        <v>532</v>
      </c>
      <c r="C1074" s="1" t="s">
        <v>1553</v>
      </c>
      <c r="D1074" s="1" t="s">
        <v>1675</v>
      </c>
      <c r="E1074" s="1" t="s">
        <v>1686</v>
      </c>
      <c r="F1074" s="1" t="s">
        <v>1677</v>
      </c>
      <c r="G1074" s="1" t="s">
        <v>15</v>
      </c>
      <c r="H1074" t="b">
        <v>1</v>
      </c>
      <c r="I1074" t="b">
        <v>0</v>
      </c>
      <c r="J1074" s="10" t="b">
        <f>IF(OR(out[[#This Row],[retired]]=TRUE,out[[#This Row],[deceased]]=TRUE),FALSE,TRUE)</f>
        <v>0</v>
      </c>
      <c r="K1074" s="10" t="str">
        <f>IFERROR(VLOOKUP(out[[#This Row],[role]:[role]],Table2[],MATCH(out[[#Headers],[דירוג]],Table2[#Headers],0),FALSE),"אחר")</f>
        <v>שופט</v>
      </c>
      <c r="L1074" s="10" t="str">
        <f>IFERROR(VLOOKUP(out[[#This Row],[role]:[role]],Table2[],MATCH(out[[#Headers],[ערכאה]],Table2[#Headers],0),FALSE),"אחר")</f>
        <v>בית משפט לתעבורה</v>
      </c>
      <c r="M1074" s="10">
        <v>1</v>
      </c>
      <c r="N1074" s="10">
        <f>IF(out[[#This Row],[sex]]="female",1,0)</f>
        <v>0</v>
      </c>
      <c r="O1074" s="10"/>
      <c r="P1074" s="10">
        <f>IF(out[[#This Row],[שמות ערביים]]="ערבי",1,0)</f>
        <v>0</v>
      </c>
    </row>
    <row r="1075" spans="1:16" x14ac:dyDescent="0.25">
      <c r="A1075" s="1" t="s">
        <v>9</v>
      </c>
      <c r="B1075" s="1" t="s">
        <v>1699</v>
      </c>
      <c r="C1075" s="1" t="s">
        <v>82</v>
      </c>
      <c r="D1075" s="1" t="s">
        <v>1700</v>
      </c>
      <c r="E1075" s="1" t="s">
        <v>70</v>
      </c>
      <c r="F1075" s="1" t="s">
        <v>70</v>
      </c>
      <c r="G1075" s="1" t="s">
        <v>15</v>
      </c>
      <c r="H1075" t="b">
        <v>1</v>
      </c>
      <c r="I1075" t="b">
        <v>1</v>
      </c>
      <c r="J1075" s="10" t="b">
        <f>IF(OR(out[[#This Row],[retired]]=TRUE,out[[#This Row],[deceased]]=TRUE),FALSE,TRUE)</f>
        <v>0</v>
      </c>
      <c r="K1075" s="10" t="str">
        <f>IFERROR(VLOOKUP(out[[#This Row],[role]:[role]],Table2[],MATCH(out[[#Headers],[דירוג]],Table2[#Headers],0),FALSE),"אחר")</f>
        <v>שופט</v>
      </c>
      <c r="L1075" s="10" t="str">
        <f>IFERROR(VLOOKUP(out[[#This Row],[role]:[role]],Table2[],MATCH(out[[#Headers],[ערכאה]],Table2[#Headers],0),FALSE),"אחר")</f>
        <v>בית משפט המחוזי</v>
      </c>
      <c r="M1075" s="10">
        <v>1</v>
      </c>
      <c r="N1075" s="10">
        <f>IF(out[[#This Row],[sex]]="female",1,0)</f>
        <v>0</v>
      </c>
      <c r="O1075" s="10"/>
      <c r="P1075" s="10">
        <f>IF(out[[#This Row],[שמות ערביים]]="ערבי",1,0)</f>
        <v>0</v>
      </c>
    </row>
    <row r="1076" spans="1:16" x14ac:dyDescent="0.25">
      <c r="A1076" s="1" t="s">
        <v>9</v>
      </c>
      <c r="B1076" s="1" t="s">
        <v>1701</v>
      </c>
      <c r="C1076" s="1" t="s">
        <v>822</v>
      </c>
      <c r="D1076" s="1" t="s">
        <v>1702</v>
      </c>
      <c r="E1076" s="1" t="s">
        <v>70</v>
      </c>
      <c r="F1076" s="1" t="s">
        <v>70</v>
      </c>
      <c r="G1076" s="1" t="s">
        <v>15</v>
      </c>
      <c r="H1076" t="b">
        <v>1</v>
      </c>
      <c r="I1076" t="b">
        <v>1</v>
      </c>
      <c r="J1076" s="10" t="b">
        <f>IF(OR(out[[#This Row],[retired]]=TRUE,out[[#This Row],[deceased]]=TRUE),FALSE,TRUE)</f>
        <v>0</v>
      </c>
      <c r="K1076" s="10" t="str">
        <f>IFERROR(VLOOKUP(out[[#This Row],[role]:[role]],Table2[],MATCH(out[[#Headers],[דירוג]],Table2[#Headers],0),FALSE),"אחר")</f>
        <v>שופט</v>
      </c>
      <c r="L1076" s="10" t="str">
        <f>IFERROR(VLOOKUP(out[[#This Row],[role]:[role]],Table2[],MATCH(out[[#Headers],[ערכאה]],Table2[#Headers],0),FALSE),"אחר")</f>
        <v>בית משפט שלום</v>
      </c>
      <c r="M1076" s="10">
        <v>1</v>
      </c>
      <c r="N1076" s="10">
        <f>IF(out[[#This Row],[sex]]="female",1,0)</f>
        <v>0</v>
      </c>
      <c r="O1076" s="10"/>
      <c r="P1076" s="10">
        <f>IF(out[[#This Row],[שמות ערביים]]="ערבי",1,0)</f>
        <v>0</v>
      </c>
    </row>
    <row r="1077" spans="1:16" x14ac:dyDescent="0.25">
      <c r="A1077" s="1" t="s">
        <v>9</v>
      </c>
      <c r="B1077" s="1" t="s">
        <v>214</v>
      </c>
      <c r="C1077" s="1" t="s">
        <v>82</v>
      </c>
      <c r="D1077" s="1" t="s">
        <v>1703</v>
      </c>
      <c r="E1077" s="1" t="s">
        <v>70</v>
      </c>
      <c r="F1077" s="1" t="s">
        <v>70</v>
      </c>
      <c r="G1077" s="1" t="s">
        <v>15</v>
      </c>
      <c r="H1077" t="b">
        <v>1</v>
      </c>
      <c r="I1077" t="b">
        <v>1</v>
      </c>
      <c r="J1077" s="10" t="b">
        <f>IF(OR(out[[#This Row],[retired]]=TRUE,out[[#This Row],[deceased]]=TRUE),FALSE,TRUE)</f>
        <v>0</v>
      </c>
      <c r="K1077" s="10" t="str">
        <f>IFERROR(VLOOKUP(out[[#This Row],[role]:[role]],Table2[],MATCH(out[[#Headers],[דירוג]],Table2[#Headers],0),FALSE),"אחר")</f>
        <v>שופט</v>
      </c>
      <c r="L1077" s="10" t="str">
        <f>IFERROR(VLOOKUP(out[[#This Row],[role]:[role]],Table2[],MATCH(out[[#Headers],[ערכאה]],Table2[#Headers],0),FALSE),"אחר")</f>
        <v>בית משפט המחוזי</v>
      </c>
      <c r="M1077" s="10">
        <v>1</v>
      </c>
      <c r="N1077" s="10">
        <f>IF(out[[#This Row],[sex]]="female",1,0)</f>
        <v>0</v>
      </c>
      <c r="O1077" s="10"/>
      <c r="P1077" s="10">
        <f>IF(out[[#This Row],[שמות ערביים]]="ערבי",1,0)</f>
        <v>0</v>
      </c>
    </row>
    <row r="1078" spans="1:16" x14ac:dyDescent="0.25">
      <c r="A1078" s="1" t="s">
        <v>9</v>
      </c>
      <c r="B1078" s="1" t="s">
        <v>214</v>
      </c>
      <c r="C1078" s="1" t="s">
        <v>1708</v>
      </c>
      <c r="D1078" s="1" t="s">
        <v>1709</v>
      </c>
      <c r="E1078" s="1" t="s">
        <v>70</v>
      </c>
      <c r="F1078" s="1" t="s">
        <v>70</v>
      </c>
      <c r="G1078" s="1" t="s">
        <v>15</v>
      </c>
      <c r="H1078" t="b">
        <v>1</v>
      </c>
      <c r="I1078" t="b">
        <v>1</v>
      </c>
      <c r="J1078" s="10" t="b">
        <f>IF(OR(out[[#This Row],[retired]]=TRUE,out[[#This Row],[deceased]]=TRUE),FALSE,TRUE)</f>
        <v>0</v>
      </c>
      <c r="K1078" s="10" t="str">
        <f>IFERROR(VLOOKUP(out[[#This Row],[role]:[role]],Table2[],MATCH(out[[#Headers],[דירוג]],Table2[#Headers],0),FALSE),"אחר")</f>
        <v>שופט</v>
      </c>
      <c r="L1078" s="10" t="str">
        <f>IFERROR(VLOOKUP(out[[#This Row],[role]:[role]],Table2[],MATCH(out[[#Headers],[ערכאה]],Table2[#Headers],0),FALSE),"אחר")</f>
        <v>בית משפט המחוזי</v>
      </c>
      <c r="M1078" s="10">
        <v>1</v>
      </c>
      <c r="N1078" s="10">
        <f>IF(out[[#This Row],[sex]]="female",1,0)</f>
        <v>0</v>
      </c>
      <c r="O1078" s="10"/>
      <c r="P1078" s="10">
        <f>IF(out[[#This Row],[שמות ערביים]]="ערבי",1,0)</f>
        <v>0</v>
      </c>
    </row>
    <row r="1079" spans="1:16" x14ac:dyDescent="0.25">
      <c r="A1079" s="1" t="s">
        <v>9</v>
      </c>
      <c r="B1079" s="1" t="s">
        <v>1710</v>
      </c>
      <c r="C1079" s="1" t="s">
        <v>1711</v>
      </c>
      <c r="D1079" s="1" t="s">
        <v>1712</v>
      </c>
      <c r="E1079" s="1" t="s">
        <v>1713</v>
      </c>
      <c r="F1079" s="1" t="s">
        <v>1714</v>
      </c>
      <c r="G1079" s="1" t="s">
        <v>26</v>
      </c>
      <c r="H1079" t="b">
        <v>1</v>
      </c>
      <c r="I1079" t="b">
        <v>0</v>
      </c>
      <c r="J1079" s="10" t="b">
        <f>IF(OR(out[[#This Row],[retired]]=TRUE,out[[#This Row],[deceased]]=TRUE),FALSE,TRUE)</f>
        <v>0</v>
      </c>
      <c r="K1079" s="10" t="str">
        <f>IFERROR(VLOOKUP(out[[#This Row],[role]:[role]],Table2[],MATCH(out[[#Headers],[דירוג]],Table2[#Headers],0),FALSE),"אחר")</f>
        <v>נשיא</v>
      </c>
      <c r="L1079" s="10" t="str">
        <f>IFERROR(VLOOKUP(out[[#This Row],[role]:[role]],Table2[],MATCH(out[[#Headers],[ערכאה]],Table2[#Headers],0),FALSE),"אחר")</f>
        <v>בית משפט שלום</v>
      </c>
      <c r="M1079" s="10">
        <v>1</v>
      </c>
      <c r="N1079" s="10">
        <f>IF(out[[#This Row],[sex]]="female",1,0)</f>
        <v>1</v>
      </c>
      <c r="O1079" s="10"/>
      <c r="P1079" s="10">
        <f>IF(out[[#This Row],[שמות ערביים]]="ערבי",1,0)</f>
        <v>0</v>
      </c>
    </row>
    <row r="1080" spans="1:16" x14ac:dyDescent="0.25">
      <c r="A1080" s="1" t="s">
        <v>9</v>
      </c>
      <c r="B1080" s="1" t="s">
        <v>532</v>
      </c>
      <c r="C1080" s="1" t="s">
        <v>1715</v>
      </c>
      <c r="D1080" s="1" t="s">
        <v>1705</v>
      </c>
      <c r="E1080" s="1" t="s">
        <v>1716</v>
      </c>
      <c r="F1080" s="1" t="s">
        <v>1707</v>
      </c>
      <c r="G1080" s="1" t="s">
        <v>15</v>
      </c>
      <c r="H1080" t="b">
        <v>1</v>
      </c>
      <c r="I1080" t="b">
        <v>0</v>
      </c>
      <c r="J1080" s="10" t="b">
        <f>IF(OR(out[[#This Row],[retired]]=TRUE,out[[#This Row],[deceased]]=TRUE),FALSE,TRUE)</f>
        <v>0</v>
      </c>
      <c r="K1080" s="10" t="str">
        <f>IFERROR(VLOOKUP(out[[#This Row],[role]:[role]],Table2[],MATCH(out[[#Headers],[דירוג]],Table2[#Headers],0),FALSE),"אחר")</f>
        <v>שופט</v>
      </c>
      <c r="L1080" s="10" t="str">
        <f>IFERROR(VLOOKUP(out[[#This Row],[role]:[role]],Table2[],MATCH(out[[#Headers],[ערכאה]],Table2[#Headers],0),FALSE),"אחר")</f>
        <v>בית משפט לתעבורה</v>
      </c>
      <c r="M1080" s="10">
        <v>1</v>
      </c>
      <c r="N1080" s="10">
        <f>IF(out[[#This Row],[sex]]="female",1,0)</f>
        <v>0</v>
      </c>
      <c r="O1080" s="10"/>
      <c r="P1080" s="10">
        <f>IF(out[[#This Row],[שמות ערביים]]="ערבי",1,0)</f>
        <v>0</v>
      </c>
    </row>
    <row r="1081" spans="1:16" x14ac:dyDescent="0.25">
      <c r="A1081" s="1" t="s">
        <v>9</v>
      </c>
      <c r="B1081" s="1" t="s">
        <v>1679</v>
      </c>
      <c r="C1081" s="1" t="s">
        <v>133</v>
      </c>
      <c r="D1081" s="1" t="s">
        <v>1722</v>
      </c>
      <c r="E1081" s="1" t="s">
        <v>70</v>
      </c>
      <c r="F1081" s="1" t="s">
        <v>70</v>
      </c>
      <c r="G1081" s="1" t="s">
        <v>15</v>
      </c>
      <c r="H1081" t="b">
        <v>1</v>
      </c>
      <c r="I1081" t="b">
        <v>1</v>
      </c>
      <c r="J1081" s="10" t="b">
        <f>IF(OR(out[[#This Row],[retired]]=TRUE,out[[#This Row],[deceased]]=TRUE),FALSE,TRUE)</f>
        <v>0</v>
      </c>
      <c r="K1081" s="10" t="str">
        <f>IFERROR(VLOOKUP(out[[#This Row],[role]:[role]],Table2[],MATCH(out[[#Headers],[דירוג]],Table2[#Headers],0),FALSE),"אחר")</f>
        <v>שופט</v>
      </c>
      <c r="L1081" s="10" t="str">
        <f>IFERROR(VLOOKUP(out[[#This Row],[role]:[role]],Table2[],MATCH(out[[#Headers],[ערכאה]],Table2[#Headers],0),FALSE),"אחר")</f>
        <v>בית משפט לתעבורה</v>
      </c>
      <c r="M1081" s="10">
        <v>1</v>
      </c>
      <c r="N1081" s="10">
        <f>IF(out[[#This Row],[sex]]="female",1,0)</f>
        <v>0</v>
      </c>
      <c r="O1081" s="10"/>
      <c r="P1081" s="10">
        <f>IF(out[[#This Row],[שמות ערביים]]="ערבי",1,0)</f>
        <v>0</v>
      </c>
    </row>
    <row r="1082" spans="1:16" x14ac:dyDescent="0.25">
      <c r="A1082" s="1" t="s">
        <v>9</v>
      </c>
      <c r="B1082" s="1" t="s">
        <v>1725</v>
      </c>
      <c r="C1082" s="1" t="s">
        <v>528</v>
      </c>
      <c r="D1082" s="1" t="s">
        <v>1726</v>
      </c>
      <c r="E1082" s="1" t="s">
        <v>530</v>
      </c>
      <c r="F1082" s="1" t="s">
        <v>1727</v>
      </c>
      <c r="G1082" s="1" t="s">
        <v>26</v>
      </c>
      <c r="H1082" t="b">
        <v>1</v>
      </c>
      <c r="I1082" t="b">
        <v>0</v>
      </c>
      <c r="J1082" s="10" t="b">
        <f>IF(OR(out[[#This Row],[retired]]=TRUE,out[[#This Row],[deceased]]=TRUE),FALSE,TRUE)</f>
        <v>0</v>
      </c>
      <c r="K1082" s="10" t="str">
        <f>IFERROR(VLOOKUP(out[[#This Row],[role]:[role]],Table2[],MATCH(out[[#Headers],[דירוג]],Table2[#Headers],0),FALSE),"אחר")</f>
        <v>סגן או משנה</v>
      </c>
      <c r="L1082" s="10" t="str">
        <f>IFERROR(VLOOKUP(out[[#This Row],[role]:[role]],Table2[],MATCH(out[[#Headers],[ערכאה]],Table2[#Headers],0),FALSE),"אחר")</f>
        <v>בית הדין האזורי לעבודה</v>
      </c>
      <c r="M1082" s="10">
        <v>1</v>
      </c>
      <c r="N1082" s="10">
        <f>IF(out[[#This Row],[sex]]="female",1,0)</f>
        <v>1</v>
      </c>
      <c r="O1082" s="10"/>
      <c r="P1082" s="10">
        <f>IF(out[[#This Row],[שמות ערביים]]="ערבי",1,0)</f>
        <v>0</v>
      </c>
    </row>
    <row r="1083" spans="1:16" x14ac:dyDescent="0.25">
      <c r="A1083" s="1" t="s">
        <v>9</v>
      </c>
      <c r="B1083" s="1" t="s">
        <v>295</v>
      </c>
      <c r="C1083" s="1" t="s">
        <v>1735</v>
      </c>
      <c r="D1083" s="1" t="s">
        <v>1736</v>
      </c>
      <c r="E1083" s="1" t="s">
        <v>1737</v>
      </c>
      <c r="F1083" s="1" t="s">
        <v>1738</v>
      </c>
      <c r="G1083" s="1" t="s">
        <v>15</v>
      </c>
      <c r="H1083" t="b">
        <v>1</v>
      </c>
      <c r="I1083" t="b">
        <v>1</v>
      </c>
      <c r="J1083" s="10" t="b">
        <f>IF(OR(out[[#This Row],[retired]]=TRUE,out[[#This Row],[deceased]]=TRUE),FALSE,TRUE)</f>
        <v>0</v>
      </c>
      <c r="K1083" s="10" t="str">
        <f>IFERROR(VLOOKUP(out[[#This Row],[role]:[role]],Table2[],MATCH(out[[#Headers],[דירוג]],Table2[#Headers],0),FALSE),"אחר")</f>
        <v>שופט</v>
      </c>
      <c r="L1083" s="10" t="str">
        <f>IFERROR(VLOOKUP(out[[#This Row],[role]:[role]],Table2[],MATCH(out[[#Headers],[ערכאה]],Table2[#Headers],0),FALSE),"אחר")</f>
        <v>בית משפט המחוזי</v>
      </c>
      <c r="M1083" s="10">
        <v>1</v>
      </c>
      <c r="N1083" s="10">
        <f>IF(out[[#This Row],[sex]]="female",1,0)</f>
        <v>0</v>
      </c>
      <c r="O1083" s="10"/>
      <c r="P1083" s="10">
        <f>IF(out[[#This Row],[שמות ערביים]]="ערבי",1,0)</f>
        <v>0</v>
      </c>
    </row>
    <row r="1084" spans="1:16" x14ac:dyDescent="0.25">
      <c r="A1084" s="1" t="s">
        <v>9</v>
      </c>
      <c r="B1084" s="1" t="s">
        <v>1745</v>
      </c>
      <c r="C1084" s="1" t="s">
        <v>1746</v>
      </c>
      <c r="D1084" s="1" t="s">
        <v>1743</v>
      </c>
      <c r="E1084" s="1" t="s">
        <v>1747</v>
      </c>
      <c r="F1084" s="1" t="s">
        <v>1748</v>
      </c>
      <c r="G1084" s="1" t="s">
        <v>26</v>
      </c>
      <c r="H1084" t="b">
        <v>1</v>
      </c>
      <c r="I1084" t="b">
        <v>0</v>
      </c>
      <c r="J1084" s="10" t="b">
        <f>IF(OR(out[[#This Row],[retired]]=TRUE,out[[#This Row],[deceased]]=TRUE),FALSE,TRUE)</f>
        <v>0</v>
      </c>
      <c r="K1084" s="10" t="str">
        <f>IFERROR(VLOOKUP(out[[#This Row],[role]:[role]],Table2[],MATCH(out[[#Headers],[דירוג]],Table2[#Headers],0),FALSE),"אחר")</f>
        <v>שופט</v>
      </c>
      <c r="L1084" s="10" t="str">
        <f>IFERROR(VLOOKUP(out[[#This Row],[role]:[role]],Table2[],MATCH(out[[#Headers],[ערכאה]],Table2[#Headers],0),FALSE),"אחר")</f>
        <v>בית משפט המחוזי</v>
      </c>
      <c r="M1084" s="10">
        <v>1</v>
      </c>
      <c r="N1084" s="10">
        <f>IF(out[[#This Row],[sex]]="female",1,0)</f>
        <v>1</v>
      </c>
      <c r="O1084" s="10"/>
      <c r="P1084" s="10">
        <f>IF(out[[#This Row],[שמות ערביים]]="ערבי",1,0)</f>
        <v>0</v>
      </c>
    </row>
    <row r="1085" spans="1:16" x14ac:dyDescent="0.25">
      <c r="A1085" s="1" t="s">
        <v>9</v>
      </c>
      <c r="B1085" s="1" t="s">
        <v>1749</v>
      </c>
      <c r="C1085" s="1" t="s">
        <v>1750</v>
      </c>
      <c r="D1085" s="1" t="s">
        <v>1751</v>
      </c>
      <c r="E1085" s="1" t="s">
        <v>1752</v>
      </c>
      <c r="F1085" s="1" t="s">
        <v>1753</v>
      </c>
      <c r="G1085" s="1" t="s">
        <v>26</v>
      </c>
      <c r="H1085" t="b">
        <v>1</v>
      </c>
      <c r="I1085" t="b">
        <v>0</v>
      </c>
      <c r="J1085" s="10" t="b">
        <f>IF(OR(out[[#This Row],[retired]]=TRUE,out[[#This Row],[deceased]]=TRUE),FALSE,TRUE)</f>
        <v>0</v>
      </c>
      <c r="K1085" s="10" t="str">
        <f>IFERROR(VLOOKUP(out[[#This Row],[role]:[role]],Table2[],MATCH(out[[#Headers],[דירוג]],Table2[#Headers],0),FALSE),"אחר")</f>
        <v>שופט</v>
      </c>
      <c r="L1085" s="10" t="str">
        <f>IFERROR(VLOOKUP(out[[#This Row],[role]:[role]],Table2[],MATCH(out[[#Headers],[ערכאה]],Table2[#Headers],0),FALSE),"אחר")</f>
        <v>בית משפט שלום</v>
      </c>
      <c r="M1085" s="10">
        <v>1</v>
      </c>
      <c r="N1085" s="10">
        <f>IF(out[[#This Row],[sex]]="female",1,0)</f>
        <v>1</v>
      </c>
      <c r="O1085" s="10"/>
      <c r="P1085" s="10">
        <f>IF(out[[#This Row],[שמות ערביים]]="ערבי",1,0)</f>
        <v>0</v>
      </c>
    </row>
    <row r="1086" spans="1:16" x14ac:dyDescent="0.25">
      <c r="A1086" s="1" t="s">
        <v>9</v>
      </c>
      <c r="B1086" s="1" t="s">
        <v>1754</v>
      </c>
      <c r="C1086" s="1" t="s">
        <v>133</v>
      </c>
      <c r="D1086" s="1" t="s">
        <v>1755</v>
      </c>
      <c r="E1086" s="1" t="s">
        <v>70</v>
      </c>
      <c r="F1086" s="1" t="s">
        <v>70</v>
      </c>
      <c r="G1086" s="1" t="s">
        <v>15</v>
      </c>
      <c r="H1086" t="b">
        <v>1</v>
      </c>
      <c r="I1086" t="b">
        <v>1</v>
      </c>
      <c r="J1086" s="10" t="b">
        <f>IF(OR(out[[#This Row],[retired]]=TRUE,out[[#This Row],[deceased]]=TRUE),FALSE,TRUE)</f>
        <v>0</v>
      </c>
      <c r="K1086" s="10" t="str">
        <f>IFERROR(VLOOKUP(out[[#This Row],[role]:[role]],Table2[],MATCH(out[[#Headers],[דירוג]],Table2[#Headers],0),FALSE),"אחר")</f>
        <v>שופט</v>
      </c>
      <c r="L1086" s="10" t="str">
        <f>IFERROR(VLOOKUP(out[[#This Row],[role]:[role]],Table2[],MATCH(out[[#Headers],[ערכאה]],Table2[#Headers],0),FALSE),"אחר")</f>
        <v>בית משפט המחוזי</v>
      </c>
      <c r="M1086" s="10">
        <v>1</v>
      </c>
      <c r="N1086" s="10">
        <f>IF(out[[#This Row],[sex]]="female",1,0)</f>
        <v>0</v>
      </c>
      <c r="O1086" s="10"/>
      <c r="P1086" s="10">
        <f>IF(out[[#This Row],[שמות ערביים]]="ערבי",1,0)</f>
        <v>0</v>
      </c>
    </row>
    <row r="1087" spans="1:16" x14ac:dyDescent="0.25">
      <c r="A1087" s="1" t="s">
        <v>9</v>
      </c>
      <c r="B1087" s="1" t="s">
        <v>880</v>
      </c>
      <c r="C1087" s="1" t="s">
        <v>1766</v>
      </c>
      <c r="D1087" s="1" t="s">
        <v>1767</v>
      </c>
      <c r="E1087" s="1" t="s">
        <v>1768</v>
      </c>
      <c r="F1087" s="1" t="s">
        <v>1769</v>
      </c>
      <c r="G1087" s="1" t="s">
        <v>15</v>
      </c>
      <c r="H1087" t="b">
        <v>1</v>
      </c>
      <c r="I1087" t="b">
        <v>0</v>
      </c>
      <c r="J1087" s="10" t="b">
        <f>IF(OR(out[[#This Row],[retired]]=TRUE,out[[#This Row],[deceased]]=TRUE),FALSE,TRUE)</f>
        <v>0</v>
      </c>
      <c r="K1087" s="10" t="str">
        <f>IFERROR(VLOOKUP(out[[#This Row],[role]:[role]],Table2[],MATCH(out[[#Headers],[דירוג]],Table2[#Headers],0),FALSE),"אחר")</f>
        <v>שופט</v>
      </c>
      <c r="L1087" s="10" t="str">
        <f>IFERROR(VLOOKUP(out[[#This Row],[role]:[role]],Table2[],MATCH(out[[#Headers],[ערכאה]],Table2[#Headers],0),FALSE),"אחר")</f>
        <v>בית משפט המחוזי</v>
      </c>
      <c r="M1087" s="10">
        <v>1</v>
      </c>
      <c r="N1087" s="10">
        <f>IF(out[[#This Row],[sex]]="female",1,0)</f>
        <v>0</v>
      </c>
      <c r="O1087" s="10"/>
      <c r="P1087" s="10">
        <f>IF(out[[#This Row],[שמות ערביים]]="ערבי",1,0)</f>
        <v>0</v>
      </c>
    </row>
    <row r="1088" spans="1:16" x14ac:dyDescent="0.25">
      <c r="A1088" s="1" t="s">
        <v>9</v>
      </c>
      <c r="B1088" s="1" t="s">
        <v>1774</v>
      </c>
      <c r="C1088" s="1" t="s">
        <v>372</v>
      </c>
      <c r="D1088" s="1" t="s">
        <v>1767</v>
      </c>
      <c r="E1088" s="1" t="s">
        <v>373</v>
      </c>
      <c r="F1088" s="1" t="s">
        <v>1769</v>
      </c>
      <c r="G1088" s="1" t="s">
        <v>15</v>
      </c>
      <c r="H1088" t="b">
        <v>1</v>
      </c>
      <c r="I1088" t="b">
        <v>0</v>
      </c>
      <c r="J1088" s="10" t="b">
        <f>IF(OR(out[[#This Row],[retired]]=TRUE,out[[#This Row],[deceased]]=TRUE),FALSE,TRUE)</f>
        <v>0</v>
      </c>
      <c r="K1088" s="10" t="str">
        <f>IFERROR(VLOOKUP(out[[#This Row],[role]:[role]],Table2[],MATCH(out[[#Headers],[דירוג]],Table2[#Headers],0),FALSE),"אחר")</f>
        <v>סגן או משנה</v>
      </c>
      <c r="L1088" s="10" t="str">
        <f>IFERROR(VLOOKUP(out[[#This Row],[role]:[role]],Table2[],MATCH(out[[#Headers],[ערכאה]],Table2[#Headers],0),FALSE),"אחר")</f>
        <v>בית משפט שלום</v>
      </c>
      <c r="M1088" s="10">
        <v>1</v>
      </c>
      <c r="N1088" s="10">
        <f>IF(out[[#This Row],[sex]]="female",1,0)</f>
        <v>0</v>
      </c>
      <c r="O1088" s="10"/>
      <c r="P1088" s="10">
        <f>IF(out[[#This Row],[שמות ערביים]]="ערבי",1,0)</f>
        <v>0</v>
      </c>
    </row>
    <row r="1089" spans="1:16" x14ac:dyDescent="0.25">
      <c r="A1089" s="1" t="s">
        <v>9</v>
      </c>
      <c r="B1089" s="1" t="s">
        <v>295</v>
      </c>
      <c r="C1089" s="1" t="s">
        <v>1775</v>
      </c>
      <c r="D1089" s="1" t="s">
        <v>1767</v>
      </c>
      <c r="E1089" s="1" t="s">
        <v>1776</v>
      </c>
      <c r="F1089" s="1" t="s">
        <v>1769</v>
      </c>
      <c r="G1089" s="1" t="s">
        <v>15</v>
      </c>
      <c r="H1089" t="b">
        <v>1</v>
      </c>
      <c r="I1089" t="b">
        <v>1</v>
      </c>
      <c r="J1089" s="10" t="b">
        <f>IF(OR(out[[#This Row],[retired]]=TRUE,out[[#This Row],[deceased]]=TRUE),FALSE,TRUE)</f>
        <v>0</v>
      </c>
      <c r="K1089" s="10" t="str">
        <f>IFERROR(VLOOKUP(out[[#This Row],[role]:[role]],Table2[],MATCH(out[[#Headers],[דירוג]],Table2[#Headers],0),FALSE),"אחר")</f>
        <v>שופט</v>
      </c>
      <c r="L1089" s="10" t="str">
        <f>IFERROR(VLOOKUP(out[[#This Row],[role]:[role]],Table2[],MATCH(out[[#Headers],[ערכאה]],Table2[#Headers],0),FALSE),"אחר")</f>
        <v>בית משפט המחוזי</v>
      </c>
      <c r="M1089" s="10">
        <v>1</v>
      </c>
      <c r="N1089" s="10">
        <f>IF(out[[#This Row],[sex]]="female",1,0)</f>
        <v>0</v>
      </c>
      <c r="O1089" s="10"/>
      <c r="P1089" s="10">
        <f>IF(out[[#This Row],[שמות ערביים]]="ערבי",1,0)</f>
        <v>0</v>
      </c>
    </row>
    <row r="1090" spans="1:16" x14ac:dyDescent="0.25">
      <c r="A1090" s="1" t="s">
        <v>9</v>
      </c>
      <c r="B1090" s="1" t="s">
        <v>1777</v>
      </c>
      <c r="C1090" s="1" t="s">
        <v>1256</v>
      </c>
      <c r="D1090" s="1" t="s">
        <v>1778</v>
      </c>
      <c r="E1090" s="1" t="s">
        <v>70</v>
      </c>
      <c r="F1090" s="1" t="s">
        <v>70</v>
      </c>
      <c r="G1090" s="1" t="s">
        <v>15</v>
      </c>
      <c r="H1090" t="b">
        <v>1</v>
      </c>
      <c r="I1090" t="b">
        <v>1</v>
      </c>
      <c r="J1090" s="10" t="b">
        <f>IF(OR(out[[#This Row],[retired]]=TRUE,out[[#This Row],[deceased]]=TRUE),FALSE,TRUE)</f>
        <v>0</v>
      </c>
      <c r="K1090" s="10" t="str">
        <f>IFERROR(VLOOKUP(out[[#This Row],[role]:[role]],Table2[],MATCH(out[[#Headers],[דירוג]],Table2[#Headers],0),FALSE),"אחר")</f>
        <v>שופט</v>
      </c>
      <c r="L1090" s="10" t="str">
        <f>IFERROR(VLOOKUP(out[[#This Row],[role]:[role]],Table2[],MATCH(out[[#Headers],[ערכאה]],Table2[#Headers],0),FALSE),"אחר")</f>
        <v>בית משפט המחוזי</v>
      </c>
      <c r="M1090" s="10">
        <v>1</v>
      </c>
      <c r="N1090" s="10">
        <f>IF(out[[#This Row],[sex]]="female",1,0)</f>
        <v>0</v>
      </c>
      <c r="O1090" s="10"/>
      <c r="P1090" s="10">
        <f>IF(out[[#This Row],[שמות ערביים]]="ערבי",1,0)</f>
        <v>0</v>
      </c>
    </row>
    <row r="1091" spans="1:16" x14ac:dyDescent="0.25">
      <c r="A1091" s="1" t="s">
        <v>9</v>
      </c>
      <c r="B1091" s="1" t="s">
        <v>451</v>
      </c>
      <c r="C1091" s="1" t="s">
        <v>601</v>
      </c>
      <c r="D1091" s="1" t="s">
        <v>1778</v>
      </c>
      <c r="E1091" s="1" t="s">
        <v>70</v>
      </c>
      <c r="F1091" s="1" t="s">
        <v>70</v>
      </c>
      <c r="G1091" s="1" t="s">
        <v>15</v>
      </c>
      <c r="H1091" t="b">
        <v>1</v>
      </c>
      <c r="I1091" t="b">
        <v>1</v>
      </c>
      <c r="J1091" s="10" t="b">
        <f>IF(OR(out[[#This Row],[retired]]=TRUE,out[[#This Row],[deceased]]=TRUE),FALSE,TRUE)</f>
        <v>0</v>
      </c>
      <c r="K1091" s="10" t="str">
        <f>IFERROR(VLOOKUP(out[[#This Row],[role]:[role]],Table2[],MATCH(out[[#Headers],[דירוג]],Table2[#Headers],0),FALSE),"אחר")</f>
        <v>שופט</v>
      </c>
      <c r="L1091" s="10" t="str">
        <f>IFERROR(VLOOKUP(out[[#This Row],[role]:[role]],Table2[],MATCH(out[[#Headers],[ערכאה]],Table2[#Headers],0),FALSE),"אחר")</f>
        <v>בית המשפט העליון</v>
      </c>
      <c r="M1091" s="10">
        <v>1</v>
      </c>
      <c r="N1091" s="10">
        <f>IF(out[[#This Row],[sex]]="female",1,0)</f>
        <v>0</v>
      </c>
      <c r="O1091" s="10"/>
      <c r="P1091" s="10">
        <f>IF(out[[#This Row],[שמות ערביים]]="ערבי",1,0)</f>
        <v>0</v>
      </c>
    </row>
    <row r="1092" spans="1:16" x14ac:dyDescent="0.25">
      <c r="A1092" s="1" t="s">
        <v>9</v>
      </c>
      <c r="B1092" s="1" t="s">
        <v>1779</v>
      </c>
      <c r="C1092" s="1" t="s">
        <v>1780</v>
      </c>
      <c r="D1092" s="1" t="s">
        <v>1781</v>
      </c>
      <c r="E1092" s="1" t="s">
        <v>1782</v>
      </c>
      <c r="F1092" s="1" t="s">
        <v>1783</v>
      </c>
      <c r="G1092" s="1" t="s">
        <v>26</v>
      </c>
      <c r="H1092" t="b">
        <v>1</v>
      </c>
      <c r="I1092" t="b">
        <v>0</v>
      </c>
      <c r="J1092" s="10" t="b">
        <f>IF(OR(out[[#This Row],[retired]]=TRUE,out[[#This Row],[deceased]]=TRUE),FALSE,TRUE)</f>
        <v>0</v>
      </c>
      <c r="K1092" s="10" t="str">
        <f>IFERROR(VLOOKUP(out[[#This Row],[role]:[role]],Table2[],MATCH(out[[#Headers],[דירוג]],Table2[#Headers],0),FALSE),"אחר")</f>
        <v>סגן או משנה</v>
      </c>
      <c r="L1092" s="10" t="str">
        <f>IFERROR(VLOOKUP(out[[#This Row],[role]:[role]],Table2[],MATCH(out[[#Headers],[ערכאה]],Table2[#Headers],0),FALSE),"אחר")</f>
        <v>בית משפט המחוזי</v>
      </c>
      <c r="M1092" s="10">
        <v>1</v>
      </c>
      <c r="N1092" s="10">
        <f>IF(out[[#This Row],[sex]]="female",1,0)</f>
        <v>1</v>
      </c>
      <c r="O1092" s="10"/>
      <c r="P1092" s="10">
        <f>IF(out[[#This Row],[שמות ערביים]]="ערבי",1,0)</f>
        <v>0</v>
      </c>
    </row>
    <row r="1093" spans="1:16" x14ac:dyDescent="0.25">
      <c r="A1093" s="1" t="s">
        <v>9</v>
      </c>
      <c r="B1093" s="1" t="s">
        <v>532</v>
      </c>
      <c r="C1093" s="1" t="s">
        <v>938</v>
      </c>
      <c r="D1093" s="1" t="s">
        <v>1778</v>
      </c>
      <c r="E1093" s="1" t="s">
        <v>360</v>
      </c>
      <c r="F1093" s="1" t="s">
        <v>1784</v>
      </c>
      <c r="G1093" s="1" t="s">
        <v>15</v>
      </c>
      <c r="H1093" t="b">
        <v>1</v>
      </c>
      <c r="I1093" t="b">
        <v>0</v>
      </c>
      <c r="J1093" s="10" t="b">
        <f>IF(OR(out[[#This Row],[retired]]=TRUE,out[[#This Row],[deceased]]=TRUE),FALSE,TRUE)</f>
        <v>0</v>
      </c>
      <c r="K1093" s="10" t="str">
        <f>IFERROR(VLOOKUP(out[[#This Row],[role]:[role]],Table2[],MATCH(out[[#Headers],[דירוג]],Table2[#Headers],0),FALSE),"אחר")</f>
        <v>שופט</v>
      </c>
      <c r="L1093" s="10" t="str">
        <f>IFERROR(VLOOKUP(out[[#This Row],[role]:[role]],Table2[],MATCH(out[[#Headers],[ערכאה]],Table2[#Headers],0),FALSE),"אחר")</f>
        <v>בית משפט לתעבורה</v>
      </c>
      <c r="M1093" s="10">
        <v>1</v>
      </c>
      <c r="N1093" s="10">
        <f>IF(out[[#This Row],[sex]]="female",1,0)</f>
        <v>0</v>
      </c>
      <c r="O1093" s="10"/>
      <c r="P1093" s="10">
        <f>IF(out[[#This Row],[שמות ערביים]]="ערבי",1,0)</f>
        <v>0</v>
      </c>
    </row>
    <row r="1094" spans="1:16" x14ac:dyDescent="0.25">
      <c r="A1094" s="1" t="s">
        <v>9</v>
      </c>
      <c r="B1094" s="1" t="s">
        <v>1785</v>
      </c>
      <c r="C1094" s="1" t="s">
        <v>486</v>
      </c>
      <c r="D1094" s="1" t="s">
        <v>1778</v>
      </c>
      <c r="E1094" s="1" t="s">
        <v>70</v>
      </c>
      <c r="F1094" s="1" t="s">
        <v>70</v>
      </c>
      <c r="G1094" s="1" t="s">
        <v>15</v>
      </c>
      <c r="H1094" t="b">
        <v>1</v>
      </c>
      <c r="I1094" t="b">
        <v>1</v>
      </c>
      <c r="J1094" s="10" t="b">
        <f>IF(OR(out[[#This Row],[retired]]=TRUE,out[[#This Row],[deceased]]=TRUE),FALSE,TRUE)</f>
        <v>0</v>
      </c>
      <c r="K1094" s="10" t="str">
        <f>IFERROR(VLOOKUP(out[[#This Row],[role]:[role]],Table2[],MATCH(out[[#Headers],[דירוג]],Table2[#Headers],0),FALSE),"אחר")</f>
        <v>שופט</v>
      </c>
      <c r="L1094" s="10" t="str">
        <f>IFERROR(VLOOKUP(out[[#This Row],[role]:[role]],Table2[],MATCH(out[[#Headers],[ערכאה]],Table2[#Headers],0),FALSE),"אחר")</f>
        <v>בית משפט שלום</v>
      </c>
      <c r="M1094" s="10">
        <v>1</v>
      </c>
      <c r="N1094" s="10">
        <f>IF(out[[#This Row],[sex]]="female",1,0)</f>
        <v>0</v>
      </c>
      <c r="O1094" s="10"/>
      <c r="P1094" s="10">
        <f>IF(out[[#This Row],[שמות ערביים]]="ערבי",1,0)</f>
        <v>0</v>
      </c>
    </row>
    <row r="1095" spans="1:16" x14ac:dyDescent="0.25">
      <c r="A1095" s="1" t="s">
        <v>9</v>
      </c>
      <c r="B1095" s="1" t="s">
        <v>998</v>
      </c>
      <c r="C1095" s="1" t="s">
        <v>1796</v>
      </c>
      <c r="D1095" s="1" t="s">
        <v>1797</v>
      </c>
      <c r="E1095" s="1" t="s">
        <v>1798</v>
      </c>
      <c r="F1095" s="1" t="s">
        <v>1799</v>
      </c>
      <c r="G1095" s="1" t="s">
        <v>15</v>
      </c>
      <c r="H1095" t="b">
        <v>1</v>
      </c>
      <c r="I1095" t="b">
        <v>0</v>
      </c>
      <c r="J1095" s="10" t="b">
        <f>IF(OR(out[[#This Row],[retired]]=TRUE,out[[#This Row],[deceased]]=TRUE),FALSE,TRUE)</f>
        <v>0</v>
      </c>
      <c r="K1095" s="10" t="str">
        <f>IFERROR(VLOOKUP(out[[#This Row],[role]:[role]],Table2[],MATCH(out[[#Headers],[דירוג]],Table2[#Headers],0),FALSE),"אחר")</f>
        <v>סגן או משנה</v>
      </c>
      <c r="L1095" s="10" t="str">
        <f>IFERROR(VLOOKUP(out[[#This Row],[role]:[role]],Table2[],MATCH(out[[#Headers],[ערכאה]],Table2[#Headers],0),FALSE),"אחר")</f>
        <v>בית משפט המחוזי</v>
      </c>
      <c r="M1095" s="10">
        <v>1</v>
      </c>
      <c r="N1095" s="10">
        <f>IF(out[[#This Row],[sex]]="female",1,0)</f>
        <v>0</v>
      </c>
      <c r="O1095" s="10"/>
      <c r="P1095" s="10">
        <f>IF(out[[#This Row],[שמות ערביים]]="ערבי",1,0)</f>
        <v>0</v>
      </c>
    </row>
    <row r="1096" spans="1:16" x14ac:dyDescent="0.25">
      <c r="A1096" s="1" t="s">
        <v>9</v>
      </c>
      <c r="B1096" s="1" t="s">
        <v>1807</v>
      </c>
      <c r="C1096" s="1" t="s">
        <v>68</v>
      </c>
      <c r="D1096" s="1" t="s">
        <v>1808</v>
      </c>
      <c r="E1096" s="1" t="s">
        <v>70</v>
      </c>
      <c r="F1096" s="1" t="s">
        <v>70</v>
      </c>
      <c r="G1096" s="1" t="s">
        <v>15</v>
      </c>
      <c r="H1096" t="b">
        <v>1</v>
      </c>
      <c r="I1096" t="b">
        <v>1</v>
      </c>
      <c r="J1096" s="10" t="b">
        <f>IF(OR(out[[#This Row],[retired]]=TRUE,out[[#This Row],[deceased]]=TRUE),FALSE,TRUE)</f>
        <v>0</v>
      </c>
      <c r="K1096" s="10" t="str">
        <f>IFERROR(VLOOKUP(out[[#This Row],[role]:[role]],Table2[],MATCH(out[[#Headers],[דירוג]],Table2[#Headers],0),FALSE),"אחר")</f>
        <v>שופט</v>
      </c>
      <c r="L1096" s="10" t="str">
        <f>IFERROR(VLOOKUP(out[[#This Row],[role]:[role]],Table2[],MATCH(out[[#Headers],[ערכאה]],Table2[#Headers],0),FALSE),"אחר")</f>
        <v>בית משפט שלום</v>
      </c>
      <c r="M1096" s="10">
        <v>1</v>
      </c>
      <c r="N1096" s="10">
        <f>IF(out[[#This Row],[sex]]="female",1,0)</f>
        <v>0</v>
      </c>
      <c r="O1096" s="10"/>
      <c r="P1096" s="10">
        <f>IF(out[[#This Row],[שמות ערביים]]="ערבי",1,0)</f>
        <v>0</v>
      </c>
    </row>
    <row r="1097" spans="1:16" x14ac:dyDescent="0.25">
      <c r="A1097" s="1" t="s">
        <v>9</v>
      </c>
      <c r="B1097" s="1" t="s">
        <v>253</v>
      </c>
      <c r="C1097" s="1" t="s">
        <v>605</v>
      </c>
      <c r="D1097" s="1" t="s">
        <v>1809</v>
      </c>
      <c r="E1097" s="1" t="s">
        <v>70</v>
      </c>
      <c r="F1097" s="1" t="s">
        <v>70</v>
      </c>
      <c r="G1097" s="1" t="s">
        <v>15</v>
      </c>
      <c r="H1097" t="b">
        <v>1</v>
      </c>
      <c r="I1097" t="b">
        <v>1</v>
      </c>
      <c r="J1097" s="10" t="b">
        <f>IF(OR(out[[#This Row],[retired]]=TRUE,out[[#This Row],[deceased]]=TRUE),FALSE,TRUE)</f>
        <v>0</v>
      </c>
      <c r="K1097" s="10" t="str">
        <f>IFERROR(VLOOKUP(out[[#This Row],[role]:[role]],Table2[],MATCH(out[[#Headers],[דירוג]],Table2[#Headers],0),FALSE),"אחר")</f>
        <v>שופט</v>
      </c>
      <c r="L1097" s="10" t="str">
        <f>IFERROR(VLOOKUP(out[[#This Row],[role]:[role]],Table2[],MATCH(out[[#Headers],[ערכאה]],Table2[#Headers],0),FALSE),"אחר")</f>
        <v>בית משפט שלום</v>
      </c>
      <c r="M1097" s="10">
        <v>1</v>
      </c>
      <c r="N1097" s="10">
        <f>IF(out[[#This Row],[sex]]="female",1,0)</f>
        <v>0</v>
      </c>
      <c r="O1097" s="10"/>
      <c r="P1097" s="10">
        <f>IF(out[[#This Row],[שמות ערביים]]="ערבי",1,0)</f>
        <v>0</v>
      </c>
    </row>
    <row r="1098" spans="1:16" x14ac:dyDescent="0.25">
      <c r="A1098" s="1" t="s">
        <v>9</v>
      </c>
      <c r="B1098" s="1" t="s">
        <v>717</v>
      </c>
      <c r="C1098" s="1" t="s">
        <v>605</v>
      </c>
      <c r="D1098" s="1" t="s">
        <v>1810</v>
      </c>
      <c r="E1098" s="1" t="s">
        <v>739</v>
      </c>
      <c r="F1098" s="1" t="s">
        <v>1819</v>
      </c>
      <c r="G1098" s="1" t="s">
        <v>15</v>
      </c>
      <c r="H1098" t="b">
        <v>1</v>
      </c>
      <c r="I1098" t="b">
        <v>1</v>
      </c>
      <c r="J1098" s="10" t="b">
        <f>IF(OR(out[[#This Row],[retired]]=TRUE,out[[#This Row],[deceased]]=TRUE),FALSE,TRUE)</f>
        <v>0</v>
      </c>
      <c r="K1098" s="10" t="str">
        <f>IFERROR(VLOOKUP(out[[#This Row],[role]:[role]],Table2[],MATCH(out[[#Headers],[דירוג]],Table2[#Headers],0),FALSE),"אחר")</f>
        <v>שופט</v>
      </c>
      <c r="L1098" s="10" t="str">
        <f>IFERROR(VLOOKUP(out[[#This Row],[role]:[role]],Table2[],MATCH(out[[#Headers],[ערכאה]],Table2[#Headers],0),FALSE),"אחר")</f>
        <v>בית משפט המחוזי</v>
      </c>
      <c r="M1098" s="10">
        <v>1</v>
      </c>
      <c r="N1098" s="10">
        <f>IF(out[[#This Row],[sex]]="female",1,0)</f>
        <v>0</v>
      </c>
      <c r="O1098" s="10"/>
      <c r="P1098" s="10">
        <f>IF(out[[#This Row],[שמות ערביים]]="ערבי",1,0)</f>
        <v>0</v>
      </c>
    </row>
    <row r="1099" spans="1:16" x14ac:dyDescent="0.25">
      <c r="A1099" s="1" t="s">
        <v>9</v>
      </c>
      <c r="B1099" s="1" t="s">
        <v>187</v>
      </c>
      <c r="C1099" s="1" t="s">
        <v>1820</v>
      </c>
      <c r="D1099" s="1" t="s">
        <v>1812</v>
      </c>
      <c r="E1099" s="1" t="s">
        <v>1821</v>
      </c>
      <c r="F1099" s="1" t="s">
        <v>1814</v>
      </c>
      <c r="G1099" s="1" t="s">
        <v>15</v>
      </c>
      <c r="H1099" t="b">
        <v>1</v>
      </c>
      <c r="I1099" t="b">
        <v>0</v>
      </c>
      <c r="J1099" s="10" t="b">
        <f>IF(OR(out[[#This Row],[retired]]=TRUE,out[[#This Row],[deceased]]=TRUE),FALSE,TRUE)</f>
        <v>0</v>
      </c>
      <c r="K1099" s="10" t="str">
        <f>IFERROR(VLOOKUP(out[[#This Row],[role]:[role]],Table2[],MATCH(out[[#Headers],[דירוג]],Table2[#Headers],0),FALSE),"אחר")</f>
        <v>אחר</v>
      </c>
      <c r="L1099" s="10" t="str">
        <f>IFERROR(VLOOKUP(out[[#This Row],[role]:[role]],Table2[],MATCH(out[[#Headers],[ערכאה]],Table2[#Headers],0),FALSE),"אחר")</f>
        <v>אחר</v>
      </c>
      <c r="M1099" s="10">
        <v>1</v>
      </c>
      <c r="N1099" s="10">
        <f>IF(out[[#This Row],[sex]]="female",1,0)</f>
        <v>0</v>
      </c>
      <c r="O1099" s="10"/>
      <c r="P1099" s="10">
        <f>IF(out[[#This Row],[שמות ערביים]]="ערבי",1,0)</f>
        <v>0</v>
      </c>
    </row>
    <row r="1100" spans="1:16" x14ac:dyDescent="0.25">
      <c r="A1100" s="1" t="s">
        <v>9</v>
      </c>
      <c r="B1100" s="1" t="s">
        <v>1824</v>
      </c>
      <c r="C1100" s="1" t="s">
        <v>90</v>
      </c>
      <c r="D1100" s="1" t="s">
        <v>1825</v>
      </c>
      <c r="E1100" s="1" t="s">
        <v>70</v>
      </c>
      <c r="F1100" s="1" t="s">
        <v>70</v>
      </c>
      <c r="G1100" s="1" t="s">
        <v>15</v>
      </c>
      <c r="H1100" t="b">
        <v>1</v>
      </c>
      <c r="I1100" t="b">
        <v>1</v>
      </c>
      <c r="J1100" s="10" t="b">
        <f>IF(OR(out[[#This Row],[retired]]=TRUE,out[[#This Row],[deceased]]=TRUE),FALSE,TRUE)</f>
        <v>0</v>
      </c>
      <c r="K1100" s="10" t="str">
        <f>IFERROR(VLOOKUP(out[[#This Row],[role]:[role]],Table2[],MATCH(out[[#Headers],[דירוג]],Table2[#Headers],0),FALSE),"אחר")</f>
        <v>שופט</v>
      </c>
      <c r="L1100" s="10" t="str">
        <f>IFERROR(VLOOKUP(out[[#This Row],[role]:[role]],Table2[],MATCH(out[[#Headers],[ערכאה]],Table2[#Headers],0),FALSE),"אחר")</f>
        <v>בית הדין האזורי לעבודה</v>
      </c>
      <c r="M1100" s="10">
        <v>1</v>
      </c>
      <c r="N1100" s="10">
        <f>IF(out[[#This Row],[sex]]="female",1,0)</f>
        <v>0</v>
      </c>
      <c r="O1100" s="10"/>
      <c r="P1100" s="10">
        <f>IF(out[[#This Row],[שמות ערביים]]="ערבי",1,0)</f>
        <v>0</v>
      </c>
    </row>
    <row r="1101" spans="1:16" x14ac:dyDescent="0.25">
      <c r="A1101" s="1" t="s">
        <v>9</v>
      </c>
      <c r="B1101" s="1" t="s">
        <v>1099</v>
      </c>
      <c r="C1101" s="1" t="s">
        <v>991</v>
      </c>
      <c r="D1101" s="1" t="s">
        <v>1826</v>
      </c>
      <c r="E1101" s="1" t="s">
        <v>1331</v>
      </c>
      <c r="F1101" s="1" t="s">
        <v>1827</v>
      </c>
      <c r="G1101" s="1" t="s">
        <v>15</v>
      </c>
      <c r="H1101" t="b">
        <v>1</v>
      </c>
      <c r="I1101" t="b">
        <v>0</v>
      </c>
      <c r="J1101" s="10" t="b">
        <f>IF(OR(out[[#This Row],[retired]]=TRUE,out[[#This Row],[deceased]]=TRUE),FALSE,TRUE)</f>
        <v>0</v>
      </c>
      <c r="K1101" s="10" t="str">
        <f>IFERROR(VLOOKUP(out[[#This Row],[role]:[role]],Table2[],MATCH(out[[#Headers],[דירוג]],Table2[#Headers],0),FALSE),"אחר")</f>
        <v>שופט</v>
      </c>
      <c r="L1101" s="10" t="str">
        <f>IFERROR(VLOOKUP(out[[#This Row],[role]:[role]],Table2[],MATCH(out[[#Headers],[ערכאה]],Table2[#Headers],0),FALSE),"אחר")</f>
        <v>בית משפט שלום</v>
      </c>
      <c r="M1101" s="10">
        <v>1</v>
      </c>
      <c r="N1101" s="10">
        <f>IF(out[[#This Row],[sex]]="female",1,0)</f>
        <v>0</v>
      </c>
      <c r="O1101" s="10"/>
      <c r="P1101" s="10">
        <f>IF(out[[#This Row],[שמות ערביים]]="ערבי",1,0)</f>
        <v>0</v>
      </c>
    </row>
    <row r="1102" spans="1:16" x14ac:dyDescent="0.25">
      <c r="A1102" s="1" t="s">
        <v>9</v>
      </c>
      <c r="B1102" s="1" t="s">
        <v>1835</v>
      </c>
      <c r="C1102" s="1" t="s">
        <v>63</v>
      </c>
      <c r="D1102" s="1" t="s">
        <v>1836</v>
      </c>
      <c r="E1102" s="1" t="s">
        <v>65</v>
      </c>
      <c r="F1102" s="1" t="s">
        <v>1837</v>
      </c>
      <c r="G1102" s="1" t="s">
        <v>15</v>
      </c>
      <c r="H1102" t="b">
        <v>1</v>
      </c>
      <c r="I1102" t="b">
        <v>0</v>
      </c>
      <c r="J1102" s="10" t="b">
        <f>IF(OR(out[[#This Row],[retired]]=TRUE,out[[#This Row],[deceased]]=TRUE),FALSE,TRUE)</f>
        <v>0</v>
      </c>
      <c r="K1102" s="10" t="str">
        <f>IFERROR(VLOOKUP(out[[#This Row],[role]:[role]],Table2[],MATCH(out[[#Headers],[דירוג]],Table2[#Headers],0),FALSE),"אחר")</f>
        <v>שופט</v>
      </c>
      <c r="L1102" s="10" t="str">
        <f>IFERROR(VLOOKUP(out[[#This Row],[role]:[role]],Table2[],MATCH(out[[#Headers],[ערכאה]],Table2[#Headers],0),FALSE),"אחר")</f>
        <v>בית משפט שלום</v>
      </c>
      <c r="M1102" s="10">
        <v>1</v>
      </c>
      <c r="N1102" s="10">
        <f>IF(out[[#This Row],[sex]]="female",1,0)</f>
        <v>0</v>
      </c>
      <c r="O1102" s="10"/>
      <c r="P1102" s="10">
        <f>IF(out[[#This Row],[שמות ערביים]]="ערבי",1,0)</f>
        <v>0</v>
      </c>
    </row>
    <row r="1103" spans="1:16" x14ac:dyDescent="0.25">
      <c r="A1103" s="1" t="s">
        <v>9</v>
      </c>
      <c r="B1103" s="1" t="s">
        <v>192</v>
      </c>
      <c r="C1103" s="1" t="s">
        <v>901</v>
      </c>
      <c r="D1103" s="1" t="s">
        <v>1840</v>
      </c>
      <c r="E1103" s="1" t="s">
        <v>903</v>
      </c>
      <c r="F1103" s="1" t="s">
        <v>1841</v>
      </c>
      <c r="G1103" s="1" t="s">
        <v>15</v>
      </c>
      <c r="H1103" t="b">
        <v>1</v>
      </c>
      <c r="I1103" t="b">
        <v>1</v>
      </c>
      <c r="J1103" s="10" t="b">
        <f>IF(OR(out[[#This Row],[retired]]=TRUE,out[[#This Row],[deceased]]=TRUE),FALSE,TRUE)</f>
        <v>0</v>
      </c>
      <c r="K1103" s="10" t="str">
        <f>IFERROR(VLOOKUP(out[[#This Row],[role]:[role]],Table2[],MATCH(out[[#Headers],[דירוג]],Table2[#Headers],0),FALSE),"אחר")</f>
        <v>שופט</v>
      </c>
      <c r="L1103" s="10" t="str">
        <f>IFERROR(VLOOKUP(out[[#This Row],[role]:[role]],Table2[],MATCH(out[[#Headers],[ערכאה]],Table2[#Headers],0),FALSE),"אחר")</f>
        <v>בית משפט המחוזי</v>
      </c>
      <c r="M1103" s="10">
        <v>1</v>
      </c>
      <c r="N1103" s="10">
        <f>IF(out[[#This Row],[sex]]="female",1,0)</f>
        <v>0</v>
      </c>
      <c r="O1103" s="10"/>
      <c r="P1103" s="10">
        <f>IF(out[[#This Row],[שמות ערביים]]="ערבי",1,0)</f>
        <v>0</v>
      </c>
    </row>
    <row r="1104" spans="1:16" x14ac:dyDescent="0.25">
      <c r="A1104" s="1" t="s">
        <v>9</v>
      </c>
      <c r="B1104" s="1" t="s">
        <v>1847</v>
      </c>
      <c r="C1104" s="1" t="s">
        <v>372</v>
      </c>
      <c r="D1104" s="1" t="s">
        <v>1848</v>
      </c>
      <c r="E1104" s="1" t="s">
        <v>70</v>
      </c>
      <c r="F1104" s="1" t="s">
        <v>70</v>
      </c>
      <c r="G1104" s="1" t="s">
        <v>15</v>
      </c>
      <c r="H1104" t="b">
        <v>1</v>
      </c>
      <c r="I1104" t="b">
        <v>1</v>
      </c>
      <c r="J1104" s="10" t="b">
        <f>IF(OR(out[[#This Row],[retired]]=TRUE,out[[#This Row],[deceased]]=TRUE),FALSE,TRUE)</f>
        <v>0</v>
      </c>
      <c r="K1104" s="10" t="str">
        <f>IFERROR(VLOOKUP(out[[#This Row],[role]:[role]],Table2[],MATCH(out[[#Headers],[דירוג]],Table2[#Headers],0),FALSE),"אחר")</f>
        <v>שופט</v>
      </c>
      <c r="L1104" s="10" t="str">
        <f>IFERROR(VLOOKUP(out[[#This Row],[role]:[role]],Table2[],MATCH(out[[#Headers],[ערכאה]],Table2[#Headers],0),FALSE),"אחר")</f>
        <v>בית הדין האזורי לעבודה</v>
      </c>
      <c r="M1104" s="10">
        <v>1</v>
      </c>
      <c r="N1104" s="10">
        <f>IF(out[[#This Row],[sex]]="female",1,0)</f>
        <v>0</v>
      </c>
      <c r="O1104" s="10"/>
      <c r="P1104" s="10">
        <f>IF(out[[#This Row],[שמות ערביים]]="ערבי",1,0)</f>
        <v>0</v>
      </c>
    </row>
    <row r="1105" spans="1:16" x14ac:dyDescent="0.25">
      <c r="A1105" s="1" t="s">
        <v>9</v>
      </c>
      <c r="B1105" s="1" t="s">
        <v>396</v>
      </c>
      <c r="C1105" s="1" t="s">
        <v>133</v>
      </c>
      <c r="D1105" s="1" t="s">
        <v>1849</v>
      </c>
      <c r="E1105" s="1" t="s">
        <v>70</v>
      </c>
      <c r="F1105" s="1" t="s">
        <v>70</v>
      </c>
      <c r="G1105" s="1" t="s">
        <v>15</v>
      </c>
      <c r="H1105" t="b">
        <v>1</v>
      </c>
      <c r="I1105" t="b">
        <v>1</v>
      </c>
      <c r="J1105" s="10" t="b">
        <f>IF(OR(out[[#This Row],[retired]]=TRUE,out[[#This Row],[deceased]]=TRUE),FALSE,TRUE)</f>
        <v>0</v>
      </c>
      <c r="K1105" s="10" t="str">
        <f>IFERROR(VLOOKUP(out[[#This Row],[role]:[role]],Table2[],MATCH(out[[#Headers],[דירוג]],Table2[#Headers],0),FALSE),"אחר")</f>
        <v>שופט</v>
      </c>
      <c r="L1105" s="10" t="str">
        <f>IFERROR(VLOOKUP(out[[#This Row],[role]:[role]],Table2[],MATCH(out[[#Headers],[ערכאה]],Table2[#Headers],0),FALSE),"אחר")</f>
        <v>אחר</v>
      </c>
      <c r="M1105" s="10">
        <v>1</v>
      </c>
      <c r="N1105" s="10">
        <f>IF(out[[#This Row],[sex]]="female",1,0)</f>
        <v>0</v>
      </c>
      <c r="O1105" s="10"/>
      <c r="P1105" s="10">
        <f>IF(out[[#This Row],[שמות ערביים]]="ערבי",1,0)</f>
        <v>0</v>
      </c>
    </row>
    <row r="1106" spans="1:16" x14ac:dyDescent="0.25">
      <c r="A1106" s="1" t="s">
        <v>9</v>
      </c>
      <c r="B1106" s="1" t="s">
        <v>1679</v>
      </c>
      <c r="C1106" s="1" t="s">
        <v>1256</v>
      </c>
      <c r="D1106" s="1" t="s">
        <v>1850</v>
      </c>
      <c r="E1106" s="1" t="s">
        <v>70</v>
      </c>
      <c r="F1106" s="1" t="s">
        <v>70</v>
      </c>
      <c r="G1106" s="1" t="s">
        <v>15</v>
      </c>
      <c r="H1106" t="b">
        <v>1</v>
      </c>
      <c r="I1106" t="b">
        <v>1</v>
      </c>
      <c r="J1106" s="10" t="b">
        <f>IF(OR(out[[#This Row],[retired]]=TRUE,out[[#This Row],[deceased]]=TRUE),FALSE,TRUE)</f>
        <v>0</v>
      </c>
      <c r="K1106" s="10" t="str">
        <f>IFERROR(VLOOKUP(out[[#This Row],[role]:[role]],Table2[],MATCH(out[[#Headers],[דירוג]],Table2[#Headers],0),FALSE),"אחר")</f>
        <v>שופט</v>
      </c>
      <c r="L1106" s="10" t="str">
        <f>IFERROR(VLOOKUP(out[[#This Row],[role]:[role]],Table2[],MATCH(out[[#Headers],[ערכאה]],Table2[#Headers],0),FALSE),"אחר")</f>
        <v>בית משפט לתעבורה</v>
      </c>
      <c r="M1106" s="10">
        <v>1</v>
      </c>
      <c r="N1106" s="10">
        <f>IF(out[[#This Row],[sex]]="female",1,0)</f>
        <v>0</v>
      </c>
      <c r="O1106" s="10"/>
      <c r="P1106" s="10">
        <f>IF(out[[#This Row],[שמות ערביים]]="ערבי",1,0)</f>
        <v>0</v>
      </c>
    </row>
    <row r="1107" spans="1:16" x14ac:dyDescent="0.25">
      <c r="A1107" s="1" t="s">
        <v>9</v>
      </c>
      <c r="B1107" s="1" t="s">
        <v>1851</v>
      </c>
      <c r="C1107" s="1" t="s">
        <v>123</v>
      </c>
      <c r="D1107" s="1" t="s">
        <v>1852</v>
      </c>
      <c r="E1107" s="1" t="s">
        <v>70</v>
      </c>
      <c r="F1107" s="1" t="s">
        <v>70</v>
      </c>
      <c r="G1107" s="1" t="s">
        <v>26</v>
      </c>
      <c r="H1107" t="b">
        <v>1</v>
      </c>
      <c r="I1107" t="b">
        <v>1</v>
      </c>
      <c r="J1107" s="10" t="b">
        <f>IF(OR(out[[#This Row],[retired]]=TRUE,out[[#This Row],[deceased]]=TRUE),FALSE,TRUE)</f>
        <v>0</v>
      </c>
      <c r="K1107" s="10" t="str">
        <f>IFERROR(VLOOKUP(out[[#This Row],[role]:[role]],Table2[],MATCH(out[[#Headers],[דירוג]],Table2[#Headers],0),FALSE),"אחר")</f>
        <v>שופט</v>
      </c>
      <c r="L1107" s="10" t="str">
        <f>IFERROR(VLOOKUP(out[[#This Row],[role]:[role]],Table2[],MATCH(out[[#Headers],[ערכאה]],Table2[#Headers],0),FALSE),"אחר")</f>
        <v>בית משפט שלום</v>
      </c>
      <c r="M1107" s="10">
        <v>1</v>
      </c>
      <c r="N1107" s="10">
        <f>IF(out[[#This Row],[sex]]="female",1,0)</f>
        <v>1</v>
      </c>
      <c r="O1107" s="10"/>
      <c r="P1107" s="10">
        <f>IF(out[[#This Row],[שמות ערביים]]="ערבי",1,0)</f>
        <v>0</v>
      </c>
    </row>
    <row r="1108" spans="1:16" x14ac:dyDescent="0.25">
      <c r="A1108" s="1" t="s">
        <v>9</v>
      </c>
      <c r="B1108" s="1" t="s">
        <v>777</v>
      </c>
      <c r="C1108" s="1" t="s">
        <v>137</v>
      </c>
      <c r="D1108" s="1" t="s">
        <v>1853</v>
      </c>
      <c r="E1108" s="1" t="s">
        <v>139</v>
      </c>
      <c r="F1108" s="1" t="s">
        <v>1854</v>
      </c>
      <c r="G1108" s="1" t="s">
        <v>26</v>
      </c>
      <c r="H1108" t="b">
        <v>1</v>
      </c>
      <c r="I1108" t="b">
        <v>0</v>
      </c>
      <c r="J1108" s="10" t="b">
        <f>IF(OR(out[[#This Row],[retired]]=TRUE,out[[#This Row],[deceased]]=TRUE),FALSE,TRUE)</f>
        <v>0</v>
      </c>
      <c r="K1108" s="10" t="str">
        <f>IFERROR(VLOOKUP(out[[#This Row],[role]:[role]],Table2[],MATCH(out[[#Headers],[דירוג]],Table2[#Headers],0),FALSE),"אחר")</f>
        <v>שופט</v>
      </c>
      <c r="L1108" s="10" t="str">
        <f>IFERROR(VLOOKUP(out[[#This Row],[role]:[role]],Table2[],MATCH(out[[#Headers],[ערכאה]],Table2[#Headers],0),FALSE),"אחר")</f>
        <v>בית משפט שלום</v>
      </c>
      <c r="M1108" s="10">
        <v>1</v>
      </c>
      <c r="N1108" s="10">
        <f>IF(out[[#This Row],[sex]]="female",1,0)</f>
        <v>1</v>
      </c>
      <c r="O1108" s="10"/>
      <c r="P1108" s="10">
        <f>IF(out[[#This Row],[שמות ערביים]]="ערבי",1,0)</f>
        <v>0</v>
      </c>
    </row>
    <row r="1109" spans="1:16" x14ac:dyDescent="0.25">
      <c r="A1109" s="1" t="s">
        <v>9</v>
      </c>
      <c r="B1109" s="1" t="s">
        <v>1858</v>
      </c>
      <c r="C1109" s="1" t="s">
        <v>291</v>
      </c>
      <c r="D1109" s="1" t="s">
        <v>1859</v>
      </c>
      <c r="E1109" s="1" t="s">
        <v>1626</v>
      </c>
      <c r="F1109" s="1" t="s">
        <v>1860</v>
      </c>
      <c r="G1109" s="1" t="s">
        <v>15</v>
      </c>
      <c r="H1109" t="b">
        <v>1</v>
      </c>
      <c r="I1109" t="b">
        <v>0</v>
      </c>
      <c r="J1109" s="10" t="b">
        <f>IF(OR(out[[#This Row],[retired]]=TRUE,out[[#This Row],[deceased]]=TRUE),FALSE,TRUE)</f>
        <v>0</v>
      </c>
      <c r="K1109" s="10" t="str">
        <f>IFERROR(VLOOKUP(out[[#This Row],[role]:[role]],Table2[],MATCH(out[[#Headers],[דירוג]],Table2[#Headers],0),FALSE),"אחר")</f>
        <v>שופט</v>
      </c>
      <c r="L1109" s="10" t="str">
        <f>IFERROR(VLOOKUP(out[[#This Row],[role]:[role]],Table2[],MATCH(out[[#Headers],[ערכאה]],Table2[#Headers],0),FALSE),"אחר")</f>
        <v>בית משפט שלום</v>
      </c>
      <c r="M1109" s="10">
        <v>1</v>
      </c>
      <c r="N1109" s="10">
        <f>IF(out[[#This Row],[sex]]="female",1,0)</f>
        <v>0</v>
      </c>
      <c r="O1109" s="10"/>
      <c r="P1109" s="10">
        <f>IF(out[[#This Row],[שמות ערביים]]="ערבי",1,0)</f>
        <v>0</v>
      </c>
    </row>
    <row r="1110" spans="1:16" x14ac:dyDescent="0.25">
      <c r="A1110" s="1" t="s">
        <v>9</v>
      </c>
      <c r="B1110" s="1" t="s">
        <v>70</v>
      </c>
      <c r="C1110" s="1" t="s">
        <v>1553</v>
      </c>
      <c r="D1110" s="1" t="s">
        <v>1861</v>
      </c>
      <c r="E1110" s="1" t="s">
        <v>70</v>
      </c>
      <c r="F1110" s="1" t="s">
        <v>70</v>
      </c>
      <c r="G1110" s="1" t="s">
        <v>15</v>
      </c>
      <c r="H1110" t="b">
        <v>1</v>
      </c>
      <c r="I1110" t="b">
        <v>1</v>
      </c>
      <c r="J1110" s="10" t="b">
        <f>IF(OR(out[[#This Row],[retired]]=TRUE,out[[#This Row],[deceased]]=TRUE),FALSE,TRUE)</f>
        <v>0</v>
      </c>
      <c r="K1110" s="10" t="str">
        <f>IFERROR(VLOOKUP(out[[#This Row],[role]:[role]],Table2[],MATCH(out[[#Headers],[דירוג]],Table2[#Headers],0),FALSE),"אחר")</f>
        <v>אחר</v>
      </c>
      <c r="L1110" s="10" t="str">
        <f>IFERROR(VLOOKUP(out[[#This Row],[role]:[role]],Table2[],MATCH(out[[#Headers],[ערכאה]],Table2[#Headers],0),FALSE),"אחר")</f>
        <v>אחר</v>
      </c>
      <c r="M1110" s="10">
        <v>1</v>
      </c>
      <c r="N1110" s="10">
        <f>IF(out[[#This Row],[sex]]="female",1,0)</f>
        <v>0</v>
      </c>
      <c r="O1110" s="10"/>
      <c r="P1110" s="10">
        <f>IF(out[[#This Row],[שמות ערביים]]="ערבי",1,0)</f>
        <v>0</v>
      </c>
    </row>
    <row r="1111" spans="1:16" x14ac:dyDescent="0.25">
      <c r="A1111" s="1" t="s">
        <v>9</v>
      </c>
      <c r="B1111" s="1" t="s">
        <v>961</v>
      </c>
      <c r="C1111" s="1" t="s">
        <v>1553</v>
      </c>
      <c r="D1111" s="1" t="s">
        <v>1862</v>
      </c>
      <c r="E1111" s="1" t="s">
        <v>70</v>
      </c>
      <c r="F1111" s="1" t="s">
        <v>70</v>
      </c>
      <c r="G1111" s="1" t="s">
        <v>15</v>
      </c>
      <c r="H1111" t="b">
        <v>1</v>
      </c>
      <c r="I1111" t="b">
        <v>1</v>
      </c>
      <c r="J1111" s="10" t="b">
        <f>IF(OR(out[[#This Row],[retired]]=TRUE,out[[#This Row],[deceased]]=TRUE),FALSE,TRUE)</f>
        <v>0</v>
      </c>
      <c r="K1111" s="10" t="str">
        <f>IFERROR(VLOOKUP(out[[#This Row],[role]:[role]],Table2[],MATCH(out[[#Headers],[דירוג]],Table2[#Headers],0),FALSE),"אחר")</f>
        <v>שופט</v>
      </c>
      <c r="L1111" s="10" t="str">
        <f>IFERROR(VLOOKUP(out[[#This Row],[role]:[role]],Table2[],MATCH(out[[#Headers],[ערכאה]],Table2[#Headers],0),FALSE),"אחר")</f>
        <v>בית משפט המחוזי</v>
      </c>
      <c r="M1111" s="10">
        <v>1</v>
      </c>
      <c r="N1111" s="10">
        <f>IF(out[[#This Row],[sex]]="female",1,0)</f>
        <v>0</v>
      </c>
      <c r="O1111" s="10"/>
      <c r="P1111" s="10">
        <f>IF(out[[#This Row],[שמות ערביים]]="ערבי",1,0)</f>
        <v>0</v>
      </c>
    </row>
    <row r="1112" spans="1:16" x14ac:dyDescent="0.25">
      <c r="A1112" s="1" t="s">
        <v>9</v>
      </c>
      <c r="B1112" s="1" t="s">
        <v>961</v>
      </c>
      <c r="C1112" s="1" t="s">
        <v>215</v>
      </c>
      <c r="D1112" s="1" t="s">
        <v>1865</v>
      </c>
      <c r="E1112" s="1" t="s">
        <v>70</v>
      </c>
      <c r="F1112" s="1" t="s">
        <v>70</v>
      </c>
      <c r="G1112" s="1" t="s">
        <v>15</v>
      </c>
      <c r="H1112" t="b">
        <v>1</v>
      </c>
      <c r="I1112" t="b">
        <v>1</v>
      </c>
      <c r="J1112" s="10" t="b">
        <f>IF(OR(out[[#This Row],[retired]]=TRUE,out[[#This Row],[deceased]]=TRUE),FALSE,TRUE)</f>
        <v>0</v>
      </c>
      <c r="K1112" s="10" t="str">
        <f>IFERROR(VLOOKUP(out[[#This Row],[role]:[role]],Table2[],MATCH(out[[#Headers],[דירוג]],Table2[#Headers],0),FALSE),"אחר")</f>
        <v>שופט</v>
      </c>
      <c r="L1112" s="10" t="str">
        <f>IFERROR(VLOOKUP(out[[#This Row],[role]:[role]],Table2[],MATCH(out[[#Headers],[ערכאה]],Table2[#Headers],0),FALSE),"אחר")</f>
        <v>בית משפט המחוזי</v>
      </c>
      <c r="M1112" s="10">
        <v>1</v>
      </c>
      <c r="N1112" s="10">
        <f>IF(out[[#This Row],[sex]]="female",1,0)</f>
        <v>0</v>
      </c>
      <c r="O1112" s="10"/>
      <c r="P1112" s="10">
        <f>IF(out[[#This Row],[שמות ערביים]]="ערבי",1,0)</f>
        <v>0</v>
      </c>
    </row>
    <row r="1113" spans="1:16" x14ac:dyDescent="0.25">
      <c r="A1113" s="1" t="s">
        <v>9</v>
      </c>
      <c r="B1113" s="1" t="s">
        <v>1868</v>
      </c>
      <c r="C1113" s="1" t="s">
        <v>473</v>
      </c>
      <c r="D1113" s="1" t="s">
        <v>1869</v>
      </c>
      <c r="E1113" s="1" t="s">
        <v>1870</v>
      </c>
      <c r="F1113" s="1" t="s">
        <v>1871</v>
      </c>
      <c r="G1113" s="1" t="s">
        <v>15</v>
      </c>
      <c r="H1113" t="b">
        <v>1</v>
      </c>
      <c r="I1113" t="b">
        <v>0</v>
      </c>
      <c r="J1113" s="10" t="b">
        <f>IF(OR(out[[#This Row],[retired]]=TRUE,out[[#This Row],[deceased]]=TRUE),FALSE,TRUE)</f>
        <v>0</v>
      </c>
      <c r="K1113" s="10" t="str">
        <f>IFERROR(VLOOKUP(out[[#This Row],[role]:[role]],Table2[],MATCH(out[[#Headers],[דירוג]],Table2[#Headers],0),FALSE),"אחר")</f>
        <v>נשיא</v>
      </c>
      <c r="L1113" s="10" t="str">
        <f>IFERROR(VLOOKUP(out[[#This Row],[role]:[role]],Table2[],MATCH(out[[#Headers],[ערכאה]],Table2[#Headers],0),FALSE),"אחר")</f>
        <v>בית משפט המחוזי</v>
      </c>
      <c r="M1113" s="10">
        <v>1</v>
      </c>
      <c r="N1113" s="10">
        <f>IF(out[[#This Row],[sex]]="female",1,0)</f>
        <v>0</v>
      </c>
      <c r="O1113" s="10"/>
      <c r="P1113" s="10">
        <f>IF(out[[#This Row],[שמות ערביים]]="ערבי",1,0)</f>
        <v>0</v>
      </c>
    </row>
    <row r="1114" spans="1:16" x14ac:dyDescent="0.25">
      <c r="A1114" s="1" t="s">
        <v>9</v>
      </c>
      <c r="B1114" s="1" t="s">
        <v>646</v>
      </c>
      <c r="C1114" s="1" t="s">
        <v>585</v>
      </c>
      <c r="D1114" s="1" t="s">
        <v>1872</v>
      </c>
      <c r="E1114" s="1" t="s">
        <v>587</v>
      </c>
      <c r="F1114" s="1" t="s">
        <v>1873</v>
      </c>
      <c r="G1114" s="1" t="s">
        <v>26</v>
      </c>
      <c r="H1114" t="b">
        <v>1</v>
      </c>
      <c r="I1114" t="b">
        <v>0</v>
      </c>
      <c r="J1114" s="10" t="b">
        <f>IF(OR(out[[#This Row],[retired]]=TRUE,out[[#This Row],[deceased]]=TRUE),FALSE,TRUE)</f>
        <v>0</v>
      </c>
      <c r="K1114" s="10" t="str">
        <f>IFERROR(VLOOKUP(out[[#This Row],[role]:[role]],Table2[],MATCH(out[[#Headers],[דירוג]],Table2[#Headers],0),FALSE),"אחר")</f>
        <v>שופט</v>
      </c>
      <c r="L1114" s="10" t="str">
        <f>IFERROR(VLOOKUP(out[[#This Row],[role]:[role]],Table2[],MATCH(out[[#Headers],[ערכאה]],Table2[#Headers],0),FALSE),"אחר")</f>
        <v>בית הדין האזורי לעבודה</v>
      </c>
      <c r="M1114" s="10">
        <v>1</v>
      </c>
      <c r="N1114" s="10">
        <f>IF(out[[#This Row],[sex]]="female",1,0)</f>
        <v>1</v>
      </c>
      <c r="O1114" s="10"/>
      <c r="P1114" s="10">
        <f>IF(out[[#This Row],[שמות ערביים]]="ערבי",1,0)</f>
        <v>0</v>
      </c>
    </row>
    <row r="1115" spans="1:16" x14ac:dyDescent="0.25">
      <c r="A1115" s="1" t="s">
        <v>9</v>
      </c>
      <c r="B1115" s="1" t="s">
        <v>1881</v>
      </c>
      <c r="C1115" s="1" t="s">
        <v>1882</v>
      </c>
      <c r="D1115" s="1" t="s">
        <v>1883</v>
      </c>
      <c r="E1115" s="1" t="s">
        <v>70</v>
      </c>
      <c r="F1115" s="1" t="s">
        <v>70</v>
      </c>
      <c r="G1115" s="1" t="s">
        <v>26</v>
      </c>
      <c r="H1115" t="b">
        <v>1</v>
      </c>
      <c r="I1115" t="b">
        <v>1</v>
      </c>
      <c r="J1115" s="10" t="b">
        <f>IF(OR(out[[#This Row],[retired]]=TRUE,out[[#This Row],[deceased]]=TRUE),FALSE,TRUE)</f>
        <v>0</v>
      </c>
      <c r="K1115" s="10" t="str">
        <f>IFERROR(VLOOKUP(out[[#This Row],[role]:[role]],Table2[],MATCH(out[[#Headers],[דירוג]],Table2[#Headers],0),FALSE),"אחר")</f>
        <v>נשיא</v>
      </c>
      <c r="L1115" s="10" t="str">
        <f>IFERROR(VLOOKUP(out[[#This Row],[role]:[role]],Table2[],MATCH(out[[#Headers],[ערכאה]],Table2[#Headers],0),FALSE),"אחר")</f>
        <v>בית משפט המחוזי</v>
      </c>
      <c r="M1115" s="10">
        <v>1</v>
      </c>
      <c r="N1115" s="10">
        <f>IF(out[[#This Row],[sex]]="female",1,0)</f>
        <v>1</v>
      </c>
      <c r="O1115" s="10"/>
      <c r="P1115" s="10">
        <f>IF(out[[#This Row],[שמות ערביים]]="ערבי",1,0)</f>
        <v>0</v>
      </c>
    </row>
    <row r="1116" spans="1:16" x14ac:dyDescent="0.25">
      <c r="A1116" s="1" t="s">
        <v>9</v>
      </c>
      <c r="B1116" s="1" t="s">
        <v>451</v>
      </c>
      <c r="C1116" s="1" t="s">
        <v>782</v>
      </c>
      <c r="D1116" s="1" t="s">
        <v>1886</v>
      </c>
      <c r="E1116" s="1" t="s">
        <v>70</v>
      </c>
      <c r="F1116" s="1" t="s">
        <v>70</v>
      </c>
      <c r="G1116" s="1" t="s">
        <v>15</v>
      </c>
      <c r="H1116" t="b">
        <v>1</v>
      </c>
      <c r="I1116" t="b">
        <v>1</v>
      </c>
      <c r="J1116" s="10" t="b">
        <f>IF(OR(out[[#This Row],[retired]]=TRUE,out[[#This Row],[deceased]]=TRUE),FALSE,TRUE)</f>
        <v>0</v>
      </c>
      <c r="K1116" s="10" t="str">
        <f>IFERROR(VLOOKUP(out[[#This Row],[role]:[role]],Table2[],MATCH(out[[#Headers],[דירוג]],Table2[#Headers],0),FALSE),"אחר")</f>
        <v>שופט</v>
      </c>
      <c r="L1116" s="10" t="str">
        <f>IFERROR(VLOOKUP(out[[#This Row],[role]:[role]],Table2[],MATCH(out[[#Headers],[ערכאה]],Table2[#Headers],0),FALSE),"אחר")</f>
        <v>בית המשפט העליון</v>
      </c>
      <c r="M1116" s="10">
        <v>1</v>
      </c>
      <c r="N1116" s="10">
        <f>IF(out[[#This Row],[sex]]="female",1,0)</f>
        <v>0</v>
      </c>
      <c r="O1116" s="10"/>
      <c r="P1116" s="10">
        <f>IF(out[[#This Row],[שמות ערביים]]="ערבי",1,0)</f>
        <v>0</v>
      </c>
    </row>
    <row r="1117" spans="1:16" x14ac:dyDescent="0.25">
      <c r="A1117" s="1" t="s">
        <v>9</v>
      </c>
      <c r="B1117" s="1" t="s">
        <v>1889</v>
      </c>
      <c r="C1117" s="1" t="s">
        <v>1890</v>
      </c>
      <c r="D1117" s="1" t="s">
        <v>1891</v>
      </c>
      <c r="E1117" s="1" t="s">
        <v>1892</v>
      </c>
      <c r="F1117" s="1" t="s">
        <v>1893</v>
      </c>
      <c r="G1117" s="1" t="s">
        <v>26</v>
      </c>
      <c r="H1117" t="b">
        <v>1</v>
      </c>
      <c r="I1117" t="b">
        <v>0</v>
      </c>
      <c r="J1117" s="10" t="b">
        <f>IF(OR(out[[#This Row],[retired]]=TRUE,out[[#This Row],[deceased]]=TRUE),FALSE,TRUE)</f>
        <v>0</v>
      </c>
      <c r="K1117" s="10" t="str">
        <f>IFERROR(VLOOKUP(out[[#This Row],[role]:[role]],Table2[],MATCH(out[[#Headers],[דירוג]],Table2[#Headers],0),FALSE),"אחר")</f>
        <v>רשם</v>
      </c>
      <c r="L1117" s="10" t="str">
        <f>IFERROR(VLOOKUP(out[[#This Row],[role]:[role]],Table2[],MATCH(out[[#Headers],[ערכאה]],Table2[#Headers],0),FALSE),"אחר")</f>
        <v>בית משפט המחוזי</v>
      </c>
      <c r="M1117" s="10">
        <v>1</v>
      </c>
      <c r="N1117" s="10">
        <f>IF(out[[#This Row],[sex]]="female",1,0)</f>
        <v>1</v>
      </c>
      <c r="O1117" s="10"/>
      <c r="P1117" s="10">
        <f>IF(out[[#This Row],[שמות ערביים]]="ערבי",1,0)</f>
        <v>0</v>
      </c>
    </row>
    <row r="1118" spans="1:16" x14ac:dyDescent="0.25">
      <c r="A1118" s="1" t="s">
        <v>9</v>
      </c>
      <c r="B1118" s="1" t="s">
        <v>1527</v>
      </c>
      <c r="C1118" s="1" t="s">
        <v>635</v>
      </c>
      <c r="D1118" s="1" t="s">
        <v>1912</v>
      </c>
      <c r="E1118" s="1" t="s">
        <v>637</v>
      </c>
      <c r="F1118" s="1" t="s">
        <v>1913</v>
      </c>
      <c r="G1118" s="1" t="s">
        <v>15</v>
      </c>
      <c r="H1118" t="b">
        <v>1</v>
      </c>
      <c r="I1118" t="b">
        <v>1</v>
      </c>
      <c r="J1118" s="10" t="b">
        <f>IF(OR(out[[#This Row],[retired]]=TRUE,out[[#This Row],[deceased]]=TRUE),FALSE,TRUE)</f>
        <v>0</v>
      </c>
      <c r="K1118" s="10" t="str">
        <f>IFERROR(VLOOKUP(out[[#This Row],[role]:[role]],Table2[],MATCH(out[[#Headers],[דירוג]],Table2[#Headers],0),FALSE),"אחר")</f>
        <v>שופט</v>
      </c>
      <c r="L1118" s="10" t="str">
        <f>IFERROR(VLOOKUP(out[[#This Row],[role]:[role]],Table2[],MATCH(out[[#Headers],[ערכאה]],Table2[#Headers],0),FALSE),"אחר")</f>
        <v>בית משפט המחוזי</v>
      </c>
      <c r="M1118" s="10">
        <v>1</v>
      </c>
      <c r="N1118" s="10">
        <f>IF(out[[#This Row],[sex]]="female",1,0)</f>
        <v>0</v>
      </c>
      <c r="O1118" s="10"/>
      <c r="P1118" s="10">
        <f>IF(out[[#This Row],[שמות ערביים]]="ערבי",1,0)</f>
        <v>0</v>
      </c>
    </row>
    <row r="1119" spans="1:16" x14ac:dyDescent="0.25">
      <c r="A1119" s="1" t="s">
        <v>9</v>
      </c>
      <c r="B1119" s="1" t="s">
        <v>1914</v>
      </c>
      <c r="C1119" s="1" t="s">
        <v>1087</v>
      </c>
      <c r="D1119" s="1" t="s">
        <v>1915</v>
      </c>
      <c r="E1119" s="1" t="s">
        <v>70</v>
      </c>
      <c r="F1119" s="1" t="s">
        <v>70</v>
      </c>
      <c r="G1119" s="1" t="s">
        <v>26</v>
      </c>
      <c r="H1119" t="b">
        <v>1</v>
      </c>
      <c r="I1119" t="b">
        <v>1</v>
      </c>
      <c r="J1119" s="10" t="b">
        <f>IF(OR(out[[#This Row],[retired]]=TRUE,out[[#This Row],[deceased]]=TRUE),FALSE,TRUE)</f>
        <v>0</v>
      </c>
      <c r="K1119" s="10" t="str">
        <f>IFERROR(VLOOKUP(out[[#This Row],[role]:[role]],Table2[],MATCH(out[[#Headers],[דירוג]],Table2[#Headers],0),FALSE),"אחר")</f>
        <v>סגן או משנה</v>
      </c>
      <c r="L1119" s="10" t="str">
        <f>IFERROR(VLOOKUP(out[[#This Row],[role]:[role]],Table2[],MATCH(out[[#Headers],[ערכאה]],Table2[#Headers],0),FALSE),"אחר")</f>
        <v>בית משפט המחוזי</v>
      </c>
      <c r="M1119" s="10">
        <v>1</v>
      </c>
      <c r="N1119" s="10">
        <f>IF(out[[#This Row],[sex]]="female",1,0)</f>
        <v>1</v>
      </c>
      <c r="O1119" s="10"/>
      <c r="P1119" s="10">
        <f>IF(out[[#This Row],[שמות ערביים]]="ערבי",1,0)</f>
        <v>0</v>
      </c>
    </row>
    <row r="1120" spans="1:16" x14ac:dyDescent="0.25">
      <c r="A1120" s="1" t="s">
        <v>9</v>
      </c>
      <c r="B1120" s="1" t="s">
        <v>1920</v>
      </c>
      <c r="C1120" s="1" t="s">
        <v>1087</v>
      </c>
      <c r="D1120" s="1" t="s">
        <v>1921</v>
      </c>
      <c r="E1120" s="1" t="s">
        <v>1089</v>
      </c>
      <c r="F1120" s="1" t="s">
        <v>1922</v>
      </c>
      <c r="G1120" s="1" t="s">
        <v>26</v>
      </c>
      <c r="H1120" t="b">
        <v>1</v>
      </c>
      <c r="I1120" t="b">
        <v>0</v>
      </c>
      <c r="J1120" s="10" t="b">
        <f>IF(OR(out[[#This Row],[retired]]=TRUE,out[[#This Row],[deceased]]=TRUE),FALSE,TRUE)</f>
        <v>0</v>
      </c>
      <c r="K1120" s="10" t="str">
        <f>IFERROR(VLOOKUP(out[[#This Row],[role]:[role]],Table2[],MATCH(out[[#Headers],[דירוג]],Table2[#Headers],0),FALSE),"אחר")</f>
        <v>שופט</v>
      </c>
      <c r="L1120" s="10" t="str">
        <f>IFERROR(VLOOKUP(out[[#This Row],[role]:[role]],Table2[],MATCH(out[[#Headers],[ערכאה]],Table2[#Headers],0),FALSE),"אחר")</f>
        <v>בית משפט המחוזי</v>
      </c>
      <c r="M1120" s="10">
        <v>1</v>
      </c>
      <c r="N1120" s="10">
        <f>IF(out[[#This Row],[sex]]="female",1,0)</f>
        <v>1</v>
      </c>
      <c r="O1120" s="10"/>
      <c r="P1120" s="10">
        <f>IF(out[[#This Row],[שמות ערביים]]="ערבי",1,0)</f>
        <v>0</v>
      </c>
    </row>
    <row r="1121" spans="1:16" x14ac:dyDescent="0.25">
      <c r="A1121" s="1" t="s">
        <v>99</v>
      </c>
      <c r="B1121" s="1" t="s">
        <v>1923</v>
      </c>
      <c r="C1121" s="1" t="s">
        <v>377</v>
      </c>
      <c r="D1121" s="1" t="s">
        <v>1912</v>
      </c>
      <c r="E1121" s="1" t="s">
        <v>378</v>
      </c>
      <c r="F1121" s="1" t="s">
        <v>1913</v>
      </c>
      <c r="G1121" s="1" t="s">
        <v>26</v>
      </c>
      <c r="H1121" t="b">
        <v>1</v>
      </c>
      <c r="I1121" t="b">
        <v>0</v>
      </c>
      <c r="J1121" s="10" t="b">
        <f>IF(OR(out[[#This Row],[retired]]=TRUE,out[[#This Row],[deceased]]=TRUE),FALSE,TRUE)</f>
        <v>0</v>
      </c>
      <c r="K1121" s="10" t="str">
        <f>IFERROR(VLOOKUP(out[[#This Row],[role]:[role]],Table2[],MATCH(out[[#Headers],[דירוג]],Table2[#Headers],0),FALSE),"אחר")</f>
        <v>רשם</v>
      </c>
      <c r="L1121" s="10" t="str">
        <f>IFERROR(VLOOKUP(out[[#This Row],[role]:[role]],Table2[],MATCH(out[[#Headers],[ערכאה]],Table2[#Headers],0),FALSE),"אחר")</f>
        <v>בית הדין האזורי לעבודה</v>
      </c>
      <c r="M1121" s="10">
        <v>1</v>
      </c>
      <c r="N1121" s="10">
        <f>IF(out[[#This Row],[sex]]="female",1,0)</f>
        <v>1</v>
      </c>
      <c r="O1121" s="10"/>
      <c r="P1121" s="10">
        <f>IF(out[[#This Row],[שמות ערביים]]="ערבי",1,0)</f>
        <v>0</v>
      </c>
    </row>
    <row r="1122" spans="1:16" x14ac:dyDescent="0.25">
      <c r="A1122" s="1" t="s">
        <v>9</v>
      </c>
      <c r="B1122" s="1" t="s">
        <v>540</v>
      </c>
      <c r="C1122" s="1" t="s">
        <v>1924</v>
      </c>
      <c r="D1122" s="1" t="s">
        <v>1925</v>
      </c>
      <c r="E1122" s="1" t="s">
        <v>1926</v>
      </c>
      <c r="F1122" s="1" t="s">
        <v>1927</v>
      </c>
      <c r="G1122" s="1" t="s">
        <v>15</v>
      </c>
      <c r="H1122" t="b">
        <v>1</v>
      </c>
      <c r="I1122" t="b">
        <v>1</v>
      </c>
      <c r="J1122" s="10" t="b">
        <f>IF(OR(out[[#This Row],[retired]]=TRUE,out[[#This Row],[deceased]]=TRUE),FALSE,TRUE)</f>
        <v>0</v>
      </c>
      <c r="K1122" s="10" t="str">
        <f>IFERROR(VLOOKUP(out[[#This Row],[role]:[role]],Table2[],MATCH(out[[#Headers],[דירוג]],Table2[#Headers],0),FALSE),"אחר")</f>
        <v>שופט</v>
      </c>
      <c r="L1122" s="10" t="str">
        <f>IFERROR(VLOOKUP(out[[#This Row],[role]:[role]],Table2[],MATCH(out[[#Headers],[ערכאה]],Table2[#Headers],0),FALSE),"אחר")</f>
        <v>בית משפט שלום</v>
      </c>
      <c r="M1122" s="10">
        <v>1</v>
      </c>
      <c r="N1122" s="10">
        <f>IF(out[[#This Row],[sex]]="female",1,0)</f>
        <v>0</v>
      </c>
      <c r="O1122" s="10"/>
      <c r="P1122" s="10">
        <f>IF(out[[#This Row],[שמות ערביים]]="ערבי",1,0)</f>
        <v>0</v>
      </c>
    </row>
    <row r="1123" spans="1:16" x14ac:dyDescent="0.25">
      <c r="A1123" s="1" t="s">
        <v>9</v>
      </c>
      <c r="B1123" s="1" t="s">
        <v>214</v>
      </c>
      <c r="C1123" s="1" t="s">
        <v>439</v>
      </c>
      <c r="D1123" s="1" t="s">
        <v>1936</v>
      </c>
      <c r="E1123" s="1" t="s">
        <v>70</v>
      </c>
      <c r="F1123" s="1" t="s">
        <v>70</v>
      </c>
      <c r="G1123" s="1" t="s">
        <v>15</v>
      </c>
      <c r="H1123" t="b">
        <v>1</v>
      </c>
      <c r="I1123" t="b">
        <v>1</v>
      </c>
      <c r="J1123" s="10" t="b">
        <f>IF(OR(out[[#This Row],[retired]]=TRUE,out[[#This Row],[deceased]]=TRUE),FALSE,TRUE)</f>
        <v>0</v>
      </c>
      <c r="K1123" s="10" t="str">
        <f>IFERROR(VLOOKUP(out[[#This Row],[role]:[role]],Table2[],MATCH(out[[#Headers],[דירוג]],Table2[#Headers],0),FALSE),"אחר")</f>
        <v>שופט</v>
      </c>
      <c r="L1123" s="10" t="str">
        <f>IFERROR(VLOOKUP(out[[#This Row],[role]:[role]],Table2[],MATCH(out[[#Headers],[ערכאה]],Table2[#Headers],0),FALSE),"אחר")</f>
        <v>בית משפט המחוזי</v>
      </c>
      <c r="M1123" s="10">
        <v>1</v>
      </c>
      <c r="N1123" s="10">
        <f>IF(out[[#This Row],[sex]]="female",1,0)</f>
        <v>0</v>
      </c>
      <c r="O1123" s="10"/>
      <c r="P1123" s="10">
        <f>IF(out[[#This Row],[שמות ערביים]]="ערבי",1,0)</f>
        <v>0</v>
      </c>
    </row>
    <row r="1124" spans="1:16" x14ac:dyDescent="0.25">
      <c r="A1124" s="1" t="s">
        <v>9</v>
      </c>
      <c r="B1124" s="1" t="s">
        <v>9</v>
      </c>
      <c r="C1124" s="1" t="s">
        <v>568</v>
      </c>
      <c r="D1124" s="1" t="s">
        <v>1940</v>
      </c>
      <c r="E1124" s="1" t="s">
        <v>70</v>
      </c>
      <c r="F1124" s="1" t="s">
        <v>70</v>
      </c>
      <c r="G1124" s="1" t="s">
        <v>15</v>
      </c>
      <c r="H1124" t="b">
        <v>1</v>
      </c>
      <c r="I1124" t="b">
        <v>1</v>
      </c>
      <c r="J1124" s="10" t="b">
        <f>IF(OR(out[[#This Row],[retired]]=TRUE,out[[#This Row],[deceased]]=TRUE),FALSE,TRUE)</f>
        <v>0</v>
      </c>
      <c r="K1124" s="10" t="str">
        <f>IFERROR(VLOOKUP(out[[#This Row],[role]:[role]],Table2[],MATCH(out[[#Headers],[דירוג]],Table2[#Headers],0),FALSE),"אחר")</f>
        <v>שופט</v>
      </c>
      <c r="L1124" s="10" t="str">
        <f>IFERROR(VLOOKUP(out[[#This Row],[role]:[role]],Table2[],MATCH(out[[#Headers],[ערכאה]],Table2[#Headers],0),FALSE),"אחר")</f>
        <v>אחר</v>
      </c>
      <c r="M1124" s="10">
        <v>1</v>
      </c>
      <c r="N1124" s="10">
        <f>IF(out[[#This Row],[sex]]="female",1,0)</f>
        <v>0</v>
      </c>
      <c r="O1124" s="10"/>
      <c r="P1124" s="10">
        <f>IF(out[[#This Row],[שמות ערביים]]="ערבי",1,0)</f>
        <v>0</v>
      </c>
    </row>
    <row r="1125" spans="1:16" x14ac:dyDescent="0.25">
      <c r="A1125" s="1" t="s">
        <v>9</v>
      </c>
      <c r="B1125" s="1" t="s">
        <v>1470</v>
      </c>
      <c r="C1125" s="1" t="s">
        <v>381</v>
      </c>
      <c r="D1125" s="1" t="s">
        <v>1946</v>
      </c>
      <c r="E1125" s="1" t="s">
        <v>70</v>
      </c>
      <c r="F1125" s="1" t="s">
        <v>70</v>
      </c>
      <c r="G1125" s="1" t="s">
        <v>26</v>
      </c>
      <c r="H1125" t="b">
        <v>1</v>
      </c>
      <c r="I1125" t="b">
        <v>1</v>
      </c>
      <c r="J1125" s="10" t="b">
        <f>IF(OR(out[[#This Row],[retired]]=TRUE,out[[#This Row],[deceased]]=TRUE),FALSE,TRUE)</f>
        <v>0</v>
      </c>
      <c r="K1125" s="10" t="str">
        <f>IFERROR(VLOOKUP(out[[#This Row],[role]:[role]],Table2[],MATCH(out[[#Headers],[דירוג]],Table2[#Headers],0),FALSE),"אחר")</f>
        <v>שופט</v>
      </c>
      <c r="L1125" s="10" t="str">
        <f>IFERROR(VLOOKUP(out[[#This Row],[role]:[role]],Table2[],MATCH(out[[#Headers],[ערכאה]],Table2[#Headers],0),FALSE),"אחר")</f>
        <v>בית משפט המחוזי</v>
      </c>
      <c r="M1125" s="10">
        <v>1</v>
      </c>
      <c r="N1125" s="10">
        <f>IF(out[[#This Row],[sex]]="female",1,0)</f>
        <v>1</v>
      </c>
      <c r="O1125" s="10"/>
      <c r="P1125" s="10">
        <f>IF(out[[#This Row],[שמות ערביים]]="ערבי",1,0)</f>
        <v>0</v>
      </c>
    </row>
    <row r="1126" spans="1:16" x14ac:dyDescent="0.25">
      <c r="A1126" s="1" t="s">
        <v>9</v>
      </c>
      <c r="B1126" s="1" t="s">
        <v>70</v>
      </c>
      <c r="C1126" s="1" t="s">
        <v>1947</v>
      </c>
      <c r="D1126" s="1" t="s">
        <v>1948</v>
      </c>
      <c r="E1126" s="1" t="s">
        <v>1949</v>
      </c>
      <c r="F1126" s="1" t="s">
        <v>1950</v>
      </c>
      <c r="G1126" s="1" t="s">
        <v>15</v>
      </c>
      <c r="H1126" t="b">
        <v>1</v>
      </c>
      <c r="I1126" t="b">
        <v>1</v>
      </c>
      <c r="J1126" s="10" t="b">
        <f>IF(OR(out[[#This Row],[retired]]=TRUE,out[[#This Row],[deceased]]=TRUE),FALSE,TRUE)</f>
        <v>0</v>
      </c>
      <c r="K1126" s="10" t="str">
        <f>IFERROR(VLOOKUP(out[[#This Row],[role]:[role]],Table2[],MATCH(out[[#Headers],[דירוג]],Table2[#Headers],0),FALSE),"אחר")</f>
        <v>אחר</v>
      </c>
      <c r="L1126" s="10" t="str">
        <f>IFERROR(VLOOKUP(out[[#This Row],[role]:[role]],Table2[],MATCH(out[[#Headers],[ערכאה]],Table2[#Headers],0),FALSE),"אחר")</f>
        <v>אחר</v>
      </c>
      <c r="M1126" s="10">
        <v>1</v>
      </c>
      <c r="N1126" s="10">
        <f>IF(out[[#This Row],[sex]]="female",1,0)</f>
        <v>0</v>
      </c>
      <c r="O1126" s="10"/>
      <c r="P1126" s="10">
        <f>IF(out[[#This Row],[שמות ערביים]]="ערבי",1,0)</f>
        <v>0</v>
      </c>
    </row>
    <row r="1127" spans="1:16" x14ac:dyDescent="0.25">
      <c r="A1127" s="1" t="s">
        <v>9</v>
      </c>
      <c r="B1127" s="1" t="s">
        <v>253</v>
      </c>
      <c r="C1127" s="1" t="s">
        <v>372</v>
      </c>
      <c r="D1127" s="1" t="s">
        <v>1940</v>
      </c>
      <c r="E1127" s="1" t="s">
        <v>70</v>
      </c>
      <c r="F1127" s="1" t="s">
        <v>70</v>
      </c>
      <c r="G1127" s="1" t="s">
        <v>15</v>
      </c>
      <c r="H1127" t="b">
        <v>1</v>
      </c>
      <c r="I1127" t="b">
        <v>1</v>
      </c>
      <c r="J1127" s="10" t="b">
        <f>IF(OR(out[[#This Row],[retired]]=TRUE,out[[#This Row],[deceased]]=TRUE),FALSE,TRUE)</f>
        <v>0</v>
      </c>
      <c r="K1127" s="10" t="str">
        <f>IFERROR(VLOOKUP(out[[#This Row],[role]:[role]],Table2[],MATCH(out[[#Headers],[דירוג]],Table2[#Headers],0),FALSE),"אחר")</f>
        <v>שופט</v>
      </c>
      <c r="L1127" s="10" t="str">
        <f>IFERROR(VLOOKUP(out[[#This Row],[role]:[role]],Table2[],MATCH(out[[#Headers],[ערכאה]],Table2[#Headers],0),FALSE),"אחר")</f>
        <v>בית משפט שלום</v>
      </c>
      <c r="M1127" s="10">
        <v>1</v>
      </c>
      <c r="N1127" s="10">
        <f>IF(out[[#This Row],[sex]]="female",1,0)</f>
        <v>0</v>
      </c>
      <c r="O1127" s="10"/>
      <c r="P1127" s="10">
        <f>IF(out[[#This Row],[שמות ערביים]]="ערבי",1,0)</f>
        <v>0</v>
      </c>
    </row>
    <row r="1128" spans="1:16" x14ac:dyDescent="0.25">
      <c r="A1128" s="1" t="s">
        <v>9</v>
      </c>
      <c r="B1128" s="1" t="s">
        <v>1951</v>
      </c>
      <c r="C1128" s="1" t="s">
        <v>601</v>
      </c>
      <c r="D1128" s="1" t="s">
        <v>1571</v>
      </c>
      <c r="E1128" s="1" t="s">
        <v>70</v>
      </c>
      <c r="F1128" s="1" t="s">
        <v>70</v>
      </c>
      <c r="G1128" s="1" t="s">
        <v>15</v>
      </c>
      <c r="H1128" t="b">
        <v>1</v>
      </c>
      <c r="I1128" t="b">
        <v>1</v>
      </c>
      <c r="J1128" s="10" t="b">
        <f>IF(OR(out[[#This Row],[retired]]=TRUE,out[[#This Row],[deceased]]=TRUE),FALSE,TRUE)</f>
        <v>0</v>
      </c>
      <c r="K1128" s="10" t="str">
        <f>IFERROR(VLOOKUP(out[[#This Row],[role]:[role]],Table2[],MATCH(out[[#Headers],[דירוג]],Table2[#Headers],0),FALSE),"אחר")</f>
        <v>נשיא</v>
      </c>
      <c r="L1128" s="10" t="str">
        <f>IFERROR(VLOOKUP(out[[#This Row],[role]:[role]],Table2[],MATCH(out[[#Headers],[ערכאה]],Table2[#Headers],0),FALSE),"אחר")</f>
        <v>בית משפט המחוזי</v>
      </c>
      <c r="M1128" s="10">
        <v>1</v>
      </c>
      <c r="N1128" s="10">
        <f>IF(out[[#This Row],[sex]]="female",1,0)</f>
        <v>0</v>
      </c>
      <c r="O1128" s="10"/>
      <c r="P1128" s="10">
        <f>IF(out[[#This Row],[שמות ערביים]]="ערבי",1,0)</f>
        <v>0</v>
      </c>
    </row>
    <row r="1129" spans="1:16" x14ac:dyDescent="0.25">
      <c r="A1129" s="1" t="s">
        <v>9</v>
      </c>
      <c r="B1129" s="1" t="s">
        <v>1807</v>
      </c>
      <c r="C1129" s="1" t="s">
        <v>1952</v>
      </c>
      <c r="D1129" s="1" t="s">
        <v>1571</v>
      </c>
      <c r="E1129" s="1" t="s">
        <v>1953</v>
      </c>
      <c r="F1129" s="1" t="s">
        <v>1573</v>
      </c>
      <c r="G1129" s="1" t="s">
        <v>15</v>
      </c>
      <c r="H1129" t="b">
        <v>1</v>
      </c>
      <c r="I1129" t="b">
        <v>1</v>
      </c>
      <c r="J1129" s="10" t="b">
        <f>IF(OR(out[[#This Row],[retired]]=TRUE,out[[#This Row],[deceased]]=TRUE),FALSE,TRUE)</f>
        <v>0</v>
      </c>
      <c r="K1129" s="10" t="str">
        <f>IFERROR(VLOOKUP(out[[#This Row],[role]:[role]],Table2[],MATCH(out[[#Headers],[דירוג]],Table2[#Headers],0),FALSE),"אחר")</f>
        <v>שופט</v>
      </c>
      <c r="L1129" s="10" t="str">
        <f>IFERROR(VLOOKUP(out[[#This Row],[role]:[role]],Table2[],MATCH(out[[#Headers],[ערכאה]],Table2[#Headers],0),FALSE),"אחר")</f>
        <v>בית משפט שלום</v>
      </c>
      <c r="M1129" s="10">
        <v>1</v>
      </c>
      <c r="N1129" s="10">
        <f>IF(out[[#This Row],[sex]]="female",1,0)</f>
        <v>0</v>
      </c>
      <c r="O1129" s="10"/>
      <c r="P1129" s="10">
        <f>IF(out[[#This Row],[שמות ערביים]]="ערבי",1,0)</f>
        <v>0</v>
      </c>
    </row>
    <row r="1130" spans="1:16" x14ac:dyDescent="0.25">
      <c r="A1130" s="1" t="s">
        <v>9</v>
      </c>
      <c r="B1130" s="1" t="s">
        <v>1956</v>
      </c>
      <c r="C1130" s="1" t="s">
        <v>58</v>
      </c>
      <c r="D1130" s="1" t="s">
        <v>1957</v>
      </c>
      <c r="E1130" s="1" t="s">
        <v>60</v>
      </c>
      <c r="F1130" s="1" t="s">
        <v>1958</v>
      </c>
      <c r="G1130" s="1" t="s">
        <v>26</v>
      </c>
      <c r="H1130" t="b">
        <v>1</v>
      </c>
      <c r="I1130" t="b">
        <v>0</v>
      </c>
      <c r="J1130" s="10" t="b">
        <f>IF(OR(out[[#This Row],[retired]]=TRUE,out[[#This Row],[deceased]]=TRUE),FALSE,TRUE)</f>
        <v>0</v>
      </c>
      <c r="K1130" s="10" t="str">
        <f>IFERROR(VLOOKUP(out[[#This Row],[role]:[role]],Table2[],MATCH(out[[#Headers],[דירוג]],Table2[#Headers],0),FALSE),"אחר")</f>
        <v>סגן או משנה</v>
      </c>
      <c r="L1130" s="10" t="str">
        <f>IFERROR(VLOOKUP(out[[#This Row],[role]:[role]],Table2[],MATCH(out[[#Headers],[ערכאה]],Table2[#Headers],0),FALSE),"אחר")</f>
        <v>בית משפט שלום</v>
      </c>
      <c r="M1130" s="10">
        <v>1</v>
      </c>
      <c r="N1130" s="10">
        <f>IF(out[[#This Row],[sex]]="female",1,0)</f>
        <v>1</v>
      </c>
      <c r="O1130" s="10"/>
      <c r="P1130" s="10">
        <f>IF(out[[#This Row],[שמות ערביים]]="ערבי",1,0)</f>
        <v>0</v>
      </c>
    </row>
    <row r="1131" spans="1:16" x14ac:dyDescent="0.25">
      <c r="A1131" s="1" t="s">
        <v>9</v>
      </c>
      <c r="B1131" s="1" t="s">
        <v>9</v>
      </c>
      <c r="C1131" s="1" t="s">
        <v>477</v>
      </c>
      <c r="D1131" s="1" t="s">
        <v>1959</v>
      </c>
      <c r="E1131" s="1" t="s">
        <v>70</v>
      </c>
      <c r="F1131" s="1" t="s">
        <v>70</v>
      </c>
      <c r="G1131" s="1" t="s">
        <v>15</v>
      </c>
      <c r="H1131" t="b">
        <v>1</v>
      </c>
      <c r="I1131" t="b">
        <v>1</v>
      </c>
      <c r="J1131" s="10" t="b">
        <f>IF(OR(out[[#This Row],[retired]]=TRUE,out[[#This Row],[deceased]]=TRUE),FALSE,TRUE)</f>
        <v>0</v>
      </c>
      <c r="K1131" s="10" t="str">
        <f>IFERROR(VLOOKUP(out[[#This Row],[role]:[role]],Table2[],MATCH(out[[#Headers],[דירוג]],Table2[#Headers],0),FALSE),"אחר")</f>
        <v>שופט</v>
      </c>
      <c r="L1131" s="10" t="str">
        <f>IFERROR(VLOOKUP(out[[#This Row],[role]:[role]],Table2[],MATCH(out[[#Headers],[ערכאה]],Table2[#Headers],0),FALSE),"אחר")</f>
        <v>אחר</v>
      </c>
      <c r="M1131" s="10">
        <v>1</v>
      </c>
      <c r="N1131" s="10">
        <f>IF(out[[#This Row],[sex]]="female",1,0)</f>
        <v>0</v>
      </c>
      <c r="O1131" s="10"/>
      <c r="P1131" s="10">
        <f>IF(out[[#This Row],[שמות ערביים]]="ערבי",1,0)</f>
        <v>0</v>
      </c>
    </row>
    <row r="1132" spans="1:16" x14ac:dyDescent="0.25">
      <c r="A1132" s="1" t="s">
        <v>9</v>
      </c>
      <c r="B1132" s="1" t="s">
        <v>243</v>
      </c>
      <c r="C1132" s="1" t="s">
        <v>1960</v>
      </c>
      <c r="D1132" s="1" t="s">
        <v>1961</v>
      </c>
      <c r="E1132" s="1" t="s">
        <v>70</v>
      </c>
      <c r="F1132" s="1" t="s">
        <v>70</v>
      </c>
      <c r="G1132" s="1" t="s">
        <v>15</v>
      </c>
      <c r="H1132" t="b">
        <v>1</v>
      </c>
      <c r="I1132" t="b">
        <v>1</v>
      </c>
      <c r="J1132" s="10" t="b">
        <f>IF(OR(out[[#This Row],[retired]]=TRUE,out[[#This Row],[deceased]]=TRUE),FALSE,TRUE)</f>
        <v>0</v>
      </c>
      <c r="K1132" s="10" t="str">
        <f>IFERROR(VLOOKUP(out[[#This Row],[role]:[role]],Table2[],MATCH(out[[#Headers],[דירוג]],Table2[#Headers],0),FALSE),"אחר")</f>
        <v>נשיא</v>
      </c>
      <c r="L1132" s="10" t="str">
        <f>IFERROR(VLOOKUP(out[[#This Row],[role]:[role]],Table2[],MATCH(out[[#Headers],[ערכאה]],Table2[#Headers],0),FALSE),"אחר")</f>
        <v>בית המשפט העליון</v>
      </c>
      <c r="M1132" s="10">
        <v>1</v>
      </c>
      <c r="N1132" s="10">
        <f>IF(out[[#This Row],[sex]]="female",1,0)</f>
        <v>0</v>
      </c>
      <c r="O1132" s="10"/>
      <c r="P1132" s="10">
        <f>IF(out[[#This Row],[שמות ערביים]]="ערבי",1,0)</f>
        <v>0</v>
      </c>
    </row>
    <row r="1133" spans="1:16" x14ac:dyDescent="0.25">
      <c r="A1133" s="1" t="s">
        <v>9</v>
      </c>
      <c r="B1133" s="1" t="s">
        <v>1415</v>
      </c>
      <c r="C1133" s="1" t="s">
        <v>1962</v>
      </c>
      <c r="D1133" s="1" t="s">
        <v>1963</v>
      </c>
      <c r="E1133" s="1" t="s">
        <v>1964</v>
      </c>
      <c r="F1133" s="1" t="s">
        <v>1965</v>
      </c>
      <c r="G1133" s="1" t="s">
        <v>15</v>
      </c>
      <c r="H1133" t="b">
        <v>1</v>
      </c>
      <c r="I1133" t="b">
        <v>1</v>
      </c>
      <c r="J1133" s="10" t="b">
        <f>IF(OR(out[[#This Row],[retired]]=TRUE,out[[#This Row],[deceased]]=TRUE),FALSE,TRUE)</f>
        <v>0</v>
      </c>
      <c r="K1133" s="10" t="str">
        <f>IFERROR(VLOOKUP(out[[#This Row],[role]:[role]],Table2[],MATCH(out[[#Headers],[דירוג]],Table2[#Headers],0),FALSE),"אחר")</f>
        <v>סגן או משנה</v>
      </c>
      <c r="L1133" s="10" t="str">
        <f>IFERROR(VLOOKUP(out[[#This Row],[role]:[role]],Table2[],MATCH(out[[#Headers],[ערכאה]],Table2[#Headers],0),FALSE),"אחר")</f>
        <v>בית משפט המחוזי</v>
      </c>
      <c r="M1133" s="10">
        <v>1</v>
      </c>
      <c r="N1133" s="10">
        <f>IF(out[[#This Row],[sex]]="female",1,0)</f>
        <v>0</v>
      </c>
      <c r="O1133" s="10"/>
      <c r="P1133" s="10">
        <f>IF(out[[#This Row],[שמות ערביים]]="ערבי",1,0)</f>
        <v>0</v>
      </c>
    </row>
    <row r="1134" spans="1:16" x14ac:dyDescent="0.25">
      <c r="A1134" s="1" t="s">
        <v>99</v>
      </c>
      <c r="B1134" s="1" t="s">
        <v>70</v>
      </c>
      <c r="C1134" s="1" t="s">
        <v>518</v>
      </c>
      <c r="D1134" s="1" t="s">
        <v>1966</v>
      </c>
      <c r="E1134" s="1" t="s">
        <v>70</v>
      </c>
      <c r="F1134" s="1" t="s">
        <v>70</v>
      </c>
      <c r="G1134" s="1" t="s">
        <v>15</v>
      </c>
      <c r="H1134" t="b">
        <v>1</v>
      </c>
      <c r="I1134" t="b">
        <v>0</v>
      </c>
      <c r="J1134" s="10" t="b">
        <f>IF(OR(out[[#This Row],[retired]]=TRUE,out[[#This Row],[deceased]]=TRUE),FALSE,TRUE)</f>
        <v>0</v>
      </c>
      <c r="K1134" s="10" t="str">
        <f>IFERROR(VLOOKUP(out[[#This Row],[role]:[role]],Table2[],MATCH(out[[#Headers],[דירוג]],Table2[#Headers],0),FALSE),"אחר")</f>
        <v>אחר</v>
      </c>
      <c r="L1134" s="10" t="str">
        <f>IFERROR(VLOOKUP(out[[#This Row],[role]:[role]],Table2[],MATCH(out[[#Headers],[ערכאה]],Table2[#Headers],0),FALSE),"אחר")</f>
        <v>אחר</v>
      </c>
      <c r="M1134" s="10">
        <v>1</v>
      </c>
      <c r="N1134" s="10">
        <f>IF(out[[#This Row],[sex]]="female",1,0)</f>
        <v>0</v>
      </c>
      <c r="O1134" s="10"/>
      <c r="P1134" s="10">
        <f>IF(out[[#This Row],[שמות ערביים]]="ערבי",1,0)</f>
        <v>0</v>
      </c>
    </row>
    <row r="1135" spans="1:16" x14ac:dyDescent="0.25">
      <c r="A1135" s="1" t="s">
        <v>9</v>
      </c>
      <c r="B1135" s="1" t="s">
        <v>1970</v>
      </c>
      <c r="C1135" s="1" t="s">
        <v>291</v>
      </c>
      <c r="D1135" s="1" t="s">
        <v>1971</v>
      </c>
      <c r="E1135" s="1" t="s">
        <v>70</v>
      </c>
      <c r="F1135" s="1" t="s">
        <v>70</v>
      </c>
      <c r="G1135" s="1" t="s">
        <v>15</v>
      </c>
      <c r="H1135" t="b">
        <v>1</v>
      </c>
      <c r="I1135" t="b">
        <v>1</v>
      </c>
      <c r="J1135" s="10" t="b">
        <f>IF(OR(out[[#This Row],[retired]]=TRUE,out[[#This Row],[deceased]]=TRUE),FALSE,TRUE)</f>
        <v>0</v>
      </c>
      <c r="K1135" s="10" t="str">
        <f>IFERROR(VLOOKUP(out[[#This Row],[role]:[role]],Table2[],MATCH(out[[#Headers],[דירוג]],Table2[#Headers],0),FALSE),"אחר")</f>
        <v>שופט</v>
      </c>
      <c r="L1135" s="10" t="str">
        <f>IFERROR(VLOOKUP(out[[#This Row],[role]:[role]],Table2[],MATCH(out[[#Headers],[ערכאה]],Table2[#Headers],0),FALSE),"אחר")</f>
        <v>בית משפט המחוזי</v>
      </c>
      <c r="M1135" s="10">
        <v>1</v>
      </c>
      <c r="N1135" s="10">
        <f>IF(out[[#This Row],[sex]]="female",1,0)</f>
        <v>0</v>
      </c>
      <c r="O1135" s="10"/>
      <c r="P1135" s="10">
        <f>IF(out[[#This Row],[שמות ערביים]]="ערבי",1,0)</f>
        <v>0</v>
      </c>
    </row>
    <row r="1136" spans="1:16" x14ac:dyDescent="0.25">
      <c r="A1136" s="1" t="s">
        <v>9</v>
      </c>
      <c r="B1136" s="1" t="s">
        <v>330</v>
      </c>
      <c r="C1136" s="1" t="s">
        <v>822</v>
      </c>
      <c r="D1136" s="1" t="s">
        <v>639</v>
      </c>
      <c r="E1136" s="1" t="s">
        <v>1613</v>
      </c>
      <c r="F1136" s="1" t="s">
        <v>640</v>
      </c>
      <c r="G1136" s="1" t="s">
        <v>15</v>
      </c>
      <c r="H1136" t="b">
        <v>1</v>
      </c>
      <c r="I1136" t="b">
        <v>0</v>
      </c>
      <c r="J1136" s="10" t="b">
        <f>IF(OR(out[[#This Row],[retired]]=TRUE,out[[#This Row],[deceased]]=TRUE),FALSE,TRUE)</f>
        <v>0</v>
      </c>
      <c r="K1136" s="10" t="str">
        <f>IFERROR(VLOOKUP(out[[#This Row],[role]:[role]],Table2[],MATCH(out[[#Headers],[דירוג]],Table2[#Headers],0),FALSE),"אחר")</f>
        <v>שופט</v>
      </c>
      <c r="L1136" s="10" t="str">
        <f>IFERROR(VLOOKUP(out[[#This Row],[role]:[role]],Table2[],MATCH(out[[#Headers],[ערכאה]],Table2[#Headers],0),FALSE),"אחר")</f>
        <v>בית משפט שלום</v>
      </c>
      <c r="M1136" s="10">
        <v>1</v>
      </c>
      <c r="N1136" s="10">
        <f>IF(out[[#This Row],[sex]]="female",1,0)</f>
        <v>0</v>
      </c>
      <c r="O1136" s="10"/>
      <c r="P1136" s="10">
        <f>IF(out[[#This Row],[שמות ערביים]]="ערבי",1,0)</f>
        <v>0</v>
      </c>
    </row>
    <row r="1137" spans="1:16" x14ac:dyDescent="0.25">
      <c r="A1137" s="1" t="s">
        <v>9</v>
      </c>
      <c r="B1137" s="1" t="s">
        <v>70</v>
      </c>
      <c r="C1137" s="1" t="s">
        <v>193</v>
      </c>
      <c r="D1137" s="1" t="s">
        <v>1972</v>
      </c>
      <c r="E1137" s="1" t="s">
        <v>515</v>
      </c>
      <c r="F1137" s="1" t="s">
        <v>1973</v>
      </c>
      <c r="G1137" s="1" t="s">
        <v>15</v>
      </c>
      <c r="H1137" t="b">
        <v>1</v>
      </c>
      <c r="I1137" t="b">
        <v>1</v>
      </c>
      <c r="J1137" s="10" t="b">
        <f>IF(OR(out[[#This Row],[retired]]=TRUE,out[[#This Row],[deceased]]=TRUE),FALSE,TRUE)</f>
        <v>0</v>
      </c>
      <c r="K1137" s="10" t="str">
        <f>IFERROR(VLOOKUP(out[[#This Row],[role]:[role]],Table2[],MATCH(out[[#Headers],[דירוג]],Table2[#Headers],0),FALSE),"אחר")</f>
        <v>אחר</v>
      </c>
      <c r="L1137" s="10" t="str">
        <f>IFERROR(VLOOKUP(out[[#This Row],[role]:[role]],Table2[],MATCH(out[[#Headers],[ערכאה]],Table2[#Headers],0),FALSE),"אחר")</f>
        <v>אחר</v>
      </c>
      <c r="M1137" s="10">
        <v>1</v>
      </c>
      <c r="N1137" s="10">
        <f>IF(out[[#This Row],[sex]]="female",1,0)</f>
        <v>0</v>
      </c>
      <c r="O1137" s="10"/>
      <c r="P1137" s="10">
        <f>IF(out[[#This Row],[שמות ערביים]]="ערבי",1,0)</f>
        <v>0</v>
      </c>
    </row>
    <row r="1138" spans="1:16" x14ac:dyDescent="0.25">
      <c r="A1138" s="1" t="s">
        <v>9</v>
      </c>
      <c r="B1138" s="1" t="s">
        <v>927</v>
      </c>
      <c r="C1138" s="1" t="s">
        <v>477</v>
      </c>
      <c r="D1138" s="1" t="s">
        <v>1974</v>
      </c>
      <c r="E1138" s="1" t="s">
        <v>70</v>
      </c>
      <c r="F1138" s="1" t="s">
        <v>70</v>
      </c>
      <c r="G1138" s="1" t="s">
        <v>15</v>
      </c>
      <c r="H1138" t="b">
        <v>1</v>
      </c>
      <c r="I1138" t="b">
        <v>1</v>
      </c>
      <c r="J1138" s="10" t="b">
        <f>IF(OR(out[[#This Row],[retired]]=TRUE,out[[#This Row],[deceased]]=TRUE),FALSE,TRUE)</f>
        <v>0</v>
      </c>
      <c r="K1138" s="10" t="str">
        <f>IFERROR(VLOOKUP(out[[#This Row],[role]:[role]],Table2[],MATCH(out[[#Headers],[דירוג]],Table2[#Headers],0),FALSE),"אחר")</f>
        <v>סגן או משנה</v>
      </c>
      <c r="L1138" s="10" t="str">
        <f>IFERROR(VLOOKUP(out[[#This Row],[role]:[role]],Table2[],MATCH(out[[#Headers],[ערכאה]],Table2[#Headers],0),FALSE),"אחר")</f>
        <v>בית המשפט העליון</v>
      </c>
      <c r="M1138" s="10">
        <v>1</v>
      </c>
      <c r="N1138" s="10">
        <f>IF(out[[#This Row],[sex]]="female",1,0)</f>
        <v>0</v>
      </c>
      <c r="O1138" s="10"/>
      <c r="P1138" s="10">
        <f>IF(out[[#This Row],[שמות ערביים]]="ערבי",1,0)</f>
        <v>0</v>
      </c>
    </row>
    <row r="1139" spans="1:16" x14ac:dyDescent="0.25">
      <c r="A1139" s="1" t="s">
        <v>9</v>
      </c>
      <c r="B1139" s="1" t="s">
        <v>549</v>
      </c>
      <c r="C1139" s="1" t="s">
        <v>991</v>
      </c>
      <c r="D1139" s="1" t="s">
        <v>1975</v>
      </c>
      <c r="E1139" s="1" t="s">
        <v>1331</v>
      </c>
      <c r="F1139" s="1" t="s">
        <v>1976</v>
      </c>
      <c r="G1139" s="1" t="s">
        <v>15</v>
      </c>
      <c r="H1139" t="b">
        <v>1</v>
      </c>
      <c r="I1139" t="b">
        <v>0</v>
      </c>
      <c r="J1139" s="10" t="b">
        <f>IF(OR(out[[#This Row],[retired]]=TRUE,out[[#This Row],[deceased]]=TRUE),FALSE,TRUE)</f>
        <v>0</v>
      </c>
      <c r="K1139" s="10" t="str">
        <f>IFERROR(VLOOKUP(out[[#This Row],[role]:[role]],Table2[],MATCH(out[[#Headers],[דירוג]],Table2[#Headers],0),FALSE),"אחר")</f>
        <v>שופט</v>
      </c>
      <c r="L1139" s="10" t="str">
        <f>IFERROR(VLOOKUP(out[[#This Row],[role]:[role]],Table2[],MATCH(out[[#Headers],[ערכאה]],Table2[#Headers],0),FALSE),"אחר")</f>
        <v>בית המשפט העליון</v>
      </c>
      <c r="M1139" s="10">
        <v>1</v>
      </c>
      <c r="N1139" s="10">
        <f>IF(out[[#This Row],[sex]]="female",1,0)</f>
        <v>0</v>
      </c>
      <c r="O1139" s="10"/>
      <c r="P1139" s="10">
        <f>IF(out[[#This Row],[שמות ערביים]]="ערבי",1,0)</f>
        <v>0</v>
      </c>
    </row>
    <row r="1140" spans="1:16" x14ac:dyDescent="0.25">
      <c r="A1140" s="1" t="s">
        <v>99</v>
      </c>
      <c r="B1140" s="1" t="s">
        <v>1977</v>
      </c>
      <c r="C1140" s="1" t="s">
        <v>215</v>
      </c>
      <c r="D1140" s="1" t="s">
        <v>1978</v>
      </c>
      <c r="E1140" s="1" t="s">
        <v>217</v>
      </c>
      <c r="F1140" s="1" t="s">
        <v>1979</v>
      </c>
      <c r="G1140" s="1" t="s">
        <v>15</v>
      </c>
      <c r="H1140" t="b">
        <v>1</v>
      </c>
      <c r="I1140" t="b">
        <v>0</v>
      </c>
      <c r="J1140" s="10" t="b">
        <f>IF(OR(out[[#This Row],[retired]]=TRUE,out[[#This Row],[deceased]]=TRUE),FALSE,TRUE)</f>
        <v>0</v>
      </c>
      <c r="K1140" s="10" t="str">
        <f>IFERROR(VLOOKUP(out[[#This Row],[role]:[role]],Table2[],MATCH(out[[#Headers],[דירוג]],Table2[#Headers],0),FALSE),"אחר")</f>
        <v>רשם</v>
      </c>
      <c r="L1140" s="10" t="str">
        <f>IFERROR(VLOOKUP(out[[#This Row],[role]:[role]],Table2[],MATCH(out[[#Headers],[ערכאה]],Table2[#Headers],0),FALSE),"אחר")</f>
        <v>בית הדין האזורי לעבודה</v>
      </c>
      <c r="M1140" s="10">
        <v>1</v>
      </c>
      <c r="N1140" s="10">
        <f>IF(out[[#This Row],[sex]]="female",1,0)</f>
        <v>0</v>
      </c>
      <c r="O1140" s="10"/>
      <c r="P1140" s="10">
        <f>IF(out[[#This Row],[שמות ערביים]]="ערבי",1,0)</f>
        <v>0</v>
      </c>
    </row>
    <row r="1141" spans="1:16" x14ac:dyDescent="0.25">
      <c r="A1141" s="1" t="s">
        <v>9</v>
      </c>
      <c r="B1141" s="1" t="s">
        <v>1984</v>
      </c>
      <c r="C1141" s="1" t="s">
        <v>1985</v>
      </c>
      <c r="D1141" s="1" t="s">
        <v>1986</v>
      </c>
      <c r="E1141" s="1" t="s">
        <v>1987</v>
      </c>
      <c r="F1141" s="1" t="s">
        <v>1988</v>
      </c>
      <c r="G1141" s="1" t="s">
        <v>15</v>
      </c>
      <c r="H1141" t="b">
        <v>1</v>
      </c>
      <c r="I1141" t="b">
        <v>1</v>
      </c>
      <c r="J1141" s="10" t="b">
        <f>IF(OR(out[[#This Row],[retired]]=TRUE,out[[#This Row],[deceased]]=TRUE),FALSE,TRUE)</f>
        <v>0</v>
      </c>
      <c r="K1141" s="10" t="str">
        <f>IFERROR(VLOOKUP(out[[#This Row],[role]:[role]],Table2[],MATCH(out[[#Headers],[דירוג]],Table2[#Headers],0),FALSE),"אחר")</f>
        <v>נשיא</v>
      </c>
      <c r="L1141" s="10" t="str">
        <f>IFERROR(VLOOKUP(out[[#This Row],[role]:[role]],Table2[],MATCH(out[[#Headers],[ערכאה]],Table2[#Headers],0),FALSE),"אחר")</f>
        <v>בית משפט המחוזי</v>
      </c>
      <c r="M1141" s="10">
        <v>1</v>
      </c>
      <c r="N1141" s="10">
        <f>IF(out[[#This Row],[sex]]="female",1,0)</f>
        <v>0</v>
      </c>
      <c r="O1141" s="10"/>
      <c r="P1141" s="10">
        <f>IF(out[[#This Row],[שמות ערביים]]="ערבי",1,0)</f>
        <v>0</v>
      </c>
    </row>
    <row r="1142" spans="1:16" x14ac:dyDescent="0.25">
      <c r="A1142" s="1" t="s">
        <v>9</v>
      </c>
      <c r="B1142" s="1" t="s">
        <v>32</v>
      </c>
      <c r="C1142" s="1" t="s">
        <v>1998</v>
      </c>
      <c r="D1142" s="1" t="s">
        <v>1999</v>
      </c>
      <c r="E1142" s="1" t="s">
        <v>2000</v>
      </c>
      <c r="F1142" s="1" t="s">
        <v>2001</v>
      </c>
      <c r="G1142" s="1" t="s">
        <v>26</v>
      </c>
      <c r="H1142" t="b">
        <v>1</v>
      </c>
      <c r="I1142" t="b">
        <v>0</v>
      </c>
      <c r="J1142" s="10" t="b">
        <f>IF(OR(out[[#This Row],[retired]]=TRUE,out[[#This Row],[deceased]]=TRUE),FALSE,TRUE)</f>
        <v>0</v>
      </c>
      <c r="K1142" s="10" t="str">
        <f>IFERROR(VLOOKUP(out[[#This Row],[role]:[role]],Table2[],MATCH(out[[#Headers],[דירוג]],Table2[#Headers],0),FALSE),"אחר")</f>
        <v>שופט</v>
      </c>
      <c r="L1142" s="10" t="str">
        <f>IFERROR(VLOOKUP(out[[#This Row],[role]:[role]],Table2[],MATCH(out[[#Headers],[ערכאה]],Table2[#Headers],0),FALSE),"אחר")</f>
        <v>בית משפט שלום</v>
      </c>
      <c r="M1142" s="10">
        <v>1</v>
      </c>
      <c r="N1142" s="10">
        <f>IF(out[[#This Row],[sex]]="female",1,0)</f>
        <v>1</v>
      </c>
      <c r="O1142" s="10"/>
      <c r="P1142" s="10">
        <f>IF(out[[#This Row],[שמות ערביים]]="ערבי",1,0)</f>
        <v>0</v>
      </c>
    </row>
    <row r="1143" spans="1:16" x14ac:dyDescent="0.25">
      <c r="A1143" s="1" t="s">
        <v>9</v>
      </c>
      <c r="B1143" s="1" t="s">
        <v>253</v>
      </c>
      <c r="C1143" s="1" t="s">
        <v>1256</v>
      </c>
      <c r="D1143" s="1" t="s">
        <v>2002</v>
      </c>
      <c r="E1143" s="1" t="s">
        <v>70</v>
      </c>
      <c r="F1143" s="1" t="s">
        <v>70</v>
      </c>
      <c r="G1143" s="1" t="s">
        <v>15</v>
      </c>
      <c r="H1143" t="b">
        <v>1</v>
      </c>
      <c r="I1143" t="b">
        <v>1</v>
      </c>
      <c r="J1143" s="10" t="b">
        <f>IF(OR(out[[#This Row],[retired]]=TRUE,out[[#This Row],[deceased]]=TRUE),FALSE,TRUE)</f>
        <v>0</v>
      </c>
      <c r="K1143" s="10" t="str">
        <f>IFERROR(VLOOKUP(out[[#This Row],[role]:[role]],Table2[],MATCH(out[[#Headers],[דירוג]],Table2[#Headers],0),FALSE),"אחר")</f>
        <v>שופט</v>
      </c>
      <c r="L1143" s="10" t="str">
        <f>IFERROR(VLOOKUP(out[[#This Row],[role]:[role]],Table2[],MATCH(out[[#Headers],[ערכאה]],Table2[#Headers],0),FALSE),"אחר")</f>
        <v>בית משפט שלום</v>
      </c>
      <c r="M1143" s="10">
        <v>1</v>
      </c>
      <c r="N1143" s="10">
        <f>IF(out[[#This Row],[sex]]="female",1,0)</f>
        <v>0</v>
      </c>
      <c r="O1143" s="10"/>
      <c r="P1143" s="10">
        <f>IF(out[[#This Row],[שמות ערביים]]="ערבי",1,0)</f>
        <v>0</v>
      </c>
    </row>
    <row r="1144" spans="1:16" x14ac:dyDescent="0.25">
      <c r="A1144" s="1" t="s">
        <v>9</v>
      </c>
      <c r="B1144" s="1" t="s">
        <v>2010</v>
      </c>
      <c r="C1144" s="1" t="s">
        <v>68</v>
      </c>
      <c r="D1144" s="1" t="s">
        <v>2011</v>
      </c>
      <c r="E1144" s="1" t="s">
        <v>2012</v>
      </c>
      <c r="F1144" s="1" t="s">
        <v>2013</v>
      </c>
      <c r="G1144" s="1" t="s">
        <v>15</v>
      </c>
      <c r="H1144" t="b">
        <v>1</v>
      </c>
      <c r="I1144" t="b">
        <v>1</v>
      </c>
      <c r="J1144" s="10" t="b">
        <f>IF(OR(out[[#This Row],[retired]]=TRUE,out[[#This Row],[deceased]]=TRUE),FALSE,TRUE)</f>
        <v>0</v>
      </c>
      <c r="K1144" s="10" t="str">
        <f>IFERROR(VLOOKUP(out[[#This Row],[role]:[role]],Table2[],MATCH(out[[#Headers],[דירוג]],Table2[#Headers],0),FALSE),"אחר")</f>
        <v>שופט</v>
      </c>
      <c r="L1144" s="10" t="str">
        <f>IFERROR(VLOOKUP(out[[#This Row],[role]:[role]],Table2[],MATCH(out[[#Headers],[ערכאה]],Table2[#Headers],0),FALSE),"אחר")</f>
        <v>בית משפט שלום</v>
      </c>
      <c r="M1144" s="10">
        <v>1</v>
      </c>
      <c r="N1144" s="10">
        <f>IF(out[[#This Row],[sex]]="female",1,0)</f>
        <v>0</v>
      </c>
      <c r="O1144" s="10"/>
      <c r="P1144" s="10">
        <f>IF(out[[#This Row],[שמות ערביים]]="ערבי",1,0)</f>
        <v>0</v>
      </c>
    </row>
    <row r="1145" spans="1:16" x14ac:dyDescent="0.25">
      <c r="A1145" s="1" t="s">
        <v>9</v>
      </c>
      <c r="B1145" s="1" t="s">
        <v>243</v>
      </c>
      <c r="C1145" s="1" t="s">
        <v>477</v>
      </c>
      <c r="D1145" s="1" t="s">
        <v>2014</v>
      </c>
      <c r="E1145" s="1" t="s">
        <v>70</v>
      </c>
      <c r="F1145" s="1" t="s">
        <v>70</v>
      </c>
      <c r="G1145" s="1" t="s">
        <v>15</v>
      </c>
      <c r="H1145" t="b">
        <v>1</v>
      </c>
      <c r="I1145" t="b">
        <v>1</v>
      </c>
      <c r="J1145" s="10" t="b">
        <f>IF(OR(out[[#This Row],[retired]]=TRUE,out[[#This Row],[deceased]]=TRUE),FALSE,TRUE)</f>
        <v>0</v>
      </c>
      <c r="K1145" s="10" t="str">
        <f>IFERROR(VLOOKUP(out[[#This Row],[role]:[role]],Table2[],MATCH(out[[#Headers],[דירוג]],Table2[#Headers],0),FALSE),"אחר")</f>
        <v>נשיא</v>
      </c>
      <c r="L1145" s="10" t="str">
        <f>IFERROR(VLOOKUP(out[[#This Row],[role]:[role]],Table2[],MATCH(out[[#Headers],[ערכאה]],Table2[#Headers],0),FALSE),"אחר")</f>
        <v>בית המשפט העליון</v>
      </c>
      <c r="M1145" s="10">
        <v>1</v>
      </c>
      <c r="N1145" s="10">
        <f>IF(out[[#This Row],[sex]]="female",1,0)</f>
        <v>0</v>
      </c>
      <c r="O1145" s="10"/>
      <c r="P1145" s="10">
        <f>IF(out[[#This Row],[שמות ערביים]]="ערבי",1,0)</f>
        <v>0</v>
      </c>
    </row>
    <row r="1146" spans="1:16" x14ac:dyDescent="0.25">
      <c r="A1146" s="1" t="s">
        <v>9</v>
      </c>
      <c r="B1146" s="1" t="s">
        <v>295</v>
      </c>
      <c r="C1146" s="1" t="s">
        <v>2015</v>
      </c>
      <c r="D1146" s="1" t="s">
        <v>2016</v>
      </c>
      <c r="E1146" s="1" t="s">
        <v>2017</v>
      </c>
      <c r="F1146" s="1" t="s">
        <v>2018</v>
      </c>
      <c r="G1146" s="1" t="s">
        <v>15</v>
      </c>
      <c r="H1146" t="b">
        <v>1</v>
      </c>
      <c r="I1146" t="b">
        <v>1</v>
      </c>
      <c r="J1146" s="10" t="b">
        <f>IF(OR(out[[#This Row],[retired]]=TRUE,out[[#This Row],[deceased]]=TRUE),FALSE,TRUE)</f>
        <v>0</v>
      </c>
      <c r="K1146" s="10" t="str">
        <f>IFERROR(VLOOKUP(out[[#This Row],[role]:[role]],Table2[],MATCH(out[[#Headers],[דירוג]],Table2[#Headers],0),FALSE),"אחר")</f>
        <v>שופט</v>
      </c>
      <c r="L1146" s="10" t="str">
        <f>IFERROR(VLOOKUP(out[[#This Row],[role]:[role]],Table2[],MATCH(out[[#Headers],[ערכאה]],Table2[#Headers],0),FALSE),"אחר")</f>
        <v>בית משפט המחוזי</v>
      </c>
      <c r="M1146" s="10">
        <v>1</v>
      </c>
      <c r="N1146" s="10">
        <f>IF(out[[#This Row],[sex]]="female",1,0)</f>
        <v>0</v>
      </c>
      <c r="O1146" s="10"/>
      <c r="P1146" s="10">
        <f>IF(out[[#This Row],[שמות ערביים]]="ערבי",1,0)</f>
        <v>0</v>
      </c>
    </row>
    <row r="1147" spans="1:16" x14ac:dyDescent="0.25">
      <c r="A1147" s="1" t="s">
        <v>9</v>
      </c>
      <c r="B1147" s="1" t="s">
        <v>549</v>
      </c>
      <c r="C1147" s="1" t="s">
        <v>68</v>
      </c>
      <c r="D1147" s="1" t="s">
        <v>2016</v>
      </c>
      <c r="E1147" s="1" t="s">
        <v>2019</v>
      </c>
      <c r="F1147" s="1" t="s">
        <v>2018</v>
      </c>
      <c r="G1147" s="1" t="s">
        <v>15</v>
      </c>
      <c r="H1147" t="b">
        <v>1</v>
      </c>
      <c r="I1147" t="b">
        <v>0</v>
      </c>
      <c r="J1147" s="10" t="b">
        <f>IF(OR(out[[#This Row],[retired]]=TRUE,out[[#This Row],[deceased]]=TRUE),FALSE,TRUE)</f>
        <v>0</v>
      </c>
      <c r="K1147" s="10" t="str">
        <f>IFERROR(VLOOKUP(out[[#This Row],[role]:[role]],Table2[],MATCH(out[[#Headers],[דירוג]],Table2[#Headers],0),FALSE),"אחר")</f>
        <v>שופט</v>
      </c>
      <c r="L1147" s="10" t="str">
        <f>IFERROR(VLOOKUP(out[[#This Row],[role]:[role]],Table2[],MATCH(out[[#Headers],[ערכאה]],Table2[#Headers],0),FALSE),"אחר")</f>
        <v>בית המשפט העליון</v>
      </c>
      <c r="M1147" s="10">
        <v>1</v>
      </c>
      <c r="N1147" s="10">
        <f>IF(out[[#This Row],[sex]]="female",1,0)</f>
        <v>0</v>
      </c>
      <c r="O1147" s="10"/>
      <c r="P1147" s="10">
        <f>IF(out[[#This Row],[שמות ערביים]]="ערבי",1,0)</f>
        <v>0</v>
      </c>
    </row>
    <row r="1148" spans="1:16" x14ac:dyDescent="0.25">
      <c r="A1148" s="1" t="s">
        <v>9</v>
      </c>
      <c r="B1148" s="1" t="s">
        <v>900</v>
      </c>
      <c r="C1148" s="1" t="s">
        <v>1670</v>
      </c>
      <c r="D1148" s="1" t="s">
        <v>2016</v>
      </c>
      <c r="E1148" s="1" t="s">
        <v>1672</v>
      </c>
      <c r="F1148" s="1" t="s">
        <v>2018</v>
      </c>
      <c r="G1148" s="1" t="s">
        <v>15</v>
      </c>
      <c r="H1148" t="b">
        <v>1</v>
      </c>
      <c r="I1148" t="b">
        <v>0</v>
      </c>
      <c r="J1148" s="10" t="b">
        <f>IF(OR(out[[#This Row],[retired]]=TRUE,out[[#This Row],[deceased]]=TRUE),FALSE,TRUE)</f>
        <v>0</v>
      </c>
      <c r="K1148" s="10" t="str">
        <f>IFERROR(VLOOKUP(out[[#This Row],[role]:[role]],Table2[],MATCH(out[[#Headers],[דירוג]],Table2[#Headers],0),FALSE),"אחר")</f>
        <v>שופט</v>
      </c>
      <c r="L1148" s="10" t="str">
        <f>IFERROR(VLOOKUP(out[[#This Row],[role]:[role]],Table2[],MATCH(out[[#Headers],[ערכאה]],Table2[#Headers],0),FALSE),"אחר")</f>
        <v>בית משפט המחוזי</v>
      </c>
      <c r="M1148" s="10">
        <v>1</v>
      </c>
      <c r="N1148" s="10">
        <f>IF(out[[#This Row],[sex]]="female",1,0)</f>
        <v>0</v>
      </c>
      <c r="O1148" s="10"/>
      <c r="P1148" s="10">
        <f>IF(out[[#This Row],[שמות ערביים]]="ערבי",1,0)</f>
        <v>0</v>
      </c>
    </row>
    <row r="1149" spans="1:16" x14ac:dyDescent="0.25">
      <c r="A1149" s="1" t="s">
        <v>9</v>
      </c>
      <c r="B1149" s="1" t="s">
        <v>1419</v>
      </c>
      <c r="C1149" s="1" t="s">
        <v>367</v>
      </c>
      <c r="D1149" s="1" t="s">
        <v>2036</v>
      </c>
      <c r="E1149" s="1" t="s">
        <v>369</v>
      </c>
      <c r="F1149" s="1" t="s">
        <v>2037</v>
      </c>
      <c r="G1149" s="1" t="s">
        <v>15</v>
      </c>
      <c r="H1149" t="b">
        <v>1</v>
      </c>
      <c r="I1149" t="b">
        <v>0</v>
      </c>
      <c r="J1149" s="10" t="b">
        <f>IF(OR(out[[#This Row],[retired]]=TRUE,out[[#This Row],[deceased]]=TRUE),FALSE,TRUE)</f>
        <v>0</v>
      </c>
      <c r="K1149" s="10" t="str">
        <f>IFERROR(VLOOKUP(out[[#This Row],[role]:[role]],Table2[],MATCH(out[[#Headers],[דירוג]],Table2[#Headers],0),FALSE),"אחר")</f>
        <v>שופט</v>
      </c>
      <c r="L1149" s="10" t="str">
        <f>IFERROR(VLOOKUP(out[[#This Row],[role]:[role]],Table2[],MATCH(out[[#Headers],[ערכאה]],Table2[#Headers],0),FALSE),"אחר")</f>
        <v>בית משפט המחוזי</v>
      </c>
      <c r="M1149" s="10">
        <v>1</v>
      </c>
      <c r="N1149" s="10">
        <f>IF(out[[#This Row],[sex]]="female",1,0)</f>
        <v>0</v>
      </c>
      <c r="O1149" s="10"/>
      <c r="P1149" s="10">
        <f>IF(out[[#This Row],[שמות ערביים]]="ערבי",1,0)</f>
        <v>0</v>
      </c>
    </row>
    <row r="1150" spans="1:16" x14ac:dyDescent="0.25">
      <c r="A1150" s="1" t="s">
        <v>9</v>
      </c>
      <c r="B1150" s="1" t="s">
        <v>900</v>
      </c>
      <c r="C1150" s="1" t="s">
        <v>133</v>
      </c>
      <c r="D1150" s="1" t="s">
        <v>2038</v>
      </c>
      <c r="E1150" s="1" t="s">
        <v>2039</v>
      </c>
      <c r="F1150" s="1" t="s">
        <v>2040</v>
      </c>
      <c r="G1150" s="1" t="s">
        <v>15</v>
      </c>
      <c r="H1150" t="b">
        <v>1</v>
      </c>
      <c r="I1150" t="b">
        <v>0</v>
      </c>
      <c r="J1150" s="10" t="b">
        <f>IF(OR(out[[#This Row],[retired]]=TRUE,out[[#This Row],[deceased]]=TRUE),FALSE,TRUE)</f>
        <v>0</v>
      </c>
      <c r="K1150" s="10" t="str">
        <f>IFERROR(VLOOKUP(out[[#This Row],[role]:[role]],Table2[],MATCH(out[[#Headers],[דירוג]],Table2[#Headers],0),FALSE),"אחר")</f>
        <v>שופט</v>
      </c>
      <c r="L1150" s="10" t="str">
        <f>IFERROR(VLOOKUP(out[[#This Row],[role]:[role]],Table2[],MATCH(out[[#Headers],[ערכאה]],Table2[#Headers],0),FALSE),"אחר")</f>
        <v>בית משפט המחוזי</v>
      </c>
      <c r="M1150" s="10">
        <v>1</v>
      </c>
      <c r="N1150" s="10">
        <f>IF(out[[#This Row],[sex]]="female",1,0)</f>
        <v>0</v>
      </c>
      <c r="O1150" s="10"/>
      <c r="P1150" s="10">
        <f>IF(out[[#This Row],[שמות ערביים]]="ערבי",1,0)</f>
        <v>0</v>
      </c>
    </row>
    <row r="1151" spans="1:16" x14ac:dyDescent="0.25">
      <c r="A1151" s="1" t="s">
        <v>9</v>
      </c>
      <c r="B1151" s="1" t="s">
        <v>52</v>
      </c>
      <c r="C1151" s="1" t="s">
        <v>2056</v>
      </c>
      <c r="D1151" s="1" t="s">
        <v>2057</v>
      </c>
      <c r="E1151" s="1" t="s">
        <v>2058</v>
      </c>
      <c r="F1151" s="1" t="s">
        <v>2059</v>
      </c>
      <c r="G1151" s="1" t="s">
        <v>15</v>
      </c>
      <c r="H1151" t="b">
        <v>1</v>
      </c>
      <c r="I1151" t="b">
        <v>1</v>
      </c>
      <c r="J1151" s="10" t="b">
        <f>IF(OR(out[[#This Row],[retired]]=TRUE,out[[#This Row],[deceased]]=TRUE),FALSE,TRUE)</f>
        <v>0</v>
      </c>
      <c r="K1151" s="10" t="str">
        <f>IFERROR(VLOOKUP(out[[#This Row],[role]:[role]],Table2[],MATCH(out[[#Headers],[דירוג]],Table2[#Headers],0),FALSE),"אחר")</f>
        <v>שופט</v>
      </c>
      <c r="L1151" s="10" t="str">
        <f>IFERROR(VLOOKUP(out[[#This Row],[role]:[role]],Table2[],MATCH(out[[#Headers],[ערכאה]],Table2[#Headers],0),FALSE),"אחר")</f>
        <v>בית משפט שלום</v>
      </c>
      <c r="M1151" s="10">
        <v>1</v>
      </c>
      <c r="N1151" s="10">
        <f>IF(out[[#This Row],[sex]]="female",1,0)</f>
        <v>0</v>
      </c>
      <c r="O1151" s="10"/>
      <c r="P1151" s="10">
        <f>IF(out[[#This Row],[שמות ערביים]]="ערבי",1,0)</f>
        <v>0</v>
      </c>
    </row>
    <row r="1152" spans="1:16" x14ac:dyDescent="0.25">
      <c r="A1152" s="1" t="s">
        <v>9</v>
      </c>
      <c r="B1152" s="1" t="s">
        <v>880</v>
      </c>
      <c r="C1152" s="1" t="s">
        <v>2060</v>
      </c>
      <c r="D1152" s="1" t="s">
        <v>2061</v>
      </c>
      <c r="E1152" s="1" t="s">
        <v>2062</v>
      </c>
      <c r="F1152" s="1" t="s">
        <v>2063</v>
      </c>
      <c r="G1152" s="1" t="s">
        <v>15</v>
      </c>
      <c r="H1152" t="b">
        <v>1</v>
      </c>
      <c r="I1152" t="b">
        <v>0</v>
      </c>
      <c r="J1152" s="10" t="b">
        <f>IF(OR(out[[#This Row],[retired]]=TRUE,out[[#This Row],[deceased]]=TRUE),FALSE,TRUE)</f>
        <v>0</v>
      </c>
      <c r="K1152" s="10" t="str">
        <f>IFERROR(VLOOKUP(out[[#This Row],[role]:[role]],Table2[],MATCH(out[[#Headers],[דירוג]],Table2[#Headers],0),FALSE),"אחר")</f>
        <v>שופט</v>
      </c>
      <c r="L1152" s="10" t="str">
        <f>IFERROR(VLOOKUP(out[[#This Row],[role]:[role]],Table2[],MATCH(out[[#Headers],[ערכאה]],Table2[#Headers],0),FALSE),"אחר")</f>
        <v>בית משפט המחוזי</v>
      </c>
      <c r="M1152" s="10">
        <v>1</v>
      </c>
      <c r="N1152" s="10">
        <f>IF(out[[#This Row],[sex]]="female",1,0)</f>
        <v>0</v>
      </c>
      <c r="O1152" s="10"/>
      <c r="P1152" s="10">
        <f>IF(out[[#This Row],[שמות ערביים]]="ערבי",1,0)</f>
        <v>0</v>
      </c>
    </row>
    <row r="1153" spans="1:16" x14ac:dyDescent="0.25">
      <c r="A1153" s="1" t="s">
        <v>9</v>
      </c>
      <c r="B1153" s="1" t="s">
        <v>81</v>
      </c>
      <c r="C1153" s="1" t="s">
        <v>439</v>
      </c>
      <c r="D1153" s="1" t="s">
        <v>2057</v>
      </c>
      <c r="E1153" s="1" t="s">
        <v>440</v>
      </c>
      <c r="F1153" s="1" t="s">
        <v>2064</v>
      </c>
      <c r="G1153" s="1" t="s">
        <v>15</v>
      </c>
      <c r="H1153" t="b">
        <v>1</v>
      </c>
      <c r="I1153" t="b">
        <v>1</v>
      </c>
      <c r="J1153" s="10" t="b">
        <f>IF(OR(out[[#This Row],[retired]]=TRUE,out[[#This Row],[deceased]]=TRUE),FALSE,TRUE)</f>
        <v>0</v>
      </c>
      <c r="K1153" s="10" t="str">
        <f>IFERROR(VLOOKUP(out[[#This Row],[role]:[role]],Table2[],MATCH(out[[#Headers],[דירוג]],Table2[#Headers],0),FALSE),"אחר")</f>
        <v>סגן או משנה</v>
      </c>
      <c r="L1153" s="10" t="str">
        <f>IFERROR(VLOOKUP(out[[#This Row],[role]:[role]],Table2[],MATCH(out[[#Headers],[ערכאה]],Table2[#Headers],0),FALSE),"אחר")</f>
        <v>בית משפט המחוזי</v>
      </c>
      <c r="M1153" s="10">
        <v>1</v>
      </c>
      <c r="N1153" s="10">
        <f>IF(out[[#This Row],[sex]]="female",1,0)</f>
        <v>0</v>
      </c>
      <c r="O1153" s="10"/>
      <c r="P1153" s="10">
        <f>IF(out[[#This Row],[שמות ערביים]]="ערבי",1,0)</f>
        <v>0</v>
      </c>
    </row>
    <row r="1154" spans="1:16" x14ac:dyDescent="0.25">
      <c r="A1154" s="1" t="s">
        <v>9</v>
      </c>
      <c r="B1154" s="1" t="s">
        <v>2076</v>
      </c>
      <c r="C1154" s="1" t="s">
        <v>986</v>
      </c>
      <c r="D1154" s="1" t="s">
        <v>2077</v>
      </c>
      <c r="E1154" s="1" t="s">
        <v>988</v>
      </c>
      <c r="F1154" s="1" t="s">
        <v>2078</v>
      </c>
      <c r="G1154" s="1" t="s">
        <v>26</v>
      </c>
      <c r="H1154" t="b">
        <v>1</v>
      </c>
      <c r="I1154" t="b">
        <v>0</v>
      </c>
      <c r="J1154" s="10" t="b">
        <f>IF(OR(out[[#This Row],[retired]]=TRUE,out[[#This Row],[deceased]]=TRUE),FALSE,TRUE)</f>
        <v>0</v>
      </c>
      <c r="K1154" s="10" t="str">
        <f>IFERROR(VLOOKUP(out[[#This Row],[role]:[role]],Table2[],MATCH(out[[#Headers],[דירוג]],Table2[#Headers],0),FALSE),"אחר")</f>
        <v>שופט</v>
      </c>
      <c r="L1154" s="10" t="str">
        <f>IFERROR(VLOOKUP(out[[#This Row],[role]:[role]],Table2[],MATCH(out[[#Headers],[ערכאה]],Table2[#Headers],0),FALSE),"אחר")</f>
        <v>בית משפט שלום</v>
      </c>
      <c r="M1154" s="10">
        <v>1</v>
      </c>
      <c r="N1154" s="10">
        <f>IF(out[[#This Row],[sex]]="female",1,0)</f>
        <v>1</v>
      </c>
      <c r="O1154" s="10"/>
      <c r="P1154" s="10">
        <f>IF(out[[#This Row],[שמות ערביים]]="ערבי",1,0)</f>
        <v>0</v>
      </c>
    </row>
    <row r="1155" spans="1:16" x14ac:dyDescent="0.25">
      <c r="A1155" s="1" t="s">
        <v>9</v>
      </c>
      <c r="B1155" s="1" t="s">
        <v>2079</v>
      </c>
      <c r="C1155" s="1" t="s">
        <v>155</v>
      </c>
      <c r="D1155" s="1" t="s">
        <v>2080</v>
      </c>
      <c r="E1155" s="1" t="s">
        <v>157</v>
      </c>
      <c r="F1155" s="1" t="s">
        <v>2081</v>
      </c>
      <c r="G1155" s="1" t="s">
        <v>15</v>
      </c>
      <c r="H1155" t="b">
        <v>1</v>
      </c>
      <c r="I1155" t="b">
        <v>0</v>
      </c>
      <c r="J1155" s="10" t="b">
        <f>IF(OR(out[[#This Row],[retired]]=TRUE,out[[#This Row],[deceased]]=TRUE),FALSE,TRUE)</f>
        <v>0</v>
      </c>
      <c r="K1155" s="10" t="str">
        <f>IFERROR(VLOOKUP(out[[#This Row],[role]:[role]],Table2[],MATCH(out[[#Headers],[דירוג]],Table2[#Headers],0),FALSE),"אחר")</f>
        <v>שופט</v>
      </c>
      <c r="L1155" s="10" t="str">
        <f>IFERROR(VLOOKUP(out[[#This Row],[role]:[role]],Table2[],MATCH(out[[#Headers],[ערכאה]],Table2[#Headers],0),FALSE),"אחר")</f>
        <v>בית משפט שלום</v>
      </c>
      <c r="M1155" s="10">
        <v>1</v>
      </c>
      <c r="N1155" s="10">
        <f>IF(out[[#This Row],[sex]]="female",1,0)</f>
        <v>0</v>
      </c>
      <c r="O1155" s="10"/>
      <c r="P1155" s="10">
        <f>IF(out[[#This Row],[שמות ערביים]]="ערבי",1,0)</f>
        <v>0</v>
      </c>
    </row>
    <row r="1156" spans="1:16" x14ac:dyDescent="0.25">
      <c r="A1156" s="1" t="s">
        <v>9</v>
      </c>
      <c r="B1156" s="1" t="s">
        <v>860</v>
      </c>
      <c r="C1156" s="1" t="s">
        <v>2086</v>
      </c>
      <c r="D1156" s="1" t="s">
        <v>2087</v>
      </c>
      <c r="E1156" s="1" t="s">
        <v>2088</v>
      </c>
      <c r="F1156" s="1" t="s">
        <v>2089</v>
      </c>
      <c r="G1156" s="1" t="s">
        <v>15</v>
      </c>
      <c r="H1156" t="b">
        <v>1</v>
      </c>
      <c r="I1156" t="b">
        <v>0</v>
      </c>
      <c r="J1156" s="10" t="b">
        <f>IF(OR(out[[#This Row],[retired]]=TRUE,out[[#This Row],[deceased]]=TRUE),FALSE,TRUE)</f>
        <v>0</v>
      </c>
      <c r="K1156" s="10" t="str">
        <f>IFERROR(VLOOKUP(out[[#This Row],[role]:[role]],Table2[],MATCH(out[[#Headers],[דירוג]],Table2[#Headers],0),FALSE),"אחר")</f>
        <v>שופט</v>
      </c>
      <c r="L1156" s="10" t="str">
        <f>IFERROR(VLOOKUP(out[[#This Row],[role]:[role]],Table2[],MATCH(out[[#Headers],[ערכאה]],Table2[#Headers],0),FALSE),"אחר")</f>
        <v>בית משפט המחוזי</v>
      </c>
      <c r="M1156" s="10">
        <v>1</v>
      </c>
      <c r="N1156" s="10">
        <f>IF(out[[#This Row],[sex]]="female",1,0)</f>
        <v>0</v>
      </c>
      <c r="O1156" s="10"/>
      <c r="P1156" s="10">
        <f>IF(out[[#This Row],[שמות ערביים]]="ערבי",1,0)</f>
        <v>0</v>
      </c>
    </row>
    <row r="1157" spans="1:16" x14ac:dyDescent="0.25">
      <c r="A1157" s="1" t="s">
        <v>99</v>
      </c>
      <c r="B1157" s="1" t="s">
        <v>100</v>
      </c>
      <c r="C1157" s="1" t="s">
        <v>2072</v>
      </c>
      <c r="D1157" s="1" t="s">
        <v>2090</v>
      </c>
      <c r="E1157" s="1" t="s">
        <v>2091</v>
      </c>
      <c r="F1157" s="1" t="s">
        <v>2092</v>
      </c>
      <c r="G1157" s="1" t="s">
        <v>15</v>
      </c>
      <c r="H1157" t="b">
        <v>1</v>
      </c>
      <c r="I1157" t="b">
        <v>0</v>
      </c>
      <c r="J1157" s="10" t="b">
        <f>IF(OR(out[[#This Row],[retired]]=TRUE,out[[#This Row],[deceased]]=TRUE),FALSE,TRUE)</f>
        <v>0</v>
      </c>
      <c r="K1157" s="10" t="str">
        <f>IFERROR(VLOOKUP(out[[#This Row],[role]:[role]],Table2[],MATCH(out[[#Headers],[דירוג]],Table2[#Headers],0),FALSE),"אחר")</f>
        <v>רשם</v>
      </c>
      <c r="L1157" s="10" t="str">
        <f>IFERROR(VLOOKUP(out[[#This Row],[role]:[role]],Table2[],MATCH(out[[#Headers],[ערכאה]],Table2[#Headers],0),FALSE),"אחר")</f>
        <v>אחר</v>
      </c>
      <c r="M1157" s="10">
        <v>1</v>
      </c>
      <c r="N1157" s="10">
        <f>IF(out[[#This Row],[sex]]="female",1,0)</f>
        <v>0</v>
      </c>
      <c r="O1157" s="10"/>
      <c r="P1157" s="10">
        <f>IF(out[[#This Row],[שמות ערביים]]="ערבי",1,0)</f>
        <v>0</v>
      </c>
    </row>
    <row r="1158" spans="1:16" x14ac:dyDescent="0.25">
      <c r="A1158" s="1" t="s">
        <v>9</v>
      </c>
      <c r="B1158" s="1" t="s">
        <v>214</v>
      </c>
      <c r="C1158" s="1" t="s">
        <v>513</v>
      </c>
      <c r="D1158" s="1" t="s">
        <v>2096</v>
      </c>
      <c r="E1158" s="1" t="s">
        <v>70</v>
      </c>
      <c r="F1158" s="1" t="s">
        <v>70</v>
      </c>
      <c r="G1158" s="1" t="s">
        <v>15</v>
      </c>
      <c r="H1158" t="b">
        <v>1</v>
      </c>
      <c r="I1158" t="b">
        <v>1</v>
      </c>
      <c r="J1158" s="10" t="b">
        <f>IF(OR(out[[#This Row],[retired]]=TRUE,out[[#This Row],[deceased]]=TRUE),FALSE,TRUE)</f>
        <v>0</v>
      </c>
      <c r="K1158" s="10" t="str">
        <f>IFERROR(VLOOKUP(out[[#This Row],[role]:[role]],Table2[],MATCH(out[[#Headers],[דירוג]],Table2[#Headers],0),FALSE),"אחר")</f>
        <v>שופט</v>
      </c>
      <c r="L1158" s="10" t="str">
        <f>IFERROR(VLOOKUP(out[[#This Row],[role]:[role]],Table2[],MATCH(out[[#Headers],[ערכאה]],Table2[#Headers],0),FALSE),"אחר")</f>
        <v>בית משפט המחוזי</v>
      </c>
      <c r="M1158" s="10">
        <v>1</v>
      </c>
      <c r="N1158" s="10">
        <f>IF(out[[#This Row],[sex]]="female",1,0)</f>
        <v>0</v>
      </c>
      <c r="O1158" s="10"/>
      <c r="P1158" s="10">
        <f>IF(out[[#This Row],[שמות ערביים]]="ערבי",1,0)</f>
        <v>0</v>
      </c>
    </row>
    <row r="1159" spans="1:16" x14ac:dyDescent="0.25">
      <c r="A1159" s="1" t="s">
        <v>9</v>
      </c>
      <c r="B1159" s="1" t="s">
        <v>1669</v>
      </c>
      <c r="C1159" s="1" t="s">
        <v>2106</v>
      </c>
      <c r="D1159" s="1" t="s">
        <v>2107</v>
      </c>
      <c r="E1159" s="1" t="s">
        <v>2108</v>
      </c>
      <c r="F1159" s="1" t="s">
        <v>2109</v>
      </c>
      <c r="G1159" s="1" t="s">
        <v>15</v>
      </c>
      <c r="H1159" t="b">
        <v>1</v>
      </c>
      <c r="I1159" t="b">
        <v>0</v>
      </c>
      <c r="J1159" s="10" t="b">
        <f>IF(OR(out[[#This Row],[retired]]=TRUE,out[[#This Row],[deceased]]=TRUE),FALSE,TRUE)</f>
        <v>0</v>
      </c>
      <c r="K1159" s="10" t="str">
        <f>IFERROR(VLOOKUP(out[[#This Row],[role]:[role]],Table2[],MATCH(out[[#Headers],[דירוג]],Table2[#Headers],0),FALSE),"אחר")</f>
        <v>סגן או משנה</v>
      </c>
      <c r="L1159" s="10" t="str">
        <f>IFERROR(VLOOKUP(out[[#This Row],[role]:[role]],Table2[],MATCH(out[[#Headers],[ערכאה]],Table2[#Headers],0),FALSE),"אחר")</f>
        <v>בית משפט שלום</v>
      </c>
      <c r="M1159" s="10">
        <v>1</v>
      </c>
      <c r="N1159" s="10">
        <f>IF(out[[#This Row],[sex]]="female",1,0)</f>
        <v>0</v>
      </c>
      <c r="O1159" s="10"/>
      <c r="P1159" s="10">
        <f>IF(out[[#This Row],[שמות ערביים]]="ערבי",1,0)</f>
        <v>0</v>
      </c>
    </row>
    <row r="1160" spans="1:16" x14ac:dyDescent="0.25">
      <c r="A1160" s="1" t="s">
        <v>9</v>
      </c>
      <c r="B1160" s="1" t="s">
        <v>2125</v>
      </c>
      <c r="C1160" s="1" t="s">
        <v>727</v>
      </c>
      <c r="D1160" s="1" t="s">
        <v>2126</v>
      </c>
      <c r="E1160" s="1" t="s">
        <v>733</v>
      </c>
      <c r="F1160" s="1" t="s">
        <v>2127</v>
      </c>
      <c r="G1160" s="1" t="s">
        <v>15</v>
      </c>
      <c r="H1160" t="b">
        <v>1</v>
      </c>
      <c r="I1160" t="b">
        <v>0</v>
      </c>
      <c r="J1160" s="10" t="b">
        <f>IF(OR(out[[#This Row],[retired]]=TRUE,out[[#This Row],[deceased]]=TRUE),FALSE,TRUE)</f>
        <v>0</v>
      </c>
      <c r="K1160" s="10" t="str">
        <f>IFERROR(VLOOKUP(out[[#This Row],[role]:[role]],Table2[],MATCH(out[[#Headers],[דירוג]],Table2[#Headers],0),FALSE),"אחר")</f>
        <v>סגן או משנה</v>
      </c>
      <c r="L1160" s="10" t="str">
        <f>IFERROR(VLOOKUP(out[[#This Row],[role]:[role]],Table2[],MATCH(out[[#Headers],[ערכאה]],Table2[#Headers],0),FALSE),"אחר")</f>
        <v>בית משפט שלום</v>
      </c>
      <c r="M1160" s="10">
        <v>1</v>
      </c>
      <c r="N1160" s="10">
        <f>IF(out[[#This Row],[sex]]="female",1,0)</f>
        <v>0</v>
      </c>
      <c r="O1160" s="10"/>
      <c r="P1160" s="10">
        <f>IF(out[[#This Row],[שמות ערביים]]="ערבי",1,0)</f>
        <v>0</v>
      </c>
    </row>
    <row r="1161" spans="1:16" x14ac:dyDescent="0.25">
      <c r="A1161" s="1" t="s">
        <v>9</v>
      </c>
      <c r="B1161" s="1" t="s">
        <v>451</v>
      </c>
      <c r="C1161" s="1" t="s">
        <v>114</v>
      </c>
      <c r="D1161" s="1" t="s">
        <v>2133</v>
      </c>
      <c r="E1161" s="1" t="s">
        <v>70</v>
      </c>
      <c r="F1161" s="1" t="s">
        <v>70</v>
      </c>
      <c r="G1161" s="1" t="s">
        <v>15</v>
      </c>
      <c r="H1161" t="b">
        <v>1</v>
      </c>
      <c r="I1161" t="b">
        <v>1</v>
      </c>
      <c r="J1161" s="10" t="b">
        <f>IF(OR(out[[#This Row],[retired]]=TRUE,out[[#This Row],[deceased]]=TRUE),FALSE,TRUE)</f>
        <v>0</v>
      </c>
      <c r="K1161" s="10" t="str">
        <f>IFERROR(VLOOKUP(out[[#This Row],[role]:[role]],Table2[],MATCH(out[[#Headers],[דירוג]],Table2[#Headers],0),FALSE),"אחר")</f>
        <v>שופט</v>
      </c>
      <c r="L1161" s="10" t="str">
        <f>IFERROR(VLOOKUP(out[[#This Row],[role]:[role]],Table2[],MATCH(out[[#Headers],[ערכאה]],Table2[#Headers],0),FALSE),"אחר")</f>
        <v>בית המשפט העליון</v>
      </c>
      <c r="M1161" s="10">
        <v>1</v>
      </c>
      <c r="N1161" s="10">
        <f>IF(out[[#This Row],[sex]]="female",1,0)</f>
        <v>0</v>
      </c>
      <c r="O1161" s="10"/>
      <c r="P1161" s="10">
        <f>IF(out[[#This Row],[שמות ערביים]]="ערבי",1,0)</f>
        <v>0</v>
      </c>
    </row>
    <row r="1162" spans="1:16" x14ac:dyDescent="0.25">
      <c r="A1162" s="1" t="s">
        <v>99</v>
      </c>
      <c r="B1162" s="1" t="s">
        <v>2142</v>
      </c>
      <c r="C1162" s="1" t="s">
        <v>1124</v>
      </c>
      <c r="D1162" s="1" t="s">
        <v>2140</v>
      </c>
      <c r="E1162" s="1" t="s">
        <v>1126</v>
      </c>
      <c r="F1162" s="1" t="s">
        <v>2141</v>
      </c>
      <c r="G1162" s="1" t="s">
        <v>26</v>
      </c>
      <c r="H1162" t="b">
        <v>1</v>
      </c>
      <c r="I1162" t="b">
        <v>0</v>
      </c>
      <c r="J1162" s="10" t="b">
        <f>IF(OR(out[[#This Row],[retired]]=TRUE,out[[#This Row],[deceased]]=TRUE),FALSE,TRUE)</f>
        <v>0</v>
      </c>
      <c r="K1162" s="10" t="str">
        <f>IFERROR(VLOOKUP(out[[#This Row],[role]:[role]],Table2[],MATCH(out[[#Headers],[דירוג]],Table2[#Headers],0),FALSE),"אחר")</f>
        <v>רשם</v>
      </c>
      <c r="L1162" s="10" t="str">
        <f>IFERROR(VLOOKUP(out[[#This Row],[role]:[role]],Table2[],MATCH(out[[#Headers],[ערכאה]],Table2[#Headers],0),FALSE),"אחר")</f>
        <v>אחר</v>
      </c>
      <c r="M1162" s="10">
        <v>1</v>
      </c>
      <c r="N1162" s="10">
        <f>IF(out[[#This Row],[sex]]="female",1,0)</f>
        <v>1</v>
      </c>
      <c r="O1162" s="10"/>
      <c r="P1162" s="10">
        <f>IF(out[[#This Row],[שמות ערביים]]="ערבי",1,0)</f>
        <v>0</v>
      </c>
    </row>
    <row r="1163" spans="1:16" x14ac:dyDescent="0.25">
      <c r="A1163" s="1" t="s">
        <v>9</v>
      </c>
      <c r="B1163" s="1" t="s">
        <v>2145</v>
      </c>
      <c r="C1163" s="1" t="s">
        <v>477</v>
      </c>
      <c r="D1163" s="1" t="s">
        <v>2146</v>
      </c>
      <c r="E1163" s="1" t="s">
        <v>70</v>
      </c>
      <c r="F1163" s="1" t="s">
        <v>70</v>
      </c>
      <c r="G1163" s="1" t="s">
        <v>15</v>
      </c>
      <c r="H1163" t="b">
        <v>1</v>
      </c>
      <c r="I1163" t="b">
        <v>1</v>
      </c>
      <c r="J1163" s="10" t="b">
        <f>IF(OR(out[[#This Row],[retired]]=TRUE,out[[#This Row],[deceased]]=TRUE),FALSE,TRUE)</f>
        <v>0</v>
      </c>
      <c r="K1163" s="10" t="str">
        <f>IFERROR(VLOOKUP(out[[#This Row],[role]:[role]],Table2[],MATCH(out[[#Headers],[דירוג]],Table2[#Headers],0),FALSE),"אחר")</f>
        <v>שופט</v>
      </c>
      <c r="L1163" s="10" t="str">
        <f>IFERROR(VLOOKUP(out[[#This Row],[role]:[role]],Table2[],MATCH(out[[#Headers],[ערכאה]],Table2[#Headers],0),FALSE),"אחר")</f>
        <v>בית משפט המחוזי</v>
      </c>
      <c r="M1163" s="10">
        <v>1</v>
      </c>
      <c r="N1163" s="10">
        <f>IF(out[[#This Row],[sex]]="female",1,0)</f>
        <v>0</v>
      </c>
      <c r="O1163" s="10"/>
      <c r="P1163" s="10">
        <f>IF(out[[#This Row],[שמות ערביים]]="ערבי",1,0)</f>
        <v>0</v>
      </c>
    </row>
    <row r="1164" spans="1:16" x14ac:dyDescent="0.25">
      <c r="A1164" s="1" t="s">
        <v>9</v>
      </c>
      <c r="B1164" s="1" t="s">
        <v>21</v>
      </c>
      <c r="C1164" s="1" t="s">
        <v>2024</v>
      </c>
      <c r="D1164" s="1" t="s">
        <v>2163</v>
      </c>
      <c r="E1164" s="1" t="s">
        <v>2164</v>
      </c>
      <c r="F1164" s="1" t="s">
        <v>2165</v>
      </c>
      <c r="G1164" s="1" t="s">
        <v>26</v>
      </c>
      <c r="H1164" t="b">
        <v>1</v>
      </c>
      <c r="I1164" t="b">
        <v>0</v>
      </c>
      <c r="J1164" s="10" t="b">
        <f>IF(OR(out[[#This Row],[retired]]=TRUE,out[[#This Row],[deceased]]=TRUE),FALSE,TRUE)</f>
        <v>0</v>
      </c>
      <c r="K1164" s="10" t="str">
        <f>IFERROR(VLOOKUP(out[[#This Row],[role]:[role]],Table2[],MATCH(out[[#Headers],[דירוג]],Table2[#Headers],0),FALSE),"אחר")</f>
        <v>שופט</v>
      </c>
      <c r="L1164" s="10" t="str">
        <f>IFERROR(VLOOKUP(out[[#This Row],[role]:[role]],Table2[],MATCH(out[[#Headers],[ערכאה]],Table2[#Headers],0),FALSE),"אחר")</f>
        <v>בית משפט שלום</v>
      </c>
      <c r="M1164" s="10">
        <v>1</v>
      </c>
      <c r="N1164" s="10">
        <f>IF(out[[#This Row],[sex]]="female",1,0)</f>
        <v>1</v>
      </c>
      <c r="O1164" s="10"/>
      <c r="P1164" s="10">
        <f>IF(out[[#This Row],[שמות ערביים]]="ערבי",1,0)</f>
        <v>0</v>
      </c>
    </row>
    <row r="1165" spans="1:16" x14ac:dyDescent="0.25">
      <c r="A1165" s="1" t="s">
        <v>9</v>
      </c>
      <c r="B1165" s="1" t="s">
        <v>1745</v>
      </c>
      <c r="C1165" s="1" t="s">
        <v>2166</v>
      </c>
      <c r="D1165" s="1" t="s">
        <v>2167</v>
      </c>
      <c r="E1165" s="1" t="s">
        <v>2168</v>
      </c>
      <c r="F1165" s="1" t="s">
        <v>2169</v>
      </c>
      <c r="G1165" s="1" t="s">
        <v>26</v>
      </c>
      <c r="H1165" t="b">
        <v>1</v>
      </c>
      <c r="I1165" t="b">
        <v>0</v>
      </c>
      <c r="J1165" s="10" t="b">
        <f>IF(OR(out[[#This Row],[retired]]=TRUE,out[[#This Row],[deceased]]=TRUE),FALSE,TRUE)</f>
        <v>0</v>
      </c>
      <c r="K1165" s="10" t="str">
        <f>IFERROR(VLOOKUP(out[[#This Row],[role]:[role]],Table2[],MATCH(out[[#Headers],[דירוג]],Table2[#Headers],0),FALSE),"אחר")</f>
        <v>שופט</v>
      </c>
      <c r="L1165" s="10" t="str">
        <f>IFERROR(VLOOKUP(out[[#This Row],[role]:[role]],Table2[],MATCH(out[[#Headers],[ערכאה]],Table2[#Headers],0),FALSE),"אחר")</f>
        <v>בית משפט המחוזי</v>
      </c>
      <c r="M1165" s="10">
        <v>1</v>
      </c>
      <c r="N1165" s="10">
        <f>IF(out[[#This Row],[sex]]="female",1,0)</f>
        <v>1</v>
      </c>
      <c r="O1165" s="10"/>
      <c r="P1165" s="10">
        <f>IF(out[[#This Row],[שמות ערביים]]="ערבי",1,0)</f>
        <v>0</v>
      </c>
    </row>
    <row r="1166" spans="1:16" x14ac:dyDescent="0.25">
      <c r="A1166" s="1" t="s">
        <v>9</v>
      </c>
      <c r="B1166" s="1" t="s">
        <v>1679</v>
      </c>
      <c r="C1166" s="1" t="s">
        <v>2170</v>
      </c>
      <c r="D1166" s="1" t="s">
        <v>2171</v>
      </c>
      <c r="E1166" s="1" t="s">
        <v>70</v>
      </c>
      <c r="F1166" s="1" t="s">
        <v>70</v>
      </c>
      <c r="G1166" s="1" t="s">
        <v>15</v>
      </c>
      <c r="H1166" t="b">
        <v>1</v>
      </c>
      <c r="I1166" t="b">
        <v>1</v>
      </c>
      <c r="J1166" s="10" t="b">
        <f>IF(OR(out[[#This Row],[retired]]=TRUE,out[[#This Row],[deceased]]=TRUE),FALSE,TRUE)</f>
        <v>0</v>
      </c>
      <c r="K1166" s="10" t="str">
        <f>IFERROR(VLOOKUP(out[[#This Row],[role]:[role]],Table2[],MATCH(out[[#Headers],[דירוג]],Table2[#Headers],0),FALSE),"אחר")</f>
        <v>שופט</v>
      </c>
      <c r="L1166" s="10" t="str">
        <f>IFERROR(VLOOKUP(out[[#This Row],[role]:[role]],Table2[],MATCH(out[[#Headers],[ערכאה]],Table2[#Headers],0),FALSE),"אחר")</f>
        <v>בית משפט לתעבורה</v>
      </c>
      <c r="M1166" s="10">
        <v>1</v>
      </c>
      <c r="N1166" s="10">
        <f>IF(out[[#This Row],[sex]]="female",1,0)</f>
        <v>0</v>
      </c>
      <c r="O1166" s="10"/>
      <c r="P1166" s="10">
        <f>IF(out[[#This Row],[שמות ערביים]]="ערבי",1,0)</f>
        <v>0</v>
      </c>
    </row>
    <row r="1167" spans="1:16" x14ac:dyDescent="0.25">
      <c r="A1167" s="1" t="s">
        <v>9</v>
      </c>
      <c r="B1167" s="1" t="s">
        <v>1439</v>
      </c>
      <c r="C1167" s="1" t="s">
        <v>2172</v>
      </c>
      <c r="D1167" s="1" t="s">
        <v>2173</v>
      </c>
      <c r="E1167" s="1" t="s">
        <v>2174</v>
      </c>
      <c r="F1167" s="1" t="s">
        <v>2175</v>
      </c>
      <c r="G1167" s="1" t="s">
        <v>15</v>
      </c>
      <c r="H1167" t="b">
        <v>1</v>
      </c>
      <c r="I1167" t="b">
        <v>0</v>
      </c>
      <c r="J1167" s="10" t="b">
        <f>IF(OR(out[[#This Row],[retired]]=TRUE,out[[#This Row],[deceased]]=TRUE),FALSE,TRUE)</f>
        <v>0</v>
      </c>
      <c r="K1167" s="10" t="str">
        <f>IFERROR(VLOOKUP(out[[#This Row],[role]:[role]],Table2[],MATCH(out[[#Headers],[דירוג]],Table2[#Headers],0),FALSE),"אחר")</f>
        <v>שופט</v>
      </c>
      <c r="L1167" s="10" t="str">
        <f>IFERROR(VLOOKUP(out[[#This Row],[role]:[role]],Table2[],MATCH(out[[#Headers],[ערכאה]],Table2[#Headers],0),FALSE),"אחר")</f>
        <v>בית משפט שלום</v>
      </c>
      <c r="M1167" s="10">
        <v>1</v>
      </c>
      <c r="N1167" s="10">
        <f>IF(out[[#This Row],[sex]]="female",1,0)</f>
        <v>0</v>
      </c>
      <c r="O1167" s="10"/>
      <c r="P1167" s="10">
        <f>IF(out[[#This Row],[שמות ערביים]]="ערבי",1,0)</f>
        <v>0</v>
      </c>
    </row>
    <row r="1168" spans="1:16" x14ac:dyDescent="0.25">
      <c r="A1168" s="1" t="s">
        <v>9</v>
      </c>
      <c r="B1168" s="1" t="s">
        <v>2178</v>
      </c>
      <c r="C1168" s="1" t="s">
        <v>114</v>
      </c>
      <c r="D1168" s="1" t="s">
        <v>2179</v>
      </c>
      <c r="E1168" s="1" t="s">
        <v>70</v>
      </c>
      <c r="F1168" s="1" t="s">
        <v>70</v>
      </c>
      <c r="G1168" s="1" t="s">
        <v>15</v>
      </c>
      <c r="H1168" t="b">
        <v>1</v>
      </c>
      <c r="I1168" t="b">
        <v>1</v>
      </c>
      <c r="J1168" s="10" t="b">
        <f>IF(OR(out[[#This Row],[retired]]=TRUE,out[[#This Row],[deceased]]=TRUE),FALSE,TRUE)</f>
        <v>0</v>
      </c>
      <c r="K1168" s="10" t="str">
        <f>IFERROR(VLOOKUP(out[[#This Row],[role]:[role]],Table2[],MATCH(out[[#Headers],[דירוג]],Table2[#Headers],0),FALSE),"אחר")</f>
        <v>שופט</v>
      </c>
      <c r="L1168" s="10" t="str">
        <f>IFERROR(VLOOKUP(out[[#This Row],[role]:[role]],Table2[],MATCH(out[[#Headers],[ערכאה]],Table2[#Headers],0),FALSE),"אחר")</f>
        <v>בית משפט המחוזי</v>
      </c>
      <c r="M1168" s="10">
        <v>1</v>
      </c>
      <c r="N1168" s="10">
        <f>IF(out[[#This Row],[sex]]="female",1,0)</f>
        <v>0</v>
      </c>
      <c r="O1168" s="10"/>
      <c r="P1168" s="10">
        <f>IF(out[[#This Row],[שמות ערביים]]="ערבי",1,0)</f>
        <v>0</v>
      </c>
    </row>
    <row r="1169" spans="1:16" x14ac:dyDescent="0.25">
      <c r="A1169" s="1" t="s">
        <v>9</v>
      </c>
      <c r="B1169" s="1" t="s">
        <v>2180</v>
      </c>
      <c r="C1169" s="1" t="s">
        <v>439</v>
      </c>
      <c r="D1169" s="1" t="s">
        <v>2181</v>
      </c>
      <c r="E1169" s="1" t="s">
        <v>70</v>
      </c>
      <c r="F1169" s="1" t="s">
        <v>70</v>
      </c>
      <c r="G1169" s="1" t="s">
        <v>15</v>
      </c>
      <c r="H1169" t="b">
        <v>1</v>
      </c>
      <c r="I1169" t="b">
        <v>1</v>
      </c>
      <c r="J1169" s="10" t="b">
        <f>IF(OR(out[[#This Row],[retired]]=TRUE,out[[#This Row],[deceased]]=TRUE),FALSE,TRUE)</f>
        <v>0</v>
      </c>
      <c r="K1169" s="10" t="str">
        <f>IFERROR(VLOOKUP(out[[#This Row],[role]:[role]],Table2[],MATCH(out[[#Headers],[דירוג]],Table2[#Headers],0),FALSE),"אחר")</f>
        <v>נשיא</v>
      </c>
      <c r="L1169" s="10" t="str">
        <f>IFERROR(VLOOKUP(out[[#This Row],[role]:[role]],Table2[],MATCH(out[[#Headers],[ערכאה]],Table2[#Headers],0),FALSE),"אחר")</f>
        <v>בית משפט המחוזי</v>
      </c>
      <c r="M1169" s="10">
        <v>1</v>
      </c>
      <c r="N1169" s="10">
        <f>IF(out[[#This Row],[sex]]="female",1,0)</f>
        <v>0</v>
      </c>
      <c r="O1169" s="10"/>
      <c r="P1169" s="10">
        <f>IF(out[[#This Row],[שמות ערביים]]="ערבי",1,0)</f>
        <v>0</v>
      </c>
    </row>
    <row r="1170" spans="1:16" x14ac:dyDescent="0.25">
      <c r="A1170" s="1" t="s">
        <v>9</v>
      </c>
      <c r="B1170" s="1" t="s">
        <v>927</v>
      </c>
      <c r="C1170" s="1" t="s">
        <v>2182</v>
      </c>
      <c r="D1170" s="1" t="s">
        <v>2183</v>
      </c>
      <c r="E1170" s="1" t="s">
        <v>70</v>
      </c>
      <c r="F1170" s="1" t="s">
        <v>70</v>
      </c>
      <c r="G1170" s="1" t="s">
        <v>15</v>
      </c>
      <c r="H1170" t="b">
        <v>1</v>
      </c>
      <c r="I1170" t="b">
        <v>1</v>
      </c>
      <c r="J1170" s="10" t="b">
        <f>IF(OR(out[[#This Row],[retired]]=TRUE,out[[#This Row],[deceased]]=TRUE),FALSE,TRUE)</f>
        <v>0</v>
      </c>
      <c r="K1170" s="10" t="str">
        <f>IFERROR(VLOOKUP(out[[#This Row],[role]:[role]],Table2[],MATCH(out[[#Headers],[דירוג]],Table2[#Headers],0),FALSE),"אחר")</f>
        <v>סגן או משנה</v>
      </c>
      <c r="L1170" s="10" t="str">
        <f>IFERROR(VLOOKUP(out[[#This Row],[role]:[role]],Table2[],MATCH(out[[#Headers],[ערכאה]],Table2[#Headers],0),FALSE),"אחר")</f>
        <v>בית המשפט העליון</v>
      </c>
      <c r="M1170" s="10">
        <v>1</v>
      </c>
      <c r="N1170" s="10">
        <f>IF(out[[#This Row],[sex]]="female",1,0)</f>
        <v>0</v>
      </c>
      <c r="O1170" s="10"/>
      <c r="P1170" s="10">
        <f>IF(out[[#This Row],[שמות ערביים]]="ערבי",1,0)</f>
        <v>0</v>
      </c>
    </row>
    <row r="1171" spans="1:16" x14ac:dyDescent="0.25">
      <c r="A1171" s="1" t="s">
        <v>9</v>
      </c>
      <c r="B1171" s="1" t="s">
        <v>2184</v>
      </c>
      <c r="C1171" s="1" t="s">
        <v>635</v>
      </c>
      <c r="D1171" s="1" t="s">
        <v>2183</v>
      </c>
      <c r="E1171" s="1" t="s">
        <v>637</v>
      </c>
      <c r="F1171" s="1" t="s">
        <v>2185</v>
      </c>
      <c r="G1171" s="1" t="s">
        <v>15</v>
      </c>
      <c r="H1171" t="b">
        <v>1</v>
      </c>
      <c r="I1171" t="b">
        <v>0</v>
      </c>
      <c r="J1171" s="10" t="b">
        <f>IF(OR(out[[#This Row],[retired]]=TRUE,out[[#This Row],[deceased]]=TRUE),FALSE,TRUE)</f>
        <v>0</v>
      </c>
      <c r="K1171" s="10" t="str">
        <f>IFERROR(VLOOKUP(out[[#This Row],[role]:[role]],Table2[],MATCH(out[[#Headers],[דירוג]],Table2[#Headers],0),FALSE),"אחר")</f>
        <v>נשיא</v>
      </c>
      <c r="L1171" s="10" t="str">
        <f>IFERROR(VLOOKUP(out[[#This Row],[role]:[role]],Table2[],MATCH(out[[#Headers],[ערכאה]],Table2[#Headers],0),FALSE),"אחר")</f>
        <v>בית משפט המחוזי</v>
      </c>
      <c r="M1171" s="10">
        <v>1</v>
      </c>
      <c r="N1171" s="10">
        <f>IF(out[[#This Row],[sex]]="female",1,0)</f>
        <v>0</v>
      </c>
      <c r="O1171" s="10"/>
      <c r="P1171" s="10">
        <f>IF(out[[#This Row],[שמות ערביים]]="ערבי",1,0)</f>
        <v>0</v>
      </c>
    </row>
    <row r="1172" spans="1:16" x14ac:dyDescent="0.25">
      <c r="A1172" s="1" t="s">
        <v>9</v>
      </c>
      <c r="B1172" s="1" t="s">
        <v>927</v>
      </c>
      <c r="C1172" s="1" t="s">
        <v>2186</v>
      </c>
      <c r="D1172" s="1" t="s">
        <v>2183</v>
      </c>
      <c r="E1172" s="1" t="s">
        <v>2187</v>
      </c>
      <c r="F1172" s="1" t="s">
        <v>2185</v>
      </c>
      <c r="G1172" s="1" t="s">
        <v>15</v>
      </c>
      <c r="H1172" t="b">
        <v>1</v>
      </c>
      <c r="I1172" t="b">
        <v>1</v>
      </c>
      <c r="J1172" s="10" t="b">
        <f>IF(OR(out[[#This Row],[retired]]=TRUE,out[[#This Row],[deceased]]=TRUE),FALSE,TRUE)</f>
        <v>0</v>
      </c>
      <c r="K1172" s="10" t="str">
        <f>IFERROR(VLOOKUP(out[[#This Row],[role]:[role]],Table2[],MATCH(out[[#Headers],[דירוג]],Table2[#Headers],0),FALSE),"אחר")</f>
        <v>סגן או משנה</v>
      </c>
      <c r="L1172" s="10" t="str">
        <f>IFERROR(VLOOKUP(out[[#This Row],[role]:[role]],Table2[],MATCH(out[[#Headers],[ערכאה]],Table2[#Headers],0),FALSE),"אחר")</f>
        <v>בית המשפט העליון</v>
      </c>
      <c r="M1172" s="10">
        <v>1</v>
      </c>
      <c r="N1172" s="10">
        <f>IF(out[[#This Row],[sex]]="female",1,0)</f>
        <v>0</v>
      </c>
      <c r="O1172" s="10"/>
      <c r="P1172" s="10">
        <f>IF(out[[#This Row],[שמות ערביים]]="ערבי",1,0)</f>
        <v>0</v>
      </c>
    </row>
    <row r="1173" spans="1:16" x14ac:dyDescent="0.25">
      <c r="A1173" s="1" t="s">
        <v>9</v>
      </c>
      <c r="B1173" s="1" t="s">
        <v>1419</v>
      </c>
      <c r="C1173" s="1" t="s">
        <v>486</v>
      </c>
      <c r="D1173" s="1" t="s">
        <v>1482</v>
      </c>
      <c r="E1173" s="1" t="s">
        <v>488</v>
      </c>
      <c r="F1173" s="1" t="s">
        <v>1307</v>
      </c>
      <c r="G1173" s="1" t="s">
        <v>15</v>
      </c>
      <c r="H1173" t="b">
        <v>1</v>
      </c>
      <c r="I1173" t="b">
        <v>0</v>
      </c>
      <c r="J1173" s="10" t="b">
        <f>IF(OR(out[[#This Row],[retired]]=TRUE,out[[#This Row],[deceased]]=TRUE),FALSE,TRUE)</f>
        <v>0</v>
      </c>
      <c r="K1173" s="10" t="str">
        <f>IFERROR(VLOOKUP(out[[#This Row],[role]:[role]],Table2[],MATCH(out[[#Headers],[דירוג]],Table2[#Headers],0),FALSE),"אחר")</f>
        <v>שופט</v>
      </c>
      <c r="L1173" s="10" t="str">
        <f>IFERROR(VLOOKUP(out[[#This Row],[role]:[role]],Table2[],MATCH(out[[#Headers],[ערכאה]],Table2[#Headers],0),FALSE),"אחר")</f>
        <v>בית משפט המחוזי</v>
      </c>
      <c r="M1173" s="10">
        <v>1</v>
      </c>
      <c r="N1173" s="10">
        <f>IF(out[[#This Row],[sex]]="female",1,0)</f>
        <v>0</v>
      </c>
      <c r="O1173" s="10"/>
      <c r="P1173" s="10">
        <f>IF(out[[#This Row],[שמות ערביים]]="ערבי",1,0)</f>
        <v>0</v>
      </c>
    </row>
    <row r="1174" spans="1:16" x14ac:dyDescent="0.25">
      <c r="A1174" s="1" t="s">
        <v>9</v>
      </c>
      <c r="B1174" s="1" t="s">
        <v>245</v>
      </c>
      <c r="C1174" s="1" t="s">
        <v>986</v>
      </c>
      <c r="D1174" s="1" t="s">
        <v>2200</v>
      </c>
      <c r="E1174" s="1" t="s">
        <v>988</v>
      </c>
      <c r="F1174" s="1" t="s">
        <v>2201</v>
      </c>
      <c r="G1174" s="1" t="s">
        <v>26</v>
      </c>
      <c r="H1174" t="b">
        <v>1</v>
      </c>
      <c r="I1174" t="b">
        <v>1</v>
      </c>
      <c r="J1174" s="10" t="b">
        <f>IF(OR(out[[#This Row],[retired]]=TRUE,out[[#This Row],[deceased]]=TRUE),FALSE,TRUE)</f>
        <v>0</v>
      </c>
      <c r="K1174" s="10" t="str">
        <f>IFERROR(VLOOKUP(out[[#This Row],[role]:[role]],Table2[],MATCH(out[[#Headers],[דירוג]],Table2[#Headers],0),FALSE),"אחר")</f>
        <v>שופט</v>
      </c>
      <c r="L1174" s="10" t="str">
        <f>IFERROR(VLOOKUP(out[[#This Row],[role]:[role]],Table2[],MATCH(out[[#Headers],[ערכאה]],Table2[#Headers],0),FALSE),"אחר")</f>
        <v>בית משפט שלום</v>
      </c>
      <c r="M1174" s="10">
        <v>1</v>
      </c>
      <c r="N1174" s="10">
        <f>IF(out[[#This Row],[sex]]="female",1,0)</f>
        <v>1</v>
      </c>
      <c r="O1174" s="10"/>
      <c r="P1174" s="10">
        <f>IF(out[[#This Row],[שמות ערביים]]="ערבי",1,0)</f>
        <v>0</v>
      </c>
    </row>
    <row r="1175" spans="1:16" x14ac:dyDescent="0.25">
      <c r="A1175" s="1" t="s">
        <v>9</v>
      </c>
      <c r="B1175" s="1" t="s">
        <v>1679</v>
      </c>
      <c r="C1175" s="1" t="s">
        <v>635</v>
      </c>
      <c r="D1175" s="1" t="s">
        <v>2202</v>
      </c>
      <c r="E1175" s="1" t="s">
        <v>70</v>
      </c>
      <c r="F1175" s="1" t="s">
        <v>70</v>
      </c>
      <c r="G1175" s="1" t="s">
        <v>15</v>
      </c>
      <c r="H1175" t="b">
        <v>1</v>
      </c>
      <c r="I1175" t="b">
        <v>1</v>
      </c>
      <c r="J1175" s="10" t="b">
        <f>IF(OR(out[[#This Row],[retired]]=TRUE,out[[#This Row],[deceased]]=TRUE),FALSE,TRUE)</f>
        <v>0</v>
      </c>
      <c r="K1175" s="10" t="str">
        <f>IFERROR(VLOOKUP(out[[#This Row],[role]:[role]],Table2[],MATCH(out[[#Headers],[דירוג]],Table2[#Headers],0),FALSE),"אחר")</f>
        <v>שופט</v>
      </c>
      <c r="L1175" s="10" t="str">
        <f>IFERROR(VLOOKUP(out[[#This Row],[role]:[role]],Table2[],MATCH(out[[#Headers],[ערכאה]],Table2[#Headers],0),FALSE),"אחר")</f>
        <v>בית משפט לתעבורה</v>
      </c>
      <c r="M1175" s="10">
        <v>1</v>
      </c>
      <c r="N1175" s="10">
        <f>IF(out[[#This Row],[sex]]="female",1,0)</f>
        <v>0</v>
      </c>
      <c r="O1175" s="10"/>
      <c r="P1175" s="10">
        <f>IF(out[[#This Row],[שמות ערביים]]="ערבי",1,0)</f>
        <v>0</v>
      </c>
    </row>
    <row r="1176" spans="1:16" x14ac:dyDescent="0.25">
      <c r="A1176" s="1" t="s">
        <v>9</v>
      </c>
      <c r="B1176" s="1" t="s">
        <v>2203</v>
      </c>
      <c r="C1176" s="1" t="s">
        <v>2204</v>
      </c>
      <c r="D1176" s="1" t="s">
        <v>2205</v>
      </c>
      <c r="E1176" s="1" t="s">
        <v>70</v>
      </c>
      <c r="F1176" s="1" t="s">
        <v>70</v>
      </c>
      <c r="G1176" s="1" t="s">
        <v>15</v>
      </c>
      <c r="H1176" t="b">
        <v>1</v>
      </c>
      <c r="I1176" t="b">
        <v>1</v>
      </c>
      <c r="J1176" s="10" t="b">
        <f>IF(OR(out[[#This Row],[retired]]=TRUE,out[[#This Row],[deceased]]=TRUE),FALSE,TRUE)</f>
        <v>0</v>
      </c>
      <c r="K1176" s="10" t="str">
        <f>IFERROR(VLOOKUP(out[[#This Row],[role]:[role]],Table2[],MATCH(out[[#Headers],[דירוג]],Table2[#Headers],0),FALSE),"אחר")</f>
        <v>נשיא</v>
      </c>
      <c r="L1176" s="10" t="str">
        <f>IFERROR(VLOOKUP(out[[#This Row],[role]:[role]],Table2[],MATCH(out[[#Headers],[ערכאה]],Table2[#Headers],0),FALSE),"אחר")</f>
        <v>בית משפט שלום</v>
      </c>
      <c r="M1176" s="10">
        <v>1</v>
      </c>
      <c r="N1176" s="10">
        <f>IF(out[[#This Row],[sex]]="female",1,0)</f>
        <v>0</v>
      </c>
      <c r="O1176" s="10"/>
      <c r="P1176" s="10">
        <f>IF(out[[#This Row],[שמות ערביים]]="ערבי",1,0)</f>
        <v>0</v>
      </c>
    </row>
    <row r="1177" spans="1:16" x14ac:dyDescent="0.25">
      <c r="A1177" s="1" t="s">
        <v>9</v>
      </c>
      <c r="B1177" s="1" t="s">
        <v>70</v>
      </c>
      <c r="C1177" s="1" t="s">
        <v>410</v>
      </c>
      <c r="D1177" s="1" t="s">
        <v>2206</v>
      </c>
      <c r="E1177" s="1" t="s">
        <v>1241</v>
      </c>
      <c r="F1177" s="1" t="s">
        <v>2207</v>
      </c>
      <c r="G1177" s="1" t="s">
        <v>15</v>
      </c>
      <c r="H1177" t="b">
        <v>1</v>
      </c>
      <c r="I1177" t="b">
        <v>1</v>
      </c>
      <c r="J1177" s="10" t="b">
        <f>IF(OR(out[[#This Row],[retired]]=TRUE,out[[#This Row],[deceased]]=TRUE),FALSE,TRUE)</f>
        <v>0</v>
      </c>
      <c r="K1177" s="10" t="str">
        <f>IFERROR(VLOOKUP(out[[#This Row],[role]:[role]],Table2[],MATCH(out[[#Headers],[דירוג]],Table2[#Headers],0),FALSE),"אחר")</f>
        <v>אחר</v>
      </c>
      <c r="L1177" s="10" t="str">
        <f>IFERROR(VLOOKUP(out[[#This Row],[role]:[role]],Table2[],MATCH(out[[#Headers],[ערכאה]],Table2[#Headers],0),FALSE),"אחר")</f>
        <v>אחר</v>
      </c>
      <c r="M1177" s="10">
        <v>1</v>
      </c>
      <c r="N1177" s="10">
        <f>IF(out[[#This Row],[sex]]="female",1,0)</f>
        <v>0</v>
      </c>
      <c r="O1177" s="10"/>
      <c r="P1177" s="10">
        <f>IF(out[[#This Row],[שמות ערביים]]="ערבי",1,0)</f>
        <v>0</v>
      </c>
    </row>
    <row r="1178" spans="1:16" x14ac:dyDescent="0.25">
      <c r="A1178" s="1" t="s">
        <v>9</v>
      </c>
      <c r="B1178" s="1" t="s">
        <v>509</v>
      </c>
      <c r="C1178" s="1" t="s">
        <v>2208</v>
      </c>
      <c r="D1178" s="1" t="s">
        <v>2209</v>
      </c>
      <c r="E1178" s="1" t="s">
        <v>2210</v>
      </c>
      <c r="F1178" s="1" t="s">
        <v>2211</v>
      </c>
      <c r="G1178" s="1" t="s">
        <v>15</v>
      </c>
      <c r="H1178" t="b">
        <v>1</v>
      </c>
      <c r="I1178" t="b">
        <v>0</v>
      </c>
      <c r="J1178" s="10" t="b">
        <f>IF(OR(out[[#This Row],[retired]]=TRUE,out[[#This Row],[deceased]]=TRUE),FALSE,TRUE)</f>
        <v>0</v>
      </c>
      <c r="K1178" s="10" t="str">
        <f>IFERROR(VLOOKUP(out[[#This Row],[role]:[role]],Table2[],MATCH(out[[#Headers],[דירוג]],Table2[#Headers],0),FALSE),"אחר")</f>
        <v>שופט</v>
      </c>
      <c r="L1178" s="10" t="str">
        <f>IFERROR(VLOOKUP(out[[#This Row],[role]:[role]],Table2[],MATCH(out[[#Headers],[ערכאה]],Table2[#Headers],0),FALSE),"אחר")</f>
        <v>בית משפט שלום</v>
      </c>
      <c r="M1178" s="10">
        <v>1</v>
      </c>
      <c r="N1178" s="10">
        <f>IF(out[[#This Row],[sex]]="female",1,0)</f>
        <v>0</v>
      </c>
      <c r="O1178" s="10"/>
      <c r="P1178" s="10">
        <f>IF(out[[#This Row],[שמות ערביים]]="ערבי",1,0)</f>
        <v>0</v>
      </c>
    </row>
    <row r="1179" spans="1:16" x14ac:dyDescent="0.25">
      <c r="A1179" s="1" t="s">
        <v>9</v>
      </c>
      <c r="B1179" s="1" t="s">
        <v>1717</v>
      </c>
      <c r="C1179" s="1" t="s">
        <v>2219</v>
      </c>
      <c r="D1179" s="1" t="s">
        <v>1515</v>
      </c>
      <c r="E1179" s="1" t="s">
        <v>2220</v>
      </c>
      <c r="F1179" s="1" t="s">
        <v>1517</v>
      </c>
      <c r="G1179" s="1" t="s">
        <v>26</v>
      </c>
      <c r="H1179" t="b">
        <v>1</v>
      </c>
      <c r="I1179" t="b">
        <v>1</v>
      </c>
      <c r="J1179" s="10" t="b">
        <f>IF(OR(out[[#This Row],[retired]]=TRUE,out[[#This Row],[deceased]]=TRUE),FALSE,TRUE)</f>
        <v>0</v>
      </c>
      <c r="K1179" s="10" t="str">
        <f>IFERROR(VLOOKUP(out[[#This Row],[role]:[role]],Table2[],MATCH(out[[#Headers],[דירוג]],Table2[#Headers],0),FALSE),"אחר")</f>
        <v>שופט</v>
      </c>
      <c r="L1179" s="10" t="str">
        <f>IFERROR(VLOOKUP(out[[#This Row],[role]:[role]],Table2[],MATCH(out[[#Headers],[ערכאה]],Table2[#Headers],0),FALSE),"אחר")</f>
        <v>בית משפט שלום</v>
      </c>
      <c r="M1179" s="10">
        <v>1</v>
      </c>
      <c r="N1179" s="10">
        <f>IF(out[[#This Row],[sex]]="female",1,0)</f>
        <v>1</v>
      </c>
      <c r="O1179" s="10"/>
      <c r="P1179" s="10">
        <f>IF(out[[#This Row],[שמות ערביים]]="ערבי",1,0)</f>
        <v>0</v>
      </c>
    </row>
    <row r="1180" spans="1:16" x14ac:dyDescent="0.25">
      <c r="A1180" s="1" t="s">
        <v>9</v>
      </c>
      <c r="B1180" s="1" t="s">
        <v>2221</v>
      </c>
      <c r="C1180" s="1" t="s">
        <v>58</v>
      </c>
      <c r="D1180" s="1" t="s">
        <v>2222</v>
      </c>
      <c r="E1180" s="1" t="s">
        <v>60</v>
      </c>
      <c r="F1180" s="1" t="s">
        <v>2223</v>
      </c>
      <c r="G1180" s="1" t="s">
        <v>26</v>
      </c>
      <c r="H1180" t="b">
        <v>1</v>
      </c>
      <c r="I1180" t="b">
        <v>0</v>
      </c>
      <c r="J1180" s="10" t="b">
        <f>IF(OR(out[[#This Row],[retired]]=TRUE,out[[#This Row],[deceased]]=TRUE),FALSE,TRUE)</f>
        <v>0</v>
      </c>
      <c r="K1180" s="10" t="str">
        <f>IFERROR(VLOOKUP(out[[#This Row],[role]:[role]],Table2[],MATCH(out[[#Headers],[דירוג]],Table2[#Headers],0),FALSE),"אחר")</f>
        <v>סגן או משנה</v>
      </c>
      <c r="L1180" s="10" t="str">
        <f>IFERROR(VLOOKUP(out[[#This Row],[role]:[role]],Table2[],MATCH(out[[#Headers],[ערכאה]],Table2[#Headers],0),FALSE),"אחר")</f>
        <v>בית משפט שלום</v>
      </c>
      <c r="M1180" s="10">
        <v>1</v>
      </c>
      <c r="N1180" s="10">
        <f>IF(out[[#This Row],[sex]]="female",1,0)</f>
        <v>1</v>
      </c>
      <c r="O1180" s="10"/>
      <c r="P1180" s="10">
        <f>IF(out[[#This Row],[שמות ערביים]]="ערבי",1,0)</f>
        <v>0</v>
      </c>
    </row>
    <row r="1181" spans="1:16" x14ac:dyDescent="0.25">
      <c r="A1181" s="1" t="s">
        <v>9</v>
      </c>
      <c r="B1181" s="1" t="s">
        <v>509</v>
      </c>
      <c r="C1181" s="1" t="s">
        <v>1820</v>
      </c>
      <c r="D1181" s="1" t="s">
        <v>2230</v>
      </c>
      <c r="E1181" s="1" t="s">
        <v>2231</v>
      </c>
      <c r="F1181" s="1" t="s">
        <v>2232</v>
      </c>
      <c r="G1181" s="1" t="s">
        <v>15</v>
      </c>
      <c r="H1181" t="b">
        <v>1</v>
      </c>
      <c r="I1181" t="b">
        <v>0</v>
      </c>
      <c r="J1181" s="10" t="b">
        <f>IF(OR(out[[#This Row],[retired]]=TRUE,out[[#This Row],[deceased]]=TRUE),FALSE,TRUE)</f>
        <v>0</v>
      </c>
      <c r="K1181" s="10" t="str">
        <f>IFERROR(VLOOKUP(out[[#This Row],[role]:[role]],Table2[],MATCH(out[[#Headers],[דירוג]],Table2[#Headers],0),FALSE),"אחר")</f>
        <v>שופט</v>
      </c>
      <c r="L1181" s="10" t="str">
        <f>IFERROR(VLOOKUP(out[[#This Row],[role]:[role]],Table2[],MATCH(out[[#Headers],[ערכאה]],Table2[#Headers],0),FALSE),"אחר")</f>
        <v>בית משפט שלום</v>
      </c>
      <c r="M1181" s="10">
        <v>1</v>
      </c>
      <c r="N1181" s="10">
        <f>IF(out[[#This Row],[sex]]="female",1,0)</f>
        <v>0</v>
      </c>
      <c r="O1181" s="10"/>
      <c r="P1181" s="10">
        <f>IF(out[[#This Row],[שמות ערביים]]="ערבי",1,0)</f>
        <v>0</v>
      </c>
    </row>
    <row r="1182" spans="1:16" x14ac:dyDescent="0.25">
      <c r="A1182" s="1" t="s">
        <v>9</v>
      </c>
      <c r="B1182" s="1" t="s">
        <v>549</v>
      </c>
      <c r="C1182" s="1" t="s">
        <v>2236</v>
      </c>
      <c r="D1182" s="1" t="s">
        <v>246</v>
      </c>
      <c r="E1182" s="1" t="s">
        <v>2237</v>
      </c>
      <c r="F1182" s="1" t="s">
        <v>248</v>
      </c>
      <c r="G1182" s="1" t="s">
        <v>15</v>
      </c>
      <c r="H1182" t="b">
        <v>1</v>
      </c>
      <c r="I1182" t="b">
        <v>0</v>
      </c>
      <c r="J1182" s="10" t="b">
        <f>IF(OR(out[[#This Row],[retired]]=TRUE,out[[#This Row],[deceased]]=TRUE),FALSE,TRUE)</f>
        <v>0</v>
      </c>
      <c r="K1182" s="10" t="str">
        <f>IFERROR(VLOOKUP(out[[#This Row],[role]:[role]],Table2[],MATCH(out[[#Headers],[דירוג]],Table2[#Headers],0),FALSE),"אחר")</f>
        <v>שופט</v>
      </c>
      <c r="L1182" s="10" t="str">
        <f>IFERROR(VLOOKUP(out[[#This Row],[role]:[role]],Table2[],MATCH(out[[#Headers],[ערכאה]],Table2[#Headers],0),FALSE),"אחר")</f>
        <v>בית המשפט העליון</v>
      </c>
      <c r="M1182" s="10">
        <v>1</v>
      </c>
      <c r="N1182" s="10">
        <f>IF(out[[#This Row],[sex]]="female",1,0)</f>
        <v>0</v>
      </c>
      <c r="O1182" s="10"/>
      <c r="P1182" s="10">
        <f>IF(out[[#This Row],[שמות ערביים]]="ערבי",1,0)</f>
        <v>0</v>
      </c>
    </row>
    <row r="1183" spans="1:16" x14ac:dyDescent="0.25">
      <c r="A1183" s="1" t="s">
        <v>9</v>
      </c>
      <c r="B1183" s="1" t="s">
        <v>549</v>
      </c>
      <c r="C1183" s="1" t="s">
        <v>291</v>
      </c>
      <c r="D1183" s="1" t="s">
        <v>2239</v>
      </c>
      <c r="E1183" s="1" t="s">
        <v>743</v>
      </c>
      <c r="F1183" s="1" t="s">
        <v>2240</v>
      </c>
      <c r="G1183" s="1" t="s">
        <v>15</v>
      </c>
      <c r="H1183" t="b">
        <v>1</v>
      </c>
      <c r="I1183" t="b">
        <v>0</v>
      </c>
      <c r="J1183" s="10" t="b">
        <f>IF(OR(out[[#This Row],[retired]]=TRUE,out[[#This Row],[deceased]]=TRUE),FALSE,TRUE)</f>
        <v>0</v>
      </c>
      <c r="K1183" s="10" t="str">
        <f>IFERROR(VLOOKUP(out[[#This Row],[role]:[role]],Table2[],MATCH(out[[#Headers],[דירוג]],Table2[#Headers],0),FALSE),"אחר")</f>
        <v>שופט</v>
      </c>
      <c r="L1183" s="10" t="str">
        <f>IFERROR(VLOOKUP(out[[#This Row],[role]:[role]],Table2[],MATCH(out[[#Headers],[ערכאה]],Table2[#Headers],0),FALSE),"אחר")</f>
        <v>בית המשפט העליון</v>
      </c>
      <c r="M1183" s="10">
        <v>1</v>
      </c>
      <c r="N1183" s="10">
        <f>IF(out[[#This Row],[sex]]="female",1,0)</f>
        <v>0</v>
      </c>
      <c r="O1183" s="10"/>
      <c r="P1183" s="10">
        <f>IF(out[[#This Row],[שמות ערביים]]="ערבי",1,0)</f>
        <v>0</v>
      </c>
    </row>
    <row r="1184" spans="1:16" x14ac:dyDescent="0.25">
      <c r="A1184" s="1" t="s">
        <v>9</v>
      </c>
      <c r="B1184" s="1" t="s">
        <v>81</v>
      </c>
      <c r="C1184" s="1" t="s">
        <v>477</v>
      </c>
      <c r="D1184" s="1" t="s">
        <v>2241</v>
      </c>
      <c r="E1184" s="1" t="s">
        <v>479</v>
      </c>
      <c r="F1184" s="1" t="s">
        <v>2242</v>
      </c>
      <c r="G1184" s="1" t="s">
        <v>15</v>
      </c>
      <c r="H1184" t="b">
        <v>1</v>
      </c>
      <c r="I1184" t="b">
        <v>1</v>
      </c>
      <c r="J1184" s="10" t="b">
        <f>IF(OR(out[[#This Row],[retired]]=TRUE,out[[#This Row],[deceased]]=TRUE),FALSE,TRUE)</f>
        <v>0</v>
      </c>
      <c r="K1184" s="10" t="str">
        <f>IFERROR(VLOOKUP(out[[#This Row],[role]:[role]],Table2[],MATCH(out[[#Headers],[דירוג]],Table2[#Headers],0),FALSE),"אחר")</f>
        <v>סגן או משנה</v>
      </c>
      <c r="L1184" s="10" t="str">
        <f>IFERROR(VLOOKUP(out[[#This Row],[role]:[role]],Table2[],MATCH(out[[#Headers],[ערכאה]],Table2[#Headers],0),FALSE),"אחר")</f>
        <v>בית משפט המחוזי</v>
      </c>
      <c r="M1184" s="10">
        <v>1</v>
      </c>
      <c r="N1184" s="10">
        <f>IF(out[[#This Row],[sex]]="female",1,0)</f>
        <v>0</v>
      </c>
      <c r="O1184" s="10"/>
      <c r="P1184" s="10">
        <f>IF(out[[#This Row],[שמות ערביים]]="ערבי",1,0)</f>
        <v>0</v>
      </c>
    </row>
    <row r="1185" spans="1:16" x14ac:dyDescent="0.25">
      <c r="A1185" s="1" t="s">
        <v>9</v>
      </c>
      <c r="B1185" s="1" t="s">
        <v>2243</v>
      </c>
      <c r="C1185" s="1" t="s">
        <v>58</v>
      </c>
      <c r="D1185" s="1" t="s">
        <v>2241</v>
      </c>
      <c r="E1185" s="1" t="s">
        <v>60</v>
      </c>
      <c r="F1185" s="1" t="s">
        <v>2242</v>
      </c>
      <c r="G1185" s="1" t="s">
        <v>26</v>
      </c>
      <c r="H1185" t="b">
        <v>1</v>
      </c>
      <c r="I1185" t="b">
        <v>0</v>
      </c>
      <c r="J1185" s="10" t="b">
        <f>IF(OR(out[[#This Row],[retired]]=TRUE,out[[#This Row],[deceased]]=TRUE),FALSE,TRUE)</f>
        <v>0</v>
      </c>
      <c r="K1185" s="10" t="str">
        <f>IFERROR(VLOOKUP(out[[#This Row],[role]:[role]],Table2[],MATCH(out[[#Headers],[דירוג]],Table2[#Headers],0),FALSE),"אחר")</f>
        <v>שופט</v>
      </c>
      <c r="L1185" s="10" t="str">
        <f>IFERROR(VLOOKUP(out[[#This Row],[role]:[role]],Table2[],MATCH(out[[#Headers],[ערכאה]],Table2[#Headers],0),FALSE),"אחר")</f>
        <v>בית משפט שלום</v>
      </c>
      <c r="M1185" s="10">
        <v>1</v>
      </c>
      <c r="N1185" s="10">
        <f>IF(out[[#This Row],[sex]]="female",1,0)</f>
        <v>1</v>
      </c>
      <c r="O1185" s="10"/>
      <c r="P1185" s="10">
        <f>IF(out[[#This Row],[שמות ערביים]]="ערבי",1,0)</f>
        <v>0</v>
      </c>
    </row>
    <row r="1186" spans="1:16" x14ac:dyDescent="0.25">
      <c r="A1186" s="1" t="s">
        <v>9</v>
      </c>
      <c r="B1186" s="1" t="s">
        <v>2248</v>
      </c>
      <c r="C1186" s="1" t="s">
        <v>1548</v>
      </c>
      <c r="D1186" s="1" t="s">
        <v>2249</v>
      </c>
      <c r="E1186" s="1" t="s">
        <v>1550</v>
      </c>
      <c r="F1186" s="1" t="s">
        <v>2250</v>
      </c>
      <c r="G1186" s="1" t="s">
        <v>26</v>
      </c>
      <c r="H1186" t="b">
        <v>1</v>
      </c>
      <c r="I1186" t="b">
        <v>0</v>
      </c>
      <c r="J1186" s="10" t="b">
        <f>IF(OR(out[[#This Row],[retired]]=TRUE,out[[#This Row],[deceased]]=TRUE),FALSE,TRUE)</f>
        <v>0</v>
      </c>
      <c r="K1186" s="10" t="str">
        <f>IFERROR(VLOOKUP(out[[#This Row],[role]:[role]],Table2[],MATCH(out[[#Headers],[דירוג]],Table2[#Headers],0),FALSE),"אחר")</f>
        <v>שופט</v>
      </c>
      <c r="L1186" s="10" t="str">
        <f>IFERROR(VLOOKUP(out[[#This Row],[role]:[role]],Table2[],MATCH(out[[#Headers],[ערכאה]],Table2[#Headers],0),FALSE),"אחר")</f>
        <v>בית משפט שלום</v>
      </c>
      <c r="M1186" s="10">
        <v>1</v>
      </c>
      <c r="N1186" s="10">
        <f>IF(out[[#This Row],[sex]]="female",1,0)</f>
        <v>1</v>
      </c>
      <c r="O1186" s="10"/>
      <c r="P1186" s="10">
        <f>IF(out[[#This Row],[שמות ערביים]]="ערבי",1,0)</f>
        <v>0</v>
      </c>
    </row>
    <row r="1187" spans="1:16" x14ac:dyDescent="0.25">
      <c r="A1187" s="1" t="s">
        <v>9</v>
      </c>
      <c r="B1187" s="1" t="s">
        <v>2253</v>
      </c>
      <c r="C1187" s="1" t="s">
        <v>991</v>
      </c>
      <c r="D1187" s="1" t="s">
        <v>2254</v>
      </c>
      <c r="E1187" s="1" t="s">
        <v>70</v>
      </c>
      <c r="F1187" s="1" t="s">
        <v>70</v>
      </c>
      <c r="G1187" s="1" t="s">
        <v>15</v>
      </c>
      <c r="H1187" t="b">
        <v>1</v>
      </c>
      <c r="I1187" t="b">
        <v>1</v>
      </c>
      <c r="J1187" s="10" t="b">
        <f>IF(OR(out[[#This Row],[retired]]=TRUE,out[[#This Row],[deceased]]=TRUE),FALSE,TRUE)</f>
        <v>0</v>
      </c>
      <c r="K1187" s="10" t="str">
        <f>IFERROR(VLOOKUP(out[[#This Row],[role]:[role]],Table2[],MATCH(out[[#Headers],[דירוג]],Table2[#Headers],0),FALSE),"אחר")</f>
        <v>שופט</v>
      </c>
      <c r="L1187" s="10" t="str">
        <f>IFERROR(VLOOKUP(out[[#This Row],[role]:[role]],Table2[],MATCH(out[[#Headers],[ערכאה]],Table2[#Headers],0),FALSE),"אחר")</f>
        <v>בית הדין הארצי לעבודה</v>
      </c>
      <c r="M1187" s="10">
        <v>1</v>
      </c>
      <c r="N1187" s="10">
        <f>IF(out[[#This Row],[sex]]="female",1,0)</f>
        <v>0</v>
      </c>
      <c r="O1187" s="10"/>
      <c r="P1187" s="10">
        <f>IF(out[[#This Row],[שמות ערביים]]="ערבי",1,0)</f>
        <v>0</v>
      </c>
    </row>
    <row r="1188" spans="1:16" x14ac:dyDescent="0.25">
      <c r="A1188" s="1" t="s">
        <v>9</v>
      </c>
      <c r="B1188" s="1" t="s">
        <v>2260</v>
      </c>
      <c r="C1188" s="1" t="s">
        <v>477</v>
      </c>
      <c r="D1188" s="1" t="s">
        <v>2261</v>
      </c>
      <c r="E1188" s="1" t="s">
        <v>479</v>
      </c>
      <c r="F1188" s="1" t="s">
        <v>2262</v>
      </c>
      <c r="G1188" s="1" t="s">
        <v>15</v>
      </c>
      <c r="H1188" t="b">
        <v>1</v>
      </c>
      <c r="I1188" t="b">
        <v>0</v>
      </c>
      <c r="J1188" s="10" t="b">
        <f>IF(OR(out[[#This Row],[retired]]=TRUE,out[[#This Row],[deceased]]=TRUE),FALSE,TRUE)</f>
        <v>0</v>
      </c>
      <c r="K1188" s="10" t="str">
        <f>IFERROR(VLOOKUP(out[[#This Row],[role]:[role]],Table2[],MATCH(out[[#Headers],[דירוג]],Table2[#Headers],0),FALSE),"אחר")</f>
        <v>שופט</v>
      </c>
      <c r="L1188" s="10" t="str">
        <f>IFERROR(VLOOKUP(out[[#This Row],[role]:[role]],Table2[],MATCH(out[[#Headers],[ערכאה]],Table2[#Headers],0),FALSE),"אחר")</f>
        <v>בית משפט שלום</v>
      </c>
      <c r="M1188" s="10">
        <v>1</v>
      </c>
      <c r="N1188" s="10">
        <f>IF(out[[#This Row],[sex]]="female",1,0)</f>
        <v>0</v>
      </c>
      <c r="O1188" s="10"/>
      <c r="P1188" s="10">
        <f>IF(out[[#This Row],[שמות ערביים]]="ערבי",1,0)</f>
        <v>0</v>
      </c>
    </row>
    <row r="1189" spans="1:16" x14ac:dyDescent="0.25">
      <c r="A1189" s="1" t="s">
        <v>9</v>
      </c>
      <c r="B1189" s="1" t="s">
        <v>1113</v>
      </c>
      <c r="C1189" s="1" t="s">
        <v>2263</v>
      </c>
      <c r="D1189" s="1" t="s">
        <v>2257</v>
      </c>
      <c r="E1189" s="1" t="s">
        <v>2264</v>
      </c>
      <c r="F1189" s="1" t="s">
        <v>2265</v>
      </c>
      <c r="G1189" s="1" t="s">
        <v>15</v>
      </c>
      <c r="H1189" t="b">
        <v>1</v>
      </c>
      <c r="I1189" t="b">
        <v>0</v>
      </c>
      <c r="J1189" s="10" t="b">
        <f>IF(OR(out[[#This Row],[retired]]=TRUE,out[[#This Row],[deceased]]=TRUE),FALSE,TRUE)</f>
        <v>0</v>
      </c>
      <c r="K1189" s="10" t="str">
        <f>IFERROR(VLOOKUP(out[[#This Row],[role]:[role]],Table2[],MATCH(out[[#Headers],[דירוג]],Table2[#Headers],0),FALSE),"אחר")</f>
        <v>שופט</v>
      </c>
      <c r="L1189" s="10" t="str">
        <f>IFERROR(VLOOKUP(out[[#This Row],[role]:[role]],Table2[],MATCH(out[[#Headers],[ערכאה]],Table2[#Headers],0),FALSE),"אחר")</f>
        <v>בית משפט שלום</v>
      </c>
      <c r="M1189" s="10">
        <v>1</v>
      </c>
      <c r="N1189" s="10">
        <f>IF(out[[#This Row],[sex]]="female",1,0)</f>
        <v>0</v>
      </c>
      <c r="O1189" s="10"/>
      <c r="P1189" s="10">
        <f>IF(out[[#This Row],[שמות ערביים]]="ערבי",1,0)</f>
        <v>0</v>
      </c>
    </row>
    <row r="1190" spans="1:16" x14ac:dyDescent="0.25">
      <c r="A1190" s="1" t="s">
        <v>9</v>
      </c>
      <c r="B1190" s="1" t="s">
        <v>448</v>
      </c>
      <c r="C1190" s="1" t="s">
        <v>2268</v>
      </c>
      <c r="D1190" s="1" t="s">
        <v>2269</v>
      </c>
      <c r="E1190" s="1" t="s">
        <v>2270</v>
      </c>
      <c r="F1190" s="1" t="s">
        <v>2271</v>
      </c>
      <c r="G1190" s="1" t="s">
        <v>15</v>
      </c>
      <c r="H1190" t="b">
        <v>1</v>
      </c>
      <c r="I1190" t="b">
        <v>1</v>
      </c>
      <c r="J1190" s="10" t="b">
        <f>IF(OR(out[[#This Row],[retired]]=TRUE,out[[#This Row],[deceased]]=TRUE),FALSE,TRUE)</f>
        <v>0</v>
      </c>
      <c r="K1190" s="10" t="str">
        <f>IFERROR(VLOOKUP(out[[#This Row],[role]:[role]],Table2[],MATCH(out[[#Headers],[דירוג]],Table2[#Headers],0),FALSE),"אחר")</f>
        <v>שופט</v>
      </c>
      <c r="L1190" s="10" t="str">
        <f>IFERROR(VLOOKUP(out[[#This Row],[role]:[role]],Table2[],MATCH(out[[#Headers],[ערכאה]],Table2[#Headers],0),FALSE),"אחר")</f>
        <v>בית משפט שלום</v>
      </c>
      <c r="M1190" s="10">
        <v>1</v>
      </c>
      <c r="N1190" s="10">
        <f>IF(out[[#This Row],[sex]]="female",1,0)</f>
        <v>0</v>
      </c>
      <c r="O1190" s="10"/>
      <c r="P1190" s="10">
        <f>IF(out[[#This Row],[שמות ערביים]]="ערבי",1,0)</f>
        <v>0</v>
      </c>
    </row>
    <row r="1191" spans="1:16" x14ac:dyDescent="0.25">
      <c r="A1191" s="1" t="s">
        <v>9</v>
      </c>
      <c r="B1191" s="1" t="s">
        <v>253</v>
      </c>
      <c r="C1191" s="1" t="s">
        <v>1614</v>
      </c>
      <c r="D1191" s="1" t="s">
        <v>2281</v>
      </c>
      <c r="E1191" s="1" t="s">
        <v>70</v>
      </c>
      <c r="F1191" s="1" t="s">
        <v>70</v>
      </c>
      <c r="G1191" s="1" t="s">
        <v>15</v>
      </c>
      <c r="H1191" t="b">
        <v>1</v>
      </c>
      <c r="I1191" t="b">
        <v>1</v>
      </c>
      <c r="J1191" s="10" t="b">
        <f>IF(OR(out[[#This Row],[retired]]=TRUE,out[[#This Row],[deceased]]=TRUE),FALSE,TRUE)</f>
        <v>0</v>
      </c>
      <c r="K1191" s="10" t="str">
        <f>IFERROR(VLOOKUP(out[[#This Row],[role]:[role]],Table2[],MATCH(out[[#Headers],[דירוג]],Table2[#Headers],0),FALSE),"אחר")</f>
        <v>שופט</v>
      </c>
      <c r="L1191" s="10" t="str">
        <f>IFERROR(VLOOKUP(out[[#This Row],[role]:[role]],Table2[],MATCH(out[[#Headers],[ערכאה]],Table2[#Headers],0),FALSE),"אחר")</f>
        <v>בית משפט שלום</v>
      </c>
      <c r="M1191" s="10">
        <v>1</v>
      </c>
      <c r="N1191" s="10">
        <f>IF(out[[#This Row],[sex]]="female",1,0)</f>
        <v>0</v>
      </c>
      <c r="O1191" s="10"/>
      <c r="P1191" s="10">
        <f>IF(out[[#This Row],[שמות ערביים]]="ערבי",1,0)</f>
        <v>0</v>
      </c>
    </row>
    <row r="1192" spans="1:16" x14ac:dyDescent="0.25">
      <c r="A1192" s="1" t="s">
        <v>9</v>
      </c>
      <c r="B1192" s="1" t="s">
        <v>2282</v>
      </c>
      <c r="C1192" s="1" t="s">
        <v>2283</v>
      </c>
      <c r="D1192" s="1" t="s">
        <v>2284</v>
      </c>
      <c r="E1192" s="1" t="s">
        <v>2285</v>
      </c>
      <c r="F1192" s="1" t="s">
        <v>2286</v>
      </c>
      <c r="G1192" s="1" t="s">
        <v>15</v>
      </c>
      <c r="H1192" t="b">
        <v>1</v>
      </c>
      <c r="I1192" t="b">
        <v>1</v>
      </c>
      <c r="J1192" s="10" t="b">
        <f>IF(OR(out[[#This Row],[retired]]=TRUE,out[[#This Row],[deceased]]=TRUE),FALSE,TRUE)</f>
        <v>0</v>
      </c>
      <c r="K1192" s="10" t="str">
        <f>IFERROR(VLOOKUP(out[[#This Row],[role]:[role]],Table2[],MATCH(out[[#Headers],[דירוג]],Table2[#Headers],0),FALSE),"אחר")</f>
        <v>שופט</v>
      </c>
      <c r="L1192" s="10" t="str">
        <f>IFERROR(VLOOKUP(out[[#This Row],[role]:[role]],Table2[],MATCH(out[[#Headers],[ערכאה]],Table2[#Headers],0),FALSE),"אחר")</f>
        <v>בית משפט המחוזי</v>
      </c>
      <c r="M1192" s="10">
        <v>1</v>
      </c>
      <c r="N1192" s="10">
        <f>IF(out[[#This Row],[sex]]="female",1,0)</f>
        <v>0</v>
      </c>
      <c r="O1192" s="10"/>
      <c r="P1192" s="10">
        <f>IF(out[[#This Row],[שמות ערביים]]="ערבי",1,0)</f>
        <v>0</v>
      </c>
    </row>
    <row r="1193" spans="1:16" x14ac:dyDescent="0.25">
      <c r="A1193" s="1" t="s">
        <v>9</v>
      </c>
      <c r="B1193" s="1" t="s">
        <v>70</v>
      </c>
      <c r="C1193" s="1" t="s">
        <v>2323</v>
      </c>
      <c r="D1193" s="1" t="s">
        <v>2324</v>
      </c>
      <c r="E1193" s="1" t="s">
        <v>1626</v>
      </c>
      <c r="F1193" s="1" t="s">
        <v>2325</v>
      </c>
      <c r="G1193" s="1" t="s">
        <v>15</v>
      </c>
      <c r="H1193" t="b">
        <v>1</v>
      </c>
      <c r="I1193" t="b">
        <v>1</v>
      </c>
      <c r="J1193" s="10" t="b">
        <f>IF(OR(out[[#This Row],[retired]]=TRUE,out[[#This Row],[deceased]]=TRUE),FALSE,TRUE)</f>
        <v>0</v>
      </c>
      <c r="K1193" s="10" t="str">
        <f>IFERROR(VLOOKUP(out[[#This Row],[role]:[role]],Table2[],MATCH(out[[#Headers],[דירוג]],Table2[#Headers],0),FALSE),"אחר")</f>
        <v>אחר</v>
      </c>
      <c r="L1193" s="10" t="str">
        <f>IFERROR(VLOOKUP(out[[#This Row],[role]:[role]],Table2[],MATCH(out[[#Headers],[ערכאה]],Table2[#Headers],0),FALSE),"אחר")</f>
        <v>אחר</v>
      </c>
      <c r="M1193" s="10">
        <v>1</v>
      </c>
      <c r="N1193" s="10">
        <f>IF(out[[#This Row],[sex]]="female",1,0)</f>
        <v>0</v>
      </c>
      <c r="O1193" s="10"/>
      <c r="P1193" s="10">
        <f>IF(out[[#This Row],[שמות ערביים]]="ערבי",1,0)</f>
        <v>0</v>
      </c>
    </row>
    <row r="1194" spans="1:16" x14ac:dyDescent="0.25">
      <c r="A1194" s="1" t="s">
        <v>9</v>
      </c>
      <c r="B1194" s="1" t="s">
        <v>340</v>
      </c>
      <c r="C1194" s="1" t="s">
        <v>90</v>
      </c>
      <c r="D1194" s="1" t="s">
        <v>2324</v>
      </c>
      <c r="E1194" s="1" t="s">
        <v>2329</v>
      </c>
      <c r="F1194" s="1" t="s">
        <v>2330</v>
      </c>
      <c r="G1194" s="1" t="s">
        <v>26</v>
      </c>
      <c r="H1194" t="b">
        <v>1</v>
      </c>
      <c r="I1194" t="b">
        <v>0</v>
      </c>
      <c r="J1194" s="10" t="b">
        <f>IF(OR(out[[#This Row],[retired]]=TRUE,out[[#This Row],[deceased]]=TRUE),FALSE,TRUE)</f>
        <v>0</v>
      </c>
      <c r="K1194" s="10" t="str">
        <f>IFERROR(VLOOKUP(out[[#This Row],[role]:[role]],Table2[],MATCH(out[[#Headers],[דירוג]],Table2[#Headers],0),FALSE),"אחר")</f>
        <v>שופט</v>
      </c>
      <c r="L1194" s="10" t="str">
        <f>IFERROR(VLOOKUP(out[[#This Row],[role]:[role]],Table2[],MATCH(out[[#Headers],[ערכאה]],Table2[#Headers],0),FALSE),"אחר")</f>
        <v>בית משפט שלום</v>
      </c>
      <c r="M1194" s="10">
        <v>1</v>
      </c>
      <c r="N1194" s="10">
        <f>IF(out[[#This Row],[sex]]="female",1,0)</f>
        <v>1</v>
      </c>
      <c r="O1194" s="10"/>
      <c r="P1194" s="10">
        <f>IF(out[[#This Row],[שמות ערביים]]="ערבי",1,0)</f>
        <v>0</v>
      </c>
    </row>
    <row r="1195" spans="1:16" x14ac:dyDescent="0.25">
      <c r="A1195" s="1" t="s">
        <v>9</v>
      </c>
      <c r="B1195" s="1" t="s">
        <v>2331</v>
      </c>
      <c r="C1195" s="1" t="s">
        <v>2219</v>
      </c>
      <c r="D1195" s="1" t="s">
        <v>722</v>
      </c>
      <c r="E1195" s="1" t="s">
        <v>70</v>
      </c>
      <c r="F1195" s="1" t="s">
        <v>70</v>
      </c>
      <c r="G1195" s="1" t="s">
        <v>15</v>
      </c>
      <c r="H1195" t="b">
        <v>1</v>
      </c>
      <c r="I1195" t="b">
        <v>1</v>
      </c>
      <c r="J1195" s="10" t="b">
        <f>IF(OR(out[[#This Row],[retired]]=TRUE,out[[#This Row],[deceased]]=TRUE),FALSE,TRUE)</f>
        <v>0</v>
      </c>
      <c r="K1195" s="10" t="str">
        <f>IFERROR(VLOOKUP(out[[#This Row],[role]:[role]],Table2[],MATCH(out[[#Headers],[דירוג]],Table2[#Headers],0),FALSE),"אחר")</f>
        <v>שופט</v>
      </c>
      <c r="L1195" s="10" t="str">
        <f>IFERROR(VLOOKUP(out[[#This Row],[role]:[role]],Table2[],MATCH(out[[#Headers],[ערכאה]],Table2[#Headers],0),FALSE),"אחר")</f>
        <v>בית משפט שלום</v>
      </c>
      <c r="M1195" s="10">
        <v>1</v>
      </c>
      <c r="N1195" s="10">
        <f>IF(out[[#This Row],[sex]]="female",1,0)</f>
        <v>0</v>
      </c>
      <c r="O1195" s="10"/>
      <c r="P1195" s="10">
        <f>IF(out[[#This Row],[שמות ערביים]]="ערבי",1,0)</f>
        <v>0</v>
      </c>
    </row>
    <row r="1196" spans="1:16" x14ac:dyDescent="0.25">
      <c r="A1196" s="1" t="s">
        <v>9</v>
      </c>
      <c r="B1196" s="1" t="s">
        <v>2334</v>
      </c>
      <c r="C1196" s="1" t="s">
        <v>114</v>
      </c>
      <c r="D1196" s="1" t="s">
        <v>291</v>
      </c>
      <c r="E1196" s="1" t="s">
        <v>116</v>
      </c>
      <c r="F1196" s="1" t="s">
        <v>310</v>
      </c>
      <c r="G1196" s="1" t="s">
        <v>15</v>
      </c>
      <c r="H1196" t="b">
        <v>1</v>
      </c>
      <c r="I1196" t="b">
        <v>0</v>
      </c>
      <c r="J1196" s="10" t="b">
        <f>IF(OR(out[[#This Row],[retired]]=TRUE,out[[#This Row],[deceased]]=TRUE),FALSE,TRUE)</f>
        <v>0</v>
      </c>
      <c r="K1196" s="10" t="str">
        <f>IFERROR(VLOOKUP(out[[#This Row],[role]:[role]],Table2[],MATCH(out[[#Headers],[דירוג]],Table2[#Headers],0),FALSE),"אחר")</f>
        <v>סגן או משנה</v>
      </c>
      <c r="L1196" s="10" t="str">
        <f>IFERROR(VLOOKUP(out[[#This Row],[role]:[role]],Table2[],MATCH(out[[#Headers],[ערכאה]],Table2[#Headers],0),FALSE),"אחר")</f>
        <v>בית משפט המחוזי</v>
      </c>
      <c r="M1196" s="10">
        <v>1</v>
      </c>
      <c r="N1196" s="10">
        <f>IF(out[[#This Row],[sex]]="female",1,0)</f>
        <v>0</v>
      </c>
      <c r="O1196" s="10"/>
      <c r="P1196" s="10">
        <f>IF(out[[#This Row],[שמות ערביים]]="ערבי",1,0)</f>
        <v>0</v>
      </c>
    </row>
    <row r="1197" spans="1:16" x14ac:dyDescent="0.25">
      <c r="A1197" s="1" t="s">
        <v>9</v>
      </c>
      <c r="B1197" s="1" t="s">
        <v>70</v>
      </c>
      <c r="C1197" s="1" t="s">
        <v>2335</v>
      </c>
      <c r="D1197" s="1" t="s">
        <v>2336</v>
      </c>
      <c r="E1197" s="1" t="s">
        <v>2337</v>
      </c>
      <c r="F1197" s="1" t="s">
        <v>2338</v>
      </c>
      <c r="G1197" s="1" t="s">
        <v>15</v>
      </c>
      <c r="H1197" t="b">
        <v>1</v>
      </c>
      <c r="I1197" t="b">
        <v>1</v>
      </c>
      <c r="J1197" s="10" t="b">
        <f>IF(OR(out[[#This Row],[retired]]=TRUE,out[[#This Row],[deceased]]=TRUE),FALSE,TRUE)</f>
        <v>0</v>
      </c>
      <c r="K1197" s="10" t="str">
        <f>IFERROR(VLOOKUP(out[[#This Row],[role]:[role]],Table2[],MATCH(out[[#Headers],[דירוג]],Table2[#Headers],0),FALSE),"אחר")</f>
        <v>אחר</v>
      </c>
      <c r="L1197" s="10" t="str">
        <f>IFERROR(VLOOKUP(out[[#This Row],[role]:[role]],Table2[],MATCH(out[[#Headers],[ערכאה]],Table2[#Headers],0),FALSE),"אחר")</f>
        <v>אחר</v>
      </c>
      <c r="M1197" s="10">
        <v>1</v>
      </c>
      <c r="N1197" s="10">
        <f>IF(out[[#This Row],[sex]]="female",1,0)</f>
        <v>0</v>
      </c>
      <c r="O1197" s="10"/>
      <c r="P1197" s="10">
        <f>IF(out[[#This Row],[שמות ערביים]]="ערבי",1,0)</f>
        <v>0</v>
      </c>
    </row>
    <row r="1198" spans="1:16" x14ac:dyDescent="0.25">
      <c r="A1198" s="1" t="s">
        <v>9</v>
      </c>
      <c r="B1198" s="1" t="s">
        <v>70</v>
      </c>
      <c r="C1198" s="1" t="s">
        <v>2345</v>
      </c>
      <c r="D1198" s="1" t="s">
        <v>2346</v>
      </c>
      <c r="E1198" s="1" t="s">
        <v>70</v>
      </c>
      <c r="F1198" s="1" t="s">
        <v>70</v>
      </c>
      <c r="G1198" s="1" t="s">
        <v>15</v>
      </c>
      <c r="H1198" t="b">
        <v>1</v>
      </c>
      <c r="I1198" t="b">
        <v>1</v>
      </c>
      <c r="J1198" s="10" t="b">
        <f>IF(OR(out[[#This Row],[retired]]=TRUE,out[[#This Row],[deceased]]=TRUE),FALSE,TRUE)</f>
        <v>0</v>
      </c>
      <c r="K1198" s="10" t="str">
        <f>IFERROR(VLOOKUP(out[[#This Row],[role]:[role]],Table2[],MATCH(out[[#Headers],[דירוג]],Table2[#Headers],0),FALSE),"אחר")</f>
        <v>אחר</v>
      </c>
      <c r="L1198" s="10" t="str">
        <f>IFERROR(VLOOKUP(out[[#This Row],[role]:[role]],Table2[],MATCH(out[[#Headers],[ערכאה]],Table2[#Headers],0),FALSE),"אחר")</f>
        <v>אחר</v>
      </c>
      <c r="M1198" s="10">
        <v>1</v>
      </c>
      <c r="N1198" s="10">
        <f>IF(out[[#This Row],[sex]]="female",1,0)</f>
        <v>0</v>
      </c>
      <c r="O1198" s="10"/>
      <c r="P1198" s="10">
        <f>IF(out[[#This Row],[שמות ערביים]]="ערבי",1,0)</f>
        <v>0</v>
      </c>
    </row>
    <row r="1199" spans="1:16" x14ac:dyDescent="0.25">
      <c r="A1199" s="1" t="s">
        <v>9</v>
      </c>
      <c r="B1199" s="1" t="s">
        <v>629</v>
      </c>
      <c r="C1199" s="1" t="s">
        <v>68</v>
      </c>
      <c r="D1199" s="1" t="s">
        <v>2349</v>
      </c>
      <c r="E1199" s="1" t="s">
        <v>2350</v>
      </c>
      <c r="F1199" s="1" t="s">
        <v>2351</v>
      </c>
      <c r="G1199" s="1" t="s">
        <v>15</v>
      </c>
      <c r="H1199" t="b">
        <v>1</v>
      </c>
      <c r="I1199" t="b">
        <v>0</v>
      </c>
      <c r="J1199" s="10" t="b">
        <f>IF(OR(out[[#This Row],[retired]]=TRUE,out[[#This Row],[deceased]]=TRUE),FALSE,TRUE)</f>
        <v>0</v>
      </c>
      <c r="K1199" s="10" t="str">
        <f>IFERROR(VLOOKUP(out[[#This Row],[role]:[role]],Table2[],MATCH(out[[#Headers],[דירוג]],Table2[#Headers],0),FALSE),"אחר")</f>
        <v>סגן או משנה</v>
      </c>
      <c r="L1199" s="10" t="str">
        <f>IFERROR(VLOOKUP(out[[#This Row],[role]:[role]],Table2[],MATCH(out[[#Headers],[ערכאה]],Table2[#Headers],0),FALSE),"אחר")</f>
        <v>בית משפט המחוזי</v>
      </c>
      <c r="M1199" s="10">
        <v>1</v>
      </c>
      <c r="N1199" s="10">
        <f>IF(out[[#This Row],[sex]]="female",1,0)</f>
        <v>0</v>
      </c>
      <c r="O1199" s="10"/>
      <c r="P1199" s="10">
        <f>IF(out[[#This Row],[שמות ערביים]]="ערבי",1,0)</f>
        <v>0</v>
      </c>
    </row>
    <row r="1200" spans="1:16" x14ac:dyDescent="0.25">
      <c r="A1200" s="1" t="s">
        <v>9</v>
      </c>
      <c r="B1200" s="1" t="s">
        <v>680</v>
      </c>
      <c r="C1200" s="1" t="s">
        <v>68</v>
      </c>
      <c r="D1200" s="1" t="s">
        <v>68</v>
      </c>
      <c r="E1200" s="1" t="s">
        <v>2019</v>
      </c>
      <c r="F1200" s="1" t="s">
        <v>1577</v>
      </c>
      <c r="G1200" s="1" t="s">
        <v>15</v>
      </c>
      <c r="H1200" t="b">
        <v>1</v>
      </c>
      <c r="I1200" t="b">
        <v>0</v>
      </c>
      <c r="J1200" s="10" t="b">
        <f>IF(OR(out[[#This Row],[retired]]=TRUE,out[[#This Row],[deceased]]=TRUE),FALSE,TRUE)</f>
        <v>0</v>
      </c>
      <c r="K1200" s="10" t="str">
        <f>IFERROR(VLOOKUP(out[[#This Row],[role]:[role]],Table2[],MATCH(out[[#Headers],[דירוג]],Table2[#Headers],0),FALSE),"אחר")</f>
        <v>שופט</v>
      </c>
      <c r="L1200" s="10" t="str">
        <f>IFERROR(VLOOKUP(out[[#This Row],[role]:[role]],Table2[],MATCH(out[[#Headers],[ערכאה]],Table2[#Headers],0),FALSE),"אחר")</f>
        <v>בית משפט שלום</v>
      </c>
      <c r="M1200" s="10">
        <v>1</v>
      </c>
      <c r="N1200" s="10">
        <f>IF(out[[#This Row],[sex]]="female",1,0)</f>
        <v>0</v>
      </c>
      <c r="O1200" s="10"/>
      <c r="P1200" s="10">
        <f>IF(out[[#This Row],[שמות ערביים]]="ערבי",1,0)</f>
        <v>0</v>
      </c>
    </row>
    <row r="1201" spans="1:16" x14ac:dyDescent="0.25">
      <c r="A1201" s="1" t="s">
        <v>99</v>
      </c>
      <c r="B1201" s="1" t="s">
        <v>100</v>
      </c>
      <c r="C1201" s="1" t="s">
        <v>2367</v>
      </c>
      <c r="D1201" s="1" t="s">
        <v>2368</v>
      </c>
      <c r="E1201" s="1" t="s">
        <v>2369</v>
      </c>
      <c r="F1201" s="1" t="s">
        <v>2370</v>
      </c>
      <c r="G1201" s="1" t="s">
        <v>26</v>
      </c>
      <c r="H1201" t="b">
        <v>1</v>
      </c>
      <c r="I1201" t="b">
        <v>0</v>
      </c>
      <c r="J1201" s="10" t="b">
        <f>IF(OR(out[[#This Row],[retired]]=TRUE,out[[#This Row],[deceased]]=TRUE),FALSE,TRUE)</f>
        <v>0</v>
      </c>
      <c r="K1201" s="10" t="str">
        <f>IFERROR(VLOOKUP(out[[#This Row],[role]:[role]],Table2[],MATCH(out[[#Headers],[דירוג]],Table2[#Headers],0),FALSE),"אחר")</f>
        <v>רשם</v>
      </c>
      <c r="L1201" s="10" t="str">
        <f>IFERROR(VLOOKUP(out[[#This Row],[role]:[role]],Table2[],MATCH(out[[#Headers],[ערכאה]],Table2[#Headers],0),FALSE),"אחר")</f>
        <v>אחר</v>
      </c>
      <c r="M1201" s="10">
        <v>1</v>
      </c>
      <c r="N1201" s="10">
        <f>IF(out[[#This Row],[sex]]="female",1,0)</f>
        <v>1</v>
      </c>
      <c r="O1201" s="10"/>
      <c r="P1201" s="10">
        <f>IF(out[[#This Row],[שמות ערביים]]="ערבי",1,0)</f>
        <v>0</v>
      </c>
    </row>
    <row r="1202" spans="1:16" x14ac:dyDescent="0.25">
      <c r="A1202" s="1" t="s">
        <v>9</v>
      </c>
      <c r="B1202" s="1" t="s">
        <v>532</v>
      </c>
      <c r="C1202" s="1" t="s">
        <v>727</v>
      </c>
      <c r="D1202" s="1" t="s">
        <v>2371</v>
      </c>
      <c r="E1202" s="1" t="s">
        <v>733</v>
      </c>
      <c r="F1202" s="1" t="s">
        <v>2372</v>
      </c>
      <c r="G1202" s="1" t="s">
        <v>15</v>
      </c>
      <c r="H1202" t="b">
        <v>1</v>
      </c>
      <c r="I1202" t="b">
        <v>0</v>
      </c>
      <c r="J1202" s="10" t="b">
        <f>IF(OR(out[[#This Row],[retired]]=TRUE,out[[#This Row],[deceased]]=TRUE),FALSE,TRUE)</f>
        <v>0</v>
      </c>
      <c r="K1202" s="10" t="str">
        <f>IFERROR(VLOOKUP(out[[#This Row],[role]:[role]],Table2[],MATCH(out[[#Headers],[דירוג]],Table2[#Headers],0),FALSE),"אחר")</f>
        <v>שופט</v>
      </c>
      <c r="L1202" s="10" t="str">
        <f>IFERROR(VLOOKUP(out[[#This Row],[role]:[role]],Table2[],MATCH(out[[#Headers],[ערכאה]],Table2[#Headers],0),FALSE),"אחר")</f>
        <v>בית משפט לתעבורה</v>
      </c>
      <c r="M1202" s="10">
        <v>1</v>
      </c>
      <c r="N1202" s="10">
        <f>IF(out[[#This Row],[sex]]="female",1,0)</f>
        <v>0</v>
      </c>
      <c r="O1202" s="10"/>
      <c r="P1202" s="10">
        <f>IF(out[[#This Row],[שמות ערביים]]="ערבי",1,0)</f>
        <v>0</v>
      </c>
    </row>
    <row r="1203" spans="1:16" x14ac:dyDescent="0.25">
      <c r="A1203" s="1" t="s">
        <v>9</v>
      </c>
      <c r="B1203" s="1" t="s">
        <v>900</v>
      </c>
      <c r="C1203" s="1" t="s">
        <v>1553</v>
      </c>
      <c r="D1203" s="1" t="s">
        <v>2360</v>
      </c>
      <c r="E1203" s="1" t="s">
        <v>1686</v>
      </c>
      <c r="F1203" s="1" t="s">
        <v>2373</v>
      </c>
      <c r="G1203" s="1" t="s">
        <v>15</v>
      </c>
      <c r="H1203" t="b">
        <v>1</v>
      </c>
      <c r="I1203" t="b">
        <v>0</v>
      </c>
      <c r="J1203" s="10" t="b">
        <f>IF(OR(out[[#This Row],[retired]]=TRUE,out[[#This Row],[deceased]]=TRUE),FALSE,TRUE)</f>
        <v>0</v>
      </c>
      <c r="K1203" s="10" t="str">
        <f>IFERROR(VLOOKUP(out[[#This Row],[role]:[role]],Table2[],MATCH(out[[#Headers],[דירוג]],Table2[#Headers],0),FALSE),"אחר")</f>
        <v>שופט</v>
      </c>
      <c r="L1203" s="10" t="str">
        <f>IFERROR(VLOOKUP(out[[#This Row],[role]:[role]],Table2[],MATCH(out[[#Headers],[ערכאה]],Table2[#Headers],0),FALSE),"אחר")</f>
        <v>בית משפט המחוזי</v>
      </c>
      <c r="M1203" s="10">
        <v>1</v>
      </c>
      <c r="N1203" s="10">
        <f>IF(out[[#This Row],[sex]]="female",1,0)</f>
        <v>0</v>
      </c>
      <c r="O1203" s="10"/>
      <c r="P1203" s="10">
        <f>IF(out[[#This Row],[שמות ערביים]]="ערבי",1,0)</f>
        <v>0</v>
      </c>
    </row>
    <row r="1204" spans="1:16" x14ac:dyDescent="0.25">
      <c r="A1204" s="1" t="s">
        <v>9</v>
      </c>
      <c r="B1204" s="1" t="s">
        <v>396</v>
      </c>
      <c r="C1204" s="1" t="s">
        <v>1820</v>
      </c>
      <c r="D1204" s="1" t="s">
        <v>2379</v>
      </c>
      <c r="E1204" s="1" t="s">
        <v>70</v>
      </c>
      <c r="F1204" s="1" t="s">
        <v>70</v>
      </c>
      <c r="G1204" s="1" t="s">
        <v>15</v>
      </c>
      <c r="H1204" t="b">
        <v>1</v>
      </c>
      <c r="I1204" t="b">
        <v>1</v>
      </c>
      <c r="J1204" s="10" t="b">
        <f>IF(OR(out[[#This Row],[retired]]=TRUE,out[[#This Row],[deceased]]=TRUE),FALSE,TRUE)</f>
        <v>0</v>
      </c>
      <c r="K1204" s="10" t="str">
        <f>IFERROR(VLOOKUP(out[[#This Row],[role]:[role]],Table2[],MATCH(out[[#Headers],[דירוג]],Table2[#Headers],0),FALSE),"אחר")</f>
        <v>שופט</v>
      </c>
      <c r="L1204" s="10" t="str">
        <f>IFERROR(VLOOKUP(out[[#This Row],[role]:[role]],Table2[],MATCH(out[[#Headers],[ערכאה]],Table2[#Headers],0),FALSE),"אחר")</f>
        <v>אחר</v>
      </c>
      <c r="M1204" s="10">
        <v>1</v>
      </c>
      <c r="N1204" s="10">
        <f>IF(out[[#This Row],[sex]]="female",1,0)</f>
        <v>0</v>
      </c>
      <c r="O1204" s="10"/>
      <c r="P1204" s="10">
        <f>IF(out[[#This Row],[שמות ערביים]]="ערבי",1,0)</f>
        <v>0</v>
      </c>
    </row>
    <row r="1205" spans="1:16" x14ac:dyDescent="0.25">
      <c r="A1205" s="1" t="s">
        <v>9</v>
      </c>
      <c r="B1205" s="1" t="s">
        <v>900</v>
      </c>
      <c r="C1205" s="1" t="s">
        <v>2384</v>
      </c>
      <c r="D1205" s="1" t="s">
        <v>2385</v>
      </c>
      <c r="E1205" s="1" t="s">
        <v>2386</v>
      </c>
      <c r="F1205" s="1" t="s">
        <v>2387</v>
      </c>
      <c r="G1205" s="1" t="s">
        <v>15</v>
      </c>
      <c r="H1205" t="b">
        <v>1</v>
      </c>
      <c r="I1205" t="b">
        <v>0</v>
      </c>
      <c r="J1205" s="10" t="b">
        <f>IF(OR(out[[#This Row],[retired]]=TRUE,out[[#This Row],[deceased]]=TRUE),FALSE,TRUE)</f>
        <v>0</v>
      </c>
      <c r="K1205" s="10" t="str">
        <f>IFERROR(VLOOKUP(out[[#This Row],[role]:[role]],Table2[],MATCH(out[[#Headers],[דירוג]],Table2[#Headers],0),FALSE),"אחר")</f>
        <v>שופט</v>
      </c>
      <c r="L1205" s="10" t="str">
        <f>IFERROR(VLOOKUP(out[[#This Row],[role]:[role]],Table2[],MATCH(out[[#Headers],[ערכאה]],Table2[#Headers],0),FALSE),"אחר")</f>
        <v>בית משפט המחוזי</v>
      </c>
      <c r="M1205" s="10">
        <v>1</v>
      </c>
      <c r="N1205" s="10">
        <f>IF(out[[#This Row],[sex]]="female",1,0)</f>
        <v>0</v>
      </c>
      <c r="O1205" s="10"/>
      <c r="P1205" s="10">
        <f>IF(out[[#This Row],[שמות ערביים]]="ערבי",1,0)</f>
        <v>0</v>
      </c>
    </row>
    <row r="1206" spans="1:16" x14ac:dyDescent="0.25">
      <c r="A1206" s="1" t="s">
        <v>9</v>
      </c>
      <c r="B1206" s="1" t="s">
        <v>2403</v>
      </c>
      <c r="C1206" s="1" t="s">
        <v>193</v>
      </c>
      <c r="D1206" s="1" t="s">
        <v>2401</v>
      </c>
      <c r="E1206" s="1" t="s">
        <v>70</v>
      </c>
      <c r="F1206" s="1" t="s">
        <v>70</v>
      </c>
      <c r="G1206" s="1" t="s">
        <v>15</v>
      </c>
      <c r="H1206" t="b">
        <v>1</v>
      </c>
      <c r="I1206" t="b">
        <v>0</v>
      </c>
      <c r="J1206" s="10" t="b">
        <f>IF(OR(out[[#This Row],[retired]]=TRUE,out[[#This Row],[deceased]]=TRUE),FALSE,TRUE)</f>
        <v>0</v>
      </c>
      <c r="K1206" s="10" t="str">
        <f>IFERROR(VLOOKUP(out[[#This Row],[role]:[role]],Table2[],MATCH(out[[#Headers],[דירוג]],Table2[#Headers],0),FALSE),"אחר")</f>
        <v>שופט</v>
      </c>
      <c r="L1206" s="10" t="str">
        <f>IFERROR(VLOOKUP(out[[#This Row],[role]:[role]],Table2[],MATCH(out[[#Headers],[ערכאה]],Table2[#Headers],0),FALSE),"אחר")</f>
        <v>בית משפט המחוזי</v>
      </c>
      <c r="M1206" s="10">
        <v>1</v>
      </c>
      <c r="N1206" s="10">
        <f>IF(out[[#This Row],[sex]]="female",1,0)</f>
        <v>0</v>
      </c>
      <c r="O1206" s="10"/>
      <c r="P1206" s="10">
        <f>IF(out[[#This Row],[שמות ערביים]]="ערבי",1,0)</f>
        <v>0</v>
      </c>
    </row>
    <row r="1207" spans="1:16" x14ac:dyDescent="0.25">
      <c r="A1207" s="1" t="s">
        <v>99</v>
      </c>
      <c r="B1207" s="1" t="s">
        <v>100</v>
      </c>
      <c r="C1207" s="1" t="s">
        <v>362</v>
      </c>
      <c r="D1207" s="1" t="s">
        <v>2401</v>
      </c>
      <c r="E1207" s="1" t="s">
        <v>364</v>
      </c>
      <c r="F1207" s="1" t="s">
        <v>2402</v>
      </c>
      <c r="G1207" s="1" t="s">
        <v>26</v>
      </c>
      <c r="H1207" t="b">
        <v>1</v>
      </c>
      <c r="I1207" t="b">
        <v>0</v>
      </c>
      <c r="J1207" s="10" t="b">
        <f>IF(OR(out[[#This Row],[retired]]=TRUE,out[[#This Row],[deceased]]=TRUE),FALSE,TRUE)</f>
        <v>0</v>
      </c>
      <c r="K1207" s="10" t="str">
        <f>IFERROR(VLOOKUP(out[[#This Row],[role]:[role]],Table2[],MATCH(out[[#Headers],[דירוג]],Table2[#Headers],0),FALSE),"אחר")</f>
        <v>רשם</v>
      </c>
      <c r="L1207" s="10" t="str">
        <f>IFERROR(VLOOKUP(out[[#This Row],[role]:[role]],Table2[],MATCH(out[[#Headers],[ערכאה]],Table2[#Headers],0),FALSE),"אחר")</f>
        <v>אחר</v>
      </c>
      <c r="M1207" s="10">
        <v>1</v>
      </c>
      <c r="N1207" s="10">
        <f>IF(out[[#This Row],[sex]]="female",1,0)</f>
        <v>1</v>
      </c>
      <c r="O1207" s="10"/>
      <c r="P1207" s="10">
        <f>IF(out[[#This Row],[שמות ערביים]]="ערבי",1,0)</f>
        <v>0</v>
      </c>
    </row>
    <row r="1208" spans="1:16" x14ac:dyDescent="0.25">
      <c r="A1208" s="1" t="s">
        <v>9</v>
      </c>
      <c r="B1208" s="1" t="s">
        <v>1419</v>
      </c>
      <c r="C1208" s="1" t="s">
        <v>473</v>
      </c>
      <c r="D1208" s="1" t="s">
        <v>2401</v>
      </c>
      <c r="E1208" s="1" t="s">
        <v>765</v>
      </c>
      <c r="F1208" s="1" t="s">
        <v>2402</v>
      </c>
      <c r="G1208" s="1" t="s">
        <v>15</v>
      </c>
      <c r="H1208" t="b">
        <v>1</v>
      </c>
      <c r="I1208" t="b">
        <v>0</v>
      </c>
      <c r="J1208" s="10" t="b">
        <f>IF(OR(out[[#This Row],[retired]]=TRUE,out[[#This Row],[deceased]]=TRUE),FALSE,TRUE)</f>
        <v>0</v>
      </c>
      <c r="K1208" s="10" t="str">
        <f>IFERROR(VLOOKUP(out[[#This Row],[role]:[role]],Table2[],MATCH(out[[#Headers],[דירוג]],Table2[#Headers],0),FALSE),"אחר")</f>
        <v>שופט</v>
      </c>
      <c r="L1208" s="10" t="str">
        <f>IFERROR(VLOOKUP(out[[#This Row],[role]:[role]],Table2[],MATCH(out[[#Headers],[ערכאה]],Table2[#Headers],0),FALSE),"אחר")</f>
        <v>בית משפט המחוזי</v>
      </c>
      <c r="M1208" s="10">
        <v>1</v>
      </c>
      <c r="N1208" s="10">
        <f>IF(out[[#This Row],[sex]]="female",1,0)</f>
        <v>0</v>
      </c>
      <c r="O1208" s="10"/>
      <c r="P1208" s="10">
        <f>IF(out[[#This Row],[שמות ערביים]]="ערבי",1,0)</f>
        <v>0</v>
      </c>
    </row>
    <row r="1209" spans="1:16" x14ac:dyDescent="0.25">
      <c r="A1209" s="1" t="s">
        <v>9</v>
      </c>
      <c r="B1209" s="1" t="s">
        <v>1527</v>
      </c>
      <c r="C1209" s="1" t="s">
        <v>601</v>
      </c>
      <c r="D1209" s="1" t="s">
        <v>2401</v>
      </c>
      <c r="E1209" s="1" t="s">
        <v>70</v>
      </c>
      <c r="F1209" s="1" t="s">
        <v>70</v>
      </c>
      <c r="G1209" s="1" t="s">
        <v>15</v>
      </c>
      <c r="H1209" t="b">
        <v>1</v>
      </c>
      <c r="I1209" t="b">
        <v>1</v>
      </c>
      <c r="J1209" s="10" t="b">
        <f>IF(OR(out[[#This Row],[retired]]=TRUE,out[[#This Row],[deceased]]=TRUE),FALSE,TRUE)</f>
        <v>0</v>
      </c>
      <c r="K1209" s="10" t="str">
        <f>IFERROR(VLOOKUP(out[[#This Row],[role]:[role]],Table2[],MATCH(out[[#Headers],[דירוג]],Table2[#Headers],0),FALSE),"אחר")</f>
        <v>שופט</v>
      </c>
      <c r="L1209" s="10" t="str">
        <f>IFERROR(VLOOKUP(out[[#This Row],[role]:[role]],Table2[],MATCH(out[[#Headers],[ערכאה]],Table2[#Headers],0),FALSE),"אחר")</f>
        <v>בית משפט המחוזי</v>
      </c>
      <c r="M1209" s="10">
        <v>1</v>
      </c>
      <c r="N1209" s="10">
        <f>IF(out[[#This Row],[sex]]="female",1,0)</f>
        <v>0</v>
      </c>
      <c r="O1209" s="10"/>
      <c r="P1209" s="10">
        <f>IF(out[[#This Row],[שמות ערביים]]="ערבי",1,0)</f>
        <v>0</v>
      </c>
    </row>
    <row r="1210" spans="1:16" x14ac:dyDescent="0.25">
      <c r="A1210" s="1" t="s">
        <v>9</v>
      </c>
      <c r="B1210" s="1" t="s">
        <v>2405</v>
      </c>
      <c r="C1210" s="1" t="s">
        <v>1735</v>
      </c>
      <c r="D1210" s="1" t="s">
        <v>2401</v>
      </c>
      <c r="E1210" s="1" t="s">
        <v>1737</v>
      </c>
      <c r="F1210" s="1" t="s">
        <v>2402</v>
      </c>
      <c r="G1210" s="1" t="s">
        <v>15</v>
      </c>
      <c r="H1210" t="b">
        <v>1</v>
      </c>
      <c r="I1210" t="b">
        <v>0</v>
      </c>
      <c r="J1210" s="10" t="b">
        <f>IF(OR(out[[#This Row],[retired]]=TRUE,out[[#This Row],[deceased]]=TRUE),FALSE,TRUE)</f>
        <v>0</v>
      </c>
      <c r="K1210" s="10" t="str">
        <f>IFERROR(VLOOKUP(out[[#This Row],[role]:[role]],Table2[],MATCH(out[[#Headers],[דירוג]],Table2[#Headers],0),FALSE),"אחר")</f>
        <v>שופט</v>
      </c>
      <c r="L1210" s="10" t="str">
        <f>IFERROR(VLOOKUP(out[[#This Row],[role]:[role]],Table2[],MATCH(out[[#Headers],[ערכאה]],Table2[#Headers],0),FALSE),"אחר")</f>
        <v>בית משפט המחוזי</v>
      </c>
      <c r="M1210" s="10">
        <v>1</v>
      </c>
      <c r="N1210" s="10">
        <f>IF(out[[#This Row],[sex]]="female",1,0)</f>
        <v>0</v>
      </c>
      <c r="O1210" s="10"/>
      <c r="P1210" s="10">
        <f>IF(out[[#This Row],[שמות ערביים]]="ערבי",1,0)</f>
        <v>0</v>
      </c>
    </row>
    <row r="1211" spans="1:16" x14ac:dyDescent="0.25">
      <c r="A1211" s="1" t="s">
        <v>9</v>
      </c>
      <c r="B1211" s="1" t="s">
        <v>2403</v>
      </c>
      <c r="C1211" s="1" t="s">
        <v>1256</v>
      </c>
      <c r="D1211" s="1" t="s">
        <v>2401</v>
      </c>
      <c r="E1211" s="1" t="s">
        <v>979</v>
      </c>
      <c r="F1211" s="1" t="s">
        <v>2402</v>
      </c>
      <c r="G1211" s="1" t="s">
        <v>15</v>
      </c>
      <c r="H1211" t="b">
        <v>1</v>
      </c>
      <c r="I1211" t="b">
        <v>0</v>
      </c>
      <c r="J1211" s="10" t="b">
        <f>IF(OR(out[[#This Row],[retired]]=TRUE,out[[#This Row],[deceased]]=TRUE),FALSE,TRUE)</f>
        <v>0</v>
      </c>
      <c r="K1211" s="10" t="str">
        <f>IFERROR(VLOOKUP(out[[#This Row],[role]:[role]],Table2[],MATCH(out[[#Headers],[דירוג]],Table2[#Headers],0),FALSE),"אחר")</f>
        <v>שופט</v>
      </c>
      <c r="L1211" s="10" t="str">
        <f>IFERROR(VLOOKUP(out[[#This Row],[role]:[role]],Table2[],MATCH(out[[#Headers],[ערכאה]],Table2[#Headers],0),FALSE),"אחר")</f>
        <v>בית משפט המחוזי</v>
      </c>
      <c r="M1211" s="10">
        <v>1</v>
      </c>
      <c r="N1211" s="10">
        <f>IF(out[[#This Row],[sex]]="female",1,0)</f>
        <v>0</v>
      </c>
      <c r="O1211" s="10"/>
      <c r="P1211" s="10">
        <f>IF(out[[#This Row],[שמות ערביים]]="ערבי",1,0)</f>
        <v>0</v>
      </c>
    </row>
    <row r="1212" spans="1:16" x14ac:dyDescent="0.25">
      <c r="A1212" s="1" t="s">
        <v>9</v>
      </c>
      <c r="B1212" s="1" t="s">
        <v>770</v>
      </c>
      <c r="C1212" s="1" t="s">
        <v>609</v>
      </c>
      <c r="D1212" s="1" t="s">
        <v>2401</v>
      </c>
      <c r="E1212" s="1" t="s">
        <v>610</v>
      </c>
      <c r="F1212" s="1" t="s">
        <v>2402</v>
      </c>
      <c r="G1212" s="1" t="s">
        <v>15</v>
      </c>
      <c r="H1212" t="b">
        <v>1</v>
      </c>
      <c r="I1212" t="b">
        <v>0</v>
      </c>
      <c r="J1212" s="10" t="b">
        <f>IF(OR(out[[#This Row],[retired]]=TRUE,out[[#This Row],[deceased]]=TRUE),FALSE,TRUE)</f>
        <v>0</v>
      </c>
      <c r="K1212" s="10" t="str">
        <f>IFERROR(VLOOKUP(out[[#This Row],[role]:[role]],Table2[],MATCH(out[[#Headers],[דירוג]],Table2[#Headers],0),FALSE),"אחר")</f>
        <v>שופט</v>
      </c>
      <c r="L1212" s="10" t="str">
        <f>IFERROR(VLOOKUP(out[[#This Row],[role]:[role]],Table2[],MATCH(out[[#Headers],[ערכאה]],Table2[#Headers],0),FALSE),"אחר")</f>
        <v>אחר</v>
      </c>
      <c r="M1212" s="10">
        <v>1</v>
      </c>
      <c r="N1212" s="10">
        <f>IF(out[[#This Row],[sex]]="female",1,0)</f>
        <v>0</v>
      </c>
      <c r="O1212" s="10"/>
      <c r="P1212" s="10">
        <f>IF(out[[#This Row],[שמות ערביים]]="ערבי",1,0)</f>
        <v>0</v>
      </c>
    </row>
    <row r="1213" spans="1:16" x14ac:dyDescent="0.25">
      <c r="A1213" s="1" t="s">
        <v>9</v>
      </c>
      <c r="B1213" s="1" t="s">
        <v>451</v>
      </c>
      <c r="C1213" s="1" t="s">
        <v>2406</v>
      </c>
      <c r="D1213" s="1" t="s">
        <v>2401</v>
      </c>
      <c r="E1213" s="1" t="s">
        <v>70</v>
      </c>
      <c r="F1213" s="1" t="s">
        <v>70</v>
      </c>
      <c r="G1213" s="1" t="s">
        <v>15</v>
      </c>
      <c r="H1213" t="b">
        <v>1</v>
      </c>
      <c r="I1213" t="b">
        <v>1</v>
      </c>
      <c r="J1213" s="10" t="b">
        <f>IF(OR(out[[#This Row],[retired]]=TRUE,out[[#This Row],[deceased]]=TRUE),FALSE,TRUE)</f>
        <v>0</v>
      </c>
      <c r="K1213" s="10" t="str">
        <f>IFERROR(VLOOKUP(out[[#This Row],[role]:[role]],Table2[],MATCH(out[[#Headers],[דירוג]],Table2[#Headers],0),FALSE),"אחר")</f>
        <v>שופט</v>
      </c>
      <c r="L1213" s="10" t="str">
        <f>IFERROR(VLOOKUP(out[[#This Row],[role]:[role]],Table2[],MATCH(out[[#Headers],[ערכאה]],Table2[#Headers],0),FALSE),"אחר")</f>
        <v>בית המשפט העליון</v>
      </c>
      <c r="M1213" s="10">
        <v>1</v>
      </c>
      <c r="N1213" s="10">
        <f>IF(out[[#This Row],[sex]]="female",1,0)</f>
        <v>0</v>
      </c>
      <c r="O1213" s="10"/>
      <c r="P1213" s="10">
        <f>IF(out[[#This Row],[שמות ערביים]]="ערבי",1,0)</f>
        <v>0</v>
      </c>
    </row>
    <row r="1214" spans="1:16" x14ac:dyDescent="0.25">
      <c r="A1214" s="1" t="s">
        <v>9</v>
      </c>
      <c r="B1214" s="1" t="s">
        <v>451</v>
      </c>
      <c r="C1214" s="1" t="s">
        <v>133</v>
      </c>
      <c r="D1214" s="1" t="s">
        <v>2401</v>
      </c>
      <c r="E1214" s="1" t="s">
        <v>70</v>
      </c>
      <c r="F1214" s="1" t="s">
        <v>70</v>
      </c>
      <c r="G1214" s="1" t="s">
        <v>15</v>
      </c>
      <c r="H1214" t="b">
        <v>1</v>
      </c>
      <c r="I1214" t="b">
        <v>1</v>
      </c>
      <c r="J1214" s="10" t="b">
        <f>IF(OR(out[[#This Row],[retired]]=TRUE,out[[#This Row],[deceased]]=TRUE),FALSE,TRUE)</f>
        <v>0</v>
      </c>
      <c r="K1214" s="10" t="str">
        <f>IFERROR(VLOOKUP(out[[#This Row],[role]:[role]],Table2[],MATCH(out[[#Headers],[דירוג]],Table2[#Headers],0),FALSE),"אחר")</f>
        <v>שופט</v>
      </c>
      <c r="L1214" s="10" t="str">
        <f>IFERROR(VLOOKUP(out[[#This Row],[role]:[role]],Table2[],MATCH(out[[#Headers],[ערכאה]],Table2[#Headers],0),FALSE),"אחר")</f>
        <v>בית המשפט העליון</v>
      </c>
      <c r="M1214" s="10">
        <v>1</v>
      </c>
      <c r="N1214" s="10">
        <f>IF(out[[#This Row],[sex]]="female",1,0)</f>
        <v>0</v>
      </c>
      <c r="O1214" s="10"/>
      <c r="P1214" s="10">
        <f>IF(out[[#This Row],[שמות ערביים]]="ערבי",1,0)</f>
        <v>0</v>
      </c>
    </row>
    <row r="1215" spans="1:16" x14ac:dyDescent="0.25">
      <c r="A1215" s="1" t="s">
        <v>9</v>
      </c>
      <c r="B1215" s="1" t="s">
        <v>9</v>
      </c>
      <c r="C1215" s="1" t="s">
        <v>439</v>
      </c>
      <c r="D1215" s="1" t="s">
        <v>2401</v>
      </c>
      <c r="E1215" s="1" t="s">
        <v>70</v>
      </c>
      <c r="F1215" s="1" t="s">
        <v>70</v>
      </c>
      <c r="G1215" s="1" t="s">
        <v>15</v>
      </c>
      <c r="H1215" t="b">
        <v>1</v>
      </c>
      <c r="I1215" t="b">
        <v>1</v>
      </c>
      <c r="J1215" s="10" t="b">
        <f>IF(OR(out[[#This Row],[retired]]=TRUE,out[[#This Row],[deceased]]=TRUE),FALSE,TRUE)</f>
        <v>0</v>
      </c>
      <c r="K1215" s="10" t="str">
        <f>IFERROR(VLOOKUP(out[[#This Row],[role]:[role]],Table2[],MATCH(out[[#Headers],[דירוג]],Table2[#Headers],0),FALSE),"אחר")</f>
        <v>שופט</v>
      </c>
      <c r="L1215" s="10" t="str">
        <f>IFERROR(VLOOKUP(out[[#This Row],[role]:[role]],Table2[],MATCH(out[[#Headers],[ערכאה]],Table2[#Headers],0),FALSE),"אחר")</f>
        <v>אחר</v>
      </c>
      <c r="M1215" s="10">
        <v>1</v>
      </c>
      <c r="N1215" s="10">
        <f>IF(out[[#This Row],[sex]]="female",1,0)</f>
        <v>0</v>
      </c>
      <c r="O1215" s="10"/>
      <c r="P1215" s="10">
        <f>IF(out[[#This Row],[שמות ערביים]]="ערבי",1,0)</f>
        <v>0</v>
      </c>
    </row>
    <row r="1216" spans="1:16" x14ac:dyDescent="0.25">
      <c r="A1216" s="1" t="s">
        <v>9</v>
      </c>
      <c r="B1216" s="1" t="s">
        <v>2407</v>
      </c>
      <c r="C1216" s="1" t="s">
        <v>291</v>
      </c>
      <c r="D1216" s="1" t="s">
        <v>2401</v>
      </c>
      <c r="E1216" s="1" t="s">
        <v>743</v>
      </c>
      <c r="F1216" s="1" t="s">
        <v>2402</v>
      </c>
      <c r="G1216" s="1" t="s">
        <v>15</v>
      </c>
      <c r="H1216" t="b">
        <v>1</v>
      </c>
      <c r="I1216" t="b">
        <v>0</v>
      </c>
      <c r="J1216" s="10" t="b">
        <f>IF(OR(out[[#This Row],[retired]]=TRUE,out[[#This Row],[deceased]]=TRUE),FALSE,TRUE)</f>
        <v>0</v>
      </c>
      <c r="K1216" s="10" t="str">
        <f>IFERROR(VLOOKUP(out[[#This Row],[role]:[role]],Table2[],MATCH(out[[#Headers],[דירוג]],Table2[#Headers],0),FALSE),"אחר")</f>
        <v>שופט</v>
      </c>
      <c r="L1216" s="10" t="str">
        <f>IFERROR(VLOOKUP(out[[#This Row],[role]:[role]],Table2[],MATCH(out[[#Headers],[ערכאה]],Table2[#Headers],0),FALSE),"אחר")</f>
        <v>בית משפט שלום</v>
      </c>
      <c r="M1216" s="10">
        <v>1</v>
      </c>
      <c r="N1216" s="10">
        <f>IF(out[[#This Row],[sex]]="female",1,0)</f>
        <v>0</v>
      </c>
      <c r="O1216" s="10"/>
      <c r="P1216" s="10">
        <f>IF(out[[#This Row],[שמות ערביים]]="ערבי",1,0)</f>
        <v>0</v>
      </c>
    </row>
    <row r="1217" spans="1:16" x14ac:dyDescent="0.25">
      <c r="A1217" s="1" t="s">
        <v>9</v>
      </c>
      <c r="B1217" s="1" t="s">
        <v>243</v>
      </c>
      <c r="C1217" s="1" t="s">
        <v>68</v>
      </c>
      <c r="D1217" s="1" t="s">
        <v>2401</v>
      </c>
      <c r="E1217" s="1" t="s">
        <v>70</v>
      </c>
      <c r="F1217" s="1" t="s">
        <v>70</v>
      </c>
      <c r="G1217" s="1" t="s">
        <v>15</v>
      </c>
      <c r="H1217" t="b">
        <v>1</v>
      </c>
      <c r="I1217" t="b">
        <v>1</v>
      </c>
      <c r="J1217" s="10" t="b">
        <f>IF(OR(out[[#This Row],[retired]]=TRUE,out[[#This Row],[deceased]]=TRUE),FALSE,TRUE)</f>
        <v>0</v>
      </c>
      <c r="K1217" s="10" t="str">
        <f>IFERROR(VLOOKUP(out[[#This Row],[role]:[role]],Table2[],MATCH(out[[#Headers],[דירוג]],Table2[#Headers],0),FALSE),"אחר")</f>
        <v>נשיא</v>
      </c>
      <c r="L1217" s="10" t="str">
        <f>IFERROR(VLOOKUP(out[[#This Row],[role]:[role]],Table2[],MATCH(out[[#Headers],[ערכאה]],Table2[#Headers],0),FALSE),"אחר")</f>
        <v>בית המשפט העליון</v>
      </c>
      <c r="M1217" s="10">
        <v>1</v>
      </c>
      <c r="N1217" s="10">
        <f>IF(out[[#This Row],[sex]]="female",1,0)</f>
        <v>0</v>
      </c>
      <c r="O1217" s="10"/>
      <c r="P1217" s="10">
        <f>IF(out[[#This Row],[שמות ערביים]]="ערבי",1,0)</f>
        <v>0</v>
      </c>
    </row>
    <row r="1218" spans="1:16" x14ac:dyDescent="0.25">
      <c r="A1218" s="1" t="s">
        <v>9</v>
      </c>
      <c r="B1218" s="1" t="s">
        <v>451</v>
      </c>
      <c r="C1218" s="1" t="s">
        <v>477</v>
      </c>
      <c r="D1218" s="1" t="s">
        <v>2401</v>
      </c>
      <c r="E1218" s="1" t="s">
        <v>70</v>
      </c>
      <c r="F1218" s="1" t="s">
        <v>70</v>
      </c>
      <c r="G1218" s="1" t="s">
        <v>15</v>
      </c>
      <c r="H1218" t="b">
        <v>1</v>
      </c>
      <c r="I1218" t="b">
        <v>1</v>
      </c>
      <c r="J1218" s="10" t="b">
        <f>IF(OR(out[[#This Row],[retired]]=TRUE,out[[#This Row],[deceased]]=TRUE),FALSE,TRUE)</f>
        <v>0</v>
      </c>
      <c r="K1218" s="10" t="str">
        <f>IFERROR(VLOOKUP(out[[#This Row],[role]:[role]],Table2[],MATCH(out[[#Headers],[דירוג]],Table2[#Headers],0),FALSE),"אחר")</f>
        <v>שופט</v>
      </c>
      <c r="L1218" s="10" t="str">
        <f>IFERROR(VLOOKUP(out[[#This Row],[role]:[role]],Table2[],MATCH(out[[#Headers],[ערכאה]],Table2[#Headers],0),FALSE),"אחר")</f>
        <v>בית המשפט העליון</v>
      </c>
      <c r="M1218" s="10">
        <v>1</v>
      </c>
      <c r="N1218" s="10">
        <f>IF(out[[#This Row],[sex]]="female",1,0)</f>
        <v>0</v>
      </c>
      <c r="O1218" s="10"/>
      <c r="P1218" s="10">
        <f>IF(out[[#This Row],[שמות ערביים]]="ערבי",1,0)</f>
        <v>0</v>
      </c>
    </row>
    <row r="1219" spans="1:16" x14ac:dyDescent="0.25">
      <c r="A1219" s="1" t="s">
        <v>99</v>
      </c>
      <c r="B1219" s="1" t="s">
        <v>2408</v>
      </c>
      <c r="C1219" s="1" t="s">
        <v>477</v>
      </c>
      <c r="D1219" s="1" t="s">
        <v>2401</v>
      </c>
      <c r="E1219" s="1" t="s">
        <v>479</v>
      </c>
      <c r="F1219" s="1" t="s">
        <v>2402</v>
      </c>
      <c r="G1219" s="1" t="s">
        <v>15</v>
      </c>
      <c r="H1219" t="b">
        <v>1</v>
      </c>
      <c r="I1219" t="b">
        <v>0</v>
      </c>
      <c r="J1219" s="10" t="b">
        <f>IF(OR(out[[#This Row],[retired]]=TRUE,out[[#This Row],[deceased]]=TRUE),FALSE,TRUE)</f>
        <v>0</v>
      </c>
      <c r="K1219" s="10" t="str">
        <f>IFERROR(VLOOKUP(out[[#This Row],[role]:[role]],Table2[],MATCH(out[[#Headers],[דירוג]],Table2[#Headers],0),FALSE),"אחר")</f>
        <v>רשם</v>
      </c>
      <c r="L1219" s="10" t="str">
        <f>IFERROR(VLOOKUP(out[[#This Row],[role]:[role]],Table2[],MATCH(out[[#Headers],[ערכאה]],Table2[#Headers],0),FALSE),"אחר")</f>
        <v>בית משפט שלום</v>
      </c>
      <c r="M1219" s="10">
        <v>1</v>
      </c>
      <c r="N1219" s="10">
        <f>IF(out[[#This Row],[sex]]="female",1,0)</f>
        <v>0</v>
      </c>
      <c r="O1219" s="10"/>
      <c r="P1219" s="10">
        <f>IF(out[[#This Row],[שמות ערביים]]="ערבי",1,0)</f>
        <v>0</v>
      </c>
    </row>
    <row r="1220" spans="1:16" x14ac:dyDescent="0.25">
      <c r="A1220" s="1" t="s">
        <v>9</v>
      </c>
      <c r="B1220" s="1" t="s">
        <v>2414</v>
      </c>
      <c r="C1220" s="1" t="s">
        <v>68</v>
      </c>
      <c r="D1220" s="1" t="s">
        <v>2401</v>
      </c>
      <c r="E1220" s="1" t="s">
        <v>1577</v>
      </c>
      <c r="F1220" s="1" t="s">
        <v>2402</v>
      </c>
      <c r="G1220" s="1" t="s">
        <v>15</v>
      </c>
      <c r="H1220" t="b">
        <v>1</v>
      </c>
      <c r="I1220" t="b">
        <v>0</v>
      </c>
      <c r="J1220" s="10" t="b">
        <f>IF(OR(out[[#This Row],[retired]]=TRUE,out[[#This Row],[deceased]]=TRUE),FALSE,TRUE)</f>
        <v>0</v>
      </c>
      <c r="K1220" s="10" t="str">
        <f>IFERROR(VLOOKUP(out[[#This Row],[role]:[role]],Table2[],MATCH(out[[#Headers],[דירוג]],Table2[#Headers],0),FALSE),"אחר")</f>
        <v>נשיא</v>
      </c>
      <c r="L1220" s="10" t="str">
        <f>IFERROR(VLOOKUP(out[[#This Row],[role]:[role]],Table2[],MATCH(out[[#Headers],[ערכאה]],Table2[#Headers],0),FALSE),"אחר")</f>
        <v>בית משפט המחוזי</v>
      </c>
      <c r="M1220" s="10">
        <v>1</v>
      </c>
      <c r="N1220" s="10">
        <f>IF(out[[#This Row],[sex]]="female",1,0)</f>
        <v>0</v>
      </c>
      <c r="O1220" s="10"/>
      <c r="P1220" s="10">
        <f>IF(out[[#This Row],[שמות ערביים]]="ערבי",1,0)</f>
        <v>0</v>
      </c>
    </row>
    <row r="1221" spans="1:16" x14ac:dyDescent="0.25">
      <c r="A1221" s="1" t="s">
        <v>9</v>
      </c>
      <c r="B1221" s="1" t="s">
        <v>2418</v>
      </c>
      <c r="C1221" s="1" t="s">
        <v>991</v>
      </c>
      <c r="D1221" s="1" t="s">
        <v>2401</v>
      </c>
      <c r="E1221" s="1" t="s">
        <v>1331</v>
      </c>
      <c r="F1221" s="1" t="s">
        <v>2402</v>
      </c>
      <c r="G1221" s="1" t="s">
        <v>15</v>
      </c>
      <c r="H1221" t="b">
        <v>1</v>
      </c>
      <c r="I1221" t="b">
        <v>0</v>
      </c>
      <c r="J1221" s="10" t="b">
        <f>IF(OR(out[[#This Row],[retired]]=TRUE,out[[#This Row],[deceased]]=TRUE),FALSE,TRUE)</f>
        <v>0</v>
      </c>
      <c r="K1221" s="10" t="str">
        <f>IFERROR(VLOOKUP(out[[#This Row],[role]:[role]],Table2[],MATCH(out[[#Headers],[דירוג]],Table2[#Headers],0),FALSE),"אחר")</f>
        <v>סגן או משנה</v>
      </c>
      <c r="L1221" s="10" t="str">
        <f>IFERROR(VLOOKUP(out[[#This Row],[role]:[role]],Table2[],MATCH(out[[#Headers],[ערכאה]],Table2[#Headers],0),FALSE),"אחר")</f>
        <v>בית משפט המחוזי</v>
      </c>
      <c r="M1221" s="10">
        <v>1</v>
      </c>
      <c r="N1221" s="10">
        <f>IF(out[[#This Row],[sex]]="female",1,0)</f>
        <v>0</v>
      </c>
      <c r="O1221" s="10"/>
      <c r="P1221" s="10">
        <f>IF(out[[#This Row],[שמות ערביים]]="ערבי",1,0)</f>
        <v>0</v>
      </c>
    </row>
    <row r="1222" spans="1:16" x14ac:dyDescent="0.25">
      <c r="A1222" s="1" t="s">
        <v>9</v>
      </c>
      <c r="B1222" s="1" t="s">
        <v>2421</v>
      </c>
      <c r="C1222" s="1" t="s">
        <v>2422</v>
      </c>
      <c r="D1222" s="1" t="s">
        <v>2401</v>
      </c>
      <c r="E1222" s="1" t="s">
        <v>2423</v>
      </c>
      <c r="F1222" s="1" t="s">
        <v>2402</v>
      </c>
      <c r="G1222" s="1" t="s">
        <v>15</v>
      </c>
      <c r="H1222" t="b">
        <v>1</v>
      </c>
      <c r="I1222" t="b">
        <v>0</v>
      </c>
      <c r="J1222" s="10" t="b">
        <f>IF(OR(out[[#This Row],[retired]]=TRUE,out[[#This Row],[deceased]]=TRUE),FALSE,TRUE)</f>
        <v>0</v>
      </c>
      <c r="K1222" s="10" t="str">
        <f>IFERROR(VLOOKUP(out[[#This Row],[role]:[role]],Table2[],MATCH(out[[#Headers],[דירוג]],Table2[#Headers],0),FALSE),"אחר")</f>
        <v>נשיא</v>
      </c>
      <c r="L1222" s="10" t="str">
        <f>IFERROR(VLOOKUP(out[[#This Row],[role]:[role]],Table2[],MATCH(out[[#Headers],[ערכאה]],Table2[#Headers],0),FALSE),"אחר")</f>
        <v>בית הדין האזורי לעבודה</v>
      </c>
      <c r="M1222" s="10">
        <v>1</v>
      </c>
      <c r="N1222" s="10">
        <f>IF(out[[#This Row],[sex]]="female",1,0)</f>
        <v>0</v>
      </c>
      <c r="O1222" s="10"/>
      <c r="P1222" s="10">
        <f>IF(out[[#This Row],[שמות ערביים]]="ערבי",1,0)</f>
        <v>0</v>
      </c>
    </row>
    <row r="1223" spans="1:16" x14ac:dyDescent="0.25">
      <c r="A1223" s="1" t="s">
        <v>9</v>
      </c>
      <c r="B1223" s="1" t="s">
        <v>214</v>
      </c>
      <c r="C1223" s="1" t="s">
        <v>439</v>
      </c>
      <c r="D1223" s="1" t="s">
        <v>2426</v>
      </c>
      <c r="E1223" s="1" t="s">
        <v>70</v>
      </c>
      <c r="F1223" s="1" t="s">
        <v>70</v>
      </c>
      <c r="G1223" s="1" t="s">
        <v>15</v>
      </c>
      <c r="H1223" t="b">
        <v>1</v>
      </c>
      <c r="I1223" t="b">
        <v>1</v>
      </c>
      <c r="J1223" s="10" t="b">
        <f>IF(OR(out[[#This Row],[retired]]=TRUE,out[[#This Row],[deceased]]=TRUE),FALSE,TRUE)</f>
        <v>0</v>
      </c>
      <c r="K1223" s="10" t="str">
        <f>IFERROR(VLOOKUP(out[[#This Row],[role]:[role]],Table2[],MATCH(out[[#Headers],[דירוג]],Table2[#Headers],0),FALSE),"אחר")</f>
        <v>שופט</v>
      </c>
      <c r="L1223" s="10" t="str">
        <f>IFERROR(VLOOKUP(out[[#This Row],[role]:[role]],Table2[],MATCH(out[[#Headers],[ערכאה]],Table2[#Headers],0),FALSE),"אחר")</f>
        <v>בית משפט המחוזי</v>
      </c>
      <c r="M1223" s="10">
        <v>1</v>
      </c>
      <c r="N1223" s="10">
        <f>IF(out[[#This Row],[sex]]="female",1,0)</f>
        <v>0</v>
      </c>
      <c r="O1223" s="10"/>
      <c r="P1223" s="10">
        <f>IF(out[[#This Row],[שמות ערביים]]="ערבי",1,0)</f>
        <v>0</v>
      </c>
    </row>
    <row r="1224" spans="1:16" x14ac:dyDescent="0.25">
      <c r="A1224" s="1" t="s">
        <v>9</v>
      </c>
      <c r="B1224" s="1" t="s">
        <v>32</v>
      </c>
      <c r="C1224" s="1" t="s">
        <v>1358</v>
      </c>
      <c r="D1224" s="1" t="s">
        <v>2427</v>
      </c>
      <c r="E1224" s="1" t="s">
        <v>2428</v>
      </c>
      <c r="F1224" s="1" t="s">
        <v>2429</v>
      </c>
      <c r="G1224" s="1" t="s">
        <v>26</v>
      </c>
      <c r="H1224" t="b">
        <v>1</v>
      </c>
      <c r="I1224" t="b">
        <v>0</v>
      </c>
      <c r="J1224" s="10" t="b">
        <f>IF(OR(out[[#This Row],[retired]]=TRUE,out[[#This Row],[deceased]]=TRUE),FALSE,TRUE)</f>
        <v>0</v>
      </c>
      <c r="K1224" s="10" t="str">
        <f>IFERROR(VLOOKUP(out[[#This Row],[role]:[role]],Table2[],MATCH(out[[#Headers],[דירוג]],Table2[#Headers],0),FALSE),"אחר")</f>
        <v>שופט</v>
      </c>
      <c r="L1224" s="10" t="str">
        <f>IFERROR(VLOOKUP(out[[#This Row],[role]:[role]],Table2[],MATCH(out[[#Headers],[ערכאה]],Table2[#Headers],0),FALSE),"אחר")</f>
        <v>בית משפט שלום</v>
      </c>
      <c r="M1224" s="10">
        <v>1</v>
      </c>
      <c r="N1224" s="10">
        <f>IF(out[[#This Row],[sex]]="female",1,0)</f>
        <v>1</v>
      </c>
      <c r="O1224" s="10"/>
      <c r="P1224" s="10">
        <f>IF(out[[#This Row],[שמות ערביים]]="ערבי",1,0)</f>
        <v>0</v>
      </c>
    </row>
    <row r="1225" spans="1:16" x14ac:dyDescent="0.25">
      <c r="A1225" s="1" t="s">
        <v>9</v>
      </c>
      <c r="B1225" s="1" t="s">
        <v>21</v>
      </c>
      <c r="C1225" s="1" t="s">
        <v>2432</v>
      </c>
      <c r="D1225" s="1" t="s">
        <v>2433</v>
      </c>
      <c r="E1225" s="1" t="s">
        <v>2434</v>
      </c>
      <c r="F1225" s="1" t="s">
        <v>2435</v>
      </c>
      <c r="G1225" s="1" t="s">
        <v>26</v>
      </c>
      <c r="H1225" t="b">
        <v>1</v>
      </c>
      <c r="I1225" t="b">
        <v>0</v>
      </c>
      <c r="J1225" s="10" t="b">
        <f>IF(OR(out[[#This Row],[retired]]=TRUE,out[[#This Row],[deceased]]=TRUE),FALSE,TRUE)</f>
        <v>0</v>
      </c>
      <c r="K1225" s="10" t="str">
        <f>IFERROR(VLOOKUP(out[[#This Row],[role]:[role]],Table2[],MATCH(out[[#Headers],[דירוג]],Table2[#Headers],0),FALSE),"אחר")</f>
        <v>שופט</v>
      </c>
      <c r="L1225" s="10" t="str">
        <f>IFERROR(VLOOKUP(out[[#This Row],[role]:[role]],Table2[],MATCH(out[[#Headers],[ערכאה]],Table2[#Headers],0),FALSE),"אחר")</f>
        <v>בית משפט שלום</v>
      </c>
      <c r="M1225" s="10">
        <v>1</v>
      </c>
      <c r="N1225" s="10">
        <f>IF(out[[#This Row],[sex]]="female",1,0)</f>
        <v>1</v>
      </c>
      <c r="O1225" s="10"/>
      <c r="P1225" s="10">
        <f>IF(out[[#This Row],[שמות ערביים]]="ערבי",1,0)</f>
        <v>0</v>
      </c>
    </row>
    <row r="1226" spans="1:16" x14ac:dyDescent="0.25">
      <c r="A1226" s="1" t="s">
        <v>9</v>
      </c>
      <c r="B1226" s="1" t="s">
        <v>70</v>
      </c>
      <c r="C1226" s="1" t="s">
        <v>82</v>
      </c>
      <c r="D1226" s="1" t="s">
        <v>2436</v>
      </c>
      <c r="E1226" s="1" t="s">
        <v>70</v>
      </c>
      <c r="F1226" s="1" t="s">
        <v>70</v>
      </c>
      <c r="G1226" s="1" t="s">
        <v>15</v>
      </c>
      <c r="H1226" t="b">
        <v>1</v>
      </c>
      <c r="I1226" t="b">
        <v>1</v>
      </c>
      <c r="J1226" s="10" t="b">
        <f>IF(OR(out[[#This Row],[retired]]=TRUE,out[[#This Row],[deceased]]=TRUE),FALSE,TRUE)</f>
        <v>0</v>
      </c>
      <c r="K1226" s="10" t="str">
        <f>IFERROR(VLOOKUP(out[[#This Row],[role]:[role]],Table2[],MATCH(out[[#Headers],[דירוג]],Table2[#Headers],0),FALSE),"אחר")</f>
        <v>אחר</v>
      </c>
      <c r="L1226" s="10" t="str">
        <f>IFERROR(VLOOKUP(out[[#This Row],[role]:[role]],Table2[],MATCH(out[[#Headers],[ערכאה]],Table2[#Headers],0),FALSE),"אחר")</f>
        <v>אחר</v>
      </c>
      <c r="M1226" s="10">
        <v>1</v>
      </c>
      <c r="N1226" s="10">
        <f>IF(out[[#This Row],[sex]]="female",1,0)</f>
        <v>0</v>
      </c>
      <c r="O1226" s="10"/>
      <c r="P1226" s="10">
        <f>IF(out[[#This Row],[שמות ערביים]]="ערבי",1,0)</f>
        <v>0</v>
      </c>
    </row>
    <row r="1227" spans="1:16" x14ac:dyDescent="0.25">
      <c r="A1227" s="1" t="s">
        <v>9</v>
      </c>
      <c r="B1227" s="1" t="s">
        <v>1232</v>
      </c>
      <c r="C1227" s="1" t="s">
        <v>605</v>
      </c>
      <c r="D1227" s="1" t="s">
        <v>2444</v>
      </c>
      <c r="E1227" s="1" t="s">
        <v>607</v>
      </c>
      <c r="F1227" s="1" t="s">
        <v>2445</v>
      </c>
      <c r="G1227" s="1" t="s">
        <v>15</v>
      </c>
      <c r="H1227" t="b">
        <v>1</v>
      </c>
      <c r="I1227" t="b">
        <v>0</v>
      </c>
      <c r="J1227" s="10" t="b">
        <f>IF(OR(out[[#This Row],[retired]]=TRUE,out[[#This Row],[deceased]]=TRUE),FALSE,TRUE)</f>
        <v>0</v>
      </c>
      <c r="K1227" s="10" t="str">
        <f>IFERROR(VLOOKUP(out[[#This Row],[role]:[role]],Table2[],MATCH(out[[#Headers],[דירוג]],Table2[#Headers],0),FALSE),"אחר")</f>
        <v>שופט</v>
      </c>
      <c r="L1227" s="10" t="str">
        <f>IFERROR(VLOOKUP(out[[#This Row],[role]:[role]],Table2[],MATCH(out[[#Headers],[ערכאה]],Table2[#Headers],0),FALSE),"אחר")</f>
        <v>אחר</v>
      </c>
      <c r="M1227" s="10">
        <v>1</v>
      </c>
      <c r="N1227" s="10">
        <f>IF(out[[#This Row],[sex]]="female",1,0)</f>
        <v>0</v>
      </c>
      <c r="O1227" s="10"/>
      <c r="P1227" s="10">
        <f>IF(out[[#This Row],[שמות ערביים]]="ערבי",1,0)</f>
        <v>0</v>
      </c>
    </row>
    <row r="1228" spans="1:16" x14ac:dyDescent="0.25">
      <c r="A1228" s="1" t="s">
        <v>9</v>
      </c>
      <c r="B1228" s="1" t="s">
        <v>70</v>
      </c>
      <c r="C1228" s="1" t="s">
        <v>1256</v>
      </c>
      <c r="D1228" s="1" t="s">
        <v>2446</v>
      </c>
      <c r="E1228" s="1" t="s">
        <v>70</v>
      </c>
      <c r="F1228" s="1" t="s">
        <v>70</v>
      </c>
      <c r="G1228" s="1" t="s">
        <v>15</v>
      </c>
      <c r="H1228" t="b">
        <v>1</v>
      </c>
      <c r="I1228" t="b">
        <v>1</v>
      </c>
      <c r="J1228" s="10" t="b">
        <f>IF(OR(out[[#This Row],[retired]]=TRUE,out[[#This Row],[deceased]]=TRUE),FALSE,TRUE)</f>
        <v>0</v>
      </c>
      <c r="K1228" s="10" t="str">
        <f>IFERROR(VLOOKUP(out[[#This Row],[role]:[role]],Table2[],MATCH(out[[#Headers],[דירוג]],Table2[#Headers],0),FALSE),"אחר")</f>
        <v>אחר</v>
      </c>
      <c r="L1228" s="10" t="str">
        <f>IFERROR(VLOOKUP(out[[#This Row],[role]:[role]],Table2[],MATCH(out[[#Headers],[ערכאה]],Table2[#Headers],0),FALSE),"אחר")</f>
        <v>אחר</v>
      </c>
      <c r="M1228" s="10">
        <v>1</v>
      </c>
      <c r="N1228" s="10">
        <f>IF(out[[#This Row],[sex]]="female",1,0)</f>
        <v>0</v>
      </c>
      <c r="O1228" s="10"/>
      <c r="P1228" s="10">
        <f>IF(out[[#This Row],[שמות ערביים]]="ערבי",1,0)</f>
        <v>0</v>
      </c>
    </row>
    <row r="1229" spans="1:16" x14ac:dyDescent="0.25">
      <c r="A1229" s="1" t="s">
        <v>9</v>
      </c>
      <c r="B1229" s="1" t="s">
        <v>2447</v>
      </c>
      <c r="C1229" s="1" t="s">
        <v>278</v>
      </c>
      <c r="D1229" s="1" t="s">
        <v>2448</v>
      </c>
      <c r="E1229" s="1" t="s">
        <v>70</v>
      </c>
      <c r="F1229" s="1" t="s">
        <v>70</v>
      </c>
      <c r="G1229" s="1" t="s">
        <v>15</v>
      </c>
      <c r="H1229" t="b">
        <v>1</v>
      </c>
      <c r="I1229" t="b">
        <v>1</v>
      </c>
      <c r="J1229" s="10" t="b">
        <f>IF(OR(out[[#This Row],[retired]]=TRUE,out[[#This Row],[deceased]]=TRUE),FALSE,TRUE)</f>
        <v>0</v>
      </c>
      <c r="K1229" s="10" t="str">
        <f>IFERROR(VLOOKUP(out[[#This Row],[role]:[role]],Table2[],MATCH(out[[#Headers],[דירוג]],Table2[#Headers],0),FALSE),"אחר")</f>
        <v>שופט</v>
      </c>
      <c r="L1229" s="10" t="str">
        <f>IFERROR(VLOOKUP(out[[#This Row],[role]:[role]],Table2[],MATCH(out[[#Headers],[ערכאה]],Table2[#Headers],0),FALSE),"אחר")</f>
        <v>בית משפט שלום</v>
      </c>
      <c r="M1229" s="10">
        <v>1</v>
      </c>
      <c r="N1229" s="10">
        <f>IF(out[[#This Row],[sex]]="female",1,0)</f>
        <v>0</v>
      </c>
      <c r="O1229" s="10"/>
      <c r="P1229" s="10">
        <f>IF(out[[#This Row],[שמות ערביים]]="ערבי",1,0)</f>
        <v>0</v>
      </c>
    </row>
    <row r="1230" spans="1:16" x14ac:dyDescent="0.25">
      <c r="A1230" s="1" t="s">
        <v>9</v>
      </c>
      <c r="B1230" s="1" t="s">
        <v>2334</v>
      </c>
      <c r="C1230" s="1" t="s">
        <v>1994</v>
      </c>
      <c r="D1230" s="1" t="s">
        <v>2448</v>
      </c>
      <c r="E1230" s="1" t="s">
        <v>1995</v>
      </c>
      <c r="F1230" s="1" t="s">
        <v>2453</v>
      </c>
      <c r="G1230" s="1" t="s">
        <v>15</v>
      </c>
      <c r="H1230" t="b">
        <v>1</v>
      </c>
      <c r="I1230" t="b">
        <v>0</v>
      </c>
      <c r="J1230" s="10" t="b">
        <f>IF(OR(out[[#This Row],[retired]]=TRUE,out[[#This Row],[deceased]]=TRUE),FALSE,TRUE)</f>
        <v>0</v>
      </c>
      <c r="K1230" s="10" t="str">
        <f>IFERROR(VLOOKUP(out[[#This Row],[role]:[role]],Table2[],MATCH(out[[#Headers],[דירוג]],Table2[#Headers],0),FALSE),"אחר")</f>
        <v>סגן או משנה</v>
      </c>
      <c r="L1230" s="10" t="str">
        <f>IFERROR(VLOOKUP(out[[#This Row],[role]:[role]],Table2[],MATCH(out[[#Headers],[ערכאה]],Table2[#Headers],0),FALSE),"אחר")</f>
        <v>בית משפט המחוזי</v>
      </c>
      <c r="M1230" s="10">
        <v>1</v>
      </c>
      <c r="N1230" s="10">
        <f>IF(out[[#This Row],[sex]]="female",1,0)</f>
        <v>0</v>
      </c>
      <c r="O1230" s="10"/>
      <c r="P1230" s="10">
        <f>IF(out[[#This Row],[שמות ערביים]]="ערבי",1,0)</f>
        <v>0</v>
      </c>
    </row>
    <row r="1231" spans="1:16" x14ac:dyDescent="0.25">
      <c r="A1231" s="1" t="s">
        <v>9</v>
      </c>
      <c r="B1231" s="1" t="s">
        <v>330</v>
      </c>
      <c r="C1231" s="1" t="s">
        <v>991</v>
      </c>
      <c r="D1231" s="1" t="s">
        <v>2448</v>
      </c>
      <c r="E1231" s="1" t="s">
        <v>1331</v>
      </c>
      <c r="F1231" s="1" t="s">
        <v>2453</v>
      </c>
      <c r="G1231" s="1" t="s">
        <v>15</v>
      </c>
      <c r="H1231" t="b">
        <v>1</v>
      </c>
      <c r="I1231" t="b">
        <v>0</v>
      </c>
      <c r="J1231" s="10" t="b">
        <f>IF(OR(out[[#This Row],[retired]]=TRUE,out[[#This Row],[deceased]]=TRUE),FALSE,TRUE)</f>
        <v>0</v>
      </c>
      <c r="K1231" s="10" t="str">
        <f>IFERROR(VLOOKUP(out[[#This Row],[role]:[role]],Table2[],MATCH(out[[#Headers],[דירוג]],Table2[#Headers],0),FALSE),"אחר")</f>
        <v>שופט</v>
      </c>
      <c r="L1231" s="10" t="str">
        <f>IFERROR(VLOOKUP(out[[#This Row],[role]:[role]],Table2[],MATCH(out[[#Headers],[ערכאה]],Table2[#Headers],0),FALSE),"אחר")</f>
        <v>בית משפט שלום</v>
      </c>
      <c r="M1231" s="10">
        <v>1</v>
      </c>
      <c r="N1231" s="10">
        <f>IF(out[[#This Row],[sex]]="female",1,0)</f>
        <v>0</v>
      </c>
      <c r="O1231" s="10"/>
      <c r="P1231" s="10">
        <f>IF(out[[#This Row],[שמות ערביים]]="ערבי",1,0)</f>
        <v>0</v>
      </c>
    </row>
    <row r="1232" spans="1:16" x14ac:dyDescent="0.25">
      <c r="A1232" s="1" t="s">
        <v>9</v>
      </c>
      <c r="B1232" s="1" t="s">
        <v>1369</v>
      </c>
      <c r="C1232" s="1" t="s">
        <v>58</v>
      </c>
      <c r="D1232" s="1" t="s">
        <v>2463</v>
      </c>
      <c r="E1232" s="1" t="s">
        <v>60</v>
      </c>
      <c r="F1232" s="1" t="s">
        <v>2464</v>
      </c>
      <c r="G1232" s="1" t="s">
        <v>26</v>
      </c>
      <c r="H1232" t="b">
        <v>1</v>
      </c>
      <c r="I1232" t="b">
        <v>0</v>
      </c>
      <c r="J1232" s="10" t="b">
        <f>IF(OR(out[[#This Row],[retired]]=TRUE,out[[#This Row],[deceased]]=TRUE),FALSE,TRUE)</f>
        <v>0</v>
      </c>
      <c r="K1232" s="10" t="str">
        <f>IFERROR(VLOOKUP(out[[#This Row],[role]:[role]],Table2[],MATCH(out[[#Headers],[דירוג]],Table2[#Headers],0),FALSE),"אחר")</f>
        <v>שופט</v>
      </c>
      <c r="L1232" s="10" t="str">
        <f>IFERROR(VLOOKUP(out[[#This Row],[role]:[role]],Table2[],MATCH(out[[#Headers],[ערכאה]],Table2[#Headers],0),FALSE),"אחר")</f>
        <v>בית משפט לתעבורה</v>
      </c>
      <c r="M1232" s="10">
        <v>1</v>
      </c>
      <c r="N1232" s="10">
        <f>IF(out[[#This Row],[sex]]="female",1,0)</f>
        <v>1</v>
      </c>
      <c r="O1232" s="10"/>
      <c r="P1232" s="10">
        <f>IF(out[[#This Row],[שמות ערביים]]="ערבי",1,0)</f>
        <v>0</v>
      </c>
    </row>
    <row r="1233" spans="1:16" x14ac:dyDescent="0.25">
      <c r="A1233" s="1" t="s">
        <v>9</v>
      </c>
      <c r="B1233" s="1" t="s">
        <v>2466</v>
      </c>
      <c r="C1233" s="1" t="s">
        <v>1735</v>
      </c>
      <c r="D1233" s="1" t="s">
        <v>2467</v>
      </c>
      <c r="E1233" s="1" t="s">
        <v>1737</v>
      </c>
      <c r="F1233" s="1" t="s">
        <v>2468</v>
      </c>
      <c r="G1233" s="1" t="s">
        <v>15</v>
      </c>
      <c r="H1233" t="b">
        <v>1</v>
      </c>
      <c r="I1233" t="b">
        <v>0</v>
      </c>
      <c r="J1233" s="10" t="b">
        <f>IF(OR(out[[#This Row],[retired]]=TRUE,out[[#This Row],[deceased]]=TRUE),FALSE,TRUE)</f>
        <v>0</v>
      </c>
      <c r="K1233" s="10" t="str">
        <f>IFERROR(VLOOKUP(out[[#This Row],[role]:[role]],Table2[],MATCH(out[[#Headers],[דירוג]],Table2[#Headers],0),FALSE),"אחר")</f>
        <v>שופט</v>
      </c>
      <c r="L1233" s="10" t="str">
        <f>IFERROR(VLOOKUP(out[[#This Row],[role]:[role]],Table2[],MATCH(out[[#Headers],[ערכאה]],Table2[#Headers],0),FALSE),"אחר")</f>
        <v>בית משפט המחוזי</v>
      </c>
      <c r="M1233" s="10">
        <v>1</v>
      </c>
      <c r="N1233" s="10">
        <f>IF(out[[#This Row],[sex]]="female",1,0)</f>
        <v>0</v>
      </c>
      <c r="O1233" s="10"/>
      <c r="P1233" s="10">
        <f>IF(out[[#This Row],[שמות ערביים]]="ערבי",1,0)</f>
        <v>0</v>
      </c>
    </row>
    <row r="1234" spans="1:16" x14ac:dyDescent="0.25">
      <c r="A1234" s="1" t="s">
        <v>9</v>
      </c>
      <c r="B1234" s="1" t="s">
        <v>253</v>
      </c>
      <c r="C1234" s="1" t="s">
        <v>215</v>
      </c>
      <c r="D1234" s="1" t="s">
        <v>2472</v>
      </c>
      <c r="E1234" s="1" t="s">
        <v>217</v>
      </c>
      <c r="F1234" s="1" t="s">
        <v>2474</v>
      </c>
      <c r="G1234" s="1" t="s">
        <v>15</v>
      </c>
      <c r="H1234" t="b">
        <v>1</v>
      </c>
      <c r="I1234" t="b">
        <v>1</v>
      </c>
      <c r="J1234" s="10" t="b">
        <f>IF(OR(out[[#This Row],[retired]]=TRUE,out[[#This Row],[deceased]]=TRUE),FALSE,TRUE)</f>
        <v>0</v>
      </c>
      <c r="K1234" s="10" t="str">
        <f>IFERROR(VLOOKUP(out[[#This Row],[role]:[role]],Table2[],MATCH(out[[#Headers],[דירוג]],Table2[#Headers],0),FALSE),"אחר")</f>
        <v>שופט</v>
      </c>
      <c r="L1234" s="10" t="str">
        <f>IFERROR(VLOOKUP(out[[#This Row],[role]:[role]],Table2[],MATCH(out[[#Headers],[ערכאה]],Table2[#Headers],0),FALSE),"אחר")</f>
        <v>בית משפט שלום</v>
      </c>
      <c r="M1234" s="10">
        <v>1</v>
      </c>
      <c r="N1234" s="10">
        <f>IF(out[[#This Row],[sex]]="female",1,0)</f>
        <v>0</v>
      </c>
      <c r="O1234" s="10"/>
      <c r="P1234" s="10">
        <f>IF(out[[#This Row],[שמות ערביים]]="ערבי",1,0)</f>
        <v>0</v>
      </c>
    </row>
    <row r="1235" spans="1:16" x14ac:dyDescent="0.25">
      <c r="A1235" s="1" t="s">
        <v>9</v>
      </c>
      <c r="B1235" s="1" t="s">
        <v>1970</v>
      </c>
      <c r="C1235" s="1" t="s">
        <v>468</v>
      </c>
      <c r="D1235" s="1" t="s">
        <v>2480</v>
      </c>
      <c r="E1235" s="1" t="s">
        <v>470</v>
      </c>
      <c r="F1235" s="1" t="s">
        <v>2481</v>
      </c>
      <c r="G1235" s="1" t="s">
        <v>15</v>
      </c>
      <c r="H1235" t="b">
        <v>1</v>
      </c>
      <c r="I1235" t="b">
        <v>1</v>
      </c>
      <c r="J1235" s="10" t="b">
        <f>IF(OR(out[[#This Row],[retired]]=TRUE,out[[#This Row],[deceased]]=TRUE),FALSE,TRUE)</f>
        <v>0</v>
      </c>
      <c r="K1235" s="10" t="str">
        <f>IFERROR(VLOOKUP(out[[#This Row],[role]:[role]],Table2[],MATCH(out[[#Headers],[דירוג]],Table2[#Headers],0),FALSE),"אחר")</f>
        <v>שופט</v>
      </c>
      <c r="L1235" s="10" t="str">
        <f>IFERROR(VLOOKUP(out[[#This Row],[role]:[role]],Table2[],MATCH(out[[#Headers],[ערכאה]],Table2[#Headers],0),FALSE),"אחר")</f>
        <v>בית משפט המחוזי</v>
      </c>
      <c r="M1235" s="10">
        <v>1</v>
      </c>
      <c r="N1235" s="10">
        <f>IF(out[[#This Row],[sex]]="female",1,0)</f>
        <v>0</v>
      </c>
      <c r="O1235" s="10"/>
      <c r="P1235" s="10">
        <f>IF(out[[#This Row],[שמות ערביים]]="ערבי",1,0)</f>
        <v>0</v>
      </c>
    </row>
    <row r="1236" spans="1:16" x14ac:dyDescent="0.25">
      <c r="A1236" s="1" t="s">
        <v>9</v>
      </c>
      <c r="B1236" s="1" t="s">
        <v>2486</v>
      </c>
      <c r="C1236" s="1" t="s">
        <v>2487</v>
      </c>
      <c r="D1236" s="1" t="s">
        <v>2480</v>
      </c>
      <c r="E1236" s="1" t="s">
        <v>2488</v>
      </c>
      <c r="F1236" s="1" t="s">
        <v>2481</v>
      </c>
      <c r="G1236" s="1" t="s">
        <v>15</v>
      </c>
      <c r="H1236" t="b">
        <v>1</v>
      </c>
      <c r="I1236" t="b">
        <v>0</v>
      </c>
      <c r="J1236" s="10" t="b">
        <f>IF(OR(out[[#This Row],[retired]]=TRUE,out[[#This Row],[deceased]]=TRUE),FALSE,TRUE)</f>
        <v>0</v>
      </c>
      <c r="K1236" s="10" t="str">
        <f>IFERROR(VLOOKUP(out[[#This Row],[role]:[role]],Table2[],MATCH(out[[#Headers],[דירוג]],Table2[#Headers],0),FALSE),"אחר")</f>
        <v>שופט</v>
      </c>
      <c r="L1236" s="10" t="str">
        <f>IFERROR(VLOOKUP(out[[#This Row],[role]:[role]],Table2[],MATCH(out[[#Headers],[ערכאה]],Table2[#Headers],0),FALSE),"אחר")</f>
        <v>בית משפט המחוזי</v>
      </c>
      <c r="M1236" s="10">
        <v>1</v>
      </c>
      <c r="N1236" s="10">
        <f>IF(out[[#This Row],[sex]]="female",1,0)</f>
        <v>0</v>
      </c>
      <c r="O1236" s="10"/>
      <c r="P1236" s="10">
        <f>IF(out[[#This Row],[שמות ערביים]]="ערבי",1,0)</f>
        <v>0</v>
      </c>
    </row>
    <row r="1237" spans="1:16" x14ac:dyDescent="0.25">
      <c r="A1237" s="1" t="s">
        <v>9</v>
      </c>
      <c r="B1237" s="1" t="s">
        <v>2489</v>
      </c>
      <c r="C1237" s="1" t="s">
        <v>2490</v>
      </c>
      <c r="D1237" s="1" t="s">
        <v>2491</v>
      </c>
      <c r="E1237" s="1" t="s">
        <v>2492</v>
      </c>
      <c r="F1237" s="1" t="s">
        <v>2493</v>
      </c>
      <c r="G1237" s="1" t="s">
        <v>26</v>
      </c>
      <c r="H1237" t="b">
        <v>1</v>
      </c>
      <c r="I1237" t="b">
        <v>0</v>
      </c>
      <c r="J1237" s="10" t="b">
        <f>IF(OR(out[[#This Row],[retired]]=TRUE,out[[#This Row],[deceased]]=TRUE),FALSE,TRUE)</f>
        <v>0</v>
      </c>
      <c r="K1237" s="10" t="str">
        <f>IFERROR(VLOOKUP(out[[#This Row],[role]:[role]],Table2[],MATCH(out[[#Headers],[דירוג]],Table2[#Headers],0),FALSE),"אחר")</f>
        <v>שופט</v>
      </c>
      <c r="L1237" s="10" t="str">
        <f>IFERROR(VLOOKUP(out[[#This Row],[role]:[role]],Table2[],MATCH(out[[#Headers],[ערכאה]],Table2[#Headers],0),FALSE),"אחר")</f>
        <v>בית משפט שלום</v>
      </c>
      <c r="M1237" s="10">
        <v>1</v>
      </c>
      <c r="N1237" s="10">
        <f>IF(out[[#This Row],[sex]]="female",1,0)</f>
        <v>1</v>
      </c>
      <c r="O1237" s="10"/>
      <c r="P1237" s="10">
        <f>IF(out[[#This Row],[שמות ערביים]]="ערבי",1,0)</f>
        <v>0</v>
      </c>
    </row>
    <row r="1238" spans="1:16" x14ac:dyDescent="0.25">
      <c r="A1238" s="1" t="s">
        <v>9</v>
      </c>
      <c r="B1238" s="1" t="s">
        <v>2494</v>
      </c>
      <c r="C1238" s="1" t="s">
        <v>635</v>
      </c>
      <c r="D1238" s="1" t="s">
        <v>2495</v>
      </c>
      <c r="E1238" s="1" t="s">
        <v>70</v>
      </c>
      <c r="F1238" s="1" t="s">
        <v>70</v>
      </c>
      <c r="G1238" s="1" t="s">
        <v>15</v>
      </c>
      <c r="H1238" t="b">
        <v>1</v>
      </c>
      <c r="I1238" t="b">
        <v>0</v>
      </c>
      <c r="J1238" s="10" t="b">
        <f>IF(OR(out[[#This Row],[retired]]=TRUE,out[[#This Row],[deceased]]=TRUE),FALSE,TRUE)</f>
        <v>0</v>
      </c>
      <c r="K1238" s="10" t="str">
        <f>IFERROR(VLOOKUP(out[[#This Row],[role]:[role]],Table2[],MATCH(out[[#Headers],[דירוג]],Table2[#Headers],0),FALSE),"אחר")</f>
        <v>שופט</v>
      </c>
      <c r="L1238" s="10" t="str">
        <f>IFERROR(VLOOKUP(out[[#This Row],[role]:[role]],Table2[],MATCH(out[[#Headers],[ערכאה]],Table2[#Headers],0),FALSE),"אחר")</f>
        <v>בית משפט לתעבורה</v>
      </c>
      <c r="M1238" s="10">
        <v>1</v>
      </c>
      <c r="N1238" s="10">
        <f>IF(out[[#This Row],[sex]]="female",1,0)</f>
        <v>0</v>
      </c>
      <c r="O1238" s="10"/>
      <c r="P1238" s="10">
        <f>IF(out[[#This Row],[שמות ערביים]]="ערבי",1,0)</f>
        <v>0</v>
      </c>
    </row>
    <row r="1239" spans="1:16" x14ac:dyDescent="0.25">
      <c r="A1239" s="1" t="s">
        <v>9</v>
      </c>
      <c r="B1239" s="1" t="s">
        <v>2496</v>
      </c>
      <c r="C1239" s="1" t="s">
        <v>2497</v>
      </c>
      <c r="D1239" s="1" t="s">
        <v>2498</v>
      </c>
      <c r="E1239" s="1" t="s">
        <v>2499</v>
      </c>
      <c r="F1239" s="1" t="s">
        <v>2500</v>
      </c>
      <c r="G1239" s="1" t="s">
        <v>26</v>
      </c>
      <c r="H1239" t="b">
        <v>1</v>
      </c>
      <c r="I1239" t="b">
        <v>0</v>
      </c>
      <c r="J1239" s="10" t="b">
        <f>IF(OR(out[[#This Row],[retired]]=TRUE,out[[#This Row],[deceased]]=TRUE),FALSE,TRUE)</f>
        <v>0</v>
      </c>
      <c r="K1239" s="10" t="str">
        <f>IFERROR(VLOOKUP(out[[#This Row],[role]:[role]],Table2[],MATCH(out[[#Headers],[דירוג]],Table2[#Headers],0),FALSE),"אחר")</f>
        <v>שופט</v>
      </c>
      <c r="L1239" s="10" t="str">
        <f>IFERROR(VLOOKUP(out[[#This Row],[role]:[role]],Table2[],MATCH(out[[#Headers],[ערכאה]],Table2[#Headers],0),FALSE),"אחר")</f>
        <v>בית משפט שלום</v>
      </c>
      <c r="M1239" s="10">
        <v>1</v>
      </c>
      <c r="N1239" s="10">
        <f>IF(out[[#This Row],[sex]]="female",1,0)</f>
        <v>1</v>
      </c>
      <c r="O1239" s="10"/>
      <c r="P1239" s="10">
        <f>IF(out[[#This Row],[שמות ערביים]]="ערבי",1,0)</f>
        <v>0</v>
      </c>
    </row>
    <row r="1240" spans="1:16" x14ac:dyDescent="0.25">
      <c r="A1240" s="1" t="s">
        <v>9</v>
      </c>
      <c r="B1240" s="1" t="s">
        <v>107</v>
      </c>
      <c r="C1240" s="1" t="s">
        <v>58</v>
      </c>
      <c r="D1240" s="1" t="s">
        <v>2504</v>
      </c>
      <c r="E1240" s="1" t="s">
        <v>60</v>
      </c>
      <c r="F1240" s="1" t="s">
        <v>2505</v>
      </c>
      <c r="G1240" s="1" t="s">
        <v>26</v>
      </c>
      <c r="H1240" t="b">
        <v>1</v>
      </c>
      <c r="I1240" t="b">
        <v>0</v>
      </c>
      <c r="J1240" s="10" t="b">
        <f>IF(OR(out[[#This Row],[retired]]=TRUE,out[[#This Row],[deceased]]=TRUE),FALSE,TRUE)</f>
        <v>0</v>
      </c>
      <c r="K1240" s="10" t="str">
        <f>IFERROR(VLOOKUP(out[[#This Row],[role]:[role]],Table2[],MATCH(out[[#Headers],[דירוג]],Table2[#Headers],0),FALSE),"אחר")</f>
        <v>שופט</v>
      </c>
      <c r="L1240" s="10" t="str">
        <f>IFERROR(VLOOKUP(out[[#This Row],[role]:[role]],Table2[],MATCH(out[[#Headers],[ערכאה]],Table2[#Headers],0),FALSE),"אחר")</f>
        <v>בית משפט המחוזי</v>
      </c>
      <c r="M1240" s="10">
        <v>1</v>
      </c>
      <c r="N1240" s="10">
        <f>IF(out[[#This Row],[sex]]="female",1,0)</f>
        <v>1</v>
      </c>
      <c r="O1240" s="10"/>
      <c r="P1240" s="10">
        <f>IF(out[[#This Row],[שמות ערביים]]="ערבי",1,0)</f>
        <v>0</v>
      </c>
    </row>
    <row r="1241" spans="1:16" x14ac:dyDescent="0.25">
      <c r="A1241" s="1" t="s">
        <v>9</v>
      </c>
      <c r="B1241" s="1" t="s">
        <v>2506</v>
      </c>
      <c r="C1241" s="1" t="s">
        <v>2507</v>
      </c>
      <c r="D1241" s="1" t="s">
        <v>2508</v>
      </c>
      <c r="E1241" s="1" t="s">
        <v>2509</v>
      </c>
      <c r="F1241" s="1" t="s">
        <v>2510</v>
      </c>
      <c r="G1241" s="1" t="s">
        <v>26</v>
      </c>
      <c r="H1241" t="b">
        <v>1</v>
      </c>
      <c r="I1241" t="b">
        <v>0</v>
      </c>
      <c r="J1241" s="10" t="b">
        <f>IF(OR(out[[#This Row],[retired]]=TRUE,out[[#This Row],[deceased]]=TRUE),FALSE,TRUE)</f>
        <v>0</v>
      </c>
      <c r="K1241" s="10" t="str">
        <f>IFERROR(VLOOKUP(out[[#This Row],[role]:[role]],Table2[],MATCH(out[[#Headers],[דירוג]],Table2[#Headers],0),FALSE),"אחר")</f>
        <v>שופט</v>
      </c>
      <c r="L1241" s="10" t="str">
        <f>IFERROR(VLOOKUP(out[[#This Row],[role]:[role]],Table2[],MATCH(out[[#Headers],[ערכאה]],Table2[#Headers],0),FALSE),"אחר")</f>
        <v>בית משפט שלום</v>
      </c>
      <c r="M1241" s="10">
        <v>1</v>
      </c>
      <c r="N1241" s="10">
        <f>IF(out[[#This Row],[sex]]="female",1,0)</f>
        <v>1</v>
      </c>
      <c r="O1241" s="10"/>
      <c r="P1241" s="10">
        <f>IF(out[[#This Row],[שמות ערביים]]="ערבי",1,0)</f>
        <v>0</v>
      </c>
    </row>
    <row r="1242" spans="1:16" x14ac:dyDescent="0.25">
      <c r="A1242" s="1" t="s">
        <v>9</v>
      </c>
      <c r="B1242" s="1" t="s">
        <v>1439</v>
      </c>
      <c r="C1242" s="1" t="s">
        <v>333</v>
      </c>
      <c r="D1242" s="1" t="s">
        <v>2513</v>
      </c>
      <c r="E1242" s="1" t="s">
        <v>335</v>
      </c>
      <c r="F1242" s="1" t="s">
        <v>2514</v>
      </c>
      <c r="G1242" s="1" t="s">
        <v>15</v>
      </c>
      <c r="H1242" t="b">
        <v>1</v>
      </c>
      <c r="I1242" t="b">
        <v>0</v>
      </c>
      <c r="J1242" s="10" t="b">
        <f>IF(OR(out[[#This Row],[retired]]=TRUE,out[[#This Row],[deceased]]=TRUE),FALSE,TRUE)</f>
        <v>0</v>
      </c>
      <c r="K1242" s="10" t="str">
        <f>IFERROR(VLOOKUP(out[[#This Row],[role]:[role]],Table2[],MATCH(out[[#Headers],[דירוג]],Table2[#Headers],0),FALSE),"אחר")</f>
        <v>שופט</v>
      </c>
      <c r="L1242" s="10" t="str">
        <f>IFERROR(VLOOKUP(out[[#This Row],[role]:[role]],Table2[],MATCH(out[[#Headers],[ערכאה]],Table2[#Headers],0),FALSE),"אחר")</f>
        <v>בית משפט שלום</v>
      </c>
      <c r="M1242" s="10">
        <v>1</v>
      </c>
      <c r="N1242" s="10">
        <f>IF(out[[#This Row],[sex]]="female",1,0)</f>
        <v>0</v>
      </c>
      <c r="O1242" s="10"/>
      <c r="P1242" s="10">
        <f>IF(out[[#This Row],[שמות ערביים]]="ערבי",1,0)</f>
        <v>0</v>
      </c>
    </row>
    <row r="1243" spans="1:16" x14ac:dyDescent="0.25">
      <c r="A1243" s="1" t="s">
        <v>9</v>
      </c>
      <c r="B1243" s="1" t="s">
        <v>461</v>
      </c>
      <c r="C1243" s="1" t="s">
        <v>1796</v>
      </c>
      <c r="D1243" s="1" t="s">
        <v>2515</v>
      </c>
      <c r="E1243" s="1" t="s">
        <v>70</v>
      </c>
      <c r="F1243" s="1" t="s">
        <v>70</v>
      </c>
      <c r="G1243" s="1" t="s">
        <v>15</v>
      </c>
      <c r="H1243" t="b">
        <v>1</v>
      </c>
      <c r="I1243" t="b">
        <v>1</v>
      </c>
      <c r="J1243" s="10" t="b">
        <f>IF(OR(out[[#This Row],[retired]]=TRUE,out[[#This Row],[deceased]]=TRUE),FALSE,TRUE)</f>
        <v>0</v>
      </c>
      <c r="K1243" s="10" t="str">
        <f>IFERROR(VLOOKUP(out[[#This Row],[role]:[role]],Table2[],MATCH(out[[#Headers],[דירוג]],Table2[#Headers],0),FALSE),"אחר")</f>
        <v>שופט</v>
      </c>
      <c r="L1243" s="10" t="str">
        <f>IFERROR(VLOOKUP(out[[#This Row],[role]:[role]],Table2[],MATCH(out[[#Headers],[ערכאה]],Table2[#Headers],0),FALSE),"אחר")</f>
        <v>בית משפט שלום</v>
      </c>
      <c r="M1243" s="10">
        <v>1</v>
      </c>
      <c r="N1243" s="10">
        <f>IF(out[[#This Row],[sex]]="female",1,0)</f>
        <v>0</v>
      </c>
      <c r="O1243" s="10"/>
      <c r="P1243" s="10">
        <f>IF(out[[#This Row],[שמות ערביים]]="ערבי",1,0)</f>
        <v>0</v>
      </c>
    </row>
    <row r="1244" spans="1:16" x14ac:dyDescent="0.25">
      <c r="A1244" s="1" t="s">
        <v>9</v>
      </c>
      <c r="B1244" s="1" t="s">
        <v>70</v>
      </c>
      <c r="C1244" s="1" t="s">
        <v>2523</v>
      </c>
      <c r="D1244" s="1" t="s">
        <v>2524</v>
      </c>
      <c r="E1244" s="1" t="s">
        <v>70</v>
      </c>
      <c r="F1244" s="1" t="s">
        <v>70</v>
      </c>
      <c r="G1244" s="1" t="s">
        <v>15</v>
      </c>
      <c r="H1244" t="b">
        <v>1</v>
      </c>
      <c r="I1244" t="b">
        <v>1</v>
      </c>
      <c r="J1244" s="10" t="b">
        <f>IF(OR(out[[#This Row],[retired]]=TRUE,out[[#This Row],[deceased]]=TRUE),FALSE,TRUE)</f>
        <v>0</v>
      </c>
      <c r="K1244" s="10" t="str">
        <f>IFERROR(VLOOKUP(out[[#This Row],[role]:[role]],Table2[],MATCH(out[[#Headers],[דירוג]],Table2[#Headers],0),FALSE),"אחר")</f>
        <v>אחר</v>
      </c>
      <c r="L1244" s="10" t="str">
        <f>IFERROR(VLOOKUP(out[[#This Row],[role]:[role]],Table2[],MATCH(out[[#Headers],[ערכאה]],Table2[#Headers],0),FALSE),"אחר")</f>
        <v>אחר</v>
      </c>
      <c r="M1244" s="10">
        <v>1</v>
      </c>
      <c r="N1244" s="10">
        <f>IF(out[[#This Row],[sex]]="female",1,0)</f>
        <v>0</v>
      </c>
      <c r="O1244" s="10"/>
      <c r="P1244" s="10">
        <f>IF(out[[#This Row],[שמות ערביים]]="ערבי",1,0)</f>
        <v>0</v>
      </c>
    </row>
    <row r="1245" spans="1:16" x14ac:dyDescent="0.25">
      <c r="A1245" s="1" t="s">
        <v>9</v>
      </c>
      <c r="B1245" s="1" t="s">
        <v>52</v>
      </c>
      <c r="C1245" s="1" t="s">
        <v>193</v>
      </c>
      <c r="D1245" s="1" t="s">
        <v>2528</v>
      </c>
      <c r="E1245" s="1" t="s">
        <v>515</v>
      </c>
      <c r="F1245" s="1" t="s">
        <v>2529</v>
      </c>
      <c r="G1245" s="1" t="s">
        <v>15</v>
      </c>
      <c r="H1245" t="b">
        <v>1</v>
      </c>
      <c r="I1245" t="b">
        <v>0</v>
      </c>
      <c r="J1245" s="10" t="b">
        <f>IF(OR(out[[#This Row],[retired]]=TRUE,out[[#This Row],[deceased]]=TRUE),FALSE,TRUE)</f>
        <v>0</v>
      </c>
      <c r="K1245" s="10" t="str">
        <f>IFERROR(VLOOKUP(out[[#This Row],[role]:[role]],Table2[],MATCH(out[[#Headers],[דירוג]],Table2[#Headers],0),FALSE),"אחר")</f>
        <v>שופט</v>
      </c>
      <c r="L1245" s="10" t="str">
        <f>IFERROR(VLOOKUP(out[[#This Row],[role]:[role]],Table2[],MATCH(out[[#Headers],[ערכאה]],Table2[#Headers],0),FALSE),"אחר")</f>
        <v>בית משפט שלום</v>
      </c>
      <c r="M1245" s="10">
        <v>1</v>
      </c>
      <c r="N1245" s="10">
        <f>IF(out[[#This Row],[sex]]="female",1,0)</f>
        <v>0</v>
      </c>
      <c r="O1245" s="10"/>
      <c r="P1245" s="10">
        <f>IF(out[[#This Row],[שמות ערביים]]="ערבי",1,0)</f>
        <v>0</v>
      </c>
    </row>
    <row r="1246" spans="1:16" x14ac:dyDescent="0.25">
      <c r="A1246" s="1" t="s">
        <v>9</v>
      </c>
      <c r="B1246" s="1" t="s">
        <v>451</v>
      </c>
      <c r="C1246" s="1" t="s">
        <v>2530</v>
      </c>
      <c r="D1246" s="1" t="s">
        <v>2528</v>
      </c>
      <c r="E1246" s="1" t="s">
        <v>2531</v>
      </c>
      <c r="F1246" s="1" t="s">
        <v>2529</v>
      </c>
      <c r="G1246" s="1" t="s">
        <v>15</v>
      </c>
      <c r="H1246" t="b">
        <v>1</v>
      </c>
      <c r="I1246" t="b">
        <v>1</v>
      </c>
      <c r="J1246" s="10" t="b">
        <f>IF(OR(out[[#This Row],[retired]]=TRUE,out[[#This Row],[deceased]]=TRUE),FALSE,TRUE)</f>
        <v>0</v>
      </c>
      <c r="K1246" s="10" t="str">
        <f>IFERROR(VLOOKUP(out[[#This Row],[role]:[role]],Table2[],MATCH(out[[#Headers],[דירוג]],Table2[#Headers],0),FALSE),"אחר")</f>
        <v>שופט</v>
      </c>
      <c r="L1246" s="10" t="str">
        <f>IFERROR(VLOOKUP(out[[#This Row],[role]:[role]],Table2[],MATCH(out[[#Headers],[ערכאה]],Table2[#Headers],0),FALSE),"אחר")</f>
        <v>בית המשפט העליון</v>
      </c>
      <c r="M1246" s="10">
        <v>1</v>
      </c>
      <c r="N1246" s="10">
        <f>IF(out[[#This Row],[sex]]="female",1,0)</f>
        <v>0</v>
      </c>
      <c r="O1246" s="10"/>
      <c r="P1246" s="10">
        <f>IF(out[[#This Row],[שמות ערביים]]="ערבי",1,0)</f>
        <v>0</v>
      </c>
    </row>
    <row r="1247" spans="1:16" x14ac:dyDescent="0.25">
      <c r="A1247" s="1" t="s">
        <v>9</v>
      </c>
      <c r="B1247" s="1" t="s">
        <v>9</v>
      </c>
      <c r="C1247" s="1" t="s">
        <v>2536</v>
      </c>
      <c r="D1247" s="1" t="s">
        <v>2528</v>
      </c>
      <c r="E1247" s="1" t="s">
        <v>2537</v>
      </c>
      <c r="F1247" s="1" t="s">
        <v>2529</v>
      </c>
      <c r="G1247" s="1" t="s">
        <v>15</v>
      </c>
      <c r="H1247" t="b">
        <v>1</v>
      </c>
      <c r="I1247" t="b">
        <v>1</v>
      </c>
      <c r="J1247" s="10" t="b">
        <f>IF(OR(out[[#This Row],[retired]]=TRUE,out[[#This Row],[deceased]]=TRUE),FALSE,TRUE)</f>
        <v>0</v>
      </c>
      <c r="K1247" s="10" t="str">
        <f>IFERROR(VLOOKUP(out[[#This Row],[role]:[role]],Table2[],MATCH(out[[#Headers],[דירוג]],Table2[#Headers],0),FALSE),"אחר")</f>
        <v>שופט</v>
      </c>
      <c r="L1247" s="10" t="str">
        <f>IFERROR(VLOOKUP(out[[#This Row],[role]:[role]],Table2[],MATCH(out[[#Headers],[ערכאה]],Table2[#Headers],0),FALSE),"אחר")</f>
        <v>אחר</v>
      </c>
      <c r="M1247" s="10">
        <v>1</v>
      </c>
      <c r="N1247" s="10">
        <f>IF(out[[#This Row],[sex]]="female",1,0)</f>
        <v>0</v>
      </c>
      <c r="O1247" s="10"/>
      <c r="P1247" s="10">
        <f>IF(out[[#This Row],[שמות ערביים]]="ערבי",1,0)</f>
        <v>0</v>
      </c>
    </row>
    <row r="1248" spans="1:16" x14ac:dyDescent="0.25">
      <c r="A1248" s="1" t="s">
        <v>9</v>
      </c>
      <c r="B1248" s="1" t="s">
        <v>900</v>
      </c>
      <c r="C1248" s="1" t="s">
        <v>2541</v>
      </c>
      <c r="D1248" s="1" t="s">
        <v>2542</v>
      </c>
      <c r="E1248" s="1" t="s">
        <v>2543</v>
      </c>
      <c r="F1248" s="1" t="s">
        <v>2544</v>
      </c>
      <c r="G1248" s="1" t="s">
        <v>15</v>
      </c>
      <c r="H1248" t="b">
        <v>1</v>
      </c>
      <c r="I1248" t="b">
        <v>0</v>
      </c>
      <c r="J1248" s="10" t="b">
        <f>IF(OR(out[[#This Row],[retired]]=TRUE,out[[#This Row],[deceased]]=TRUE),FALSE,TRUE)</f>
        <v>0</v>
      </c>
      <c r="K1248" s="10" t="str">
        <f>IFERROR(VLOOKUP(out[[#This Row],[role]:[role]],Table2[],MATCH(out[[#Headers],[דירוג]],Table2[#Headers],0),FALSE),"אחר")</f>
        <v>שופט</v>
      </c>
      <c r="L1248" s="10" t="str">
        <f>IFERROR(VLOOKUP(out[[#This Row],[role]:[role]],Table2[],MATCH(out[[#Headers],[ערכאה]],Table2[#Headers],0),FALSE),"אחר")</f>
        <v>בית משפט המחוזי</v>
      </c>
      <c r="M1248" s="10">
        <v>1</v>
      </c>
      <c r="N1248" s="10">
        <f>IF(out[[#This Row],[sex]]="female",1,0)</f>
        <v>0</v>
      </c>
      <c r="O1248" s="10"/>
      <c r="P1248" s="10">
        <f>IF(out[[#This Row],[שמות ערביים]]="ערבי",1,0)</f>
        <v>0</v>
      </c>
    </row>
    <row r="1249" spans="1:16" x14ac:dyDescent="0.25">
      <c r="A1249" s="1" t="s">
        <v>9</v>
      </c>
      <c r="B1249" s="1" t="s">
        <v>2545</v>
      </c>
      <c r="C1249" s="1" t="s">
        <v>137</v>
      </c>
      <c r="D1249" s="1" t="s">
        <v>2542</v>
      </c>
      <c r="E1249" s="1" t="s">
        <v>139</v>
      </c>
      <c r="F1249" s="1" t="s">
        <v>2544</v>
      </c>
      <c r="G1249" s="1" t="s">
        <v>26</v>
      </c>
      <c r="H1249" t="b">
        <v>1</v>
      </c>
      <c r="I1249" t="b">
        <v>0</v>
      </c>
      <c r="J1249" s="10" t="b">
        <f>IF(OR(out[[#This Row],[retired]]=TRUE,out[[#This Row],[deceased]]=TRUE),FALSE,TRUE)</f>
        <v>0</v>
      </c>
      <c r="K1249" s="10" t="str">
        <f>IFERROR(VLOOKUP(out[[#This Row],[role]:[role]],Table2[],MATCH(out[[#Headers],[דירוג]],Table2[#Headers],0),FALSE),"אחר")</f>
        <v>שופט</v>
      </c>
      <c r="L1249" s="10" t="str">
        <f>IFERROR(VLOOKUP(out[[#This Row],[role]:[role]],Table2[],MATCH(out[[#Headers],[ערכאה]],Table2[#Headers],0),FALSE),"אחר")</f>
        <v>בית הדין האזורי לעבודה</v>
      </c>
      <c r="M1249" s="10">
        <v>1</v>
      </c>
      <c r="N1249" s="10">
        <f>IF(out[[#This Row],[sex]]="female",1,0)</f>
        <v>1</v>
      </c>
      <c r="O1249" s="10"/>
      <c r="P1249" s="10">
        <f>IF(out[[#This Row],[שמות ערביים]]="ערבי",1,0)</f>
        <v>0</v>
      </c>
    </row>
    <row r="1250" spans="1:16" x14ac:dyDescent="0.25">
      <c r="A1250" s="1" t="s">
        <v>9</v>
      </c>
      <c r="B1250" s="1" t="s">
        <v>584</v>
      </c>
      <c r="C1250" s="1" t="s">
        <v>2546</v>
      </c>
      <c r="D1250" s="1" t="s">
        <v>2547</v>
      </c>
      <c r="E1250" s="1" t="s">
        <v>2548</v>
      </c>
      <c r="F1250" s="1" t="s">
        <v>2549</v>
      </c>
      <c r="G1250" s="1" t="s">
        <v>26</v>
      </c>
      <c r="H1250" t="b">
        <v>1</v>
      </c>
      <c r="I1250" t="b">
        <v>0</v>
      </c>
      <c r="J1250" s="10" t="b">
        <f>IF(OR(out[[#This Row],[retired]]=TRUE,out[[#This Row],[deceased]]=TRUE),FALSE,TRUE)</f>
        <v>0</v>
      </c>
      <c r="K1250" s="10" t="str">
        <f>IFERROR(VLOOKUP(out[[#This Row],[role]:[role]],Table2[],MATCH(out[[#Headers],[דירוג]],Table2[#Headers],0),FALSE),"אחר")</f>
        <v>שופט</v>
      </c>
      <c r="L1250" s="10" t="str">
        <f>IFERROR(VLOOKUP(out[[#This Row],[role]:[role]],Table2[],MATCH(out[[#Headers],[ערכאה]],Table2[#Headers],0),FALSE),"אחר")</f>
        <v>בית משפט המחוזי</v>
      </c>
      <c r="M1250" s="10">
        <v>1</v>
      </c>
      <c r="N1250" s="10">
        <f>IF(out[[#This Row],[sex]]="female",1,0)</f>
        <v>1</v>
      </c>
      <c r="O1250" s="10"/>
      <c r="P1250" s="10">
        <f>IF(out[[#This Row],[שמות ערביים]]="ערבי",1,0)</f>
        <v>0</v>
      </c>
    </row>
    <row r="1251" spans="1:16" x14ac:dyDescent="0.25">
      <c r="A1251" s="1" t="s">
        <v>9</v>
      </c>
      <c r="B1251" s="1" t="s">
        <v>2552</v>
      </c>
      <c r="C1251" s="1" t="s">
        <v>410</v>
      </c>
      <c r="D1251" s="1" t="s">
        <v>2553</v>
      </c>
      <c r="E1251" s="1" t="s">
        <v>1241</v>
      </c>
      <c r="F1251" s="1" t="s">
        <v>2554</v>
      </c>
      <c r="G1251" s="1" t="s">
        <v>15</v>
      </c>
      <c r="H1251" t="b">
        <v>1</v>
      </c>
      <c r="I1251" t="b">
        <v>1</v>
      </c>
      <c r="J1251" s="10" t="b">
        <f>IF(OR(out[[#This Row],[retired]]=TRUE,out[[#This Row],[deceased]]=TRUE),FALSE,TRUE)</f>
        <v>0</v>
      </c>
      <c r="K1251" s="10" t="str">
        <f>IFERROR(VLOOKUP(out[[#This Row],[role]:[role]],Table2[],MATCH(out[[#Headers],[דירוג]],Table2[#Headers],0),FALSE),"אחר")</f>
        <v>שופט</v>
      </c>
      <c r="L1251" s="10" t="str">
        <f>IFERROR(VLOOKUP(out[[#This Row],[role]:[role]],Table2[],MATCH(out[[#Headers],[ערכאה]],Table2[#Headers],0),FALSE),"אחר")</f>
        <v>בית המשפט העליון</v>
      </c>
      <c r="M1251" s="10">
        <v>1</v>
      </c>
      <c r="N1251" s="10">
        <f>IF(out[[#This Row],[sex]]="female",1,0)</f>
        <v>0</v>
      </c>
      <c r="O1251" s="10"/>
      <c r="P1251" s="10">
        <f>IF(out[[#This Row],[שמות ערביים]]="ערבי",1,0)</f>
        <v>0</v>
      </c>
    </row>
    <row r="1252" spans="1:16" x14ac:dyDescent="0.25">
      <c r="A1252" s="1" t="s">
        <v>9</v>
      </c>
      <c r="B1252" s="1" t="s">
        <v>2253</v>
      </c>
      <c r="C1252" s="1" t="s">
        <v>215</v>
      </c>
      <c r="D1252" s="1" t="s">
        <v>2553</v>
      </c>
      <c r="E1252" s="1" t="s">
        <v>70</v>
      </c>
      <c r="F1252" s="1" t="s">
        <v>70</v>
      </c>
      <c r="G1252" s="1" t="s">
        <v>15</v>
      </c>
      <c r="H1252" t="b">
        <v>1</v>
      </c>
      <c r="I1252" t="b">
        <v>1</v>
      </c>
      <c r="J1252" s="10" t="b">
        <f>IF(OR(out[[#This Row],[retired]]=TRUE,out[[#This Row],[deceased]]=TRUE),FALSE,TRUE)</f>
        <v>0</v>
      </c>
      <c r="K1252" s="10" t="str">
        <f>IFERROR(VLOOKUP(out[[#This Row],[role]:[role]],Table2[],MATCH(out[[#Headers],[דירוג]],Table2[#Headers],0),FALSE),"אחר")</f>
        <v>שופט</v>
      </c>
      <c r="L1252" s="10" t="str">
        <f>IFERROR(VLOOKUP(out[[#This Row],[role]:[role]],Table2[],MATCH(out[[#Headers],[ערכאה]],Table2[#Headers],0),FALSE),"אחר")</f>
        <v>בית הדין הארצי לעבודה</v>
      </c>
      <c r="M1252" s="10">
        <v>1</v>
      </c>
      <c r="N1252" s="10">
        <f>IF(out[[#This Row],[sex]]="female",1,0)</f>
        <v>0</v>
      </c>
      <c r="O1252" s="10"/>
      <c r="P1252" s="10">
        <f>IF(out[[#This Row],[שמות ערביים]]="ערבי",1,0)</f>
        <v>0</v>
      </c>
    </row>
    <row r="1253" spans="1:16" x14ac:dyDescent="0.25">
      <c r="A1253" s="1" t="s">
        <v>9</v>
      </c>
      <c r="B1253" s="1" t="s">
        <v>2557</v>
      </c>
      <c r="C1253" s="1" t="s">
        <v>439</v>
      </c>
      <c r="D1253" s="1" t="s">
        <v>2553</v>
      </c>
      <c r="E1253" s="1" t="s">
        <v>70</v>
      </c>
      <c r="F1253" s="1" t="s">
        <v>70</v>
      </c>
      <c r="G1253" s="1" t="s">
        <v>15</v>
      </c>
      <c r="H1253" t="b">
        <v>1</v>
      </c>
      <c r="I1253" t="b">
        <v>0</v>
      </c>
      <c r="J1253" s="10" t="b">
        <f>IF(OR(out[[#This Row],[retired]]=TRUE,out[[#This Row],[deceased]]=TRUE),FALSE,TRUE)</f>
        <v>0</v>
      </c>
      <c r="K1253" s="10" t="str">
        <f>IFERROR(VLOOKUP(out[[#This Row],[role]:[role]],Table2[],MATCH(out[[#Headers],[דירוג]],Table2[#Headers],0),FALSE),"אחר")</f>
        <v>שופט</v>
      </c>
      <c r="L1253" s="10" t="str">
        <f>IFERROR(VLOOKUP(out[[#This Row],[role]:[role]],Table2[],MATCH(out[[#Headers],[ערכאה]],Table2[#Headers],0),FALSE),"אחר")</f>
        <v>בית משפט המחוזי</v>
      </c>
      <c r="M1253" s="10">
        <v>1</v>
      </c>
      <c r="N1253" s="10">
        <f>IF(out[[#This Row],[sex]]="female",1,0)</f>
        <v>0</v>
      </c>
      <c r="O1253" s="10"/>
      <c r="P1253" s="10">
        <f>IF(out[[#This Row],[שמות ערביים]]="ערבי",1,0)</f>
        <v>0</v>
      </c>
    </row>
    <row r="1254" spans="1:16" x14ac:dyDescent="0.25">
      <c r="A1254" s="1" t="s">
        <v>9</v>
      </c>
      <c r="B1254" s="1" t="s">
        <v>2565</v>
      </c>
      <c r="C1254" s="1" t="s">
        <v>593</v>
      </c>
      <c r="D1254" s="1" t="s">
        <v>2566</v>
      </c>
      <c r="E1254" s="1" t="s">
        <v>2567</v>
      </c>
      <c r="F1254" s="1" t="s">
        <v>2568</v>
      </c>
      <c r="G1254" s="1" t="s">
        <v>15</v>
      </c>
      <c r="H1254" t="b">
        <v>1</v>
      </c>
      <c r="I1254" t="b">
        <v>1</v>
      </c>
      <c r="J1254" s="10" t="b">
        <f>IF(OR(out[[#This Row],[retired]]=TRUE,out[[#This Row],[deceased]]=TRUE),FALSE,TRUE)</f>
        <v>0</v>
      </c>
      <c r="K1254" s="10" t="str">
        <f>IFERROR(VLOOKUP(out[[#This Row],[role]:[role]],Table2[],MATCH(out[[#Headers],[דירוג]],Table2[#Headers],0),FALSE),"אחר")</f>
        <v>שופט</v>
      </c>
      <c r="L1254" s="10" t="str">
        <f>IFERROR(VLOOKUP(out[[#This Row],[role]:[role]],Table2[],MATCH(out[[#Headers],[ערכאה]],Table2[#Headers],0),FALSE),"אחר")</f>
        <v>בית משפט המחוזי</v>
      </c>
      <c r="M1254" s="10">
        <v>1</v>
      </c>
      <c r="N1254" s="10">
        <f>IF(out[[#This Row],[sex]]="female",1,0)</f>
        <v>0</v>
      </c>
      <c r="O1254" s="10"/>
      <c r="P1254" s="10">
        <f>IF(out[[#This Row],[שמות ערביים]]="ערבי",1,0)</f>
        <v>0</v>
      </c>
    </row>
    <row r="1255" spans="1:16" x14ac:dyDescent="0.25">
      <c r="A1255" s="1" t="s">
        <v>9</v>
      </c>
      <c r="B1255" s="1" t="s">
        <v>274</v>
      </c>
      <c r="C1255" s="1" t="s">
        <v>333</v>
      </c>
      <c r="D1255" s="1" t="s">
        <v>2553</v>
      </c>
      <c r="E1255" s="1" t="s">
        <v>335</v>
      </c>
      <c r="F1255" s="1" t="s">
        <v>2554</v>
      </c>
      <c r="G1255" s="1" t="s">
        <v>15</v>
      </c>
      <c r="H1255" t="b">
        <v>1</v>
      </c>
      <c r="I1255" t="b">
        <v>0</v>
      </c>
      <c r="J1255" s="10" t="b">
        <f>IF(OR(out[[#This Row],[retired]]=TRUE,out[[#This Row],[deceased]]=TRUE),FALSE,TRUE)</f>
        <v>0</v>
      </c>
      <c r="K1255" s="10" t="str">
        <f>IFERROR(VLOOKUP(out[[#This Row],[role]:[role]],Table2[],MATCH(out[[#Headers],[דירוג]],Table2[#Headers],0),FALSE),"אחר")</f>
        <v>סגן או משנה</v>
      </c>
      <c r="L1255" s="10" t="str">
        <f>IFERROR(VLOOKUP(out[[#This Row],[role]:[role]],Table2[],MATCH(out[[#Headers],[ערכאה]],Table2[#Headers],0),FALSE),"אחר")</f>
        <v>בית המשפט העליון</v>
      </c>
      <c r="M1255" s="10">
        <v>1</v>
      </c>
      <c r="N1255" s="10">
        <f>IF(out[[#This Row],[sex]]="female",1,0)</f>
        <v>0</v>
      </c>
      <c r="O1255" s="10"/>
      <c r="P1255" s="10">
        <f>IF(out[[#This Row],[שמות ערביים]]="ערבי",1,0)</f>
        <v>0</v>
      </c>
    </row>
    <row r="1256" spans="1:16" x14ac:dyDescent="0.25">
      <c r="A1256" s="1" t="s">
        <v>9</v>
      </c>
      <c r="B1256" s="1" t="s">
        <v>2574</v>
      </c>
      <c r="C1256" s="1" t="s">
        <v>155</v>
      </c>
      <c r="D1256" s="1" t="s">
        <v>2575</v>
      </c>
      <c r="E1256" s="1" t="s">
        <v>157</v>
      </c>
      <c r="F1256" s="1" t="s">
        <v>2576</v>
      </c>
      <c r="G1256" s="1" t="s">
        <v>15</v>
      </c>
      <c r="H1256" t="b">
        <v>1</v>
      </c>
      <c r="I1256" t="b">
        <v>0</v>
      </c>
      <c r="J1256" s="10" t="b">
        <f>IF(OR(out[[#This Row],[retired]]=TRUE,out[[#This Row],[deceased]]=TRUE),FALSE,TRUE)</f>
        <v>0</v>
      </c>
      <c r="K1256" s="10" t="str">
        <f>IFERROR(VLOOKUP(out[[#This Row],[role]:[role]],Table2[],MATCH(out[[#Headers],[דירוג]],Table2[#Headers],0),FALSE),"אחר")</f>
        <v>שופט</v>
      </c>
      <c r="L1256" s="10" t="str">
        <f>IFERROR(VLOOKUP(out[[#This Row],[role]:[role]],Table2[],MATCH(out[[#Headers],[ערכאה]],Table2[#Headers],0),FALSE),"אחר")</f>
        <v>בית משפט שלום</v>
      </c>
      <c r="M1256" s="10">
        <v>1</v>
      </c>
      <c r="N1256" s="10">
        <f>IF(out[[#This Row],[sex]]="female",1,0)</f>
        <v>0</v>
      </c>
      <c r="O1256" s="10"/>
      <c r="P1256" s="10">
        <f>IF(out[[#This Row],[שמות ערביים]]="ערבי",1,0)</f>
        <v>0</v>
      </c>
    </row>
    <row r="1257" spans="1:16" x14ac:dyDescent="0.25">
      <c r="A1257" s="1" t="s">
        <v>9</v>
      </c>
      <c r="B1257" s="1" t="s">
        <v>2585</v>
      </c>
      <c r="C1257" s="1" t="s">
        <v>1256</v>
      </c>
      <c r="D1257" s="1" t="s">
        <v>2586</v>
      </c>
      <c r="E1257" s="1" t="s">
        <v>70</v>
      </c>
      <c r="F1257" s="1" t="s">
        <v>70</v>
      </c>
      <c r="G1257" s="1" t="s">
        <v>15</v>
      </c>
      <c r="H1257" t="b">
        <v>1</v>
      </c>
      <c r="I1257" t="b">
        <v>1</v>
      </c>
      <c r="J1257" s="10" t="b">
        <f>IF(OR(out[[#This Row],[retired]]=TRUE,out[[#This Row],[deceased]]=TRUE),FALSE,TRUE)</f>
        <v>0</v>
      </c>
      <c r="K1257" s="10" t="str">
        <f>IFERROR(VLOOKUP(out[[#This Row],[role]:[role]],Table2[],MATCH(out[[#Headers],[דירוג]],Table2[#Headers],0),FALSE),"אחר")</f>
        <v>שופט</v>
      </c>
      <c r="L1257" s="10" t="str">
        <f>IFERROR(VLOOKUP(out[[#This Row],[role]:[role]],Table2[],MATCH(out[[#Headers],[ערכאה]],Table2[#Headers],0),FALSE),"אחר")</f>
        <v>בית משפט שלום</v>
      </c>
      <c r="M1257" s="10">
        <v>1</v>
      </c>
      <c r="N1257" s="10">
        <f>IF(out[[#This Row],[sex]]="female",1,0)</f>
        <v>0</v>
      </c>
      <c r="O1257" s="10"/>
      <c r="P1257" s="10">
        <f>IF(out[[#This Row],[שמות ערביים]]="ערבי",1,0)</f>
        <v>0</v>
      </c>
    </row>
    <row r="1258" spans="1:16" x14ac:dyDescent="0.25">
      <c r="A1258" s="1" t="s">
        <v>9</v>
      </c>
      <c r="B1258" s="1" t="s">
        <v>1679</v>
      </c>
      <c r="C1258" s="1" t="s">
        <v>991</v>
      </c>
      <c r="D1258" s="1" t="s">
        <v>2591</v>
      </c>
      <c r="E1258" s="1" t="s">
        <v>70</v>
      </c>
      <c r="F1258" s="1" t="s">
        <v>70</v>
      </c>
      <c r="G1258" s="1" t="s">
        <v>15</v>
      </c>
      <c r="H1258" t="b">
        <v>1</v>
      </c>
      <c r="I1258" t="b">
        <v>1</v>
      </c>
      <c r="J1258" s="10" t="b">
        <f>IF(OR(out[[#This Row],[retired]]=TRUE,out[[#This Row],[deceased]]=TRUE),FALSE,TRUE)</f>
        <v>0</v>
      </c>
      <c r="K1258" s="10" t="str">
        <f>IFERROR(VLOOKUP(out[[#This Row],[role]:[role]],Table2[],MATCH(out[[#Headers],[דירוג]],Table2[#Headers],0),FALSE),"אחר")</f>
        <v>שופט</v>
      </c>
      <c r="L1258" s="10" t="str">
        <f>IFERROR(VLOOKUP(out[[#This Row],[role]:[role]],Table2[],MATCH(out[[#Headers],[ערכאה]],Table2[#Headers],0),FALSE),"אחר")</f>
        <v>בית משפט לתעבורה</v>
      </c>
      <c r="M1258" s="10">
        <v>1</v>
      </c>
      <c r="N1258" s="10">
        <f>IF(out[[#This Row],[sex]]="female",1,0)</f>
        <v>0</v>
      </c>
      <c r="O1258" s="10"/>
      <c r="P1258" s="10">
        <f>IF(out[[#This Row],[שמות ערביים]]="ערבי",1,0)</f>
        <v>0</v>
      </c>
    </row>
    <row r="1259" spans="1:16" x14ac:dyDescent="0.25">
      <c r="A1259" s="1" t="s">
        <v>9</v>
      </c>
      <c r="B1259" s="1" t="s">
        <v>204</v>
      </c>
      <c r="C1259" s="1" t="s">
        <v>1648</v>
      </c>
      <c r="D1259" s="1" t="s">
        <v>2596</v>
      </c>
      <c r="E1259" s="1" t="s">
        <v>1650</v>
      </c>
      <c r="F1259" s="1" t="s">
        <v>2597</v>
      </c>
      <c r="G1259" s="1" t="s">
        <v>26</v>
      </c>
      <c r="H1259" t="b">
        <v>1</v>
      </c>
      <c r="I1259" t="b">
        <v>1</v>
      </c>
      <c r="J1259" s="10" t="b">
        <f>IF(OR(out[[#This Row],[retired]]=TRUE,out[[#This Row],[deceased]]=TRUE),FALSE,TRUE)</f>
        <v>0</v>
      </c>
      <c r="K1259" s="10" t="str">
        <f>IFERROR(VLOOKUP(out[[#This Row],[role]:[role]],Table2[],MATCH(out[[#Headers],[דירוג]],Table2[#Headers],0),FALSE),"אחר")</f>
        <v>שופט</v>
      </c>
      <c r="L1259" s="10" t="str">
        <f>IFERROR(VLOOKUP(out[[#This Row],[role]:[role]],Table2[],MATCH(out[[#Headers],[ערכאה]],Table2[#Headers],0),FALSE),"אחר")</f>
        <v>בית משפט שלום</v>
      </c>
      <c r="M1259" s="10">
        <v>1</v>
      </c>
      <c r="N1259" s="10">
        <f>IF(out[[#This Row],[sex]]="female",1,0)</f>
        <v>1</v>
      </c>
      <c r="O1259" s="10"/>
      <c r="P1259" s="10">
        <f>IF(out[[#This Row],[שמות ערביים]]="ערבי",1,0)</f>
        <v>0</v>
      </c>
    </row>
    <row r="1260" spans="1:16" x14ac:dyDescent="0.25">
      <c r="A1260" s="1" t="s">
        <v>9</v>
      </c>
      <c r="B1260" s="1" t="s">
        <v>2602</v>
      </c>
      <c r="C1260" s="1" t="s">
        <v>2283</v>
      </c>
      <c r="D1260" s="1" t="s">
        <v>2603</v>
      </c>
      <c r="E1260" s="1" t="s">
        <v>70</v>
      </c>
      <c r="F1260" s="1" t="s">
        <v>70</v>
      </c>
      <c r="G1260" s="1" t="s">
        <v>15</v>
      </c>
      <c r="H1260" t="b">
        <v>1</v>
      </c>
      <c r="I1260" t="b">
        <v>0</v>
      </c>
      <c r="J1260" s="10" t="b">
        <f>IF(OR(out[[#This Row],[retired]]=TRUE,out[[#This Row],[deceased]]=TRUE),FALSE,TRUE)</f>
        <v>0</v>
      </c>
      <c r="K1260" s="10" t="str">
        <f>IFERROR(VLOOKUP(out[[#This Row],[role]:[role]],Table2[],MATCH(out[[#Headers],[דירוג]],Table2[#Headers],0),FALSE),"אחר")</f>
        <v>שופט</v>
      </c>
      <c r="L1260" s="10" t="str">
        <f>IFERROR(VLOOKUP(out[[#This Row],[role]:[role]],Table2[],MATCH(out[[#Headers],[ערכאה]],Table2[#Headers],0),FALSE),"אחר")</f>
        <v>בית משפט המחוזי</v>
      </c>
      <c r="M1260" s="10">
        <v>1</v>
      </c>
      <c r="N1260" s="10">
        <f>IF(out[[#This Row],[sex]]="female",1,0)</f>
        <v>0</v>
      </c>
      <c r="O1260" s="10"/>
      <c r="P1260" s="10">
        <f>IF(out[[#This Row],[שמות ערביים]]="ערבי",1,0)</f>
        <v>0</v>
      </c>
    </row>
    <row r="1261" spans="1:16" x14ac:dyDescent="0.25">
      <c r="A1261" s="1" t="s">
        <v>9</v>
      </c>
      <c r="B1261" s="1" t="s">
        <v>2608</v>
      </c>
      <c r="C1261" s="1" t="s">
        <v>2609</v>
      </c>
      <c r="D1261" s="1" t="s">
        <v>2610</v>
      </c>
      <c r="E1261" s="1" t="s">
        <v>70</v>
      </c>
      <c r="F1261" s="1" t="s">
        <v>70</v>
      </c>
      <c r="G1261" s="1" t="s">
        <v>15</v>
      </c>
      <c r="H1261" t="b">
        <v>1</v>
      </c>
      <c r="I1261" t="b">
        <v>1</v>
      </c>
      <c r="J1261" s="10" t="b">
        <f>IF(OR(out[[#This Row],[retired]]=TRUE,out[[#This Row],[deceased]]=TRUE),FALSE,TRUE)</f>
        <v>0</v>
      </c>
      <c r="K1261" s="10" t="str">
        <f>IFERROR(VLOOKUP(out[[#This Row],[role]:[role]],Table2[],MATCH(out[[#Headers],[דירוג]],Table2[#Headers],0),FALSE),"אחר")</f>
        <v>שופט</v>
      </c>
      <c r="L1261" s="10" t="str">
        <f>IFERROR(VLOOKUP(out[[#This Row],[role]:[role]],Table2[],MATCH(out[[#Headers],[ערכאה]],Table2[#Headers],0),FALSE),"אחר")</f>
        <v>בית הדין האזורי לעבודה</v>
      </c>
      <c r="M1261" s="10">
        <v>1</v>
      </c>
      <c r="N1261" s="10">
        <f>IF(out[[#This Row],[sex]]="female",1,0)</f>
        <v>0</v>
      </c>
      <c r="O1261" s="10"/>
      <c r="P1261" s="10">
        <f>IF(out[[#This Row],[שמות ערביים]]="ערבי",1,0)</f>
        <v>0</v>
      </c>
    </row>
    <row r="1262" spans="1:16" x14ac:dyDescent="0.25">
      <c r="A1262" s="1" t="s">
        <v>9</v>
      </c>
      <c r="B1262" s="1" t="s">
        <v>2611</v>
      </c>
      <c r="C1262" s="1" t="s">
        <v>2612</v>
      </c>
      <c r="D1262" s="1" t="s">
        <v>2613</v>
      </c>
      <c r="E1262" s="1" t="s">
        <v>2614</v>
      </c>
      <c r="F1262" s="1" t="s">
        <v>2615</v>
      </c>
      <c r="G1262" s="1" t="s">
        <v>15</v>
      </c>
      <c r="H1262" t="b">
        <v>1</v>
      </c>
      <c r="I1262" t="b">
        <v>0</v>
      </c>
      <c r="J1262" s="10" t="b">
        <f>IF(OR(out[[#This Row],[retired]]=TRUE,out[[#This Row],[deceased]]=TRUE),FALSE,TRUE)</f>
        <v>0</v>
      </c>
      <c r="K1262" s="10" t="str">
        <f>IFERROR(VLOOKUP(out[[#This Row],[role]:[role]],Table2[],MATCH(out[[#Headers],[דירוג]],Table2[#Headers],0),FALSE),"אחר")</f>
        <v>נשיא</v>
      </c>
      <c r="L1262" s="10" t="str">
        <f>IFERROR(VLOOKUP(out[[#This Row],[role]:[role]],Table2[],MATCH(out[[#Headers],[ערכאה]],Table2[#Headers],0),FALSE),"אחר")</f>
        <v>בית משפט המחוזי</v>
      </c>
      <c r="M1262" s="10">
        <v>1</v>
      </c>
      <c r="N1262" s="10">
        <f>IF(out[[#This Row],[sex]]="female",1,0)</f>
        <v>0</v>
      </c>
      <c r="O1262" s="10"/>
      <c r="P1262" s="10">
        <f>IF(out[[#This Row],[שמות ערביים]]="ערבי",1,0)</f>
        <v>0</v>
      </c>
    </row>
    <row r="1263" spans="1:16" x14ac:dyDescent="0.25">
      <c r="A1263" s="1" t="s">
        <v>9</v>
      </c>
      <c r="B1263" s="1" t="s">
        <v>2626</v>
      </c>
      <c r="C1263" s="1" t="s">
        <v>155</v>
      </c>
      <c r="D1263" s="1" t="s">
        <v>2627</v>
      </c>
      <c r="E1263" s="1" t="s">
        <v>1417</v>
      </c>
      <c r="F1263" s="1" t="s">
        <v>2628</v>
      </c>
      <c r="G1263" s="1" t="s">
        <v>15</v>
      </c>
      <c r="H1263" t="b">
        <v>1</v>
      </c>
      <c r="I1263" t="b">
        <v>0</v>
      </c>
      <c r="J1263" s="10" t="b">
        <f>IF(OR(out[[#This Row],[retired]]=TRUE,out[[#This Row],[deceased]]=TRUE),FALSE,TRUE)</f>
        <v>0</v>
      </c>
      <c r="K1263" s="10" t="str">
        <f>IFERROR(VLOOKUP(out[[#This Row],[role]:[role]],Table2[],MATCH(out[[#Headers],[דירוג]],Table2[#Headers],0),FALSE),"אחר")</f>
        <v>שופט</v>
      </c>
      <c r="L1263" s="10" t="str">
        <f>IFERROR(VLOOKUP(out[[#This Row],[role]:[role]],Table2[],MATCH(out[[#Headers],[ערכאה]],Table2[#Headers],0),FALSE),"אחר")</f>
        <v>בית משפט שלום</v>
      </c>
      <c r="M1263" s="10">
        <v>1</v>
      </c>
      <c r="N1263" s="10">
        <f>IF(out[[#This Row],[sex]]="female",1,0)</f>
        <v>0</v>
      </c>
      <c r="O1263" s="10"/>
      <c r="P1263" s="10">
        <f>IF(out[[#This Row],[שמות ערביים]]="ערבי",1,0)</f>
        <v>0</v>
      </c>
    </row>
    <row r="1264" spans="1:16" x14ac:dyDescent="0.25">
      <c r="A1264" s="1" t="s">
        <v>9</v>
      </c>
      <c r="B1264" s="1" t="s">
        <v>1527</v>
      </c>
      <c r="C1264" s="1" t="s">
        <v>2635</v>
      </c>
      <c r="D1264" s="1" t="s">
        <v>2636</v>
      </c>
      <c r="E1264" s="1" t="s">
        <v>2637</v>
      </c>
      <c r="F1264" s="1" t="s">
        <v>2638</v>
      </c>
      <c r="G1264" s="1" t="s">
        <v>15</v>
      </c>
      <c r="H1264" t="b">
        <v>1</v>
      </c>
      <c r="I1264" t="b">
        <v>1</v>
      </c>
      <c r="J1264" s="10" t="b">
        <f>IF(OR(out[[#This Row],[retired]]=TRUE,out[[#This Row],[deceased]]=TRUE),FALSE,TRUE)</f>
        <v>0</v>
      </c>
      <c r="K1264" s="10" t="str">
        <f>IFERROR(VLOOKUP(out[[#This Row],[role]:[role]],Table2[],MATCH(out[[#Headers],[דירוג]],Table2[#Headers],0),FALSE),"אחר")</f>
        <v>שופט</v>
      </c>
      <c r="L1264" s="10" t="str">
        <f>IFERROR(VLOOKUP(out[[#This Row],[role]:[role]],Table2[],MATCH(out[[#Headers],[ערכאה]],Table2[#Headers],0),FALSE),"אחר")</f>
        <v>בית משפט המחוזי</v>
      </c>
      <c r="M1264" s="10">
        <v>1</v>
      </c>
      <c r="N1264" s="10">
        <f>IF(out[[#This Row],[sex]]="female",1,0)</f>
        <v>0</v>
      </c>
      <c r="O1264" s="10"/>
      <c r="P1264" s="10">
        <f>IF(out[[#This Row],[שמות ערביים]]="ערבי",1,0)</f>
        <v>0</v>
      </c>
    </row>
    <row r="1265" spans="1:16" x14ac:dyDescent="0.25">
      <c r="A1265" s="1" t="s">
        <v>9</v>
      </c>
      <c r="B1265" s="1" t="s">
        <v>2641</v>
      </c>
      <c r="C1265" s="1" t="s">
        <v>1310</v>
      </c>
      <c r="D1265" s="1" t="s">
        <v>2642</v>
      </c>
      <c r="E1265" s="1" t="s">
        <v>70</v>
      </c>
      <c r="F1265" s="1" t="s">
        <v>70</v>
      </c>
      <c r="G1265" s="1" t="s">
        <v>15</v>
      </c>
      <c r="H1265" t="b">
        <v>1</v>
      </c>
      <c r="I1265" t="b">
        <v>1</v>
      </c>
      <c r="J1265" s="10" t="b">
        <f>IF(OR(out[[#This Row],[retired]]=TRUE,out[[#This Row],[deceased]]=TRUE),FALSE,TRUE)</f>
        <v>0</v>
      </c>
      <c r="K1265" s="10" t="str">
        <f>IFERROR(VLOOKUP(out[[#This Row],[role]:[role]],Table2[],MATCH(out[[#Headers],[דירוג]],Table2[#Headers],0),FALSE),"אחר")</f>
        <v>נשיא</v>
      </c>
      <c r="L1265" s="10" t="str">
        <f>IFERROR(VLOOKUP(out[[#This Row],[role]:[role]],Table2[],MATCH(out[[#Headers],[ערכאה]],Table2[#Headers],0),FALSE),"אחר")</f>
        <v>בית משפט המחוזי</v>
      </c>
      <c r="M1265" s="10">
        <v>1</v>
      </c>
      <c r="N1265" s="10">
        <f>IF(out[[#This Row],[sex]]="female",1,0)</f>
        <v>0</v>
      </c>
      <c r="O1265" s="10"/>
      <c r="P1265" s="10">
        <f>IF(out[[#This Row],[שמות ערביים]]="ערבי",1,0)</f>
        <v>0</v>
      </c>
    </row>
    <row r="1266" spans="1:16" x14ac:dyDescent="0.25">
      <c r="A1266" s="1" t="s">
        <v>9</v>
      </c>
      <c r="B1266" s="1" t="s">
        <v>52</v>
      </c>
      <c r="C1266" s="1" t="s">
        <v>727</v>
      </c>
      <c r="D1266" s="1" t="s">
        <v>2643</v>
      </c>
      <c r="E1266" s="1" t="s">
        <v>733</v>
      </c>
      <c r="F1266" s="1" t="s">
        <v>2644</v>
      </c>
      <c r="G1266" s="1" t="s">
        <v>15</v>
      </c>
      <c r="H1266" t="b">
        <v>1</v>
      </c>
      <c r="I1266" t="b">
        <v>1</v>
      </c>
      <c r="J1266" s="10" t="b">
        <f>IF(OR(out[[#This Row],[retired]]=TRUE,out[[#This Row],[deceased]]=TRUE),FALSE,TRUE)</f>
        <v>0</v>
      </c>
      <c r="K1266" s="10" t="str">
        <f>IFERROR(VLOOKUP(out[[#This Row],[role]:[role]],Table2[],MATCH(out[[#Headers],[דירוג]],Table2[#Headers],0),FALSE),"אחר")</f>
        <v>שופט</v>
      </c>
      <c r="L1266" s="10" t="str">
        <f>IFERROR(VLOOKUP(out[[#This Row],[role]:[role]],Table2[],MATCH(out[[#Headers],[ערכאה]],Table2[#Headers],0),FALSE),"אחר")</f>
        <v>בית משפט שלום</v>
      </c>
      <c r="M1266" s="10">
        <v>1</v>
      </c>
      <c r="N1266" s="10">
        <f>IF(out[[#This Row],[sex]]="female",1,0)</f>
        <v>0</v>
      </c>
      <c r="O1266" s="10"/>
      <c r="P1266" s="10">
        <f>IF(out[[#This Row],[שמות ערביים]]="ערבי",1,0)</f>
        <v>0</v>
      </c>
    </row>
    <row r="1267" spans="1:16" x14ac:dyDescent="0.25">
      <c r="A1267" s="1" t="s">
        <v>9</v>
      </c>
      <c r="B1267" s="1" t="s">
        <v>451</v>
      </c>
      <c r="C1267" s="1" t="s">
        <v>477</v>
      </c>
      <c r="D1267" s="1" t="s">
        <v>2645</v>
      </c>
      <c r="E1267" s="1" t="s">
        <v>70</v>
      </c>
      <c r="F1267" s="1" t="s">
        <v>70</v>
      </c>
      <c r="G1267" s="1" t="s">
        <v>15</v>
      </c>
      <c r="H1267" t="b">
        <v>1</v>
      </c>
      <c r="I1267" t="b">
        <v>1</v>
      </c>
      <c r="J1267" s="10" t="b">
        <f>IF(OR(out[[#This Row],[retired]]=TRUE,out[[#This Row],[deceased]]=TRUE),FALSE,TRUE)</f>
        <v>0</v>
      </c>
      <c r="K1267" s="10" t="str">
        <f>IFERROR(VLOOKUP(out[[#This Row],[role]:[role]],Table2[],MATCH(out[[#Headers],[דירוג]],Table2[#Headers],0),FALSE),"אחר")</f>
        <v>שופט</v>
      </c>
      <c r="L1267" s="10" t="str">
        <f>IFERROR(VLOOKUP(out[[#This Row],[role]:[role]],Table2[],MATCH(out[[#Headers],[ערכאה]],Table2[#Headers],0),FALSE),"אחר")</f>
        <v>בית המשפט העליון</v>
      </c>
      <c r="M1267" s="10">
        <v>1</v>
      </c>
      <c r="N1267" s="10">
        <f>IF(out[[#This Row],[sex]]="female",1,0)</f>
        <v>0</v>
      </c>
      <c r="O1267" s="10"/>
      <c r="P1267" s="10">
        <f>IF(out[[#This Row],[שמות ערביים]]="ערבי",1,0)</f>
        <v>0</v>
      </c>
    </row>
    <row r="1268" spans="1:16" x14ac:dyDescent="0.25">
      <c r="A1268" s="1" t="s">
        <v>9</v>
      </c>
      <c r="B1268" s="1" t="s">
        <v>2076</v>
      </c>
      <c r="C1268" s="1" t="s">
        <v>90</v>
      </c>
      <c r="D1268" s="1" t="s">
        <v>2646</v>
      </c>
      <c r="E1268" s="1" t="s">
        <v>92</v>
      </c>
      <c r="F1268" s="1" t="s">
        <v>2647</v>
      </c>
      <c r="G1268" s="1" t="s">
        <v>26</v>
      </c>
      <c r="H1268" t="b">
        <v>1</v>
      </c>
      <c r="I1268" t="b">
        <v>0</v>
      </c>
      <c r="J1268" s="10" t="b">
        <f>IF(OR(out[[#This Row],[retired]]=TRUE,out[[#This Row],[deceased]]=TRUE),FALSE,TRUE)</f>
        <v>0</v>
      </c>
      <c r="K1268" s="10" t="str">
        <f>IFERROR(VLOOKUP(out[[#This Row],[role]:[role]],Table2[],MATCH(out[[#Headers],[דירוג]],Table2[#Headers],0),FALSE),"אחר")</f>
        <v>שופט</v>
      </c>
      <c r="L1268" s="10" t="str">
        <f>IFERROR(VLOOKUP(out[[#This Row],[role]:[role]],Table2[],MATCH(out[[#Headers],[ערכאה]],Table2[#Headers],0),FALSE),"אחר")</f>
        <v>בית משפט שלום</v>
      </c>
      <c r="M1268" s="10">
        <v>1</v>
      </c>
      <c r="N1268" s="10">
        <f>IF(out[[#This Row],[sex]]="female",1,0)</f>
        <v>1</v>
      </c>
      <c r="O1268" s="10"/>
      <c r="P1268" s="10">
        <f>IF(out[[#This Row],[שמות ערביים]]="ערבי",1,0)</f>
        <v>0</v>
      </c>
    </row>
    <row r="1269" spans="1:16" x14ac:dyDescent="0.25">
      <c r="A1269" s="1" t="s">
        <v>9</v>
      </c>
      <c r="B1269" s="1" t="s">
        <v>2653</v>
      </c>
      <c r="C1269" s="1" t="s">
        <v>1448</v>
      </c>
      <c r="D1269" s="1" t="s">
        <v>2654</v>
      </c>
      <c r="E1269" s="1" t="s">
        <v>1595</v>
      </c>
      <c r="F1269" s="1" t="s">
        <v>2655</v>
      </c>
      <c r="G1269" s="1" t="s">
        <v>15</v>
      </c>
      <c r="H1269" t="b">
        <v>1</v>
      </c>
      <c r="I1269" t="b">
        <v>1</v>
      </c>
      <c r="J1269" s="10" t="b">
        <f>IF(OR(out[[#This Row],[retired]]=TRUE,out[[#This Row],[deceased]]=TRUE),FALSE,TRUE)</f>
        <v>0</v>
      </c>
      <c r="K1269" s="10" t="str">
        <f>IFERROR(VLOOKUP(out[[#This Row],[role]:[role]],Table2[],MATCH(out[[#Headers],[דירוג]],Table2[#Headers],0),FALSE),"אחר")</f>
        <v>נשיא</v>
      </c>
      <c r="L1269" s="10" t="str">
        <f>IFERROR(VLOOKUP(out[[#This Row],[role]:[role]],Table2[],MATCH(out[[#Headers],[ערכאה]],Table2[#Headers],0),FALSE),"אחר")</f>
        <v>בית משפט המחוזי</v>
      </c>
      <c r="M1269" s="10">
        <v>1</v>
      </c>
      <c r="N1269" s="10">
        <f>IF(out[[#This Row],[sex]]="female",1,0)</f>
        <v>0</v>
      </c>
      <c r="O1269" s="10"/>
      <c r="P1269" s="10">
        <f>IF(out[[#This Row],[שמות ערביים]]="ערבי",1,0)</f>
        <v>0</v>
      </c>
    </row>
    <row r="1270" spans="1:16" x14ac:dyDescent="0.25">
      <c r="A1270" s="1" t="s">
        <v>9</v>
      </c>
      <c r="B1270" s="1" t="s">
        <v>2678</v>
      </c>
      <c r="C1270" s="1" t="s">
        <v>1614</v>
      </c>
      <c r="D1270" s="1" t="s">
        <v>2679</v>
      </c>
      <c r="E1270" s="1" t="s">
        <v>70</v>
      </c>
      <c r="F1270" s="1" t="s">
        <v>70</v>
      </c>
      <c r="G1270" s="1" t="s">
        <v>15</v>
      </c>
      <c r="H1270" t="b">
        <v>1</v>
      </c>
      <c r="I1270" t="b">
        <v>0</v>
      </c>
      <c r="J1270" s="10" t="b">
        <f>IF(OR(out[[#This Row],[retired]]=TRUE,out[[#This Row],[deceased]]=TRUE),FALSE,TRUE)</f>
        <v>0</v>
      </c>
      <c r="K1270" s="10" t="str">
        <f>IFERROR(VLOOKUP(out[[#This Row],[role]:[role]],Table2[],MATCH(out[[#Headers],[דירוג]],Table2[#Headers],0),FALSE),"אחר")</f>
        <v>שופט</v>
      </c>
      <c r="L1270" s="10" t="str">
        <f>IFERROR(VLOOKUP(out[[#This Row],[role]:[role]],Table2[],MATCH(out[[#Headers],[ערכאה]],Table2[#Headers],0),FALSE),"אחר")</f>
        <v>בית משפט שלום</v>
      </c>
      <c r="M1270" s="10">
        <v>1</v>
      </c>
      <c r="N1270" s="10">
        <f>IF(out[[#This Row],[sex]]="female",1,0)</f>
        <v>0</v>
      </c>
      <c r="O1270" s="10"/>
      <c r="P1270" s="10">
        <f>IF(out[[#This Row],[שמות ערביים]]="ערבי",1,0)</f>
        <v>0</v>
      </c>
    </row>
    <row r="1271" spans="1:16" x14ac:dyDescent="0.25">
      <c r="A1271" s="1" t="s">
        <v>9</v>
      </c>
      <c r="B1271" s="1" t="s">
        <v>21</v>
      </c>
      <c r="C1271" s="1" t="s">
        <v>22</v>
      </c>
      <c r="D1271" s="1" t="s">
        <v>2685</v>
      </c>
      <c r="E1271" s="1" t="s">
        <v>2686</v>
      </c>
      <c r="F1271" s="1" t="s">
        <v>2687</v>
      </c>
      <c r="G1271" s="1" t="s">
        <v>26</v>
      </c>
      <c r="H1271" t="b">
        <v>1</v>
      </c>
      <c r="I1271" t="b">
        <v>0</v>
      </c>
      <c r="J1271" s="10" t="b">
        <f>IF(OR(out[[#This Row],[retired]]=TRUE,out[[#This Row],[deceased]]=TRUE),FALSE,TRUE)</f>
        <v>0</v>
      </c>
      <c r="K1271" s="10" t="str">
        <f>IFERROR(VLOOKUP(out[[#This Row],[role]:[role]],Table2[],MATCH(out[[#Headers],[דירוג]],Table2[#Headers],0),FALSE),"אחר")</f>
        <v>שופט</v>
      </c>
      <c r="L1271" s="10" t="str">
        <f>IFERROR(VLOOKUP(out[[#This Row],[role]:[role]],Table2[],MATCH(out[[#Headers],[ערכאה]],Table2[#Headers],0),FALSE),"אחר")</f>
        <v>בית משפט שלום</v>
      </c>
      <c r="M1271" s="10">
        <v>1</v>
      </c>
      <c r="N1271" s="10">
        <f>IF(out[[#This Row],[sex]]="female",1,0)</f>
        <v>1</v>
      </c>
      <c r="O1271" s="10"/>
      <c r="P1271" s="10">
        <f>IF(out[[#This Row],[שמות ערביים]]="ערבי",1,0)</f>
        <v>0</v>
      </c>
    </row>
    <row r="1272" spans="1:16" x14ac:dyDescent="0.25">
      <c r="A1272" s="1" t="s">
        <v>9</v>
      </c>
      <c r="B1272" s="1" t="s">
        <v>2688</v>
      </c>
      <c r="C1272" s="1" t="s">
        <v>410</v>
      </c>
      <c r="D1272" s="1" t="s">
        <v>2689</v>
      </c>
      <c r="E1272" s="1" t="s">
        <v>1241</v>
      </c>
      <c r="F1272" s="1" t="s">
        <v>2690</v>
      </c>
      <c r="G1272" s="1" t="s">
        <v>15</v>
      </c>
      <c r="H1272" t="b">
        <v>1</v>
      </c>
      <c r="I1272" t="b">
        <v>0</v>
      </c>
      <c r="J1272" s="10" t="b">
        <f>IF(OR(out[[#This Row],[retired]]=TRUE,out[[#This Row],[deceased]]=TRUE),FALSE,TRUE)</f>
        <v>0</v>
      </c>
      <c r="K1272" s="10" t="str">
        <f>IFERROR(VLOOKUP(out[[#This Row],[role]:[role]],Table2[],MATCH(out[[#Headers],[דירוג]],Table2[#Headers],0),FALSE),"אחר")</f>
        <v>שופט</v>
      </c>
      <c r="L1272" s="10" t="str">
        <f>IFERROR(VLOOKUP(out[[#This Row],[role]:[role]],Table2[],MATCH(out[[#Headers],[ערכאה]],Table2[#Headers],0),FALSE),"אחר")</f>
        <v>בית משפט המחוזי</v>
      </c>
      <c r="M1272" s="10">
        <v>1</v>
      </c>
      <c r="N1272" s="10">
        <f>IF(out[[#This Row],[sex]]="female",1,0)</f>
        <v>0</v>
      </c>
      <c r="O1272" s="10"/>
      <c r="P1272" s="10">
        <f>IF(out[[#This Row],[שמות ערביים]]="ערבי",1,0)</f>
        <v>0</v>
      </c>
    </row>
    <row r="1273" spans="1:16" x14ac:dyDescent="0.25">
      <c r="A1273" s="1" t="s">
        <v>9</v>
      </c>
      <c r="B1273" s="1" t="s">
        <v>253</v>
      </c>
      <c r="C1273" s="1" t="s">
        <v>114</v>
      </c>
      <c r="D1273" s="1" t="s">
        <v>2695</v>
      </c>
      <c r="E1273" s="1" t="s">
        <v>70</v>
      </c>
      <c r="F1273" s="1" t="s">
        <v>70</v>
      </c>
      <c r="G1273" s="1" t="s">
        <v>15</v>
      </c>
      <c r="H1273" t="b">
        <v>1</v>
      </c>
      <c r="I1273" t="b">
        <v>1</v>
      </c>
      <c r="J1273" s="10" t="b">
        <f>IF(OR(out[[#This Row],[retired]]=TRUE,out[[#This Row],[deceased]]=TRUE),FALSE,TRUE)</f>
        <v>0</v>
      </c>
      <c r="K1273" s="10" t="str">
        <f>IFERROR(VLOOKUP(out[[#This Row],[role]:[role]],Table2[],MATCH(out[[#Headers],[דירוג]],Table2[#Headers],0),FALSE),"אחר")</f>
        <v>שופט</v>
      </c>
      <c r="L1273" s="10" t="str">
        <f>IFERROR(VLOOKUP(out[[#This Row],[role]:[role]],Table2[],MATCH(out[[#Headers],[ערכאה]],Table2[#Headers],0),FALSE),"אחר")</f>
        <v>בית משפט שלום</v>
      </c>
      <c r="M1273" s="10">
        <v>1</v>
      </c>
      <c r="N1273" s="10">
        <f>IF(out[[#This Row],[sex]]="female",1,0)</f>
        <v>0</v>
      </c>
      <c r="O1273" s="10"/>
      <c r="P1273" s="10">
        <f>IF(out[[#This Row],[שמות ערביים]]="ערבי",1,0)</f>
        <v>0</v>
      </c>
    </row>
    <row r="1274" spans="1:16" x14ac:dyDescent="0.25">
      <c r="A1274" s="1" t="s">
        <v>9</v>
      </c>
      <c r="B1274" s="1" t="s">
        <v>2696</v>
      </c>
      <c r="C1274" s="1" t="s">
        <v>411</v>
      </c>
      <c r="D1274" s="1" t="s">
        <v>452</v>
      </c>
      <c r="E1274" s="1" t="s">
        <v>415</v>
      </c>
      <c r="F1274" s="1" t="s">
        <v>454</v>
      </c>
      <c r="G1274" s="1" t="s">
        <v>15</v>
      </c>
      <c r="H1274" t="b">
        <v>1</v>
      </c>
      <c r="I1274" t="b">
        <v>1</v>
      </c>
      <c r="J1274" s="10" t="b">
        <f>IF(OR(out[[#This Row],[retired]]=TRUE,out[[#This Row],[deceased]]=TRUE),FALSE,TRUE)</f>
        <v>0</v>
      </c>
      <c r="K1274" s="10" t="str">
        <f>IFERROR(VLOOKUP(out[[#This Row],[role]:[role]],Table2[],MATCH(out[[#Headers],[דירוג]],Table2[#Headers],0),FALSE),"אחר")</f>
        <v>שופט</v>
      </c>
      <c r="L1274" s="10" t="str">
        <f>IFERROR(VLOOKUP(out[[#This Row],[role]:[role]],Table2[],MATCH(out[[#Headers],[ערכאה]],Table2[#Headers],0),FALSE),"אחר")</f>
        <v>בית משפט שלום</v>
      </c>
      <c r="M1274" s="10">
        <v>1</v>
      </c>
      <c r="N1274" s="10">
        <f>IF(out[[#This Row],[sex]]="female",1,0)</f>
        <v>0</v>
      </c>
      <c r="O1274" s="10"/>
      <c r="P1274" s="10">
        <f>IF(out[[#This Row],[שמות ערביים]]="ערבי",1,0)</f>
        <v>0</v>
      </c>
    </row>
    <row r="1275" spans="1:16" x14ac:dyDescent="0.25">
      <c r="A1275" s="1" t="s">
        <v>9</v>
      </c>
      <c r="B1275" s="1" t="s">
        <v>900</v>
      </c>
      <c r="C1275" s="1" t="s">
        <v>2697</v>
      </c>
      <c r="D1275" s="1" t="s">
        <v>2698</v>
      </c>
      <c r="E1275" s="1" t="s">
        <v>2699</v>
      </c>
      <c r="F1275" s="1" t="s">
        <v>2700</v>
      </c>
      <c r="G1275" s="1" t="s">
        <v>15</v>
      </c>
      <c r="H1275" t="b">
        <v>1</v>
      </c>
      <c r="I1275" t="b">
        <v>0</v>
      </c>
      <c r="J1275" s="10" t="b">
        <f>IF(OR(out[[#This Row],[retired]]=TRUE,out[[#This Row],[deceased]]=TRUE),FALSE,TRUE)</f>
        <v>0</v>
      </c>
      <c r="K1275" s="10" t="str">
        <f>IFERROR(VLOOKUP(out[[#This Row],[role]:[role]],Table2[],MATCH(out[[#Headers],[דירוג]],Table2[#Headers],0),FALSE),"אחר")</f>
        <v>שופט</v>
      </c>
      <c r="L1275" s="10" t="str">
        <f>IFERROR(VLOOKUP(out[[#This Row],[role]:[role]],Table2[],MATCH(out[[#Headers],[ערכאה]],Table2[#Headers],0),FALSE),"אחר")</f>
        <v>בית משפט המחוזי</v>
      </c>
      <c r="M1275" s="10">
        <v>1</v>
      </c>
      <c r="N1275" s="10">
        <f>IF(out[[#This Row],[sex]]="female",1,0)</f>
        <v>0</v>
      </c>
      <c r="O1275" s="10"/>
      <c r="P1275" s="10">
        <f>IF(out[[#This Row],[שמות ערביים]]="ערבי",1,0)</f>
        <v>0</v>
      </c>
    </row>
    <row r="1276" spans="1:16" x14ac:dyDescent="0.25">
      <c r="A1276" s="1" t="s">
        <v>9</v>
      </c>
      <c r="B1276" s="1" t="s">
        <v>1410</v>
      </c>
      <c r="C1276" s="1" t="s">
        <v>580</v>
      </c>
      <c r="D1276" s="1" t="s">
        <v>2701</v>
      </c>
      <c r="E1276" s="1" t="s">
        <v>582</v>
      </c>
      <c r="F1276" s="1" t="s">
        <v>2702</v>
      </c>
      <c r="G1276" s="1" t="s">
        <v>26</v>
      </c>
      <c r="H1276" t="b">
        <v>1</v>
      </c>
      <c r="I1276" t="b">
        <v>1</v>
      </c>
      <c r="J1276" s="10" t="b">
        <f>IF(OR(out[[#This Row],[retired]]=TRUE,out[[#This Row],[deceased]]=TRUE),FALSE,TRUE)</f>
        <v>0</v>
      </c>
      <c r="K1276" s="10" t="str">
        <f>IFERROR(VLOOKUP(out[[#This Row],[role]:[role]],Table2[],MATCH(out[[#Headers],[דירוג]],Table2[#Headers],0),FALSE),"אחר")</f>
        <v>שופט</v>
      </c>
      <c r="L1276" s="10" t="str">
        <f>IFERROR(VLOOKUP(out[[#This Row],[role]:[role]],Table2[],MATCH(out[[#Headers],[ערכאה]],Table2[#Headers],0),FALSE),"אחר")</f>
        <v>בית משפט המחוזי</v>
      </c>
      <c r="M1276" s="10">
        <v>1</v>
      </c>
      <c r="N1276" s="10">
        <f>IF(out[[#This Row],[sex]]="female",1,0)</f>
        <v>1</v>
      </c>
      <c r="O1276" s="10"/>
      <c r="P1276" s="10">
        <f>IF(out[[#This Row],[שמות ערביים]]="ערבי",1,0)</f>
        <v>0</v>
      </c>
    </row>
    <row r="1277" spans="1:16" x14ac:dyDescent="0.25">
      <c r="A1277" s="1" t="s">
        <v>9</v>
      </c>
      <c r="B1277" s="1" t="s">
        <v>2703</v>
      </c>
      <c r="C1277" s="1" t="s">
        <v>513</v>
      </c>
      <c r="D1277" s="1" t="s">
        <v>2704</v>
      </c>
      <c r="E1277" s="1" t="s">
        <v>515</v>
      </c>
      <c r="F1277" s="1" t="s">
        <v>2705</v>
      </c>
      <c r="G1277" s="1" t="s">
        <v>26</v>
      </c>
      <c r="H1277" t="b">
        <v>1</v>
      </c>
      <c r="I1277" t="b">
        <v>1</v>
      </c>
      <c r="J1277" s="10" t="b">
        <f>IF(OR(out[[#This Row],[retired]]=TRUE,out[[#This Row],[deceased]]=TRUE),FALSE,TRUE)</f>
        <v>0</v>
      </c>
      <c r="K1277" s="10" t="str">
        <f>IFERROR(VLOOKUP(out[[#This Row],[role]:[role]],Table2[],MATCH(out[[#Headers],[דירוג]],Table2[#Headers],0),FALSE),"אחר")</f>
        <v>שופט</v>
      </c>
      <c r="L1277" s="10" t="str">
        <f>IFERROR(VLOOKUP(out[[#This Row],[role]:[role]],Table2[],MATCH(out[[#Headers],[ערכאה]],Table2[#Headers],0),FALSE),"אחר")</f>
        <v>בית משפט המחוזי</v>
      </c>
      <c r="M1277" s="10">
        <v>1</v>
      </c>
      <c r="N1277" s="10">
        <f>IF(out[[#This Row],[sex]]="female",1,0)</f>
        <v>1</v>
      </c>
      <c r="O1277" s="10"/>
      <c r="P1277" s="10">
        <f>IF(out[[#This Row],[שמות ערביים]]="ערבי",1,0)</f>
        <v>0</v>
      </c>
    </row>
    <row r="1278" spans="1:16" x14ac:dyDescent="0.25">
      <c r="A1278" s="1" t="s">
        <v>9</v>
      </c>
      <c r="B1278" s="1" t="s">
        <v>672</v>
      </c>
      <c r="C1278" s="1" t="s">
        <v>1208</v>
      </c>
      <c r="D1278" s="1" t="s">
        <v>2710</v>
      </c>
      <c r="E1278" s="1" t="s">
        <v>1210</v>
      </c>
      <c r="F1278" s="1" t="s">
        <v>2711</v>
      </c>
      <c r="G1278" s="1" t="s">
        <v>26</v>
      </c>
      <c r="H1278" t="b">
        <v>1</v>
      </c>
      <c r="I1278" t="b">
        <v>1</v>
      </c>
      <c r="J1278" s="10" t="b">
        <f>IF(OR(out[[#This Row],[retired]]=TRUE,out[[#This Row],[deceased]]=TRUE),FALSE,TRUE)</f>
        <v>0</v>
      </c>
      <c r="K1278" s="10" t="str">
        <f>IFERROR(VLOOKUP(out[[#This Row],[role]:[role]],Table2[],MATCH(out[[#Headers],[דירוג]],Table2[#Headers],0),FALSE),"אחר")</f>
        <v>שופט</v>
      </c>
      <c r="L1278" s="10" t="str">
        <f>IFERROR(VLOOKUP(out[[#This Row],[role]:[role]],Table2[],MATCH(out[[#Headers],[ערכאה]],Table2[#Headers],0),FALSE),"אחר")</f>
        <v>בית משפט שלום</v>
      </c>
      <c r="M1278" s="10">
        <v>1</v>
      </c>
      <c r="N1278" s="10">
        <f>IF(out[[#This Row],[sex]]="female",1,0)</f>
        <v>1</v>
      </c>
      <c r="O1278" s="10"/>
      <c r="P1278" s="10">
        <f>IF(out[[#This Row],[שמות ערביים]]="ערבי",1,0)</f>
        <v>0</v>
      </c>
    </row>
    <row r="1279" spans="1:16" x14ac:dyDescent="0.25">
      <c r="A1279" s="1" t="s">
        <v>9</v>
      </c>
      <c r="B1279" s="1" t="s">
        <v>2712</v>
      </c>
      <c r="C1279" s="1" t="s">
        <v>2713</v>
      </c>
      <c r="D1279" s="1" t="s">
        <v>2714</v>
      </c>
      <c r="E1279" s="1" t="s">
        <v>2715</v>
      </c>
      <c r="F1279" s="1" t="s">
        <v>2716</v>
      </c>
      <c r="G1279" s="1" t="s">
        <v>15</v>
      </c>
      <c r="H1279" t="b">
        <v>1</v>
      </c>
      <c r="I1279" t="b">
        <v>0</v>
      </c>
      <c r="J1279" s="10" t="b">
        <f>IF(OR(out[[#This Row],[retired]]=TRUE,out[[#This Row],[deceased]]=TRUE),FALSE,TRUE)</f>
        <v>0</v>
      </c>
      <c r="K1279" s="10" t="str">
        <f>IFERROR(VLOOKUP(out[[#This Row],[role]:[role]],Table2[],MATCH(out[[#Headers],[דירוג]],Table2[#Headers],0),FALSE),"אחר")</f>
        <v>סגן או משנה</v>
      </c>
      <c r="L1279" s="10" t="str">
        <f>IFERROR(VLOOKUP(out[[#This Row],[role]:[role]],Table2[],MATCH(out[[#Headers],[ערכאה]],Table2[#Headers],0),FALSE),"אחר")</f>
        <v>בית משפט שלום</v>
      </c>
      <c r="M1279" s="10">
        <v>1</v>
      </c>
      <c r="N1279" s="10">
        <f>IF(out[[#This Row],[sex]]="female",1,0)</f>
        <v>0</v>
      </c>
      <c r="O1279" s="10"/>
      <c r="P1279" s="10">
        <f>IF(out[[#This Row],[שמות ערביים]]="ערבי",1,0)</f>
        <v>0</v>
      </c>
    </row>
    <row r="1280" spans="1:16" x14ac:dyDescent="0.25">
      <c r="A1280" s="1" t="s">
        <v>9</v>
      </c>
      <c r="B1280" s="1" t="s">
        <v>2730</v>
      </c>
      <c r="C1280" s="1" t="s">
        <v>477</v>
      </c>
      <c r="D1280" s="1" t="s">
        <v>2720</v>
      </c>
      <c r="E1280" s="1" t="s">
        <v>479</v>
      </c>
      <c r="F1280" s="1" t="s">
        <v>2721</v>
      </c>
      <c r="G1280" s="1" t="s">
        <v>15</v>
      </c>
      <c r="H1280" t="b">
        <v>1</v>
      </c>
      <c r="I1280" t="b">
        <v>1</v>
      </c>
      <c r="J1280" s="10" t="b">
        <f>IF(OR(out[[#This Row],[retired]]=TRUE,out[[#This Row],[deceased]]=TRUE),FALSE,TRUE)</f>
        <v>0</v>
      </c>
      <c r="K1280" s="10" t="str">
        <f>IFERROR(VLOOKUP(out[[#This Row],[role]:[role]],Table2[],MATCH(out[[#Headers],[דירוג]],Table2[#Headers],0),FALSE),"אחר")</f>
        <v>שופט</v>
      </c>
      <c r="L1280" s="10" t="str">
        <f>IFERROR(VLOOKUP(out[[#This Row],[role]:[role]],Table2[],MATCH(out[[#Headers],[ערכאה]],Table2[#Headers],0),FALSE),"אחר")</f>
        <v>בית משפט שלום</v>
      </c>
      <c r="M1280" s="10">
        <v>1</v>
      </c>
      <c r="N1280" s="10">
        <f>IF(out[[#This Row],[sex]]="female",1,0)</f>
        <v>0</v>
      </c>
      <c r="O1280" s="10"/>
      <c r="P1280" s="10">
        <f>IF(out[[#This Row],[שמות ערביים]]="ערבי",1,0)</f>
        <v>0</v>
      </c>
    </row>
    <row r="1281" spans="1:16" x14ac:dyDescent="0.25">
      <c r="A1281" s="1" t="s">
        <v>9</v>
      </c>
      <c r="B1281" s="1" t="s">
        <v>900</v>
      </c>
      <c r="C1281" s="1" t="s">
        <v>2733</v>
      </c>
      <c r="D1281" s="1" t="s">
        <v>2734</v>
      </c>
      <c r="E1281" s="1" t="s">
        <v>335</v>
      </c>
      <c r="F1281" s="1" t="s">
        <v>2735</v>
      </c>
      <c r="G1281" s="1" t="s">
        <v>15</v>
      </c>
      <c r="H1281" t="b">
        <v>1</v>
      </c>
      <c r="I1281" t="b">
        <v>0</v>
      </c>
      <c r="J1281" s="10" t="b">
        <f>IF(OR(out[[#This Row],[retired]]=TRUE,out[[#This Row],[deceased]]=TRUE),FALSE,TRUE)</f>
        <v>0</v>
      </c>
      <c r="K1281" s="10" t="str">
        <f>IFERROR(VLOOKUP(out[[#This Row],[role]:[role]],Table2[],MATCH(out[[#Headers],[דירוג]],Table2[#Headers],0),FALSE),"אחר")</f>
        <v>שופט</v>
      </c>
      <c r="L1281" s="10" t="str">
        <f>IFERROR(VLOOKUP(out[[#This Row],[role]:[role]],Table2[],MATCH(out[[#Headers],[ערכאה]],Table2[#Headers],0),FALSE),"אחר")</f>
        <v>בית משפט המחוזי</v>
      </c>
      <c r="M1281" s="10">
        <v>1</v>
      </c>
      <c r="N1281" s="10">
        <f>IF(out[[#This Row],[sex]]="female",1,0)</f>
        <v>0</v>
      </c>
      <c r="O1281" s="10"/>
      <c r="P1281" s="10">
        <f>IF(out[[#This Row],[שמות ערביים]]="ערבי",1,0)</f>
        <v>0</v>
      </c>
    </row>
    <row r="1282" spans="1:16" x14ac:dyDescent="0.25">
      <c r="A1282" s="1" t="s">
        <v>9</v>
      </c>
      <c r="B1282" s="1" t="s">
        <v>2688</v>
      </c>
      <c r="C1282" s="1" t="s">
        <v>2736</v>
      </c>
      <c r="D1282" s="1" t="s">
        <v>2737</v>
      </c>
      <c r="E1282" s="1" t="s">
        <v>2738</v>
      </c>
      <c r="F1282" s="1" t="s">
        <v>2739</v>
      </c>
      <c r="G1282" s="1" t="s">
        <v>15</v>
      </c>
      <c r="H1282" t="b">
        <v>1</v>
      </c>
      <c r="I1282" t="b">
        <v>0</v>
      </c>
      <c r="J1282" s="10" t="b">
        <f>IF(OR(out[[#This Row],[retired]]=TRUE,out[[#This Row],[deceased]]=TRUE),FALSE,TRUE)</f>
        <v>0</v>
      </c>
      <c r="K1282" s="10" t="str">
        <f>IFERROR(VLOOKUP(out[[#This Row],[role]:[role]],Table2[],MATCH(out[[#Headers],[דירוג]],Table2[#Headers],0),FALSE),"אחר")</f>
        <v>שופט</v>
      </c>
      <c r="L1282" s="10" t="str">
        <f>IFERROR(VLOOKUP(out[[#This Row],[role]:[role]],Table2[],MATCH(out[[#Headers],[ערכאה]],Table2[#Headers],0),FALSE),"אחר")</f>
        <v>בית משפט המחוזי</v>
      </c>
      <c r="M1282" s="10">
        <v>1</v>
      </c>
      <c r="N1282" s="10">
        <f>IF(out[[#This Row],[sex]]="female",1,0)</f>
        <v>0</v>
      </c>
      <c r="O1282" s="10"/>
      <c r="P1282" s="10">
        <f>IF(out[[#This Row],[שמות ערביים]]="ערבי",1,0)</f>
        <v>0</v>
      </c>
    </row>
    <row r="1283" spans="1:16" x14ac:dyDescent="0.25">
      <c r="A1283" s="1" t="s">
        <v>9</v>
      </c>
      <c r="B1283" s="1" t="s">
        <v>1185</v>
      </c>
      <c r="C1283" s="1" t="s">
        <v>635</v>
      </c>
      <c r="D1283" s="1" t="s">
        <v>2748</v>
      </c>
      <c r="E1283" s="1" t="s">
        <v>637</v>
      </c>
      <c r="F1283" s="1" t="s">
        <v>2749</v>
      </c>
      <c r="G1283" s="1" t="s">
        <v>15</v>
      </c>
      <c r="H1283" t="b">
        <v>1</v>
      </c>
      <c r="I1283" t="b">
        <v>0</v>
      </c>
      <c r="J1283" s="10" t="b">
        <f>IF(OR(out[[#This Row],[retired]]=TRUE,out[[#This Row],[deceased]]=TRUE),FALSE,TRUE)</f>
        <v>0</v>
      </c>
      <c r="K1283" s="10" t="str">
        <f>IFERROR(VLOOKUP(out[[#This Row],[role]:[role]],Table2[],MATCH(out[[#Headers],[דירוג]],Table2[#Headers],0),FALSE),"אחר")</f>
        <v>שופט</v>
      </c>
      <c r="L1283" s="10" t="str">
        <f>IFERROR(VLOOKUP(out[[#This Row],[role]:[role]],Table2[],MATCH(out[[#Headers],[ערכאה]],Table2[#Headers],0),FALSE),"אחר")</f>
        <v>בית משפט שלום</v>
      </c>
      <c r="M1283" s="10">
        <v>1</v>
      </c>
      <c r="N1283" s="10">
        <f>IF(out[[#This Row],[sex]]="female",1,0)</f>
        <v>0</v>
      </c>
      <c r="O1283" s="10"/>
      <c r="P1283" s="10">
        <f>IF(out[[#This Row],[שמות ערביים]]="ערבי",1,0)</f>
        <v>0</v>
      </c>
    </row>
    <row r="1284" spans="1:16" x14ac:dyDescent="0.25">
      <c r="A1284" s="1" t="s">
        <v>9</v>
      </c>
      <c r="B1284" s="1" t="s">
        <v>680</v>
      </c>
      <c r="C1284" s="1" t="s">
        <v>2759</v>
      </c>
      <c r="D1284" s="1" t="s">
        <v>2760</v>
      </c>
      <c r="E1284" s="1" t="s">
        <v>2761</v>
      </c>
      <c r="F1284" s="1" t="s">
        <v>2762</v>
      </c>
      <c r="G1284" s="1" t="s">
        <v>15</v>
      </c>
      <c r="H1284" t="b">
        <v>1</v>
      </c>
      <c r="I1284" t="b">
        <v>0</v>
      </c>
      <c r="J1284" s="10" t="b">
        <f>IF(OR(out[[#This Row],[retired]]=TRUE,out[[#This Row],[deceased]]=TRUE),FALSE,TRUE)</f>
        <v>0</v>
      </c>
      <c r="K1284" s="10" t="str">
        <f>IFERROR(VLOOKUP(out[[#This Row],[role]:[role]],Table2[],MATCH(out[[#Headers],[דירוג]],Table2[#Headers],0),FALSE),"אחר")</f>
        <v>שופט</v>
      </c>
      <c r="L1284" s="10" t="str">
        <f>IFERROR(VLOOKUP(out[[#This Row],[role]:[role]],Table2[],MATCH(out[[#Headers],[ערכאה]],Table2[#Headers],0),FALSE),"אחר")</f>
        <v>בית משפט שלום</v>
      </c>
      <c r="M1284" s="10">
        <v>1</v>
      </c>
      <c r="N1284" s="10">
        <f>IF(out[[#This Row],[sex]]="female",1,0)</f>
        <v>0</v>
      </c>
      <c r="O1284" s="10"/>
      <c r="P1284" s="10">
        <f>IF(out[[#This Row],[שמות ערביים]]="ערבי",1,0)</f>
        <v>0</v>
      </c>
    </row>
    <row r="1285" spans="1:16" x14ac:dyDescent="0.25">
      <c r="A1285" s="1" t="s">
        <v>9</v>
      </c>
      <c r="B1285" s="1" t="s">
        <v>2765</v>
      </c>
      <c r="C1285" s="1" t="s">
        <v>2766</v>
      </c>
      <c r="D1285" s="1" t="s">
        <v>2767</v>
      </c>
      <c r="E1285" s="1" t="s">
        <v>70</v>
      </c>
      <c r="F1285" s="1" t="s">
        <v>70</v>
      </c>
      <c r="G1285" s="1" t="s">
        <v>15</v>
      </c>
      <c r="H1285" t="b">
        <v>1</v>
      </c>
      <c r="I1285" t="b">
        <v>1</v>
      </c>
      <c r="J1285" s="10" t="b">
        <f>IF(OR(out[[#This Row],[retired]]=TRUE,out[[#This Row],[deceased]]=TRUE),FALSE,TRUE)</f>
        <v>0</v>
      </c>
      <c r="K1285" s="10" t="str">
        <f>IFERROR(VLOOKUP(out[[#This Row],[role]:[role]],Table2[],MATCH(out[[#Headers],[דירוג]],Table2[#Headers],0),FALSE),"אחר")</f>
        <v>שופט</v>
      </c>
      <c r="L1285" s="10" t="str">
        <f>IFERROR(VLOOKUP(out[[#This Row],[role]:[role]],Table2[],MATCH(out[[#Headers],[ערכאה]],Table2[#Headers],0),FALSE),"אחר")</f>
        <v>בית משפט שלום</v>
      </c>
      <c r="M1285" s="10">
        <v>1</v>
      </c>
      <c r="N1285" s="10">
        <f>IF(out[[#This Row],[sex]]="female",1,0)</f>
        <v>0</v>
      </c>
      <c r="O1285" s="10"/>
      <c r="P1285" s="10">
        <f>IF(out[[#This Row],[שמות ערביים]]="ערבי",1,0)</f>
        <v>0</v>
      </c>
    </row>
    <row r="1286" spans="1:16" x14ac:dyDescent="0.25">
      <c r="A1286" s="1" t="s">
        <v>9</v>
      </c>
      <c r="B1286" s="1" t="s">
        <v>2145</v>
      </c>
      <c r="C1286" s="1" t="s">
        <v>1553</v>
      </c>
      <c r="D1286" s="1" t="s">
        <v>2768</v>
      </c>
      <c r="E1286" s="1" t="s">
        <v>70</v>
      </c>
      <c r="F1286" s="1" t="s">
        <v>70</v>
      </c>
      <c r="G1286" s="1" t="s">
        <v>15</v>
      </c>
      <c r="H1286" t="b">
        <v>1</v>
      </c>
      <c r="I1286" t="b">
        <v>1</v>
      </c>
      <c r="J1286" s="10" t="b">
        <f>IF(OR(out[[#This Row],[retired]]=TRUE,out[[#This Row],[deceased]]=TRUE),FALSE,TRUE)</f>
        <v>0</v>
      </c>
      <c r="K1286" s="10" t="str">
        <f>IFERROR(VLOOKUP(out[[#This Row],[role]:[role]],Table2[],MATCH(out[[#Headers],[דירוג]],Table2[#Headers],0),FALSE),"אחר")</f>
        <v>שופט</v>
      </c>
      <c r="L1286" s="10" t="str">
        <f>IFERROR(VLOOKUP(out[[#This Row],[role]:[role]],Table2[],MATCH(out[[#Headers],[ערכאה]],Table2[#Headers],0),FALSE),"אחר")</f>
        <v>בית משפט המחוזי</v>
      </c>
      <c r="M1286" s="10">
        <v>1</v>
      </c>
      <c r="N1286" s="10">
        <f>IF(out[[#This Row],[sex]]="female",1,0)</f>
        <v>0</v>
      </c>
      <c r="O1286" s="10"/>
      <c r="P1286" s="10">
        <f>IF(out[[#This Row],[שמות ערביים]]="ערבי",1,0)</f>
        <v>0</v>
      </c>
    </row>
    <row r="1287" spans="1:16" x14ac:dyDescent="0.25">
      <c r="A1287" s="1" t="s">
        <v>9</v>
      </c>
      <c r="B1287" s="1" t="s">
        <v>253</v>
      </c>
      <c r="C1287" s="1" t="s">
        <v>1614</v>
      </c>
      <c r="D1287" s="1" t="s">
        <v>2767</v>
      </c>
      <c r="E1287" s="1" t="s">
        <v>2773</v>
      </c>
      <c r="F1287" s="1" t="s">
        <v>2774</v>
      </c>
      <c r="G1287" s="1" t="s">
        <v>15</v>
      </c>
      <c r="H1287" t="b">
        <v>1</v>
      </c>
      <c r="I1287" t="b">
        <v>1</v>
      </c>
      <c r="J1287" s="10" t="b">
        <f>IF(OR(out[[#This Row],[retired]]=TRUE,out[[#This Row],[deceased]]=TRUE),FALSE,TRUE)</f>
        <v>0</v>
      </c>
      <c r="K1287" s="10" t="str">
        <f>IFERROR(VLOOKUP(out[[#This Row],[role]:[role]],Table2[],MATCH(out[[#Headers],[דירוג]],Table2[#Headers],0),FALSE),"אחר")</f>
        <v>שופט</v>
      </c>
      <c r="L1287" s="10" t="str">
        <f>IFERROR(VLOOKUP(out[[#This Row],[role]:[role]],Table2[],MATCH(out[[#Headers],[ערכאה]],Table2[#Headers],0),FALSE),"אחר")</f>
        <v>בית משפט שלום</v>
      </c>
      <c r="M1287" s="10">
        <v>1</v>
      </c>
      <c r="N1287" s="10">
        <f>IF(out[[#This Row],[sex]]="female",1,0)</f>
        <v>0</v>
      </c>
      <c r="O1287" s="10"/>
      <c r="P1287" s="10">
        <f>IF(out[[#This Row],[שמות ערביים]]="ערבי",1,0)</f>
        <v>0</v>
      </c>
    </row>
    <row r="1288" spans="1:16" x14ac:dyDescent="0.25">
      <c r="A1288" s="1" t="s">
        <v>9</v>
      </c>
      <c r="B1288" s="1" t="s">
        <v>1223</v>
      </c>
      <c r="C1288" s="1" t="s">
        <v>1579</v>
      </c>
      <c r="D1288" s="1" t="s">
        <v>2777</v>
      </c>
      <c r="E1288" s="1" t="s">
        <v>1580</v>
      </c>
      <c r="F1288" s="1" t="s">
        <v>2778</v>
      </c>
      <c r="G1288" s="1" t="s">
        <v>15</v>
      </c>
      <c r="H1288" t="b">
        <v>1</v>
      </c>
      <c r="I1288" t="b">
        <v>1</v>
      </c>
      <c r="J1288" s="10" t="b">
        <f>IF(OR(out[[#This Row],[retired]]=TRUE,out[[#This Row],[deceased]]=TRUE),FALSE,TRUE)</f>
        <v>0</v>
      </c>
      <c r="K1288" s="10" t="str">
        <f>IFERROR(VLOOKUP(out[[#This Row],[role]:[role]],Table2[],MATCH(out[[#Headers],[דירוג]],Table2[#Headers],0),FALSE),"אחר")</f>
        <v>שופט</v>
      </c>
      <c r="L1288" s="10" t="str">
        <f>IFERROR(VLOOKUP(out[[#This Row],[role]:[role]],Table2[],MATCH(out[[#Headers],[ערכאה]],Table2[#Headers],0),FALSE),"אחר")</f>
        <v>אחר</v>
      </c>
      <c r="M1288" s="10">
        <v>1</v>
      </c>
      <c r="N1288" s="10">
        <f>IF(out[[#This Row],[sex]]="female",1,0)</f>
        <v>0</v>
      </c>
      <c r="O1288" s="10"/>
      <c r="P1288" s="10">
        <f>IF(out[[#This Row],[שמות ערביים]]="ערבי",1,0)</f>
        <v>0</v>
      </c>
    </row>
    <row r="1289" spans="1:16" x14ac:dyDescent="0.25">
      <c r="A1289" s="1" t="s">
        <v>9</v>
      </c>
      <c r="B1289" s="1" t="s">
        <v>2784</v>
      </c>
      <c r="C1289" s="1" t="s">
        <v>2785</v>
      </c>
      <c r="D1289" s="1" t="s">
        <v>2786</v>
      </c>
      <c r="E1289" s="1" t="s">
        <v>2787</v>
      </c>
      <c r="F1289" s="1" t="s">
        <v>2788</v>
      </c>
      <c r="G1289" s="1" t="s">
        <v>26</v>
      </c>
      <c r="H1289" t="b">
        <v>1</v>
      </c>
      <c r="I1289" t="b">
        <v>0</v>
      </c>
      <c r="J1289" s="10" t="b">
        <f>IF(OR(out[[#This Row],[retired]]=TRUE,out[[#This Row],[deceased]]=TRUE),FALSE,TRUE)</f>
        <v>0</v>
      </c>
      <c r="K1289" s="10" t="str">
        <f>IFERROR(VLOOKUP(out[[#This Row],[role]:[role]],Table2[],MATCH(out[[#Headers],[דירוג]],Table2[#Headers],0),FALSE),"אחר")</f>
        <v>שופט</v>
      </c>
      <c r="L1289" s="10" t="str">
        <f>IFERROR(VLOOKUP(out[[#This Row],[role]:[role]],Table2[],MATCH(out[[#Headers],[ערכאה]],Table2[#Headers],0),FALSE),"אחר")</f>
        <v>בית משפט שלום</v>
      </c>
      <c r="M1289" s="10">
        <v>1</v>
      </c>
      <c r="N1289" s="10">
        <f>IF(out[[#This Row],[sex]]="female",1,0)</f>
        <v>1</v>
      </c>
      <c r="O1289" s="10"/>
      <c r="P1289" s="10">
        <f>IF(out[[#This Row],[שמות ערביים]]="ערבי",1,0)</f>
        <v>0</v>
      </c>
    </row>
    <row r="1290" spans="1:16" x14ac:dyDescent="0.25">
      <c r="A1290" s="1" t="s">
        <v>9</v>
      </c>
      <c r="B1290" s="1" t="s">
        <v>396</v>
      </c>
      <c r="C1290" s="1" t="s">
        <v>635</v>
      </c>
      <c r="D1290" s="1" t="s">
        <v>2789</v>
      </c>
      <c r="E1290" s="1" t="s">
        <v>70</v>
      </c>
      <c r="F1290" s="1" t="s">
        <v>70</v>
      </c>
      <c r="G1290" s="1" t="s">
        <v>15</v>
      </c>
      <c r="H1290" t="b">
        <v>1</v>
      </c>
      <c r="I1290" t="b">
        <v>1</v>
      </c>
      <c r="J1290" s="10" t="b">
        <f>IF(OR(out[[#This Row],[retired]]=TRUE,out[[#This Row],[deceased]]=TRUE),FALSE,TRUE)</f>
        <v>0</v>
      </c>
      <c r="K1290" s="10" t="str">
        <f>IFERROR(VLOOKUP(out[[#This Row],[role]:[role]],Table2[],MATCH(out[[#Headers],[דירוג]],Table2[#Headers],0),FALSE),"אחר")</f>
        <v>שופט</v>
      </c>
      <c r="L1290" s="10" t="str">
        <f>IFERROR(VLOOKUP(out[[#This Row],[role]:[role]],Table2[],MATCH(out[[#Headers],[ערכאה]],Table2[#Headers],0),FALSE),"אחר")</f>
        <v>אחר</v>
      </c>
      <c r="M1290" s="10">
        <v>1</v>
      </c>
      <c r="N1290" s="10">
        <f>IF(out[[#This Row],[sex]]="female",1,0)</f>
        <v>0</v>
      </c>
      <c r="O1290" s="10"/>
      <c r="P1290" s="10">
        <f>IF(out[[#This Row],[שמות ערביים]]="ערבי",1,0)</f>
        <v>0</v>
      </c>
    </row>
    <row r="1291" spans="1:16" x14ac:dyDescent="0.25">
      <c r="A1291" s="1" t="s">
        <v>9</v>
      </c>
      <c r="B1291" s="1" t="s">
        <v>1113</v>
      </c>
      <c r="C1291" s="1" t="s">
        <v>68</v>
      </c>
      <c r="D1291" s="1" t="s">
        <v>2790</v>
      </c>
      <c r="E1291" s="1" t="s">
        <v>1577</v>
      </c>
      <c r="F1291" s="1" t="s">
        <v>2791</v>
      </c>
      <c r="G1291" s="1" t="s">
        <v>15</v>
      </c>
      <c r="H1291" t="b">
        <v>1</v>
      </c>
      <c r="I1291" t="b">
        <v>0</v>
      </c>
      <c r="J1291" s="10" t="b">
        <f>IF(OR(out[[#This Row],[retired]]=TRUE,out[[#This Row],[deceased]]=TRUE),FALSE,TRUE)</f>
        <v>0</v>
      </c>
      <c r="K1291" s="10" t="str">
        <f>IFERROR(VLOOKUP(out[[#This Row],[role]:[role]],Table2[],MATCH(out[[#Headers],[דירוג]],Table2[#Headers],0),FALSE),"אחר")</f>
        <v>שופט</v>
      </c>
      <c r="L1291" s="10" t="str">
        <f>IFERROR(VLOOKUP(out[[#This Row],[role]:[role]],Table2[],MATCH(out[[#Headers],[ערכאה]],Table2[#Headers],0),FALSE),"אחר")</f>
        <v>בית משפט שלום</v>
      </c>
      <c r="M1291" s="10">
        <v>1</v>
      </c>
      <c r="N1291" s="10">
        <f>IF(out[[#This Row],[sex]]="female",1,0)</f>
        <v>0</v>
      </c>
      <c r="O1291" s="10"/>
      <c r="P1291" s="10">
        <f>IF(out[[#This Row],[שמות ערביים]]="ערבי",1,0)</f>
        <v>0</v>
      </c>
    </row>
    <row r="1292" spans="1:16" x14ac:dyDescent="0.25">
      <c r="A1292" s="1" t="s">
        <v>9</v>
      </c>
      <c r="B1292" s="1" t="s">
        <v>242</v>
      </c>
      <c r="C1292" s="1" t="s">
        <v>381</v>
      </c>
      <c r="D1292" s="1" t="s">
        <v>2770</v>
      </c>
      <c r="E1292" s="1" t="s">
        <v>382</v>
      </c>
      <c r="F1292" s="1" t="s">
        <v>2772</v>
      </c>
      <c r="G1292" s="1" t="s">
        <v>26</v>
      </c>
      <c r="H1292" t="b">
        <v>1</v>
      </c>
      <c r="I1292" t="b">
        <v>0</v>
      </c>
      <c r="J1292" s="10" t="b">
        <f>IF(OR(out[[#This Row],[retired]]=TRUE,out[[#This Row],[deceased]]=TRUE),FALSE,TRUE)</f>
        <v>0</v>
      </c>
      <c r="K1292" s="10" t="str">
        <f>IFERROR(VLOOKUP(out[[#This Row],[role]:[role]],Table2[],MATCH(out[[#Headers],[דירוג]],Table2[#Headers],0),FALSE),"אחר")</f>
        <v>שופט</v>
      </c>
      <c r="L1292" s="10" t="str">
        <f>IFERROR(VLOOKUP(out[[#This Row],[role]:[role]],Table2[],MATCH(out[[#Headers],[ערכאה]],Table2[#Headers],0),FALSE),"אחר")</f>
        <v>בית משפט המחוזי</v>
      </c>
      <c r="M1292" s="10">
        <v>1</v>
      </c>
      <c r="N1292" s="10">
        <f>IF(out[[#This Row],[sex]]="female",1,0)</f>
        <v>1</v>
      </c>
      <c r="O1292" s="10"/>
      <c r="P1292" s="10">
        <f>IF(out[[#This Row],[שמות ערביים]]="ערבי",1,0)</f>
        <v>0</v>
      </c>
    </row>
    <row r="1293" spans="1:16" x14ac:dyDescent="0.25">
      <c r="A1293" s="1" t="s">
        <v>9</v>
      </c>
      <c r="B1293" s="1" t="s">
        <v>2801</v>
      </c>
      <c r="C1293" s="1" t="s">
        <v>619</v>
      </c>
      <c r="D1293" s="1" t="s">
        <v>2802</v>
      </c>
      <c r="E1293" s="1" t="s">
        <v>620</v>
      </c>
      <c r="F1293" s="1" t="s">
        <v>2803</v>
      </c>
      <c r="G1293" s="1" t="s">
        <v>26</v>
      </c>
      <c r="H1293" t="b">
        <v>1</v>
      </c>
      <c r="I1293" t="b">
        <v>0</v>
      </c>
      <c r="J1293" s="10" t="b">
        <f>IF(OR(out[[#This Row],[retired]]=TRUE,out[[#This Row],[deceased]]=TRUE),FALSE,TRUE)</f>
        <v>0</v>
      </c>
      <c r="K1293" s="10" t="str">
        <f>IFERROR(VLOOKUP(out[[#This Row],[role]:[role]],Table2[],MATCH(out[[#Headers],[דירוג]],Table2[#Headers],0),FALSE),"אחר")</f>
        <v>שופט</v>
      </c>
      <c r="L1293" s="10" t="str">
        <f>IFERROR(VLOOKUP(out[[#This Row],[role]:[role]],Table2[],MATCH(out[[#Headers],[ערכאה]],Table2[#Headers],0),FALSE),"אחר")</f>
        <v>בית משפט שלום</v>
      </c>
      <c r="M1293" s="10">
        <v>1</v>
      </c>
      <c r="N1293" s="10">
        <f>IF(out[[#This Row],[sex]]="female",1,0)</f>
        <v>1</v>
      </c>
      <c r="O1293" s="10"/>
      <c r="P1293" s="10">
        <f>IF(out[[#This Row],[שמות ערביים]]="ערבי",1,0)</f>
        <v>0</v>
      </c>
    </row>
    <row r="1294" spans="1:16" x14ac:dyDescent="0.25">
      <c r="A1294" s="1" t="s">
        <v>9</v>
      </c>
      <c r="B1294" s="1" t="s">
        <v>2804</v>
      </c>
      <c r="C1294" s="1" t="s">
        <v>727</v>
      </c>
      <c r="D1294" s="1" t="s">
        <v>2805</v>
      </c>
      <c r="E1294" s="1" t="s">
        <v>70</v>
      </c>
      <c r="F1294" s="1" t="s">
        <v>70</v>
      </c>
      <c r="G1294" s="1" t="s">
        <v>15</v>
      </c>
      <c r="H1294" t="b">
        <v>1</v>
      </c>
      <c r="I1294" t="b">
        <v>1</v>
      </c>
      <c r="J1294" s="10" t="b">
        <f>IF(OR(out[[#This Row],[retired]]=TRUE,out[[#This Row],[deceased]]=TRUE),FALSE,TRUE)</f>
        <v>0</v>
      </c>
      <c r="K1294" s="10" t="str">
        <f>IFERROR(VLOOKUP(out[[#This Row],[role]:[role]],Table2[],MATCH(out[[#Headers],[דירוג]],Table2[#Headers],0),FALSE),"אחר")</f>
        <v>שופט</v>
      </c>
      <c r="L1294" s="10" t="str">
        <f>IFERROR(VLOOKUP(out[[#This Row],[role]:[role]],Table2[],MATCH(out[[#Headers],[ערכאה]],Table2[#Headers],0),FALSE),"אחר")</f>
        <v>בית משפט שלום</v>
      </c>
      <c r="M1294" s="10">
        <v>1</v>
      </c>
      <c r="N1294" s="10">
        <f>IF(out[[#This Row],[sex]]="female",1,0)</f>
        <v>0</v>
      </c>
      <c r="O1294" s="10"/>
      <c r="P1294" s="10">
        <f>IF(out[[#This Row],[שמות ערביים]]="ערבי",1,0)</f>
        <v>0</v>
      </c>
    </row>
    <row r="1295" spans="1:16" x14ac:dyDescent="0.25">
      <c r="A1295" s="1" t="s">
        <v>9</v>
      </c>
      <c r="B1295" s="1" t="s">
        <v>192</v>
      </c>
      <c r="C1295" s="1" t="s">
        <v>114</v>
      </c>
      <c r="D1295" s="1" t="s">
        <v>2813</v>
      </c>
      <c r="E1295" s="1" t="s">
        <v>70</v>
      </c>
      <c r="F1295" s="1" t="s">
        <v>70</v>
      </c>
      <c r="G1295" s="1" t="s">
        <v>15</v>
      </c>
      <c r="H1295" t="b">
        <v>1</v>
      </c>
      <c r="I1295" t="b">
        <v>1</v>
      </c>
      <c r="J1295" s="10" t="b">
        <f>IF(OR(out[[#This Row],[retired]]=TRUE,out[[#This Row],[deceased]]=TRUE),FALSE,TRUE)</f>
        <v>0</v>
      </c>
      <c r="K1295" s="10" t="str">
        <f>IFERROR(VLOOKUP(out[[#This Row],[role]:[role]],Table2[],MATCH(out[[#Headers],[דירוג]],Table2[#Headers],0),FALSE),"אחר")</f>
        <v>שופט</v>
      </c>
      <c r="L1295" s="10" t="str">
        <f>IFERROR(VLOOKUP(out[[#This Row],[role]:[role]],Table2[],MATCH(out[[#Headers],[ערכאה]],Table2[#Headers],0),FALSE),"אחר")</f>
        <v>בית משפט המחוזי</v>
      </c>
      <c r="M1295" s="10">
        <v>1</v>
      </c>
      <c r="N1295" s="10">
        <f>IF(out[[#This Row],[sex]]="female",1,0)</f>
        <v>0</v>
      </c>
      <c r="O1295" s="10"/>
      <c r="P1295" s="10">
        <f>IF(out[[#This Row],[שמות ערביים]]="ערבי",1,0)</f>
        <v>0</v>
      </c>
    </row>
    <row r="1296" spans="1:16" x14ac:dyDescent="0.25">
      <c r="A1296" s="1" t="s">
        <v>9</v>
      </c>
      <c r="B1296" s="1" t="s">
        <v>1232</v>
      </c>
      <c r="C1296" s="1" t="s">
        <v>372</v>
      </c>
      <c r="D1296" s="1" t="s">
        <v>2817</v>
      </c>
      <c r="E1296" s="1" t="s">
        <v>2771</v>
      </c>
      <c r="F1296" s="1" t="s">
        <v>2818</v>
      </c>
      <c r="G1296" s="1" t="s">
        <v>15</v>
      </c>
      <c r="H1296" t="b">
        <v>1</v>
      </c>
      <c r="I1296" t="b">
        <v>0</v>
      </c>
      <c r="J1296" s="10" t="b">
        <f>IF(OR(out[[#This Row],[retired]]=TRUE,out[[#This Row],[deceased]]=TRUE),FALSE,TRUE)</f>
        <v>0</v>
      </c>
      <c r="K1296" s="10" t="str">
        <f>IFERROR(VLOOKUP(out[[#This Row],[role]:[role]],Table2[],MATCH(out[[#Headers],[דירוג]],Table2[#Headers],0),FALSE),"אחר")</f>
        <v>שופט</v>
      </c>
      <c r="L1296" s="10" t="str">
        <f>IFERROR(VLOOKUP(out[[#This Row],[role]:[role]],Table2[],MATCH(out[[#Headers],[ערכאה]],Table2[#Headers],0),FALSE),"אחר")</f>
        <v>אחר</v>
      </c>
      <c r="M1296" s="10">
        <v>1</v>
      </c>
      <c r="N1296" s="10">
        <f>IF(out[[#This Row],[sex]]="female",1,0)</f>
        <v>0</v>
      </c>
      <c r="O1296" s="10"/>
      <c r="P1296" s="10">
        <f>IF(out[[#This Row],[שמות ערביים]]="ערבי",1,0)</f>
        <v>0</v>
      </c>
    </row>
    <row r="1297" spans="1:16" x14ac:dyDescent="0.25">
      <c r="A1297" s="1" t="s">
        <v>9</v>
      </c>
      <c r="B1297" s="1" t="s">
        <v>192</v>
      </c>
      <c r="C1297" s="1" t="s">
        <v>114</v>
      </c>
      <c r="D1297" s="1" t="s">
        <v>2819</v>
      </c>
      <c r="E1297" s="1" t="s">
        <v>116</v>
      </c>
      <c r="F1297" s="1" t="s">
        <v>2820</v>
      </c>
      <c r="G1297" s="1" t="s">
        <v>15</v>
      </c>
      <c r="H1297" t="b">
        <v>1</v>
      </c>
      <c r="I1297" t="b">
        <v>1</v>
      </c>
      <c r="J1297" s="10" t="b">
        <f>IF(OR(out[[#This Row],[retired]]=TRUE,out[[#This Row],[deceased]]=TRUE),FALSE,TRUE)</f>
        <v>0</v>
      </c>
      <c r="K1297" s="10" t="str">
        <f>IFERROR(VLOOKUP(out[[#This Row],[role]:[role]],Table2[],MATCH(out[[#Headers],[דירוג]],Table2[#Headers],0),FALSE),"אחר")</f>
        <v>שופט</v>
      </c>
      <c r="L1297" s="10" t="str">
        <f>IFERROR(VLOOKUP(out[[#This Row],[role]:[role]],Table2[],MATCH(out[[#Headers],[ערכאה]],Table2[#Headers],0),FALSE),"אחר")</f>
        <v>בית משפט המחוזי</v>
      </c>
      <c r="M1297" s="10">
        <v>1</v>
      </c>
      <c r="N1297" s="10">
        <f>IF(out[[#This Row],[sex]]="female",1,0)</f>
        <v>0</v>
      </c>
      <c r="O1297" s="10"/>
      <c r="P1297" s="10">
        <f>IF(out[[#This Row],[שמות ערביים]]="ערבי",1,0)</f>
        <v>0</v>
      </c>
    </row>
    <row r="1298" spans="1:16" x14ac:dyDescent="0.25">
      <c r="A1298" s="1" t="s">
        <v>9</v>
      </c>
      <c r="B1298" s="1" t="s">
        <v>451</v>
      </c>
      <c r="C1298" s="1" t="s">
        <v>291</v>
      </c>
      <c r="D1298" s="1" t="s">
        <v>2826</v>
      </c>
      <c r="E1298" s="1" t="s">
        <v>2827</v>
      </c>
      <c r="F1298" s="1" t="s">
        <v>2828</v>
      </c>
      <c r="G1298" s="1" t="s">
        <v>15</v>
      </c>
      <c r="H1298" t="b">
        <v>1</v>
      </c>
      <c r="I1298" t="b">
        <v>1</v>
      </c>
      <c r="J1298" s="10" t="b">
        <f>IF(OR(out[[#This Row],[retired]]=TRUE,out[[#This Row],[deceased]]=TRUE),FALSE,TRUE)</f>
        <v>0</v>
      </c>
      <c r="K1298" s="10" t="str">
        <f>IFERROR(VLOOKUP(out[[#This Row],[role]:[role]],Table2[],MATCH(out[[#Headers],[דירוג]],Table2[#Headers],0),FALSE),"אחר")</f>
        <v>שופט</v>
      </c>
      <c r="L1298" s="10" t="str">
        <f>IFERROR(VLOOKUP(out[[#This Row],[role]:[role]],Table2[],MATCH(out[[#Headers],[ערכאה]],Table2[#Headers],0),FALSE),"אחר")</f>
        <v>בית המשפט העליון</v>
      </c>
      <c r="M1298" s="10">
        <v>1</v>
      </c>
      <c r="N1298" s="10">
        <f>IF(out[[#This Row],[sex]]="female",1,0)</f>
        <v>0</v>
      </c>
      <c r="O1298" s="10"/>
      <c r="P1298" s="10">
        <f>IF(out[[#This Row],[שמות ערביים]]="ערבי",1,0)</f>
        <v>0</v>
      </c>
    </row>
    <row r="1299" spans="1:16" x14ac:dyDescent="0.25">
      <c r="A1299" s="1" t="s">
        <v>9</v>
      </c>
      <c r="B1299" s="1" t="s">
        <v>1439</v>
      </c>
      <c r="C1299" s="1" t="s">
        <v>513</v>
      </c>
      <c r="D1299" s="1" t="s">
        <v>2821</v>
      </c>
      <c r="E1299" s="1" t="s">
        <v>2835</v>
      </c>
      <c r="F1299" s="1" t="s">
        <v>2822</v>
      </c>
      <c r="G1299" s="1" t="s">
        <v>15</v>
      </c>
      <c r="H1299" t="b">
        <v>1</v>
      </c>
      <c r="I1299" t="b">
        <v>0</v>
      </c>
      <c r="J1299" s="10" t="b">
        <f>IF(OR(out[[#This Row],[retired]]=TRUE,out[[#This Row],[deceased]]=TRUE),FALSE,TRUE)</f>
        <v>0</v>
      </c>
      <c r="K1299" s="10" t="str">
        <f>IFERROR(VLOOKUP(out[[#This Row],[role]:[role]],Table2[],MATCH(out[[#Headers],[דירוג]],Table2[#Headers],0),FALSE),"אחר")</f>
        <v>שופט</v>
      </c>
      <c r="L1299" s="10" t="str">
        <f>IFERROR(VLOOKUP(out[[#This Row],[role]:[role]],Table2[],MATCH(out[[#Headers],[ערכאה]],Table2[#Headers],0),FALSE),"אחר")</f>
        <v>בית משפט שלום</v>
      </c>
      <c r="M1299" s="10">
        <v>1</v>
      </c>
      <c r="N1299" s="10">
        <f>IF(out[[#This Row],[sex]]="female",1,0)</f>
        <v>0</v>
      </c>
      <c r="O1299" s="10"/>
      <c r="P1299" s="10">
        <f>IF(out[[#This Row],[שמות ערביים]]="ערבי",1,0)</f>
        <v>0</v>
      </c>
    </row>
    <row r="1300" spans="1:16" x14ac:dyDescent="0.25">
      <c r="A1300" s="1" t="s">
        <v>9</v>
      </c>
      <c r="B1300" s="1" t="s">
        <v>860</v>
      </c>
      <c r="C1300" s="1" t="s">
        <v>2839</v>
      </c>
      <c r="D1300" s="1" t="s">
        <v>2840</v>
      </c>
      <c r="E1300" s="1" t="s">
        <v>2841</v>
      </c>
      <c r="F1300" s="1" t="s">
        <v>2842</v>
      </c>
      <c r="G1300" s="1" t="s">
        <v>15</v>
      </c>
      <c r="H1300" t="b">
        <v>1</v>
      </c>
      <c r="I1300" t="b">
        <v>0</v>
      </c>
      <c r="J1300" s="10" t="b">
        <f>IF(OR(out[[#This Row],[retired]]=TRUE,out[[#This Row],[deceased]]=TRUE),FALSE,TRUE)</f>
        <v>0</v>
      </c>
      <c r="K1300" s="10" t="str">
        <f>IFERROR(VLOOKUP(out[[#This Row],[role]:[role]],Table2[],MATCH(out[[#Headers],[דירוג]],Table2[#Headers],0),FALSE),"אחר")</f>
        <v>שופט</v>
      </c>
      <c r="L1300" s="10" t="str">
        <f>IFERROR(VLOOKUP(out[[#This Row],[role]:[role]],Table2[],MATCH(out[[#Headers],[ערכאה]],Table2[#Headers],0),FALSE),"אחר")</f>
        <v>בית משפט המחוזי</v>
      </c>
      <c r="M1300" s="10">
        <v>1</v>
      </c>
      <c r="N1300" s="10">
        <f>IF(out[[#This Row],[sex]]="female",1,0)</f>
        <v>0</v>
      </c>
      <c r="O1300" s="10"/>
      <c r="P1300" s="10">
        <f>IF(out[[#This Row],[שמות ערביים]]="ערבי",1,0)</f>
        <v>0</v>
      </c>
    </row>
    <row r="1301" spans="1:16" x14ac:dyDescent="0.25">
      <c r="A1301" s="1" t="s">
        <v>9</v>
      </c>
      <c r="B1301" s="1" t="s">
        <v>509</v>
      </c>
      <c r="C1301" s="1" t="s">
        <v>477</v>
      </c>
      <c r="D1301" s="1" t="s">
        <v>2843</v>
      </c>
      <c r="E1301" s="1" t="s">
        <v>479</v>
      </c>
      <c r="F1301" s="1" t="s">
        <v>2844</v>
      </c>
      <c r="G1301" s="1" t="s">
        <v>15</v>
      </c>
      <c r="H1301" t="b">
        <v>1</v>
      </c>
      <c r="I1301" t="b">
        <v>0</v>
      </c>
      <c r="J1301" s="10" t="b">
        <f>IF(OR(out[[#This Row],[retired]]=TRUE,out[[#This Row],[deceased]]=TRUE),FALSE,TRUE)</f>
        <v>0</v>
      </c>
      <c r="K1301" s="10" t="str">
        <f>IFERROR(VLOOKUP(out[[#This Row],[role]:[role]],Table2[],MATCH(out[[#Headers],[דירוג]],Table2[#Headers],0),FALSE),"אחר")</f>
        <v>שופט</v>
      </c>
      <c r="L1301" s="10" t="str">
        <f>IFERROR(VLOOKUP(out[[#This Row],[role]:[role]],Table2[],MATCH(out[[#Headers],[ערכאה]],Table2[#Headers],0),FALSE),"אחר")</f>
        <v>בית משפט שלום</v>
      </c>
      <c r="M1301" s="10">
        <v>1</v>
      </c>
      <c r="N1301" s="10">
        <f>IF(out[[#This Row],[sex]]="female",1,0)</f>
        <v>0</v>
      </c>
      <c r="O1301" s="10"/>
      <c r="P1301" s="10">
        <f>IF(out[[#This Row],[שמות ערביים]]="ערבי",1,0)</f>
        <v>0</v>
      </c>
    </row>
    <row r="1302" spans="1:16" x14ac:dyDescent="0.25">
      <c r="A1302" s="1" t="s">
        <v>9</v>
      </c>
      <c r="B1302" s="1" t="s">
        <v>70</v>
      </c>
      <c r="C1302" s="1" t="s">
        <v>2845</v>
      </c>
      <c r="D1302" s="1" t="s">
        <v>2840</v>
      </c>
      <c r="E1302" s="1" t="s">
        <v>70</v>
      </c>
      <c r="F1302" s="1" t="s">
        <v>70</v>
      </c>
      <c r="G1302" s="1" t="s">
        <v>15</v>
      </c>
      <c r="H1302" t="b">
        <v>1</v>
      </c>
      <c r="I1302" t="b">
        <v>1</v>
      </c>
      <c r="J1302" s="10" t="b">
        <f>IF(OR(out[[#This Row],[retired]]=TRUE,out[[#This Row],[deceased]]=TRUE),FALSE,TRUE)</f>
        <v>0</v>
      </c>
      <c r="K1302" s="10" t="str">
        <f>IFERROR(VLOOKUP(out[[#This Row],[role]:[role]],Table2[],MATCH(out[[#Headers],[דירוג]],Table2[#Headers],0),FALSE),"אחר")</f>
        <v>אחר</v>
      </c>
      <c r="L1302" s="10" t="str">
        <f>IFERROR(VLOOKUP(out[[#This Row],[role]:[role]],Table2[],MATCH(out[[#Headers],[ערכאה]],Table2[#Headers],0),FALSE),"אחר")</f>
        <v>אחר</v>
      </c>
      <c r="M1302" s="10">
        <v>1</v>
      </c>
      <c r="N1302" s="10">
        <f>IF(out[[#This Row],[sex]]="female",1,0)</f>
        <v>0</v>
      </c>
      <c r="O1302" s="10"/>
      <c r="P1302" s="10">
        <f>IF(out[[#This Row],[שמות ערביים]]="ערבי",1,0)</f>
        <v>0</v>
      </c>
    </row>
    <row r="1303" spans="1:16" x14ac:dyDescent="0.25">
      <c r="A1303" s="1" t="s">
        <v>9</v>
      </c>
      <c r="B1303" s="1" t="s">
        <v>2846</v>
      </c>
      <c r="C1303" s="1" t="s">
        <v>53</v>
      </c>
      <c r="D1303" s="1" t="s">
        <v>2847</v>
      </c>
      <c r="E1303" s="1" t="s">
        <v>55</v>
      </c>
      <c r="F1303" s="1" t="s">
        <v>2848</v>
      </c>
      <c r="G1303" s="1" t="s">
        <v>15</v>
      </c>
      <c r="H1303" t="b">
        <v>1</v>
      </c>
      <c r="I1303" t="b">
        <v>0</v>
      </c>
      <c r="J1303" s="10" t="b">
        <f>IF(OR(out[[#This Row],[retired]]=TRUE,out[[#This Row],[deceased]]=TRUE),FALSE,TRUE)</f>
        <v>0</v>
      </c>
      <c r="K1303" s="10" t="str">
        <f>IFERROR(VLOOKUP(out[[#This Row],[role]:[role]],Table2[],MATCH(out[[#Headers],[דירוג]],Table2[#Headers],0),FALSE),"אחר")</f>
        <v>רשם</v>
      </c>
      <c r="L1303" s="10" t="str">
        <f>IFERROR(VLOOKUP(out[[#This Row],[role]:[role]],Table2[],MATCH(out[[#Headers],[ערכאה]],Table2[#Headers],0),FALSE),"אחר")</f>
        <v>בית משפט המחוזי</v>
      </c>
      <c r="M1303" s="10">
        <v>1</v>
      </c>
      <c r="N1303" s="10">
        <f>IF(out[[#This Row],[sex]]="female",1,0)</f>
        <v>0</v>
      </c>
      <c r="O1303" s="10"/>
      <c r="P1303" s="10">
        <f>IF(out[[#This Row],[שמות ערביים]]="ערבי",1,0)</f>
        <v>0</v>
      </c>
    </row>
    <row r="1304" spans="1:16" x14ac:dyDescent="0.25">
      <c r="A1304" s="1" t="s">
        <v>9</v>
      </c>
      <c r="B1304" s="1" t="s">
        <v>451</v>
      </c>
      <c r="C1304" s="1" t="s">
        <v>473</v>
      </c>
      <c r="D1304" s="1" t="s">
        <v>2849</v>
      </c>
      <c r="E1304" s="1" t="s">
        <v>70</v>
      </c>
      <c r="F1304" s="1" t="s">
        <v>70</v>
      </c>
      <c r="G1304" s="1" t="s">
        <v>15</v>
      </c>
      <c r="H1304" t="b">
        <v>1</v>
      </c>
      <c r="I1304" t="b">
        <v>1</v>
      </c>
      <c r="J1304" s="10" t="b">
        <f>IF(OR(out[[#This Row],[retired]]=TRUE,out[[#This Row],[deceased]]=TRUE),FALSE,TRUE)</f>
        <v>0</v>
      </c>
      <c r="K1304" s="10" t="str">
        <f>IFERROR(VLOOKUP(out[[#This Row],[role]:[role]],Table2[],MATCH(out[[#Headers],[דירוג]],Table2[#Headers],0),FALSE),"אחר")</f>
        <v>שופט</v>
      </c>
      <c r="L1304" s="10" t="str">
        <f>IFERROR(VLOOKUP(out[[#This Row],[role]:[role]],Table2[],MATCH(out[[#Headers],[ערכאה]],Table2[#Headers],0),FALSE),"אחר")</f>
        <v>בית המשפט העליון</v>
      </c>
      <c r="M1304" s="10">
        <v>1</v>
      </c>
      <c r="N1304" s="10">
        <f>IF(out[[#This Row],[sex]]="female",1,0)</f>
        <v>0</v>
      </c>
      <c r="O1304" s="10"/>
      <c r="P1304" s="10">
        <f>IF(out[[#This Row],[שמות ערביים]]="ערבי",1,0)</f>
        <v>0</v>
      </c>
    </row>
    <row r="1305" spans="1:16" x14ac:dyDescent="0.25">
      <c r="A1305" s="1" t="s">
        <v>9</v>
      </c>
      <c r="B1305" s="1" t="s">
        <v>2853</v>
      </c>
      <c r="C1305" s="1" t="s">
        <v>2041</v>
      </c>
      <c r="D1305" s="1" t="s">
        <v>2854</v>
      </c>
      <c r="E1305" s="1" t="s">
        <v>2043</v>
      </c>
      <c r="F1305" s="1" t="s">
        <v>2855</v>
      </c>
      <c r="G1305" s="1" t="s">
        <v>15</v>
      </c>
      <c r="H1305" t="b">
        <v>1</v>
      </c>
      <c r="I1305" t="b">
        <v>0</v>
      </c>
      <c r="J1305" s="10" t="b">
        <f>IF(OR(out[[#This Row],[retired]]=TRUE,out[[#This Row],[deceased]]=TRUE),FALSE,TRUE)</f>
        <v>0</v>
      </c>
      <c r="K1305" s="10" t="str">
        <f>IFERROR(VLOOKUP(out[[#This Row],[role]:[role]],Table2[],MATCH(out[[#Headers],[דירוג]],Table2[#Headers],0),FALSE),"אחר")</f>
        <v>שופט</v>
      </c>
      <c r="L1305" s="10" t="str">
        <f>IFERROR(VLOOKUP(out[[#This Row],[role]:[role]],Table2[],MATCH(out[[#Headers],[ערכאה]],Table2[#Headers],0),FALSE),"אחר")</f>
        <v>בית משפט שלום</v>
      </c>
      <c r="M1305" s="10">
        <v>1</v>
      </c>
      <c r="N1305" s="10">
        <f>IF(out[[#This Row],[sex]]="female",1,0)</f>
        <v>0</v>
      </c>
      <c r="O1305" s="10"/>
      <c r="P1305" s="10">
        <f>IF(out[[#This Row],[שמות ערביים]]="ערבי",1,0)</f>
        <v>0</v>
      </c>
    </row>
    <row r="1306" spans="1:16" x14ac:dyDescent="0.25">
      <c r="A1306" s="1" t="s">
        <v>9</v>
      </c>
      <c r="B1306" s="1" t="s">
        <v>274</v>
      </c>
      <c r="C1306" s="1" t="s">
        <v>473</v>
      </c>
      <c r="D1306" s="1" t="s">
        <v>2859</v>
      </c>
      <c r="E1306" s="1" t="s">
        <v>765</v>
      </c>
      <c r="F1306" s="1" t="s">
        <v>2860</v>
      </c>
      <c r="G1306" s="1" t="s">
        <v>15</v>
      </c>
      <c r="H1306" t="b">
        <v>1</v>
      </c>
      <c r="I1306" t="b">
        <v>0</v>
      </c>
      <c r="J1306" s="10" t="b">
        <f>IF(OR(out[[#This Row],[retired]]=TRUE,out[[#This Row],[deceased]]=TRUE),FALSE,TRUE)</f>
        <v>0</v>
      </c>
      <c r="K1306" s="10" t="str">
        <f>IFERROR(VLOOKUP(out[[#This Row],[role]:[role]],Table2[],MATCH(out[[#Headers],[דירוג]],Table2[#Headers],0),FALSE),"אחר")</f>
        <v>סגן או משנה</v>
      </c>
      <c r="L1306" s="10" t="str">
        <f>IFERROR(VLOOKUP(out[[#This Row],[role]:[role]],Table2[],MATCH(out[[#Headers],[ערכאה]],Table2[#Headers],0),FALSE),"אחר")</f>
        <v>בית המשפט העליון</v>
      </c>
      <c r="M1306" s="10">
        <v>1</v>
      </c>
      <c r="N1306" s="10">
        <f>IF(out[[#This Row],[sex]]="female",1,0)</f>
        <v>0</v>
      </c>
      <c r="O1306" s="10"/>
      <c r="P1306" s="10">
        <f>IF(out[[#This Row],[שמות ערביים]]="ערבי",1,0)</f>
        <v>0</v>
      </c>
    </row>
    <row r="1307" spans="1:16" x14ac:dyDescent="0.25">
      <c r="A1307" s="1" t="s">
        <v>9</v>
      </c>
      <c r="B1307" s="1" t="s">
        <v>1679</v>
      </c>
      <c r="C1307" s="1" t="s">
        <v>477</v>
      </c>
      <c r="D1307" s="1" t="s">
        <v>2865</v>
      </c>
      <c r="E1307" s="1" t="s">
        <v>70</v>
      </c>
      <c r="F1307" s="1" t="s">
        <v>70</v>
      </c>
      <c r="G1307" s="1" t="s">
        <v>15</v>
      </c>
      <c r="H1307" t="b">
        <v>1</v>
      </c>
      <c r="I1307" t="b">
        <v>1</v>
      </c>
      <c r="J1307" s="10" t="b">
        <f>IF(OR(out[[#This Row],[retired]]=TRUE,out[[#This Row],[deceased]]=TRUE),FALSE,TRUE)</f>
        <v>0</v>
      </c>
      <c r="K1307" s="10" t="str">
        <f>IFERROR(VLOOKUP(out[[#This Row],[role]:[role]],Table2[],MATCH(out[[#Headers],[דירוג]],Table2[#Headers],0),FALSE),"אחר")</f>
        <v>שופט</v>
      </c>
      <c r="L1307" s="10" t="str">
        <f>IFERROR(VLOOKUP(out[[#This Row],[role]:[role]],Table2[],MATCH(out[[#Headers],[ערכאה]],Table2[#Headers],0),FALSE),"אחר")</f>
        <v>בית משפט לתעבורה</v>
      </c>
      <c r="M1307" s="10">
        <v>1</v>
      </c>
      <c r="N1307" s="10">
        <f>IF(out[[#This Row],[sex]]="female",1,0)</f>
        <v>0</v>
      </c>
      <c r="O1307" s="10"/>
      <c r="P1307" s="10">
        <f>IF(out[[#This Row],[שמות ערביים]]="ערבי",1,0)</f>
        <v>0</v>
      </c>
    </row>
    <row r="1308" spans="1:16" x14ac:dyDescent="0.25">
      <c r="A1308" s="1" t="s">
        <v>9</v>
      </c>
      <c r="B1308" s="1" t="s">
        <v>2866</v>
      </c>
      <c r="C1308" s="1" t="s">
        <v>513</v>
      </c>
      <c r="D1308" s="1" t="s">
        <v>2867</v>
      </c>
      <c r="E1308" s="1" t="s">
        <v>515</v>
      </c>
      <c r="F1308" s="1" t="s">
        <v>2868</v>
      </c>
      <c r="G1308" s="1" t="s">
        <v>15</v>
      </c>
      <c r="H1308" t="b">
        <v>1</v>
      </c>
      <c r="I1308" t="b">
        <v>0</v>
      </c>
      <c r="J1308" s="10" t="b">
        <f>IF(OR(out[[#This Row],[retired]]=TRUE,out[[#This Row],[deceased]]=TRUE),FALSE,TRUE)</f>
        <v>0</v>
      </c>
      <c r="K1308" s="10" t="str">
        <f>IFERROR(VLOOKUP(out[[#This Row],[role]:[role]],Table2[],MATCH(out[[#Headers],[דירוג]],Table2[#Headers],0),FALSE),"אחר")</f>
        <v>שופט</v>
      </c>
      <c r="L1308" s="10" t="str">
        <f>IFERROR(VLOOKUP(out[[#This Row],[role]:[role]],Table2[],MATCH(out[[#Headers],[ערכאה]],Table2[#Headers],0),FALSE),"אחר")</f>
        <v>בית משפט המחוזי</v>
      </c>
      <c r="M1308" s="10">
        <v>1</v>
      </c>
      <c r="N1308" s="10">
        <f>IF(out[[#This Row],[sex]]="female",1,0)</f>
        <v>0</v>
      </c>
      <c r="O1308" s="10"/>
      <c r="P1308" s="10">
        <f>IF(out[[#This Row],[שמות ערביים]]="ערבי",1,0)</f>
        <v>0</v>
      </c>
    </row>
    <row r="1309" spans="1:16" x14ac:dyDescent="0.25">
      <c r="A1309" s="1" t="s">
        <v>9</v>
      </c>
      <c r="B1309" s="1" t="s">
        <v>2872</v>
      </c>
      <c r="C1309" s="1" t="s">
        <v>2873</v>
      </c>
      <c r="D1309" s="1" t="s">
        <v>2874</v>
      </c>
      <c r="E1309" s="1" t="s">
        <v>2875</v>
      </c>
      <c r="F1309" s="1" t="s">
        <v>2876</v>
      </c>
      <c r="G1309" s="1" t="s">
        <v>15</v>
      </c>
      <c r="H1309" t="b">
        <v>1</v>
      </c>
      <c r="I1309" t="b">
        <v>0</v>
      </c>
      <c r="J1309" s="10" t="b">
        <f>IF(OR(out[[#This Row],[retired]]=TRUE,out[[#This Row],[deceased]]=TRUE),FALSE,TRUE)</f>
        <v>0</v>
      </c>
      <c r="K1309" s="10" t="str">
        <f>IFERROR(VLOOKUP(out[[#This Row],[role]:[role]],Table2[],MATCH(out[[#Headers],[דירוג]],Table2[#Headers],0),FALSE),"אחר")</f>
        <v>שופט</v>
      </c>
      <c r="L1309" s="10" t="str">
        <f>IFERROR(VLOOKUP(out[[#This Row],[role]:[role]],Table2[],MATCH(out[[#Headers],[ערכאה]],Table2[#Headers],0),FALSE),"אחר")</f>
        <v>בית משפט שלום</v>
      </c>
      <c r="M1309" s="10">
        <v>1</v>
      </c>
      <c r="N1309" s="10">
        <f>IF(out[[#This Row],[sex]]="female",1,0)</f>
        <v>0</v>
      </c>
      <c r="O1309" s="10"/>
      <c r="P1309" s="10">
        <f>IF(out[[#This Row],[שמות ערביים]]="ערבי",1,0)</f>
        <v>0</v>
      </c>
    </row>
    <row r="1310" spans="1:16" x14ac:dyDescent="0.25">
      <c r="A1310" s="1" t="s">
        <v>9</v>
      </c>
      <c r="B1310" s="1" t="s">
        <v>2884</v>
      </c>
      <c r="C1310" s="1" t="s">
        <v>439</v>
      </c>
      <c r="D1310" s="1" t="s">
        <v>2885</v>
      </c>
      <c r="E1310" s="1" t="s">
        <v>440</v>
      </c>
      <c r="F1310" s="1" t="s">
        <v>2886</v>
      </c>
      <c r="G1310" s="1" t="s">
        <v>15</v>
      </c>
      <c r="H1310" t="b">
        <v>1</v>
      </c>
      <c r="I1310" t="b">
        <v>1</v>
      </c>
      <c r="J1310" s="10" t="b">
        <f>IF(OR(out[[#This Row],[retired]]=TRUE,out[[#This Row],[deceased]]=TRUE),FALSE,TRUE)</f>
        <v>0</v>
      </c>
      <c r="K1310" s="10" t="str">
        <f>IFERROR(VLOOKUP(out[[#This Row],[role]:[role]],Table2[],MATCH(out[[#Headers],[דירוג]],Table2[#Headers],0),FALSE),"אחר")</f>
        <v>נשיא</v>
      </c>
      <c r="L1310" s="10" t="str">
        <f>IFERROR(VLOOKUP(out[[#This Row],[role]:[role]],Table2[],MATCH(out[[#Headers],[ערכאה]],Table2[#Headers],0),FALSE),"אחר")</f>
        <v>בית משפט המחוזי</v>
      </c>
      <c r="M1310" s="10">
        <v>1</v>
      </c>
      <c r="N1310" s="10">
        <f>IF(out[[#This Row],[sex]]="female",1,0)</f>
        <v>0</v>
      </c>
      <c r="O1310" s="10"/>
      <c r="P1310" s="10">
        <f>IF(out[[#This Row],[שמות ערביים]]="ערבי",1,0)</f>
        <v>0</v>
      </c>
    </row>
    <row r="1311" spans="1:16" x14ac:dyDescent="0.25">
      <c r="A1311" s="1" t="s">
        <v>99</v>
      </c>
      <c r="B1311" s="1" t="s">
        <v>1923</v>
      </c>
      <c r="C1311" s="1" t="s">
        <v>2887</v>
      </c>
      <c r="D1311" s="1" t="s">
        <v>2885</v>
      </c>
      <c r="E1311" s="1" t="s">
        <v>2888</v>
      </c>
      <c r="F1311" s="1" t="s">
        <v>2886</v>
      </c>
      <c r="G1311" s="1" t="s">
        <v>26</v>
      </c>
      <c r="H1311" t="b">
        <v>1</v>
      </c>
      <c r="I1311" t="b">
        <v>0</v>
      </c>
      <c r="J1311" s="10" t="b">
        <f>IF(OR(out[[#This Row],[retired]]=TRUE,out[[#This Row],[deceased]]=TRUE),FALSE,TRUE)</f>
        <v>0</v>
      </c>
      <c r="K1311" s="10" t="str">
        <f>IFERROR(VLOOKUP(out[[#This Row],[role]:[role]],Table2[],MATCH(out[[#Headers],[דירוג]],Table2[#Headers],0),FALSE),"אחר")</f>
        <v>רשם</v>
      </c>
      <c r="L1311" s="10" t="str">
        <f>IFERROR(VLOOKUP(out[[#This Row],[role]:[role]],Table2[],MATCH(out[[#Headers],[ערכאה]],Table2[#Headers],0),FALSE),"אחר")</f>
        <v>בית הדין האזורי לעבודה</v>
      </c>
      <c r="M1311" s="10">
        <v>1</v>
      </c>
      <c r="N1311" s="10">
        <f>IF(out[[#This Row],[sex]]="female",1,0)</f>
        <v>1</v>
      </c>
      <c r="O1311" s="10"/>
      <c r="P1311" s="10">
        <f>IF(out[[#This Row],[שמות ערביים]]="ערבי",1,0)</f>
        <v>0</v>
      </c>
    </row>
    <row r="1312" spans="1:16" x14ac:dyDescent="0.25">
      <c r="A1312" s="1" t="s">
        <v>9</v>
      </c>
      <c r="B1312" s="1" t="s">
        <v>2889</v>
      </c>
      <c r="C1312" s="1" t="s">
        <v>1584</v>
      </c>
      <c r="D1312" s="1" t="s">
        <v>2890</v>
      </c>
      <c r="E1312" s="1" t="s">
        <v>1586</v>
      </c>
      <c r="F1312" s="1" t="s">
        <v>2891</v>
      </c>
      <c r="G1312" s="1" t="s">
        <v>15</v>
      </c>
      <c r="H1312" t="b">
        <v>1</v>
      </c>
      <c r="I1312" t="b">
        <v>1</v>
      </c>
      <c r="J1312" s="10" t="b">
        <f>IF(OR(out[[#This Row],[retired]]=TRUE,out[[#This Row],[deceased]]=TRUE),FALSE,TRUE)</f>
        <v>0</v>
      </c>
      <c r="K1312" s="10" t="str">
        <f>IFERROR(VLOOKUP(out[[#This Row],[role]:[role]],Table2[],MATCH(out[[#Headers],[דירוג]],Table2[#Headers],0),FALSE),"אחר")</f>
        <v>שופט</v>
      </c>
      <c r="L1312" s="10" t="str">
        <f>IFERROR(VLOOKUP(out[[#This Row],[role]:[role]],Table2[],MATCH(out[[#Headers],[ערכאה]],Table2[#Headers],0),FALSE),"אחר")</f>
        <v>בית משפט המחוזי</v>
      </c>
      <c r="M1312" s="10">
        <v>1</v>
      </c>
      <c r="N1312" s="10">
        <f>IF(out[[#This Row],[sex]]="female",1,0)</f>
        <v>0</v>
      </c>
      <c r="O1312" s="10"/>
      <c r="P1312" s="10">
        <f>IF(out[[#This Row],[שמות ערביים]]="ערבי",1,0)</f>
        <v>0</v>
      </c>
    </row>
    <row r="1313" spans="1:16" x14ac:dyDescent="0.25">
      <c r="A1313" s="1" t="s">
        <v>9</v>
      </c>
      <c r="B1313" s="1" t="s">
        <v>107</v>
      </c>
      <c r="C1313" s="1" t="s">
        <v>1763</v>
      </c>
      <c r="D1313" s="1" t="s">
        <v>2904</v>
      </c>
      <c r="E1313" s="1" t="s">
        <v>419</v>
      </c>
      <c r="F1313" s="1" t="s">
        <v>2905</v>
      </c>
      <c r="G1313" s="1" t="s">
        <v>26</v>
      </c>
      <c r="H1313" t="b">
        <v>1</v>
      </c>
      <c r="I1313" t="b">
        <v>0</v>
      </c>
      <c r="J1313" s="10" t="b">
        <f>IF(OR(out[[#This Row],[retired]]=TRUE,out[[#This Row],[deceased]]=TRUE),FALSE,TRUE)</f>
        <v>0</v>
      </c>
      <c r="K1313" s="10" t="str">
        <f>IFERROR(VLOOKUP(out[[#This Row],[role]:[role]],Table2[],MATCH(out[[#Headers],[דירוג]],Table2[#Headers],0),FALSE),"אחר")</f>
        <v>שופט</v>
      </c>
      <c r="L1313" s="10" t="str">
        <f>IFERROR(VLOOKUP(out[[#This Row],[role]:[role]],Table2[],MATCH(out[[#Headers],[ערכאה]],Table2[#Headers],0),FALSE),"אחר")</f>
        <v>בית משפט המחוזי</v>
      </c>
      <c r="M1313" s="10">
        <v>1</v>
      </c>
      <c r="N1313" s="10">
        <f>IF(out[[#This Row],[sex]]="female",1,0)</f>
        <v>1</v>
      </c>
      <c r="O1313" s="10"/>
      <c r="P1313" s="10">
        <f>IF(out[[#This Row],[שמות ערביים]]="ערבי",1,0)</f>
        <v>0</v>
      </c>
    </row>
    <row r="1314" spans="1:16" x14ac:dyDescent="0.25">
      <c r="A1314" s="1" t="s">
        <v>9</v>
      </c>
      <c r="B1314" s="1" t="s">
        <v>214</v>
      </c>
      <c r="C1314" s="1" t="s">
        <v>473</v>
      </c>
      <c r="D1314" s="1" t="s">
        <v>2908</v>
      </c>
      <c r="E1314" s="1" t="s">
        <v>70</v>
      </c>
      <c r="F1314" s="1" t="s">
        <v>70</v>
      </c>
      <c r="G1314" s="1" t="s">
        <v>15</v>
      </c>
      <c r="H1314" t="b">
        <v>1</v>
      </c>
      <c r="I1314" t="b">
        <v>1</v>
      </c>
      <c r="J1314" s="10" t="b">
        <f>IF(OR(out[[#This Row],[retired]]=TRUE,out[[#This Row],[deceased]]=TRUE),FALSE,TRUE)</f>
        <v>0</v>
      </c>
      <c r="K1314" s="10" t="str">
        <f>IFERROR(VLOOKUP(out[[#This Row],[role]:[role]],Table2[],MATCH(out[[#Headers],[דירוג]],Table2[#Headers],0),FALSE),"אחר")</f>
        <v>שופט</v>
      </c>
      <c r="L1314" s="10" t="str">
        <f>IFERROR(VLOOKUP(out[[#This Row],[role]:[role]],Table2[],MATCH(out[[#Headers],[ערכאה]],Table2[#Headers],0),FALSE),"אחר")</f>
        <v>בית משפט המחוזי</v>
      </c>
      <c r="M1314" s="10">
        <v>1</v>
      </c>
      <c r="N1314" s="10">
        <f>IF(out[[#This Row],[sex]]="female",1,0)</f>
        <v>0</v>
      </c>
      <c r="O1314" s="10"/>
      <c r="P1314" s="10">
        <f>IF(out[[#This Row],[שמות ערביים]]="ערבי",1,0)</f>
        <v>0</v>
      </c>
    </row>
    <row r="1315" spans="1:16" x14ac:dyDescent="0.25">
      <c r="A1315" s="1" t="s">
        <v>9</v>
      </c>
      <c r="B1315" s="1" t="s">
        <v>767</v>
      </c>
      <c r="C1315" s="1" t="s">
        <v>381</v>
      </c>
      <c r="D1315" s="1" t="s">
        <v>2911</v>
      </c>
      <c r="E1315" s="1" t="s">
        <v>382</v>
      </c>
      <c r="F1315" s="1" t="s">
        <v>2912</v>
      </c>
      <c r="G1315" s="1" t="s">
        <v>26</v>
      </c>
      <c r="H1315" t="b">
        <v>1</v>
      </c>
      <c r="I1315" t="b">
        <v>0</v>
      </c>
      <c r="J1315" s="10" t="b">
        <f>IF(OR(out[[#This Row],[retired]]=TRUE,out[[#This Row],[deceased]]=TRUE),FALSE,TRUE)</f>
        <v>0</v>
      </c>
      <c r="K1315" s="10" t="str">
        <f>IFERROR(VLOOKUP(out[[#This Row],[role]:[role]],Table2[],MATCH(out[[#Headers],[דירוג]],Table2[#Headers],0),FALSE),"אחר")</f>
        <v>נשיא</v>
      </c>
      <c r="L1315" s="10" t="str">
        <f>IFERROR(VLOOKUP(out[[#This Row],[role]:[role]],Table2[],MATCH(out[[#Headers],[ערכאה]],Table2[#Headers],0),FALSE),"אחר")</f>
        <v>בית המשפט העליון</v>
      </c>
      <c r="M1315" s="10">
        <v>1</v>
      </c>
      <c r="N1315" s="10">
        <f>IF(out[[#This Row],[sex]]="female",1,0)</f>
        <v>1</v>
      </c>
      <c r="O1315" s="10"/>
      <c r="P1315" s="10">
        <f>IF(out[[#This Row],[שמות ערביים]]="ערבי",1,0)</f>
        <v>0</v>
      </c>
    </row>
    <row r="1316" spans="1:16" x14ac:dyDescent="0.25">
      <c r="A1316" s="1" t="s">
        <v>9</v>
      </c>
      <c r="B1316" s="1" t="s">
        <v>21</v>
      </c>
      <c r="C1316" s="1" t="s">
        <v>305</v>
      </c>
      <c r="D1316" s="1" t="s">
        <v>2911</v>
      </c>
      <c r="E1316" s="1" t="s">
        <v>307</v>
      </c>
      <c r="F1316" s="1" t="s">
        <v>2912</v>
      </c>
      <c r="G1316" s="1" t="s">
        <v>26</v>
      </c>
      <c r="H1316" t="b">
        <v>1</v>
      </c>
      <c r="I1316" t="b">
        <v>0</v>
      </c>
      <c r="J1316" s="10" t="b">
        <f>IF(OR(out[[#This Row],[retired]]=TRUE,out[[#This Row],[deceased]]=TRUE),FALSE,TRUE)</f>
        <v>0</v>
      </c>
      <c r="K1316" s="10" t="str">
        <f>IFERROR(VLOOKUP(out[[#This Row],[role]:[role]],Table2[],MATCH(out[[#Headers],[דירוג]],Table2[#Headers],0),FALSE),"אחר")</f>
        <v>שופט</v>
      </c>
      <c r="L1316" s="10" t="str">
        <f>IFERROR(VLOOKUP(out[[#This Row],[role]:[role]],Table2[],MATCH(out[[#Headers],[ערכאה]],Table2[#Headers],0),FALSE),"אחר")</f>
        <v>בית משפט שלום</v>
      </c>
      <c r="M1316" s="10">
        <v>1</v>
      </c>
      <c r="N1316" s="10">
        <f>IF(out[[#This Row],[sex]]="female",1,0)</f>
        <v>1</v>
      </c>
      <c r="O1316" s="10"/>
      <c r="P1316" s="10">
        <f>IF(out[[#This Row],[שמות ערביים]]="ערבי",1,0)</f>
        <v>0</v>
      </c>
    </row>
    <row r="1317" spans="1:16" x14ac:dyDescent="0.25">
      <c r="A1317" s="1" t="s">
        <v>9</v>
      </c>
      <c r="B1317" s="1" t="s">
        <v>1419</v>
      </c>
      <c r="C1317" s="1" t="s">
        <v>372</v>
      </c>
      <c r="D1317" s="1" t="s">
        <v>2928</v>
      </c>
      <c r="E1317" s="1" t="s">
        <v>2929</v>
      </c>
      <c r="F1317" s="1" t="s">
        <v>2930</v>
      </c>
      <c r="G1317" s="1" t="s">
        <v>15</v>
      </c>
      <c r="H1317" t="b">
        <v>1</v>
      </c>
      <c r="I1317" t="b">
        <v>0</v>
      </c>
      <c r="J1317" s="10" t="b">
        <f>IF(OR(out[[#This Row],[retired]]=TRUE,out[[#This Row],[deceased]]=TRUE),FALSE,TRUE)</f>
        <v>0</v>
      </c>
      <c r="K1317" s="10" t="str">
        <f>IFERROR(VLOOKUP(out[[#This Row],[role]:[role]],Table2[],MATCH(out[[#Headers],[דירוג]],Table2[#Headers],0),FALSE),"אחר")</f>
        <v>שופט</v>
      </c>
      <c r="L1317" s="10" t="str">
        <f>IFERROR(VLOOKUP(out[[#This Row],[role]:[role]],Table2[],MATCH(out[[#Headers],[ערכאה]],Table2[#Headers],0),FALSE),"אחר")</f>
        <v>בית משפט המחוזי</v>
      </c>
      <c r="M1317" s="10">
        <v>1</v>
      </c>
      <c r="N1317" s="10">
        <f>IF(out[[#This Row],[sex]]="female",1,0)</f>
        <v>0</v>
      </c>
      <c r="O1317" s="10"/>
      <c r="P1317" s="10">
        <f>IF(out[[#This Row],[שמות ערביים]]="ערבי",1,0)</f>
        <v>0</v>
      </c>
    </row>
    <row r="1318" spans="1:16" x14ac:dyDescent="0.25">
      <c r="A1318" s="1" t="s">
        <v>9</v>
      </c>
      <c r="B1318" s="1" t="s">
        <v>214</v>
      </c>
      <c r="C1318" s="1" t="s">
        <v>2935</v>
      </c>
      <c r="D1318" s="1" t="s">
        <v>2932</v>
      </c>
      <c r="E1318" s="1" t="s">
        <v>2936</v>
      </c>
      <c r="F1318" s="1" t="s">
        <v>2937</v>
      </c>
      <c r="G1318" s="1" t="s">
        <v>15</v>
      </c>
      <c r="H1318" t="b">
        <v>1</v>
      </c>
      <c r="I1318" t="b">
        <v>1</v>
      </c>
      <c r="J1318" s="10" t="b">
        <f>IF(OR(out[[#This Row],[retired]]=TRUE,out[[#This Row],[deceased]]=TRUE),FALSE,TRUE)</f>
        <v>0</v>
      </c>
      <c r="K1318" s="10" t="str">
        <f>IFERROR(VLOOKUP(out[[#This Row],[role]:[role]],Table2[],MATCH(out[[#Headers],[דירוג]],Table2[#Headers],0),FALSE),"אחר")</f>
        <v>שופט</v>
      </c>
      <c r="L1318" s="10" t="str">
        <f>IFERROR(VLOOKUP(out[[#This Row],[role]:[role]],Table2[],MATCH(out[[#Headers],[ערכאה]],Table2[#Headers],0),FALSE),"אחר")</f>
        <v>בית משפט המחוזי</v>
      </c>
      <c r="M1318" s="10">
        <v>1</v>
      </c>
      <c r="N1318" s="10">
        <f>IF(out[[#This Row],[sex]]="female",1,0)</f>
        <v>0</v>
      </c>
      <c r="O1318" s="10"/>
      <c r="P1318" s="10">
        <f>IF(out[[#This Row],[שמות ערביים]]="ערבי",1,0)</f>
        <v>0</v>
      </c>
    </row>
    <row r="1319" spans="1:16" x14ac:dyDescent="0.25">
      <c r="A1319" s="1" t="s">
        <v>9</v>
      </c>
      <c r="B1319" s="1" t="s">
        <v>396</v>
      </c>
      <c r="C1319" s="1" t="s">
        <v>1796</v>
      </c>
      <c r="D1319" s="1" t="s">
        <v>2938</v>
      </c>
      <c r="E1319" s="1" t="s">
        <v>2939</v>
      </c>
      <c r="F1319" s="1" t="s">
        <v>2940</v>
      </c>
      <c r="G1319" s="1" t="s">
        <v>15</v>
      </c>
      <c r="H1319" t="b">
        <v>1</v>
      </c>
      <c r="I1319" t="b">
        <v>1</v>
      </c>
      <c r="J1319" s="10" t="b">
        <f>IF(OR(out[[#This Row],[retired]]=TRUE,out[[#This Row],[deceased]]=TRUE),FALSE,TRUE)</f>
        <v>0</v>
      </c>
      <c r="K1319" s="10" t="str">
        <f>IFERROR(VLOOKUP(out[[#This Row],[role]:[role]],Table2[],MATCH(out[[#Headers],[דירוג]],Table2[#Headers],0),FALSE),"אחר")</f>
        <v>שופט</v>
      </c>
      <c r="L1319" s="10" t="str">
        <f>IFERROR(VLOOKUP(out[[#This Row],[role]:[role]],Table2[],MATCH(out[[#Headers],[ערכאה]],Table2[#Headers],0),FALSE),"אחר")</f>
        <v>אחר</v>
      </c>
      <c r="M1319" s="10">
        <v>1</v>
      </c>
      <c r="N1319" s="10">
        <f>IF(out[[#This Row],[sex]]="female",1,0)</f>
        <v>0</v>
      </c>
      <c r="O1319" s="10"/>
      <c r="P1319" s="10">
        <f>IF(out[[#This Row],[שמות ערביים]]="ערבי",1,0)</f>
        <v>0</v>
      </c>
    </row>
    <row r="1320" spans="1:16" x14ac:dyDescent="0.25">
      <c r="A1320" s="1" t="s">
        <v>9</v>
      </c>
      <c r="B1320" s="1" t="s">
        <v>2894</v>
      </c>
      <c r="C1320" s="1" t="s">
        <v>605</v>
      </c>
      <c r="D1320" s="1" t="s">
        <v>2944</v>
      </c>
      <c r="E1320" s="1" t="s">
        <v>739</v>
      </c>
      <c r="F1320" s="1" t="s">
        <v>2945</v>
      </c>
      <c r="G1320" s="1" t="s">
        <v>15</v>
      </c>
      <c r="H1320" t="b">
        <v>1</v>
      </c>
      <c r="I1320" t="b">
        <v>1</v>
      </c>
      <c r="J1320" s="10" t="b">
        <f>IF(OR(out[[#This Row],[retired]]=TRUE,out[[#This Row],[deceased]]=TRUE),FALSE,TRUE)</f>
        <v>0</v>
      </c>
      <c r="K1320" s="10" t="str">
        <f>IFERROR(VLOOKUP(out[[#This Row],[role]:[role]],Table2[],MATCH(out[[#Headers],[דירוג]],Table2[#Headers],0),FALSE),"אחר")</f>
        <v>סגן או משנה</v>
      </c>
      <c r="L1320" s="10" t="str">
        <f>IFERROR(VLOOKUP(out[[#This Row],[role]:[role]],Table2[],MATCH(out[[#Headers],[ערכאה]],Table2[#Headers],0),FALSE),"אחר")</f>
        <v>בית משפט שלום</v>
      </c>
      <c r="M1320" s="10">
        <v>1</v>
      </c>
      <c r="N1320" s="10">
        <f>IF(out[[#This Row],[sex]]="female",1,0)</f>
        <v>0</v>
      </c>
      <c r="O1320" s="10"/>
      <c r="P1320" s="10">
        <f>IF(out[[#This Row],[שמות ערביים]]="ערבי",1,0)</f>
        <v>0</v>
      </c>
    </row>
    <row r="1321" spans="1:16" x14ac:dyDescent="0.25">
      <c r="A1321" s="1" t="s">
        <v>9</v>
      </c>
      <c r="B1321" s="1" t="s">
        <v>2951</v>
      </c>
      <c r="C1321" s="1" t="s">
        <v>991</v>
      </c>
      <c r="D1321" s="1" t="s">
        <v>2952</v>
      </c>
      <c r="E1321" s="1" t="s">
        <v>2953</v>
      </c>
      <c r="F1321" s="1" t="s">
        <v>2954</v>
      </c>
      <c r="G1321" s="1" t="s">
        <v>15</v>
      </c>
      <c r="H1321" t="b">
        <v>1</v>
      </c>
      <c r="I1321" t="b">
        <v>1</v>
      </c>
      <c r="J1321" s="10" t="b">
        <f>IF(OR(out[[#This Row],[retired]]=TRUE,out[[#This Row],[deceased]]=TRUE),FALSE,TRUE)</f>
        <v>0</v>
      </c>
      <c r="K1321" s="10" t="str">
        <f>IFERROR(VLOOKUP(out[[#This Row],[role]:[role]],Table2[],MATCH(out[[#Headers],[דירוג]],Table2[#Headers],0),FALSE),"אחר")</f>
        <v>סגן או משנה</v>
      </c>
      <c r="L1321" s="10" t="str">
        <f>IFERROR(VLOOKUP(out[[#This Row],[role]:[role]],Table2[],MATCH(out[[#Headers],[ערכאה]],Table2[#Headers],0),FALSE),"אחר")</f>
        <v>בית משפט שלום</v>
      </c>
      <c r="M1321" s="10">
        <v>1</v>
      </c>
      <c r="N1321" s="10">
        <f>IF(out[[#This Row],[sex]]="female",1,0)</f>
        <v>0</v>
      </c>
      <c r="O1321" s="10"/>
      <c r="P1321" s="10">
        <f>IF(out[[#This Row],[שמות ערביים]]="ערבי",1,0)</f>
        <v>0</v>
      </c>
    </row>
    <row r="1322" spans="1:16" x14ac:dyDescent="0.25">
      <c r="A1322" s="1" t="s">
        <v>9</v>
      </c>
      <c r="B1322" s="1" t="s">
        <v>2966</v>
      </c>
      <c r="C1322" s="1" t="s">
        <v>1256</v>
      </c>
      <c r="D1322" s="1" t="s">
        <v>2967</v>
      </c>
      <c r="E1322" s="1" t="s">
        <v>979</v>
      </c>
      <c r="F1322" s="1" t="s">
        <v>70</v>
      </c>
      <c r="G1322" s="1" t="s">
        <v>15</v>
      </c>
      <c r="H1322" t="b">
        <v>1</v>
      </c>
      <c r="I1322" t="b">
        <v>1</v>
      </c>
      <c r="J1322" s="10" t="b">
        <f>IF(OR(out[[#This Row],[retired]]=TRUE,out[[#This Row],[deceased]]=TRUE),FALSE,TRUE)</f>
        <v>0</v>
      </c>
      <c r="K1322" s="10" t="str">
        <f>IFERROR(VLOOKUP(out[[#This Row],[role]:[role]],Table2[],MATCH(out[[#Headers],[דירוג]],Table2[#Headers],0),FALSE),"אחר")</f>
        <v>שופט</v>
      </c>
      <c r="L1322" s="10" t="str">
        <f>IFERROR(VLOOKUP(out[[#This Row],[role]:[role]],Table2[],MATCH(out[[#Headers],[ערכאה]],Table2[#Headers],0),FALSE),"אחר")</f>
        <v>בית משפט המחוזי</v>
      </c>
      <c r="M1322" s="10">
        <v>1</v>
      </c>
      <c r="N1322" s="10">
        <f>IF(out[[#This Row],[sex]]="female",1,0)</f>
        <v>0</v>
      </c>
      <c r="O1322" s="10"/>
      <c r="P1322" s="10">
        <f>IF(out[[#This Row],[שמות ערביים]]="ערבי",1,0)</f>
        <v>0</v>
      </c>
    </row>
    <row r="1323" spans="1:16" x14ac:dyDescent="0.25">
      <c r="A1323" s="1" t="s">
        <v>9</v>
      </c>
      <c r="B1323" s="1" t="s">
        <v>1232</v>
      </c>
      <c r="C1323" s="1" t="s">
        <v>291</v>
      </c>
      <c r="D1323" s="1" t="s">
        <v>2968</v>
      </c>
      <c r="E1323" s="1" t="s">
        <v>310</v>
      </c>
      <c r="F1323" s="1" t="s">
        <v>2969</v>
      </c>
      <c r="G1323" s="1" t="s">
        <v>15</v>
      </c>
      <c r="H1323" t="b">
        <v>1</v>
      </c>
      <c r="I1323" t="b">
        <v>0</v>
      </c>
      <c r="J1323" s="10" t="b">
        <f>IF(OR(out[[#This Row],[retired]]=TRUE,out[[#This Row],[deceased]]=TRUE),FALSE,TRUE)</f>
        <v>0</v>
      </c>
      <c r="K1323" s="10" t="str">
        <f>IFERROR(VLOOKUP(out[[#This Row],[role]:[role]],Table2[],MATCH(out[[#Headers],[דירוג]],Table2[#Headers],0),FALSE),"אחר")</f>
        <v>שופט</v>
      </c>
      <c r="L1323" s="10" t="str">
        <f>IFERROR(VLOOKUP(out[[#This Row],[role]:[role]],Table2[],MATCH(out[[#Headers],[ערכאה]],Table2[#Headers],0),FALSE),"אחר")</f>
        <v>אחר</v>
      </c>
      <c r="M1323" s="10">
        <v>1</v>
      </c>
      <c r="N1323" s="10">
        <f>IF(out[[#This Row],[sex]]="female",1,0)</f>
        <v>0</v>
      </c>
      <c r="O1323" s="10"/>
      <c r="P1323" s="10">
        <f>IF(out[[#This Row],[שמות ערביים]]="ערבי",1,0)</f>
        <v>0</v>
      </c>
    </row>
    <row r="1324" spans="1:16" x14ac:dyDescent="0.25">
      <c r="A1324" s="1" t="s">
        <v>9</v>
      </c>
      <c r="B1324" s="1" t="s">
        <v>2447</v>
      </c>
      <c r="C1324" s="1" t="s">
        <v>439</v>
      </c>
      <c r="D1324" s="1" t="s">
        <v>2967</v>
      </c>
      <c r="E1324" s="1" t="s">
        <v>826</v>
      </c>
      <c r="F1324" s="1" t="s">
        <v>2974</v>
      </c>
      <c r="G1324" s="1" t="s">
        <v>15</v>
      </c>
      <c r="H1324" t="b">
        <v>1</v>
      </c>
      <c r="I1324" t="b">
        <v>1</v>
      </c>
      <c r="J1324" s="10" t="b">
        <f>IF(OR(out[[#This Row],[retired]]=TRUE,out[[#This Row],[deceased]]=TRUE),FALSE,TRUE)</f>
        <v>0</v>
      </c>
      <c r="K1324" s="10" t="str">
        <f>IFERROR(VLOOKUP(out[[#This Row],[role]:[role]],Table2[],MATCH(out[[#Headers],[דירוג]],Table2[#Headers],0),FALSE),"אחר")</f>
        <v>שופט</v>
      </c>
      <c r="L1324" s="10" t="str">
        <f>IFERROR(VLOOKUP(out[[#This Row],[role]:[role]],Table2[],MATCH(out[[#Headers],[ערכאה]],Table2[#Headers],0),FALSE),"אחר")</f>
        <v>בית משפט שלום</v>
      </c>
      <c r="M1324" s="10">
        <v>1</v>
      </c>
      <c r="N1324" s="10">
        <f>IF(out[[#This Row],[sex]]="female",1,0)</f>
        <v>0</v>
      </c>
      <c r="O1324" s="10"/>
      <c r="P1324" s="10">
        <f>IF(out[[#This Row],[שמות ערביים]]="ערבי",1,0)</f>
        <v>0</v>
      </c>
    </row>
    <row r="1325" spans="1:16" x14ac:dyDescent="0.25">
      <c r="A1325" s="1" t="s">
        <v>9</v>
      </c>
      <c r="B1325" s="1" t="s">
        <v>1679</v>
      </c>
      <c r="C1325" s="1" t="s">
        <v>991</v>
      </c>
      <c r="D1325" s="1" t="s">
        <v>2984</v>
      </c>
      <c r="E1325" s="1" t="s">
        <v>70</v>
      </c>
      <c r="F1325" s="1" t="s">
        <v>70</v>
      </c>
      <c r="G1325" s="1" t="s">
        <v>15</v>
      </c>
      <c r="H1325" t="b">
        <v>1</v>
      </c>
      <c r="I1325" t="b">
        <v>1</v>
      </c>
      <c r="J1325" s="10" t="b">
        <f>IF(OR(out[[#This Row],[retired]]=TRUE,out[[#This Row],[deceased]]=TRUE),FALSE,TRUE)</f>
        <v>0</v>
      </c>
      <c r="K1325" s="10" t="str">
        <f>IFERROR(VLOOKUP(out[[#This Row],[role]:[role]],Table2[],MATCH(out[[#Headers],[דירוג]],Table2[#Headers],0),FALSE),"אחר")</f>
        <v>שופט</v>
      </c>
      <c r="L1325" s="10" t="str">
        <f>IFERROR(VLOOKUP(out[[#This Row],[role]:[role]],Table2[],MATCH(out[[#Headers],[ערכאה]],Table2[#Headers],0),FALSE),"אחר")</f>
        <v>בית משפט לתעבורה</v>
      </c>
      <c r="M1325" s="10">
        <v>1</v>
      </c>
      <c r="N1325" s="10">
        <f>IF(out[[#This Row],[sex]]="female",1,0)</f>
        <v>0</v>
      </c>
      <c r="O1325" s="10"/>
      <c r="P1325" s="10">
        <f>IF(out[[#This Row],[שמות ערביים]]="ערבי",1,0)</f>
        <v>0</v>
      </c>
    </row>
    <row r="1326" spans="1:16" x14ac:dyDescent="0.25">
      <c r="A1326" s="1" t="s">
        <v>9</v>
      </c>
      <c r="B1326" s="1" t="s">
        <v>2145</v>
      </c>
      <c r="C1326" s="1" t="s">
        <v>473</v>
      </c>
      <c r="D1326" s="1" t="s">
        <v>2985</v>
      </c>
      <c r="E1326" s="1" t="s">
        <v>70</v>
      </c>
      <c r="F1326" s="1" t="s">
        <v>70</v>
      </c>
      <c r="G1326" s="1" t="s">
        <v>15</v>
      </c>
      <c r="H1326" t="b">
        <v>1</v>
      </c>
      <c r="I1326" t="b">
        <v>1</v>
      </c>
      <c r="J1326" s="10" t="b">
        <f>IF(OR(out[[#This Row],[retired]]=TRUE,out[[#This Row],[deceased]]=TRUE),FALSE,TRUE)</f>
        <v>0</v>
      </c>
      <c r="K1326" s="10" t="str">
        <f>IFERROR(VLOOKUP(out[[#This Row],[role]:[role]],Table2[],MATCH(out[[#Headers],[דירוג]],Table2[#Headers],0),FALSE),"אחר")</f>
        <v>שופט</v>
      </c>
      <c r="L1326" s="10" t="str">
        <f>IFERROR(VLOOKUP(out[[#This Row],[role]:[role]],Table2[],MATCH(out[[#Headers],[ערכאה]],Table2[#Headers],0),FALSE),"אחר")</f>
        <v>בית משפט המחוזי</v>
      </c>
      <c r="M1326" s="10">
        <v>1</v>
      </c>
      <c r="N1326" s="10">
        <f>IF(out[[#This Row],[sex]]="female",1,0)</f>
        <v>0</v>
      </c>
      <c r="O1326" s="10"/>
      <c r="P1326" s="10">
        <f>IF(out[[#This Row],[שמות ערביים]]="ערבי",1,0)</f>
        <v>0</v>
      </c>
    </row>
    <row r="1327" spans="1:16" x14ac:dyDescent="0.25">
      <c r="A1327" s="1" t="s">
        <v>9</v>
      </c>
      <c r="B1327" s="1" t="s">
        <v>214</v>
      </c>
      <c r="C1327" s="1" t="s">
        <v>477</v>
      </c>
      <c r="D1327" s="1" t="s">
        <v>3000</v>
      </c>
      <c r="E1327" s="1" t="s">
        <v>70</v>
      </c>
      <c r="F1327" s="1" t="s">
        <v>70</v>
      </c>
      <c r="G1327" s="1" t="s">
        <v>15</v>
      </c>
      <c r="H1327" t="b">
        <v>1</v>
      </c>
      <c r="I1327" t="b">
        <v>1</v>
      </c>
      <c r="J1327" s="10" t="b">
        <f>IF(OR(out[[#This Row],[retired]]=TRUE,out[[#This Row],[deceased]]=TRUE),FALSE,TRUE)</f>
        <v>0</v>
      </c>
      <c r="K1327" s="10" t="str">
        <f>IFERROR(VLOOKUP(out[[#This Row],[role]:[role]],Table2[],MATCH(out[[#Headers],[דירוג]],Table2[#Headers],0),FALSE),"אחר")</f>
        <v>שופט</v>
      </c>
      <c r="L1327" s="10" t="str">
        <f>IFERROR(VLOOKUP(out[[#This Row],[role]:[role]],Table2[],MATCH(out[[#Headers],[ערכאה]],Table2[#Headers],0),FALSE),"אחר")</f>
        <v>בית משפט המחוזי</v>
      </c>
      <c r="M1327" s="10">
        <v>1</v>
      </c>
      <c r="N1327" s="10">
        <f>IF(out[[#This Row],[sex]]="female",1,0)</f>
        <v>0</v>
      </c>
      <c r="O1327" s="10"/>
      <c r="P1327" s="10">
        <f>IF(out[[#This Row],[שמות ערביים]]="ערבי",1,0)</f>
        <v>0</v>
      </c>
    </row>
    <row r="1328" spans="1:16" x14ac:dyDescent="0.25">
      <c r="A1328" s="1" t="s">
        <v>9</v>
      </c>
      <c r="B1328" s="1" t="s">
        <v>340</v>
      </c>
      <c r="C1328" s="1" t="s">
        <v>3001</v>
      </c>
      <c r="D1328" s="1" t="s">
        <v>3002</v>
      </c>
      <c r="E1328" s="1" t="s">
        <v>3003</v>
      </c>
      <c r="F1328" s="1" t="s">
        <v>3004</v>
      </c>
      <c r="G1328" s="1" t="s">
        <v>26</v>
      </c>
      <c r="H1328" t="b">
        <v>1</v>
      </c>
      <c r="I1328" t="b">
        <v>0</v>
      </c>
      <c r="J1328" s="10" t="b">
        <f>IF(OR(out[[#This Row],[retired]]=TRUE,out[[#This Row],[deceased]]=TRUE),FALSE,TRUE)</f>
        <v>0</v>
      </c>
      <c r="K1328" s="10" t="str">
        <f>IFERROR(VLOOKUP(out[[#This Row],[role]:[role]],Table2[],MATCH(out[[#Headers],[דירוג]],Table2[#Headers],0),FALSE),"אחר")</f>
        <v>שופט</v>
      </c>
      <c r="L1328" s="10" t="str">
        <f>IFERROR(VLOOKUP(out[[#This Row],[role]:[role]],Table2[],MATCH(out[[#Headers],[ערכאה]],Table2[#Headers],0),FALSE),"אחר")</f>
        <v>בית משפט שלום</v>
      </c>
      <c r="M1328" s="10">
        <v>1</v>
      </c>
      <c r="N1328" s="10">
        <f>IF(out[[#This Row],[sex]]="female",1,0)</f>
        <v>1</v>
      </c>
      <c r="O1328" s="10"/>
      <c r="P1328" s="10">
        <f>IF(out[[#This Row],[שמות ערביים]]="ערבי",1,0)</f>
        <v>0</v>
      </c>
    </row>
    <row r="1329" spans="1:16" x14ac:dyDescent="0.25">
      <c r="A1329" s="1" t="s">
        <v>9</v>
      </c>
      <c r="B1329" s="1" t="s">
        <v>842</v>
      </c>
      <c r="C1329" s="1" t="s">
        <v>3019</v>
      </c>
      <c r="D1329" s="1" t="s">
        <v>3020</v>
      </c>
      <c r="E1329" s="1" t="s">
        <v>3021</v>
      </c>
      <c r="F1329" s="1" t="s">
        <v>3022</v>
      </c>
      <c r="G1329" s="1" t="s">
        <v>26</v>
      </c>
      <c r="H1329" t="b">
        <v>1</v>
      </c>
      <c r="I1329" t="b">
        <v>0</v>
      </c>
      <c r="J1329" s="10" t="b">
        <f>IF(OR(out[[#This Row],[retired]]=TRUE,out[[#This Row],[deceased]]=TRUE),FALSE,TRUE)</f>
        <v>0</v>
      </c>
      <c r="K1329" s="10" t="str">
        <f>IFERROR(VLOOKUP(out[[#This Row],[role]:[role]],Table2[],MATCH(out[[#Headers],[דירוג]],Table2[#Headers],0),FALSE),"אחר")</f>
        <v>שופט</v>
      </c>
      <c r="L1329" s="10" t="str">
        <f>IFERROR(VLOOKUP(out[[#This Row],[role]:[role]],Table2[],MATCH(out[[#Headers],[ערכאה]],Table2[#Headers],0),FALSE),"אחר")</f>
        <v>אחר</v>
      </c>
      <c r="M1329" s="10">
        <v>1</v>
      </c>
      <c r="N1329" s="10">
        <f>IF(out[[#This Row],[sex]]="female",1,0)</f>
        <v>1</v>
      </c>
      <c r="O1329" s="10"/>
      <c r="P1329" s="10">
        <f>IF(out[[#This Row],[שמות ערביים]]="ערבי",1,0)</f>
        <v>0</v>
      </c>
    </row>
    <row r="1330" spans="1:16" x14ac:dyDescent="0.25">
      <c r="A1330" s="1" t="s">
        <v>9</v>
      </c>
      <c r="B1330" s="1" t="s">
        <v>71</v>
      </c>
      <c r="C1330" s="1" t="s">
        <v>3028</v>
      </c>
      <c r="D1330" s="1" t="s">
        <v>3029</v>
      </c>
      <c r="E1330" s="1" t="s">
        <v>3030</v>
      </c>
      <c r="F1330" s="1" t="s">
        <v>3031</v>
      </c>
      <c r="G1330" s="1" t="s">
        <v>15</v>
      </c>
      <c r="H1330" t="b">
        <v>1</v>
      </c>
      <c r="I1330" t="b">
        <v>0</v>
      </c>
      <c r="J1330" s="10" t="b">
        <f>IF(OR(out[[#This Row],[retired]]=TRUE,out[[#This Row],[deceased]]=TRUE),FALSE,TRUE)</f>
        <v>0</v>
      </c>
      <c r="K1330" s="10" t="str">
        <f>IFERROR(VLOOKUP(out[[#This Row],[role]:[role]],Table2[],MATCH(out[[#Headers],[דירוג]],Table2[#Headers],0),FALSE),"אחר")</f>
        <v>שופט</v>
      </c>
      <c r="L1330" s="10" t="str">
        <f>IFERROR(VLOOKUP(out[[#This Row],[role]:[role]],Table2[],MATCH(out[[#Headers],[ערכאה]],Table2[#Headers],0),FALSE),"אחר")</f>
        <v>בית משפט שלום</v>
      </c>
      <c r="M1330" s="10">
        <v>1</v>
      </c>
      <c r="N1330" s="10">
        <f>IF(out[[#This Row],[sex]]="female",1,0)</f>
        <v>0</v>
      </c>
      <c r="O1330" s="10"/>
      <c r="P1330" s="10">
        <f>IF(out[[#This Row],[שמות ערביים]]="ערבי",1,0)</f>
        <v>0</v>
      </c>
    </row>
    <row r="1331" spans="1:16" x14ac:dyDescent="0.25">
      <c r="A1331" s="1" t="s">
        <v>9</v>
      </c>
      <c r="B1331" s="1" t="s">
        <v>32</v>
      </c>
      <c r="C1331" s="1" t="s">
        <v>123</v>
      </c>
      <c r="D1331" s="1" t="s">
        <v>3005</v>
      </c>
      <c r="E1331" s="1" t="s">
        <v>124</v>
      </c>
      <c r="F1331" s="1" t="s">
        <v>3032</v>
      </c>
      <c r="G1331" s="1" t="s">
        <v>26</v>
      </c>
      <c r="H1331" t="b">
        <v>1</v>
      </c>
      <c r="I1331" t="b">
        <v>0</v>
      </c>
      <c r="J1331" s="10" t="b">
        <f>IF(OR(out[[#This Row],[retired]]=TRUE,out[[#This Row],[deceased]]=TRUE),FALSE,TRUE)</f>
        <v>0</v>
      </c>
      <c r="K1331" s="10" t="str">
        <f>IFERROR(VLOOKUP(out[[#This Row],[role]:[role]],Table2[],MATCH(out[[#Headers],[דירוג]],Table2[#Headers],0),FALSE),"אחר")</f>
        <v>שופט</v>
      </c>
      <c r="L1331" s="10" t="str">
        <f>IFERROR(VLOOKUP(out[[#This Row],[role]:[role]],Table2[],MATCH(out[[#Headers],[ערכאה]],Table2[#Headers],0),FALSE),"אחר")</f>
        <v>בית משפט שלום</v>
      </c>
      <c r="M1331" s="10">
        <v>1</v>
      </c>
      <c r="N1331" s="10">
        <f>IF(out[[#This Row],[sex]]="female",1,0)</f>
        <v>1</v>
      </c>
      <c r="O1331" s="10"/>
      <c r="P1331" s="10">
        <f>IF(out[[#This Row],[שמות ערביים]]="ערבי",1,0)</f>
        <v>0</v>
      </c>
    </row>
    <row r="1332" spans="1:16" x14ac:dyDescent="0.25">
      <c r="A1332" s="1" t="s">
        <v>9</v>
      </c>
      <c r="B1332" s="1" t="s">
        <v>1941</v>
      </c>
      <c r="C1332" s="1" t="s">
        <v>1796</v>
      </c>
      <c r="D1332" s="1" t="s">
        <v>3033</v>
      </c>
      <c r="E1332" s="1" t="s">
        <v>1798</v>
      </c>
      <c r="F1332" s="1" t="s">
        <v>3034</v>
      </c>
      <c r="G1332" s="1" t="s">
        <v>15</v>
      </c>
      <c r="H1332" t="b">
        <v>1</v>
      </c>
      <c r="I1332" t="b">
        <v>1</v>
      </c>
      <c r="J1332" s="10" t="b">
        <f>IF(OR(out[[#This Row],[retired]]=TRUE,out[[#This Row],[deceased]]=TRUE),FALSE,TRUE)</f>
        <v>0</v>
      </c>
      <c r="K1332" s="10" t="str">
        <f>IFERROR(VLOOKUP(out[[#This Row],[role]:[role]],Table2[],MATCH(out[[#Headers],[דירוג]],Table2[#Headers],0),FALSE),"אחר")</f>
        <v>שופט</v>
      </c>
      <c r="L1332" s="10" t="str">
        <f>IFERROR(VLOOKUP(out[[#This Row],[role]:[role]],Table2[],MATCH(out[[#Headers],[ערכאה]],Table2[#Headers],0),FALSE),"אחר")</f>
        <v>בית משפט שלום</v>
      </c>
      <c r="M1332" s="10">
        <v>1</v>
      </c>
      <c r="N1332" s="10">
        <f>IF(out[[#This Row],[sex]]="female",1,0)</f>
        <v>0</v>
      </c>
      <c r="O1332" s="10"/>
      <c r="P1332" s="10">
        <f>IF(out[[#This Row],[שמות ערביים]]="ערבי",1,0)</f>
        <v>0</v>
      </c>
    </row>
    <row r="1333" spans="1:16" x14ac:dyDescent="0.25">
      <c r="A1333" s="1" t="s">
        <v>9</v>
      </c>
      <c r="B1333" s="1" t="s">
        <v>2145</v>
      </c>
      <c r="C1333" s="1" t="s">
        <v>3035</v>
      </c>
      <c r="D1333" s="1" t="s">
        <v>981</v>
      </c>
      <c r="E1333" s="1" t="s">
        <v>70</v>
      </c>
      <c r="F1333" s="1" t="s">
        <v>70</v>
      </c>
      <c r="G1333" s="1" t="s">
        <v>15</v>
      </c>
      <c r="H1333" t="b">
        <v>1</v>
      </c>
      <c r="I1333" t="b">
        <v>1</v>
      </c>
      <c r="J1333" s="10" t="b">
        <f>IF(OR(out[[#This Row],[retired]]=TRUE,out[[#This Row],[deceased]]=TRUE),FALSE,TRUE)</f>
        <v>0</v>
      </c>
      <c r="K1333" s="10" t="str">
        <f>IFERROR(VLOOKUP(out[[#This Row],[role]:[role]],Table2[],MATCH(out[[#Headers],[דירוג]],Table2[#Headers],0),FALSE),"אחר")</f>
        <v>שופט</v>
      </c>
      <c r="L1333" s="10" t="str">
        <f>IFERROR(VLOOKUP(out[[#This Row],[role]:[role]],Table2[],MATCH(out[[#Headers],[ערכאה]],Table2[#Headers],0),FALSE),"אחר")</f>
        <v>בית משפט המחוזי</v>
      </c>
      <c r="M1333" s="10">
        <v>1</v>
      </c>
      <c r="N1333" s="10">
        <f>IF(out[[#This Row],[sex]]="female",1,0)</f>
        <v>0</v>
      </c>
      <c r="O1333" s="10"/>
      <c r="P1333" s="10">
        <f>IF(out[[#This Row],[שמות ערביים]]="ערבי",1,0)</f>
        <v>0</v>
      </c>
    </row>
    <row r="1334" spans="1:16" x14ac:dyDescent="0.25">
      <c r="A1334" s="1" t="s">
        <v>9</v>
      </c>
      <c r="B1334" s="1" t="s">
        <v>611</v>
      </c>
      <c r="C1334" s="1" t="s">
        <v>490</v>
      </c>
      <c r="D1334" s="1" t="s">
        <v>3036</v>
      </c>
      <c r="E1334" s="1" t="s">
        <v>3037</v>
      </c>
      <c r="F1334" s="1" t="s">
        <v>3038</v>
      </c>
      <c r="G1334" s="1" t="s">
        <v>26</v>
      </c>
      <c r="H1334" t="b">
        <v>1</v>
      </c>
      <c r="I1334" t="b">
        <v>0</v>
      </c>
      <c r="J1334" s="10" t="b">
        <f>IF(OR(out[[#This Row],[retired]]=TRUE,out[[#This Row],[deceased]]=TRUE),FALSE,TRUE)</f>
        <v>0</v>
      </c>
      <c r="K1334" s="10" t="str">
        <f>IFERROR(VLOOKUP(out[[#This Row],[role]:[role]],Table2[],MATCH(out[[#Headers],[דירוג]],Table2[#Headers],0),FALSE),"אחר")</f>
        <v>שופט</v>
      </c>
      <c r="L1334" s="10" t="str">
        <f>IFERROR(VLOOKUP(out[[#This Row],[role]:[role]],Table2[],MATCH(out[[#Headers],[ערכאה]],Table2[#Headers],0),FALSE),"אחר")</f>
        <v>בית המשפט העליון</v>
      </c>
      <c r="M1334" s="10">
        <v>1</v>
      </c>
      <c r="N1334" s="10">
        <f>IF(out[[#This Row],[sex]]="female",1,0)</f>
        <v>1</v>
      </c>
      <c r="O1334" s="10"/>
      <c r="P1334" s="10">
        <f>IF(out[[#This Row],[שמות ערביים]]="ערבי",1,0)</f>
        <v>0</v>
      </c>
    </row>
    <row r="1335" spans="1:16" x14ac:dyDescent="0.25">
      <c r="A1335" s="1" t="s">
        <v>9</v>
      </c>
      <c r="B1335" s="1" t="s">
        <v>164</v>
      </c>
      <c r="C1335" s="1" t="s">
        <v>1208</v>
      </c>
      <c r="D1335" s="1" t="s">
        <v>3049</v>
      </c>
      <c r="E1335" s="1" t="s">
        <v>1210</v>
      </c>
      <c r="F1335" s="1" t="s">
        <v>3050</v>
      </c>
      <c r="G1335" s="1" t="s">
        <v>26</v>
      </c>
      <c r="H1335" t="b">
        <v>1</v>
      </c>
      <c r="I1335" t="b">
        <v>0</v>
      </c>
      <c r="J1335" s="10" t="b">
        <f>IF(OR(out[[#This Row],[retired]]=TRUE,out[[#This Row],[deceased]]=TRUE),FALSE,TRUE)</f>
        <v>0</v>
      </c>
      <c r="K1335" s="10" t="str">
        <f>IFERROR(VLOOKUP(out[[#This Row],[role]:[role]],Table2[],MATCH(out[[#Headers],[דירוג]],Table2[#Headers],0),FALSE),"אחר")</f>
        <v>שופט</v>
      </c>
      <c r="L1335" s="10" t="str">
        <f>IFERROR(VLOOKUP(out[[#This Row],[role]:[role]],Table2[],MATCH(out[[#Headers],[ערכאה]],Table2[#Headers],0),FALSE),"אחר")</f>
        <v>בית הדין האזורי לעבודה</v>
      </c>
      <c r="M1335" s="10">
        <v>1</v>
      </c>
      <c r="N1335" s="10">
        <f>IF(out[[#This Row],[sex]]="female",1,0)</f>
        <v>1</v>
      </c>
      <c r="O1335" s="10"/>
      <c r="P1335" s="10">
        <f>IF(out[[#This Row],[שמות ערביים]]="ערבי",1,0)</f>
        <v>0</v>
      </c>
    </row>
    <row r="1336" spans="1:16" x14ac:dyDescent="0.25">
      <c r="A1336" s="1" t="s">
        <v>9</v>
      </c>
      <c r="B1336" s="1" t="s">
        <v>3051</v>
      </c>
      <c r="C1336" s="1" t="s">
        <v>1884</v>
      </c>
      <c r="D1336" s="1" t="s">
        <v>3052</v>
      </c>
      <c r="E1336" s="1" t="s">
        <v>1885</v>
      </c>
      <c r="F1336" s="1" t="s">
        <v>3053</v>
      </c>
      <c r="G1336" s="1" t="s">
        <v>15</v>
      </c>
      <c r="H1336" t="b">
        <v>1</v>
      </c>
      <c r="I1336" t="b">
        <v>1</v>
      </c>
      <c r="J1336" s="10" t="b">
        <f>IF(OR(out[[#This Row],[retired]]=TRUE,out[[#This Row],[deceased]]=TRUE),FALSE,TRUE)</f>
        <v>0</v>
      </c>
      <c r="K1336" s="10" t="str">
        <f>IFERROR(VLOOKUP(out[[#This Row],[role]:[role]],Table2[],MATCH(out[[#Headers],[דירוג]],Table2[#Headers],0),FALSE),"אחר")</f>
        <v>נשיא</v>
      </c>
      <c r="L1336" s="10" t="str">
        <f>IFERROR(VLOOKUP(out[[#This Row],[role]:[role]],Table2[],MATCH(out[[#Headers],[ערכאה]],Table2[#Headers],0),FALSE),"אחר")</f>
        <v>בית משפט שלום</v>
      </c>
      <c r="M1336" s="10">
        <v>1</v>
      </c>
      <c r="N1336" s="10">
        <f>IF(out[[#This Row],[sex]]="female",1,0)</f>
        <v>0</v>
      </c>
      <c r="O1336" s="10"/>
      <c r="P1336" s="10">
        <f>IF(out[[#This Row],[שמות ערביים]]="ערבי",1,0)</f>
        <v>0</v>
      </c>
    </row>
    <row r="1337" spans="1:16" x14ac:dyDescent="0.25">
      <c r="A1337" s="1" t="s">
        <v>9</v>
      </c>
      <c r="B1337" s="1" t="s">
        <v>3058</v>
      </c>
      <c r="C1337" s="1" t="s">
        <v>291</v>
      </c>
      <c r="D1337" s="1" t="s">
        <v>3059</v>
      </c>
      <c r="E1337" s="1" t="s">
        <v>70</v>
      </c>
      <c r="F1337" s="1" t="s">
        <v>70</v>
      </c>
      <c r="G1337" s="1" t="s">
        <v>15</v>
      </c>
      <c r="H1337" t="b">
        <v>1</v>
      </c>
      <c r="I1337" t="b">
        <v>1</v>
      </c>
      <c r="J1337" s="10" t="b">
        <f>IF(OR(out[[#This Row],[retired]]=TRUE,out[[#This Row],[deceased]]=TRUE),FALSE,TRUE)</f>
        <v>0</v>
      </c>
      <c r="K1337" s="10" t="str">
        <f>IFERROR(VLOOKUP(out[[#This Row],[role]:[role]],Table2[],MATCH(out[[#Headers],[דירוג]],Table2[#Headers],0),FALSE),"אחר")</f>
        <v>שופט</v>
      </c>
      <c r="L1337" s="10" t="str">
        <f>IFERROR(VLOOKUP(out[[#This Row],[role]:[role]],Table2[],MATCH(out[[#Headers],[ערכאה]],Table2[#Headers],0),FALSE),"אחר")</f>
        <v>בית משפט שלום</v>
      </c>
      <c r="M1337" s="10">
        <v>1</v>
      </c>
      <c r="N1337" s="10">
        <f>IF(out[[#This Row],[sex]]="female",1,0)</f>
        <v>0</v>
      </c>
      <c r="O1337" s="10"/>
      <c r="P1337" s="10">
        <f>IF(out[[#This Row],[שמות ערביים]]="ערבי",1,0)</f>
        <v>0</v>
      </c>
    </row>
    <row r="1338" spans="1:16" x14ac:dyDescent="0.25">
      <c r="A1338" s="1" t="s">
        <v>9</v>
      </c>
      <c r="B1338" s="1" t="s">
        <v>192</v>
      </c>
      <c r="C1338" s="1" t="s">
        <v>82</v>
      </c>
      <c r="D1338" s="1" t="s">
        <v>3060</v>
      </c>
      <c r="E1338" s="1" t="s">
        <v>3061</v>
      </c>
      <c r="F1338" s="1" t="s">
        <v>3062</v>
      </c>
      <c r="G1338" s="1" t="s">
        <v>15</v>
      </c>
      <c r="H1338" t="b">
        <v>1</v>
      </c>
      <c r="I1338" t="b">
        <v>1</v>
      </c>
      <c r="J1338" s="10" t="b">
        <f>IF(OR(out[[#This Row],[retired]]=TRUE,out[[#This Row],[deceased]]=TRUE),FALSE,TRUE)</f>
        <v>0</v>
      </c>
      <c r="K1338" s="10" t="str">
        <f>IFERROR(VLOOKUP(out[[#This Row],[role]:[role]],Table2[],MATCH(out[[#Headers],[דירוג]],Table2[#Headers],0),FALSE),"אחר")</f>
        <v>שופט</v>
      </c>
      <c r="L1338" s="10" t="str">
        <f>IFERROR(VLOOKUP(out[[#This Row],[role]:[role]],Table2[],MATCH(out[[#Headers],[ערכאה]],Table2[#Headers],0),FALSE),"אחר")</f>
        <v>בית משפט המחוזי</v>
      </c>
      <c r="M1338" s="10">
        <v>1</v>
      </c>
      <c r="N1338" s="10">
        <f>IF(out[[#This Row],[sex]]="female",1,0)</f>
        <v>0</v>
      </c>
      <c r="O1338" s="10"/>
      <c r="P1338" s="10">
        <f>IF(out[[#This Row],[שמות ערביים]]="ערבי",1,0)</f>
        <v>0</v>
      </c>
    </row>
    <row r="1339" spans="1:16" x14ac:dyDescent="0.25">
      <c r="A1339" s="1" t="s">
        <v>9</v>
      </c>
      <c r="B1339" s="1" t="s">
        <v>2405</v>
      </c>
      <c r="C1339" s="1" t="s">
        <v>991</v>
      </c>
      <c r="D1339" s="1" t="s">
        <v>3059</v>
      </c>
      <c r="E1339" s="1" t="s">
        <v>1331</v>
      </c>
      <c r="F1339" s="1" t="s">
        <v>3067</v>
      </c>
      <c r="G1339" s="1" t="s">
        <v>15</v>
      </c>
      <c r="H1339" t="b">
        <v>1</v>
      </c>
      <c r="I1339" t="b">
        <v>0</v>
      </c>
      <c r="J1339" s="10" t="b">
        <f>IF(OR(out[[#This Row],[retired]]=TRUE,out[[#This Row],[deceased]]=TRUE),FALSE,TRUE)</f>
        <v>0</v>
      </c>
      <c r="K1339" s="10" t="str">
        <f>IFERROR(VLOOKUP(out[[#This Row],[role]:[role]],Table2[],MATCH(out[[#Headers],[דירוג]],Table2[#Headers],0),FALSE),"אחר")</f>
        <v>שופט</v>
      </c>
      <c r="L1339" s="10" t="str">
        <f>IFERROR(VLOOKUP(out[[#This Row],[role]:[role]],Table2[],MATCH(out[[#Headers],[ערכאה]],Table2[#Headers],0),FALSE),"אחר")</f>
        <v>בית משפט המחוזי</v>
      </c>
      <c r="M1339" s="10">
        <v>1</v>
      </c>
      <c r="N1339" s="10">
        <f>IF(out[[#This Row],[sex]]="female",1,0)</f>
        <v>0</v>
      </c>
      <c r="O1339" s="10"/>
      <c r="P1339" s="10">
        <f>IF(out[[#This Row],[שמות ערביים]]="ערבי",1,0)</f>
        <v>0</v>
      </c>
    </row>
    <row r="1340" spans="1:16" x14ac:dyDescent="0.25">
      <c r="A1340" s="1" t="s">
        <v>9</v>
      </c>
      <c r="B1340" s="1" t="s">
        <v>1232</v>
      </c>
      <c r="C1340" s="1" t="s">
        <v>155</v>
      </c>
      <c r="D1340" s="1" t="s">
        <v>3079</v>
      </c>
      <c r="E1340" s="1" t="s">
        <v>1417</v>
      </c>
      <c r="F1340" s="1" t="s">
        <v>3080</v>
      </c>
      <c r="G1340" s="1" t="s">
        <v>15</v>
      </c>
      <c r="H1340" t="b">
        <v>1</v>
      </c>
      <c r="I1340" t="b">
        <v>0</v>
      </c>
      <c r="J1340" s="10" t="b">
        <f>IF(OR(out[[#This Row],[retired]]=TRUE,out[[#This Row],[deceased]]=TRUE),FALSE,TRUE)</f>
        <v>0</v>
      </c>
      <c r="K1340" s="10" t="str">
        <f>IFERROR(VLOOKUP(out[[#This Row],[role]:[role]],Table2[],MATCH(out[[#Headers],[דירוג]],Table2[#Headers],0),FALSE),"אחר")</f>
        <v>שופט</v>
      </c>
      <c r="L1340" s="10" t="str">
        <f>IFERROR(VLOOKUP(out[[#This Row],[role]:[role]],Table2[],MATCH(out[[#Headers],[ערכאה]],Table2[#Headers],0),FALSE),"אחר")</f>
        <v>אחר</v>
      </c>
      <c r="M1340" s="10">
        <v>1</v>
      </c>
      <c r="N1340" s="10">
        <f>IF(out[[#This Row],[sex]]="female",1,0)</f>
        <v>0</v>
      </c>
      <c r="O1340" s="10"/>
      <c r="P1340" s="10">
        <f>IF(out[[#This Row],[שמות ערביים]]="ערבי",1,0)</f>
        <v>0</v>
      </c>
    </row>
    <row r="1341" spans="1:16" x14ac:dyDescent="0.25">
      <c r="A1341" s="1" t="s">
        <v>9</v>
      </c>
      <c r="B1341" s="1" t="s">
        <v>330</v>
      </c>
      <c r="C1341" s="1" t="s">
        <v>477</v>
      </c>
      <c r="D1341" s="1" t="s">
        <v>3068</v>
      </c>
      <c r="E1341" s="1" t="s">
        <v>479</v>
      </c>
      <c r="F1341" s="1" t="s">
        <v>3069</v>
      </c>
      <c r="G1341" s="1" t="s">
        <v>15</v>
      </c>
      <c r="H1341" t="b">
        <v>1</v>
      </c>
      <c r="I1341" t="b">
        <v>0</v>
      </c>
      <c r="J1341" s="10" t="b">
        <f>IF(OR(out[[#This Row],[retired]]=TRUE,out[[#This Row],[deceased]]=TRUE),FALSE,TRUE)</f>
        <v>0</v>
      </c>
      <c r="K1341" s="10" t="str">
        <f>IFERROR(VLOOKUP(out[[#This Row],[role]:[role]],Table2[],MATCH(out[[#Headers],[דירוג]],Table2[#Headers],0),FALSE),"אחר")</f>
        <v>שופט</v>
      </c>
      <c r="L1341" s="10" t="str">
        <f>IFERROR(VLOOKUP(out[[#This Row],[role]:[role]],Table2[],MATCH(out[[#Headers],[ערכאה]],Table2[#Headers],0),FALSE),"אחר")</f>
        <v>בית משפט שלום</v>
      </c>
      <c r="M1341" s="10">
        <v>1</v>
      </c>
      <c r="N1341" s="10">
        <f>IF(out[[#This Row],[sex]]="female",1,0)</f>
        <v>0</v>
      </c>
      <c r="O1341" s="10"/>
      <c r="P1341" s="10">
        <f>IF(out[[#This Row],[שמות ערביים]]="ערבי",1,0)</f>
        <v>0</v>
      </c>
    </row>
    <row r="1342" spans="1:16" x14ac:dyDescent="0.25">
      <c r="A1342" s="1" t="s">
        <v>9</v>
      </c>
      <c r="B1342" s="1" t="s">
        <v>107</v>
      </c>
      <c r="C1342" s="1" t="s">
        <v>381</v>
      </c>
      <c r="D1342" s="1" t="s">
        <v>3088</v>
      </c>
      <c r="E1342" s="1" t="s">
        <v>382</v>
      </c>
      <c r="F1342" s="1" t="s">
        <v>3089</v>
      </c>
      <c r="G1342" s="1" t="s">
        <v>26</v>
      </c>
      <c r="H1342" t="b">
        <v>1</v>
      </c>
      <c r="I1342" t="b">
        <v>0</v>
      </c>
      <c r="J1342" s="10" t="b">
        <f>IF(OR(out[[#This Row],[retired]]=TRUE,out[[#This Row],[deceased]]=TRUE),FALSE,TRUE)</f>
        <v>0</v>
      </c>
      <c r="K1342" s="10" t="str">
        <f>IFERROR(VLOOKUP(out[[#This Row],[role]:[role]],Table2[],MATCH(out[[#Headers],[דירוג]],Table2[#Headers],0),FALSE),"אחר")</f>
        <v>שופט</v>
      </c>
      <c r="L1342" s="10" t="str">
        <f>IFERROR(VLOOKUP(out[[#This Row],[role]:[role]],Table2[],MATCH(out[[#Headers],[ערכאה]],Table2[#Headers],0),FALSE),"אחר")</f>
        <v>בית משפט המחוזי</v>
      </c>
      <c r="M1342" s="10">
        <v>1</v>
      </c>
      <c r="N1342" s="10">
        <f>IF(out[[#This Row],[sex]]="female",1,0)</f>
        <v>1</v>
      </c>
      <c r="O1342" s="10"/>
      <c r="P1342" s="10">
        <f>IF(out[[#This Row],[שמות ערביים]]="ערבי",1,0)</f>
        <v>0</v>
      </c>
    </row>
    <row r="1343" spans="1:16" x14ac:dyDescent="0.25">
      <c r="A1343" s="1" t="s">
        <v>9</v>
      </c>
      <c r="B1343" s="1" t="s">
        <v>3095</v>
      </c>
      <c r="C1343" s="1" t="s">
        <v>3096</v>
      </c>
      <c r="D1343" s="1" t="s">
        <v>3097</v>
      </c>
      <c r="E1343" s="1" t="s">
        <v>364</v>
      </c>
      <c r="F1343" s="1" t="s">
        <v>3098</v>
      </c>
      <c r="G1343" s="1" t="s">
        <v>26</v>
      </c>
      <c r="H1343" t="b">
        <v>1</v>
      </c>
      <c r="I1343" t="b">
        <v>0</v>
      </c>
      <c r="J1343" s="10" t="b">
        <f>IF(OR(out[[#This Row],[retired]]=TRUE,out[[#This Row],[deceased]]=TRUE),FALSE,TRUE)</f>
        <v>0</v>
      </c>
      <c r="K1343" s="10" t="str">
        <f>IFERROR(VLOOKUP(out[[#This Row],[role]:[role]],Table2[],MATCH(out[[#Headers],[דירוג]],Table2[#Headers],0),FALSE),"אחר")</f>
        <v>שופט</v>
      </c>
      <c r="L1343" s="10" t="str">
        <f>IFERROR(VLOOKUP(out[[#This Row],[role]:[role]],Table2[],MATCH(out[[#Headers],[ערכאה]],Table2[#Headers],0),FALSE),"אחר")</f>
        <v>בית משפט שלום</v>
      </c>
      <c r="M1343" s="10">
        <v>1</v>
      </c>
      <c r="N1343" s="10">
        <f>IF(out[[#This Row],[sex]]="female",1,0)</f>
        <v>1</v>
      </c>
      <c r="O1343" s="10"/>
      <c r="P1343" s="10">
        <f>IF(out[[#This Row],[שמות ערביים]]="ערבי",1,0)</f>
        <v>0</v>
      </c>
    </row>
    <row r="1344" spans="1:16" x14ac:dyDescent="0.25">
      <c r="A1344" s="1" t="s">
        <v>9</v>
      </c>
      <c r="B1344" s="1" t="s">
        <v>900</v>
      </c>
      <c r="C1344" s="1" t="s">
        <v>1735</v>
      </c>
      <c r="D1344" s="1" t="s">
        <v>3101</v>
      </c>
      <c r="E1344" s="1" t="s">
        <v>1737</v>
      </c>
      <c r="F1344" s="1" t="s">
        <v>3102</v>
      </c>
      <c r="G1344" s="1" t="s">
        <v>15</v>
      </c>
      <c r="H1344" t="b">
        <v>1</v>
      </c>
      <c r="I1344" t="b">
        <v>0</v>
      </c>
      <c r="J1344" s="10" t="b">
        <f>IF(OR(out[[#This Row],[retired]]=TRUE,out[[#This Row],[deceased]]=TRUE),FALSE,TRUE)</f>
        <v>0</v>
      </c>
      <c r="K1344" s="10" t="str">
        <f>IFERROR(VLOOKUP(out[[#This Row],[role]:[role]],Table2[],MATCH(out[[#Headers],[דירוג]],Table2[#Headers],0),FALSE),"אחר")</f>
        <v>שופט</v>
      </c>
      <c r="L1344" s="10" t="str">
        <f>IFERROR(VLOOKUP(out[[#This Row],[role]:[role]],Table2[],MATCH(out[[#Headers],[ערכאה]],Table2[#Headers],0),FALSE),"אחר")</f>
        <v>בית משפט המחוזי</v>
      </c>
      <c r="M1344" s="10">
        <v>1</v>
      </c>
      <c r="N1344" s="10">
        <f>IF(out[[#This Row],[sex]]="female",1,0)</f>
        <v>0</v>
      </c>
      <c r="O1344" s="10"/>
      <c r="P1344" s="10">
        <f>IF(out[[#This Row],[שמות ערביים]]="ערבי",1,0)</f>
        <v>0</v>
      </c>
    </row>
    <row r="1345" spans="1:16" x14ac:dyDescent="0.25">
      <c r="A1345" s="1" t="s">
        <v>9</v>
      </c>
      <c r="B1345" s="1" t="s">
        <v>3103</v>
      </c>
      <c r="C1345" s="1" t="s">
        <v>3104</v>
      </c>
      <c r="D1345" s="1" t="s">
        <v>3105</v>
      </c>
      <c r="E1345" s="1" t="s">
        <v>3106</v>
      </c>
      <c r="F1345" s="1" t="s">
        <v>3107</v>
      </c>
      <c r="G1345" s="1" t="s">
        <v>26</v>
      </c>
      <c r="H1345" t="b">
        <v>1</v>
      </c>
      <c r="I1345" t="b">
        <v>1</v>
      </c>
      <c r="J1345" s="10" t="b">
        <f>IF(OR(out[[#This Row],[retired]]=TRUE,out[[#This Row],[deceased]]=TRUE),FALSE,TRUE)</f>
        <v>0</v>
      </c>
      <c r="K1345" s="10" t="str">
        <f>IFERROR(VLOOKUP(out[[#This Row],[role]:[role]],Table2[],MATCH(out[[#Headers],[דירוג]],Table2[#Headers],0),FALSE),"אחר")</f>
        <v>שופט</v>
      </c>
      <c r="L1345" s="10" t="str">
        <f>IFERROR(VLOOKUP(out[[#This Row],[role]:[role]],Table2[],MATCH(out[[#Headers],[ערכאה]],Table2[#Headers],0),FALSE),"אחר")</f>
        <v>בית משפט שלום</v>
      </c>
      <c r="M1345" s="10">
        <v>1</v>
      </c>
      <c r="N1345" s="10">
        <f>IF(out[[#This Row],[sex]]="female",1,0)</f>
        <v>1</v>
      </c>
      <c r="O1345" s="10"/>
      <c r="P1345" s="10">
        <f>IF(out[[#This Row],[שמות ערביים]]="ערבי",1,0)</f>
        <v>0</v>
      </c>
    </row>
    <row r="1346" spans="1:16" x14ac:dyDescent="0.25">
      <c r="A1346" s="1" t="s">
        <v>9</v>
      </c>
      <c r="B1346" s="1" t="s">
        <v>396</v>
      </c>
      <c r="C1346" s="1" t="s">
        <v>114</v>
      </c>
      <c r="D1346" s="1" t="s">
        <v>3112</v>
      </c>
      <c r="E1346" s="1" t="s">
        <v>555</v>
      </c>
      <c r="F1346" s="1" t="s">
        <v>3113</v>
      </c>
      <c r="G1346" s="1" t="s">
        <v>15</v>
      </c>
      <c r="H1346" t="b">
        <v>1</v>
      </c>
      <c r="I1346" t="b">
        <v>1</v>
      </c>
      <c r="J1346" s="10" t="b">
        <f>IF(OR(out[[#This Row],[retired]]=TRUE,out[[#This Row],[deceased]]=TRUE),FALSE,TRUE)</f>
        <v>0</v>
      </c>
      <c r="K1346" s="10" t="str">
        <f>IFERROR(VLOOKUP(out[[#This Row],[role]:[role]],Table2[],MATCH(out[[#Headers],[דירוג]],Table2[#Headers],0),FALSE),"אחר")</f>
        <v>שופט</v>
      </c>
      <c r="L1346" s="10" t="str">
        <f>IFERROR(VLOOKUP(out[[#This Row],[role]:[role]],Table2[],MATCH(out[[#Headers],[ערכאה]],Table2[#Headers],0),FALSE),"אחר")</f>
        <v>אחר</v>
      </c>
      <c r="M1346" s="10">
        <v>1</v>
      </c>
      <c r="N1346" s="10">
        <f>IF(out[[#This Row],[sex]]="female",1,0)</f>
        <v>0</v>
      </c>
      <c r="O1346" s="10"/>
      <c r="P1346" s="10">
        <f>IF(out[[#This Row],[שמות ערביים]]="ערבי",1,0)</f>
        <v>0</v>
      </c>
    </row>
    <row r="1347" spans="1:16" x14ac:dyDescent="0.25">
      <c r="A1347" s="1" t="s">
        <v>9</v>
      </c>
      <c r="B1347" s="1" t="s">
        <v>70</v>
      </c>
      <c r="C1347" s="1" t="s">
        <v>3114</v>
      </c>
      <c r="D1347" s="1" t="s">
        <v>3105</v>
      </c>
      <c r="E1347" s="1" t="s">
        <v>3115</v>
      </c>
      <c r="F1347" s="1" t="s">
        <v>3107</v>
      </c>
      <c r="G1347" s="1" t="s">
        <v>15</v>
      </c>
      <c r="H1347" t="b">
        <v>1</v>
      </c>
      <c r="I1347" t="b">
        <v>1</v>
      </c>
      <c r="J1347" s="10" t="b">
        <f>IF(OR(out[[#This Row],[retired]]=TRUE,out[[#This Row],[deceased]]=TRUE),FALSE,TRUE)</f>
        <v>0</v>
      </c>
      <c r="K1347" s="10" t="str">
        <f>IFERROR(VLOOKUP(out[[#This Row],[role]:[role]],Table2[],MATCH(out[[#Headers],[דירוג]],Table2[#Headers],0),FALSE),"אחר")</f>
        <v>אחר</v>
      </c>
      <c r="L1347" s="10" t="str">
        <f>IFERROR(VLOOKUP(out[[#This Row],[role]:[role]],Table2[],MATCH(out[[#Headers],[ערכאה]],Table2[#Headers],0),FALSE),"אחר")</f>
        <v>אחר</v>
      </c>
      <c r="M1347" s="10">
        <v>1</v>
      </c>
      <c r="N1347" s="10">
        <f>IF(out[[#This Row],[sex]]="female",1,0)</f>
        <v>0</v>
      </c>
      <c r="O1347" s="10"/>
      <c r="P1347" s="10">
        <f>IF(out[[#This Row],[שמות ערביים]]="ערבי",1,0)</f>
        <v>0</v>
      </c>
    </row>
    <row r="1348" spans="1:16" x14ac:dyDescent="0.25">
      <c r="A1348" s="1" t="s">
        <v>9</v>
      </c>
      <c r="B1348" s="1" t="s">
        <v>21</v>
      </c>
      <c r="C1348" s="1" t="s">
        <v>3116</v>
      </c>
      <c r="D1348" s="1" t="s">
        <v>3117</v>
      </c>
      <c r="E1348" s="1" t="s">
        <v>3118</v>
      </c>
      <c r="F1348" s="1" t="s">
        <v>3119</v>
      </c>
      <c r="G1348" s="1" t="s">
        <v>26</v>
      </c>
      <c r="H1348" t="b">
        <v>1</v>
      </c>
      <c r="I1348" t="b">
        <v>0</v>
      </c>
      <c r="J1348" s="10" t="b">
        <f>IF(OR(out[[#This Row],[retired]]=TRUE,out[[#This Row],[deceased]]=TRUE),FALSE,TRUE)</f>
        <v>0</v>
      </c>
      <c r="K1348" s="10" t="str">
        <f>IFERROR(VLOOKUP(out[[#This Row],[role]:[role]],Table2[],MATCH(out[[#Headers],[דירוג]],Table2[#Headers],0),FALSE),"אחר")</f>
        <v>שופט</v>
      </c>
      <c r="L1348" s="10" t="str">
        <f>IFERROR(VLOOKUP(out[[#This Row],[role]:[role]],Table2[],MATCH(out[[#Headers],[ערכאה]],Table2[#Headers],0),FALSE),"אחר")</f>
        <v>בית משפט שלום</v>
      </c>
      <c r="M1348" s="10">
        <v>1</v>
      </c>
      <c r="N1348" s="10">
        <f>IF(out[[#This Row],[sex]]="female",1,0)</f>
        <v>1</v>
      </c>
      <c r="O1348" s="10"/>
      <c r="P1348" s="10">
        <f>IF(out[[#This Row],[שמות ערביים]]="ערבי",1,0)</f>
        <v>0</v>
      </c>
    </row>
    <row r="1349" spans="1:16" x14ac:dyDescent="0.25">
      <c r="A1349" s="1" t="s">
        <v>9</v>
      </c>
      <c r="B1349" s="1" t="s">
        <v>3125</v>
      </c>
      <c r="C1349" s="1" t="s">
        <v>1018</v>
      </c>
      <c r="D1349" s="1" t="s">
        <v>3126</v>
      </c>
      <c r="E1349" s="1" t="s">
        <v>1040</v>
      </c>
      <c r="F1349" s="1" t="s">
        <v>3127</v>
      </c>
      <c r="G1349" s="1" t="s">
        <v>26</v>
      </c>
      <c r="H1349" t="b">
        <v>1</v>
      </c>
      <c r="I1349" t="b">
        <v>1</v>
      </c>
      <c r="J1349" s="10" t="b">
        <f>IF(OR(out[[#This Row],[retired]]=TRUE,out[[#This Row],[deceased]]=TRUE),FALSE,TRUE)</f>
        <v>0</v>
      </c>
      <c r="K1349" s="10" t="str">
        <f>IFERROR(VLOOKUP(out[[#This Row],[role]:[role]],Table2[],MATCH(out[[#Headers],[דירוג]],Table2[#Headers],0),FALSE),"אחר")</f>
        <v>סגן או משנה</v>
      </c>
      <c r="L1349" s="10" t="str">
        <f>IFERROR(VLOOKUP(out[[#This Row],[role]:[role]],Table2[],MATCH(out[[#Headers],[ערכאה]],Table2[#Headers],0),FALSE),"אחר")</f>
        <v>בית משפט המחוזי</v>
      </c>
      <c r="M1349" s="10">
        <v>1</v>
      </c>
      <c r="N1349" s="10">
        <f>IF(out[[#This Row],[sex]]="female",1,0)</f>
        <v>1</v>
      </c>
      <c r="O1349" s="10"/>
      <c r="P1349" s="10">
        <f>IF(out[[#This Row],[שמות ערביים]]="ערבי",1,0)</f>
        <v>0</v>
      </c>
    </row>
    <row r="1350" spans="1:16" x14ac:dyDescent="0.25">
      <c r="A1350" s="1" t="s">
        <v>9</v>
      </c>
      <c r="B1350" s="1" t="s">
        <v>70</v>
      </c>
      <c r="C1350" s="1" t="s">
        <v>1614</v>
      </c>
      <c r="D1350" s="1" t="s">
        <v>3139</v>
      </c>
      <c r="E1350" s="1" t="s">
        <v>70</v>
      </c>
      <c r="F1350" s="1" t="s">
        <v>70</v>
      </c>
      <c r="G1350" s="1" t="s">
        <v>15</v>
      </c>
      <c r="H1350" t="b">
        <v>1</v>
      </c>
      <c r="I1350" t="b">
        <v>1</v>
      </c>
      <c r="J1350" s="10" t="b">
        <f>IF(OR(out[[#This Row],[retired]]=TRUE,out[[#This Row],[deceased]]=TRUE),FALSE,TRUE)</f>
        <v>0</v>
      </c>
      <c r="K1350" s="10" t="str">
        <f>IFERROR(VLOOKUP(out[[#This Row],[role]:[role]],Table2[],MATCH(out[[#Headers],[דירוג]],Table2[#Headers],0),FALSE),"אחר")</f>
        <v>אחר</v>
      </c>
      <c r="L1350" s="10" t="str">
        <f>IFERROR(VLOOKUP(out[[#This Row],[role]:[role]],Table2[],MATCH(out[[#Headers],[ערכאה]],Table2[#Headers],0),FALSE),"אחר")</f>
        <v>אחר</v>
      </c>
      <c r="M1350" s="10">
        <v>1</v>
      </c>
      <c r="N1350" s="10">
        <f>IF(out[[#This Row],[sex]]="female",1,0)</f>
        <v>0</v>
      </c>
      <c r="O1350" s="10"/>
      <c r="P1350" s="10">
        <f>IF(out[[#This Row],[שמות ערביים]]="ערבי",1,0)</f>
        <v>0</v>
      </c>
    </row>
    <row r="1351" spans="1:16" x14ac:dyDescent="0.25">
      <c r="A1351" s="1" t="s">
        <v>9</v>
      </c>
      <c r="B1351" s="1" t="s">
        <v>2966</v>
      </c>
      <c r="C1351" s="1" t="s">
        <v>82</v>
      </c>
      <c r="D1351" s="1" t="s">
        <v>3140</v>
      </c>
      <c r="E1351" s="1" t="s">
        <v>70</v>
      </c>
      <c r="F1351" s="1" t="s">
        <v>70</v>
      </c>
      <c r="G1351" s="1" t="s">
        <v>15</v>
      </c>
      <c r="H1351" t="b">
        <v>1</v>
      </c>
      <c r="I1351" t="b">
        <v>1</v>
      </c>
      <c r="J1351" s="10" t="b">
        <f>IF(OR(out[[#This Row],[retired]]=TRUE,out[[#This Row],[deceased]]=TRUE),FALSE,TRUE)</f>
        <v>0</v>
      </c>
      <c r="K1351" s="10" t="str">
        <f>IFERROR(VLOOKUP(out[[#This Row],[role]:[role]],Table2[],MATCH(out[[#Headers],[דירוג]],Table2[#Headers],0),FALSE),"אחר")</f>
        <v>שופט</v>
      </c>
      <c r="L1351" s="10" t="str">
        <f>IFERROR(VLOOKUP(out[[#This Row],[role]:[role]],Table2[],MATCH(out[[#Headers],[ערכאה]],Table2[#Headers],0),FALSE),"אחר")</f>
        <v>בית משפט המחוזי</v>
      </c>
      <c r="M1351" s="10">
        <v>1</v>
      </c>
      <c r="N1351" s="10">
        <f>IF(out[[#This Row],[sex]]="female",1,0)</f>
        <v>0</v>
      </c>
      <c r="O1351" s="10"/>
      <c r="P1351" s="10">
        <f>IF(out[[#This Row],[שמות ערביים]]="ערבי",1,0)</f>
        <v>0</v>
      </c>
    </row>
    <row r="1352" spans="1:16" x14ac:dyDescent="0.25">
      <c r="A1352" s="1" t="s">
        <v>9</v>
      </c>
      <c r="B1352" s="1" t="s">
        <v>107</v>
      </c>
      <c r="C1352" s="1" t="s">
        <v>326</v>
      </c>
      <c r="D1352" s="1" t="s">
        <v>3141</v>
      </c>
      <c r="E1352" s="1" t="s">
        <v>328</v>
      </c>
      <c r="F1352" s="1" t="s">
        <v>3142</v>
      </c>
      <c r="G1352" s="1" t="s">
        <v>26</v>
      </c>
      <c r="H1352" t="b">
        <v>1</v>
      </c>
      <c r="I1352" t="b">
        <v>0</v>
      </c>
      <c r="J1352" s="10" t="b">
        <f>IF(OR(out[[#This Row],[retired]]=TRUE,out[[#This Row],[deceased]]=TRUE),FALSE,TRUE)</f>
        <v>0</v>
      </c>
      <c r="K1352" s="10" t="str">
        <f>IFERROR(VLOOKUP(out[[#This Row],[role]:[role]],Table2[],MATCH(out[[#Headers],[דירוג]],Table2[#Headers],0),FALSE),"אחר")</f>
        <v>שופט</v>
      </c>
      <c r="L1352" s="10" t="str">
        <f>IFERROR(VLOOKUP(out[[#This Row],[role]:[role]],Table2[],MATCH(out[[#Headers],[ערכאה]],Table2[#Headers],0),FALSE),"אחר")</f>
        <v>בית משפט המחוזי</v>
      </c>
      <c r="M1352" s="10">
        <v>1</v>
      </c>
      <c r="N1352" s="10">
        <f>IF(out[[#This Row],[sex]]="female",1,0)</f>
        <v>1</v>
      </c>
      <c r="O1352" s="10"/>
      <c r="P1352" s="10">
        <f>IF(out[[#This Row],[שמות ערביים]]="ערבי",1,0)</f>
        <v>0</v>
      </c>
    </row>
    <row r="1353" spans="1:16" x14ac:dyDescent="0.25">
      <c r="A1353" s="1" t="s">
        <v>9</v>
      </c>
      <c r="B1353" s="1" t="s">
        <v>3143</v>
      </c>
      <c r="C1353" s="1" t="s">
        <v>3144</v>
      </c>
      <c r="D1353" s="1" t="s">
        <v>3140</v>
      </c>
      <c r="E1353" s="1" t="s">
        <v>3145</v>
      </c>
      <c r="F1353" s="1" t="s">
        <v>3146</v>
      </c>
      <c r="G1353" s="1" t="s">
        <v>15</v>
      </c>
      <c r="H1353" t="b">
        <v>1</v>
      </c>
      <c r="I1353" t="b">
        <v>1</v>
      </c>
      <c r="J1353" s="10" t="b">
        <f>IF(OR(out[[#This Row],[retired]]=TRUE,out[[#This Row],[deceased]]=TRUE),FALSE,TRUE)</f>
        <v>0</v>
      </c>
      <c r="K1353" s="10" t="str">
        <f>IFERROR(VLOOKUP(out[[#This Row],[role]:[role]],Table2[],MATCH(out[[#Headers],[דירוג]],Table2[#Headers],0),FALSE),"אחר")</f>
        <v>נשיא</v>
      </c>
      <c r="L1353" s="10" t="str">
        <f>IFERROR(VLOOKUP(out[[#This Row],[role]:[role]],Table2[],MATCH(out[[#Headers],[ערכאה]],Table2[#Headers],0),FALSE),"אחר")</f>
        <v>בית משפט המחוזי</v>
      </c>
      <c r="M1353" s="10">
        <v>1</v>
      </c>
      <c r="N1353" s="10">
        <f>IF(out[[#This Row],[sex]]="female",1,0)</f>
        <v>0</v>
      </c>
      <c r="O1353" s="10"/>
      <c r="P1353" s="10">
        <f>IF(out[[#This Row],[שמות ערביים]]="ערבי",1,0)</f>
        <v>0</v>
      </c>
    </row>
    <row r="1354" spans="1:16" x14ac:dyDescent="0.25">
      <c r="A1354" s="1" t="s">
        <v>9</v>
      </c>
      <c r="B1354" s="1" t="s">
        <v>3147</v>
      </c>
      <c r="C1354" s="1" t="s">
        <v>1584</v>
      </c>
      <c r="D1354" s="1" t="s">
        <v>3148</v>
      </c>
      <c r="E1354" s="1" t="s">
        <v>1586</v>
      </c>
      <c r="F1354" s="1" t="s">
        <v>3149</v>
      </c>
      <c r="G1354" s="1" t="s">
        <v>15</v>
      </c>
      <c r="H1354" t="b">
        <v>1</v>
      </c>
      <c r="I1354" t="b">
        <v>0</v>
      </c>
      <c r="J1354" s="10" t="b">
        <f>IF(OR(out[[#This Row],[retired]]=TRUE,out[[#This Row],[deceased]]=TRUE),FALSE,TRUE)</f>
        <v>0</v>
      </c>
      <c r="K1354" s="10" t="str">
        <f>IFERROR(VLOOKUP(out[[#This Row],[role]:[role]],Table2[],MATCH(out[[#Headers],[דירוג]],Table2[#Headers],0),FALSE),"אחר")</f>
        <v>סגן או משנה</v>
      </c>
      <c r="L1354" s="10" t="str">
        <f>IFERROR(VLOOKUP(out[[#This Row],[role]:[role]],Table2[],MATCH(out[[#Headers],[ערכאה]],Table2[#Headers],0),FALSE),"אחר")</f>
        <v>בית משפט שלום</v>
      </c>
      <c r="M1354" s="10">
        <v>1</v>
      </c>
      <c r="N1354" s="10">
        <f>IF(out[[#This Row],[sex]]="female",1,0)</f>
        <v>0</v>
      </c>
      <c r="O1354" s="10"/>
      <c r="P1354" s="10">
        <f>IF(out[[#This Row],[שמות ערביים]]="ערבי",1,0)</f>
        <v>0</v>
      </c>
    </row>
    <row r="1355" spans="1:16" x14ac:dyDescent="0.25">
      <c r="A1355" s="1" t="s">
        <v>9</v>
      </c>
      <c r="B1355" s="1" t="s">
        <v>3150</v>
      </c>
      <c r="C1355" s="1" t="s">
        <v>2750</v>
      </c>
      <c r="D1355" s="1" t="s">
        <v>3151</v>
      </c>
      <c r="E1355" s="1" t="s">
        <v>2752</v>
      </c>
      <c r="F1355" s="1" t="s">
        <v>3152</v>
      </c>
      <c r="G1355" s="1" t="s">
        <v>26</v>
      </c>
      <c r="H1355" t="b">
        <v>1</v>
      </c>
      <c r="I1355" t="b">
        <v>0</v>
      </c>
      <c r="J1355" s="10" t="b">
        <f>IF(OR(out[[#This Row],[retired]]=TRUE,out[[#This Row],[deceased]]=TRUE),FALSE,TRUE)</f>
        <v>0</v>
      </c>
      <c r="K1355" s="10" t="str">
        <f>IFERROR(VLOOKUP(out[[#This Row],[role]:[role]],Table2[],MATCH(out[[#Headers],[דירוג]],Table2[#Headers],0),FALSE),"אחר")</f>
        <v>נשיא</v>
      </c>
      <c r="L1355" s="10" t="str">
        <f>IFERROR(VLOOKUP(out[[#This Row],[role]:[role]],Table2[],MATCH(out[[#Headers],[ערכאה]],Table2[#Headers],0),FALSE),"אחר")</f>
        <v>בית הדין האזורי לעבודה</v>
      </c>
      <c r="M1355" s="10">
        <v>1</v>
      </c>
      <c r="N1355" s="10">
        <f>IF(out[[#This Row],[sex]]="female",1,0)</f>
        <v>1</v>
      </c>
      <c r="O1355" s="10"/>
      <c r="P1355" s="10">
        <f>IF(out[[#This Row],[שמות ערביים]]="ערבי",1,0)</f>
        <v>0</v>
      </c>
    </row>
    <row r="1356" spans="1:16" x14ac:dyDescent="0.25">
      <c r="A1356" s="1" t="s">
        <v>9</v>
      </c>
      <c r="B1356" s="1" t="s">
        <v>3154</v>
      </c>
      <c r="C1356" s="1" t="s">
        <v>541</v>
      </c>
      <c r="D1356" s="1" t="s">
        <v>3155</v>
      </c>
      <c r="E1356" s="1" t="s">
        <v>70</v>
      </c>
      <c r="F1356" s="1" t="s">
        <v>70</v>
      </c>
      <c r="G1356" s="1" t="s">
        <v>15</v>
      </c>
      <c r="H1356" t="b">
        <v>1</v>
      </c>
      <c r="I1356" t="b">
        <v>1</v>
      </c>
      <c r="J1356" s="10" t="b">
        <f>IF(OR(out[[#This Row],[retired]]=TRUE,out[[#This Row],[deceased]]=TRUE),FALSE,TRUE)</f>
        <v>0</v>
      </c>
      <c r="K1356" s="10" t="str">
        <f>IFERROR(VLOOKUP(out[[#This Row],[role]:[role]],Table2[],MATCH(out[[#Headers],[דירוג]],Table2[#Headers],0),FALSE),"אחר")</f>
        <v>שופט</v>
      </c>
      <c r="L1356" s="10" t="str">
        <f>IFERROR(VLOOKUP(out[[#This Row],[role]:[role]],Table2[],MATCH(out[[#Headers],[ערכאה]],Table2[#Headers],0),FALSE),"אחר")</f>
        <v>בית משפט שלום</v>
      </c>
      <c r="M1356" s="10">
        <v>1</v>
      </c>
      <c r="N1356" s="10">
        <f>IF(out[[#This Row],[sex]]="female",1,0)</f>
        <v>0</v>
      </c>
      <c r="O1356" s="10"/>
      <c r="P1356" s="10">
        <f>IF(out[[#This Row],[שמות ערביים]]="ערבי",1,0)</f>
        <v>0</v>
      </c>
    </row>
    <row r="1357" spans="1:16" x14ac:dyDescent="0.25">
      <c r="A1357" s="1" t="s">
        <v>9</v>
      </c>
      <c r="B1357" s="1" t="s">
        <v>646</v>
      </c>
      <c r="C1357" s="1" t="s">
        <v>3161</v>
      </c>
      <c r="D1357" s="1" t="s">
        <v>3162</v>
      </c>
      <c r="E1357" s="1" t="s">
        <v>3163</v>
      </c>
      <c r="F1357" s="1" t="s">
        <v>3164</v>
      </c>
      <c r="G1357" s="1" t="s">
        <v>26</v>
      </c>
      <c r="H1357" t="b">
        <v>1</v>
      </c>
      <c r="I1357" t="b">
        <v>0</v>
      </c>
      <c r="J1357" s="10" t="b">
        <f>IF(OR(out[[#This Row],[retired]]=TRUE,out[[#This Row],[deceased]]=TRUE),FALSE,TRUE)</f>
        <v>0</v>
      </c>
      <c r="K1357" s="10" t="str">
        <f>IFERROR(VLOOKUP(out[[#This Row],[role]:[role]],Table2[],MATCH(out[[#Headers],[דירוג]],Table2[#Headers],0),FALSE),"אחר")</f>
        <v>שופט</v>
      </c>
      <c r="L1357" s="10" t="str">
        <f>IFERROR(VLOOKUP(out[[#This Row],[role]:[role]],Table2[],MATCH(out[[#Headers],[ערכאה]],Table2[#Headers],0),FALSE),"אחר")</f>
        <v>בית הדין האזורי לעבודה</v>
      </c>
      <c r="M1357" s="10">
        <v>1</v>
      </c>
      <c r="N1357" s="10">
        <f>IF(out[[#This Row],[sex]]="female",1,0)</f>
        <v>1</v>
      </c>
      <c r="O1357" s="10"/>
      <c r="P1357" s="10">
        <f>IF(out[[#This Row],[שמות ערביים]]="ערבי",1,0)</f>
        <v>0</v>
      </c>
    </row>
    <row r="1358" spans="1:16" x14ac:dyDescent="0.25">
      <c r="A1358" s="1" t="s">
        <v>9</v>
      </c>
      <c r="B1358" s="1" t="s">
        <v>3167</v>
      </c>
      <c r="C1358" s="1" t="s">
        <v>238</v>
      </c>
      <c r="D1358" s="1" t="s">
        <v>3168</v>
      </c>
      <c r="E1358" s="1" t="s">
        <v>240</v>
      </c>
      <c r="F1358" s="1" t="s">
        <v>3169</v>
      </c>
      <c r="G1358" s="1" t="s">
        <v>26</v>
      </c>
      <c r="H1358" t="b">
        <v>1</v>
      </c>
      <c r="I1358" t="b">
        <v>0</v>
      </c>
      <c r="J1358" s="10" t="b">
        <f>IF(OR(out[[#This Row],[retired]]=TRUE,out[[#This Row],[deceased]]=TRUE),FALSE,TRUE)</f>
        <v>0</v>
      </c>
      <c r="K1358" s="10" t="str">
        <f>IFERROR(VLOOKUP(out[[#This Row],[role]:[role]],Table2[],MATCH(out[[#Headers],[דירוג]],Table2[#Headers],0),FALSE),"אחר")</f>
        <v>שופט</v>
      </c>
      <c r="L1358" s="10" t="str">
        <f>IFERROR(VLOOKUP(out[[#This Row],[role]:[role]],Table2[],MATCH(out[[#Headers],[ערכאה]],Table2[#Headers],0),FALSE),"אחר")</f>
        <v>בית משפט שלום</v>
      </c>
      <c r="M1358" s="10">
        <v>1</v>
      </c>
      <c r="N1358" s="10">
        <f>IF(out[[#This Row],[sex]]="female",1,0)</f>
        <v>1</v>
      </c>
      <c r="O1358" s="10"/>
      <c r="P1358" s="10">
        <f>IF(out[[#This Row],[שמות ערביים]]="ערבי",1,0)</f>
        <v>0</v>
      </c>
    </row>
    <row r="1359" spans="1:16" x14ac:dyDescent="0.25">
      <c r="A1359" s="1" t="s">
        <v>9</v>
      </c>
      <c r="B1359" s="1" t="s">
        <v>1600</v>
      </c>
      <c r="C1359" s="1" t="s">
        <v>3175</v>
      </c>
      <c r="D1359" s="1" t="s">
        <v>3176</v>
      </c>
      <c r="E1359" s="1" t="s">
        <v>3177</v>
      </c>
      <c r="F1359" s="1" t="s">
        <v>3178</v>
      </c>
      <c r="G1359" s="1" t="s">
        <v>26</v>
      </c>
      <c r="H1359" t="b">
        <v>1</v>
      </c>
      <c r="I1359" t="b">
        <v>0</v>
      </c>
      <c r="J1359" s="10" t="b">
        <f>IF(OR(out[[#This Row],[retired]]=TRUE,out[[#This Row],[deceased]]=TRUE),FALSE,TRUE)</f>
        <v>0</v>
      </c>
      <c r="K1359" s="10" t="str">
        <f>IFERROR(VLOOKUP(out[[#This Row],[role]:[role]],Table2[],MATCH(out[[#Headers],[דירוג]],Table2[#Headers],0),FALSE),"אחר")</f>
        <v>שופט</v>
      </c>
      <c r="L1359" s="10" t="str">
        <f>IFERROR(VLOOKUP(out[[#This Row],[role]:[role]],Table2[],MATCH(out[[#Headers],[ערכאה]],Table2[#Headers],0),FALSE),"אחר")</f>
        <v>בית משפט שלום</v>
      </c>
      <c r="M1359" s="10">
        <v>1</v>
      </c>
      <c r="N1359" s="10">
        <f>IF(out[[#This Row],[sex]]="female",1,0)</f>
        <v>1</v>
      </c>
      <c r="O1359" s="10"/>
      <c r="P1359" s="10">
        <f>IF(out[[#This Row],[שמות ערביים]]="ערבי",1,0)</f>
        <v>0</v>
      </c>
    </row>
    <row r="1360" spans="1:16" x14ac:dyDescent="0.25">
      <c r="A1360" s="1" t="s">
        <v>9</v>
      </c>
      <c r="B1360" s="1" t="s">
        <v>680</v>
      </c>
      <c r="C1360" s="1" t="s">
        <v>95</v>
      </c>
      <c r="D1360" s="1" t="s">
        <v>3207</v>
      </c>
      <c r="E1360" s="1" t="s">
        <v>97</v>
      </c>
      <c r="F1360" s="1" t="s">
        <v>3208</v>
      </c>
      <c r="G1360" s="1" t="s">
        <v>15</v>
      </c>
      <c r="H1360" t="b">
        <v>1</v>
      </c>
      <c r="I1360" t="b">
        <v>0</v>
      </c>
      <c r="J1360" s="10" t="b">
        <f>IF(OR(out[[#This Row],[retired]]=TRUE,out[[#This Row],[deceased]]=TRUE),FALSE,TRUE)</f>
        <v>0</v>
      </c>
      <c r="K1360" s="10" t="str">
        <f>IFERROR(VLOOKUP(out[[#This Row],[role]:[role]],Table2[],MATCH(out[[#Headers],[דירוג]],Table2[#Headers],0),FALSE),"אחר")</f>
        <v>שופט</v>
      </c>
      <c r="L1360" s="10" t="str">
        <f>IFERROR(VLOOKUP(out[[#This Row],[role]:[role]],Table2[],MATCH(out[[#Headers],[ערכאה]],Table2[#Headers],0),FALSE),"אחר")</f>
        <v>בית משפט שלום</v>
      </c>
      <c r="M1360" s="10">
        <v>1</v>
      </c>
      <c r="N1360" s="10">
        <f>IF(out[[#This Row],[sex]]="female",1,0)</f>
        <v>0</v>
      </c>
      <c r="O1360" s="10"/>
      <c r="P1360" s="10">
        <f>IF(out[[#This Row],[שמות ערביים]]="ערבי",1,0)</f>
        <v>0</v>
      </c>
    </row>
    <row r="1361" spans="1:16" x14ac:dyDescent="0.25">
      <c r="A1361" s="1" t="s">
        <v>9</v>
      </c>
      <c r="B1361" s="1" t="s">
        <v>3218</v>
      </c>
      <c r="C1361" s="1" t="s">
        <v>3219</v>
      </c>
      <c r="D1361" s="1" t="s">
        <v>3220</v>
      </c>
      <c r="E1361" s="1" t="s">
        <v>3221</v>
      </c>
      <c r="F1361" s="1" t="s">
        <v>3222</v>
      </c>
      <c r="G1361" s="1" t="s">
        <v>15</v>
      </c>
      <c r="H1361" t="b">
        <v>1</v>
      </c>
      <c r="I1361" t="b">
        <v>1</v>
      </c>
      <c r="J1361" s="10" t="b">
        <f>IF(OR(out[[#This Row],[retired]]=TRUE,out[[#This Row],[deceased]]=TRUE),FALSE,TRUE)</f>
        <v>0</v>
      </c>
      <c r="K1361" s="10" t="str">
        <f>IFERROR(VLOOKUP(out[[#This Row],[role]:[role]],Table2[],MATCH(out[[#Headers],[דירוג]],Table2[#Headers],0),FALSE),"אחר")</f>
        <v>נשיא</v>
      </c>
      <c r="L1361" s="10" t="str">
        <f>IFERROR(VLOOKUP(out[[#This Row],[role]:[role]],Table2[],MATCH(out[[#Headers],[ערכאה]],Table2[#Headers],0),FALSE),"אחר")</f>
        <v>בית משפט המחוזי</v>
      </c>
      <c r="M1361" s="10">
        <v>1</v>
      </c>
      <c r="N1361" s="10">
        <f>IF(out[[#This Row],[sex]]="female",1,0)</f>
        <v>0</v>
      </c>
      <c r="O1361" s="10"/>
      <c r="P1361" s="10">
        <f>IF(out[[#This Row],[שמות ערביים]]="ערבי",1,0)</f>
        <v>0</v>
      </c>
    </row>
    <row r="1362" spans="1:16" x14ac:dyDescent="0.25">
      <c r="A1362" s="1" t="s">
        <v>9</v>
      </c>
      <c r="B1362" s="1" t="s">
        <v>880</v>
      </c>
      <c r="C1362" s="1" t="s">
        <v>3226</v>
      </c>
      <c r="D1362" s="1" t="s">
        <v>457</v>
      </c>
      <c r="E1362" s="1" t="s">
        <v>3227</v>
      </c>
      <c r="F1362" s="1" t="s">
        <v>459</v>
      </c>
      <c r="G1362" s="1" t="s">
        <v>15</v>
      </c>
      <c r="H1362" t="b">
        <v>1</v>
      </c>
      <c r="I1362" t="b">
        <v>0</v>
      </c>
      <c r="J1362" s="10" t="b">
        <f>IF(OR(out[[#This Row],[retired]]=TRUE,out[[#This Row],[deceased]]=TRUE),FALSE,TRUE)</f>
        <v>0</v>
      </c>
      <c r="K1362" s="10" t="str">
        <f>IFERROR(VLOOKUP(out[[#This Row],[role]:[role]],Table2[],MATCH(out[[#Headers],[דירוג]],Table2[#Headers],0),FALSE),"אחר")</f>
        <v>שופט</v>
      </c>
      <c r="L1362" s="10" t="str">
        <f>IFERROR(VLOOKUP(out[[#This Row],[role]:[role]],Table2[],MATCH(out[[#Headers],[ערכאה]],Table2[#Headers],0),FALSE),"אחר")</f>
        <v>בית משפט המחוזי</v>
      </c>
      <c r="M1362" s="10">
        <v>1</v>
      </c>
      <c r="N1362" s="10">
        <f>IF(out[[#This Row],[sex]]="female",1,0)</f>
        <v>0</v>
      </c>
      <c r="O1362" s="10"/>
      <c r="P1362" s="10">
        <f>IF(out[[#This Row],[שמות ערביים]]="ערבי",1,0)</f>
        <v>0</v>
      </c>
    </row>
    <row r="1363" spans="1:16" x14ac:dyDescent="0.25">
      <c r="A1363" s="1" t="s">
        <v>9</v>
      </c>
      <c r="B1363" s="1" t="s">
        <v>214</v>
      </c>
      <c r="C1363" s="1" t="s">
        <v>1715</v>
      </c>
      <c r="D1363" s="1" t="s">
        <v>3228</v>
      </c>
      <c r="E1363" s="1" t="s">
        <v>1716</v>
      </c>
      <c r="F1363" s="1" t="s">
        <v>3229</v>
      </c>
      <c r="G1363" s="1" t="s">
        <v>15</v>
      </c>
      <c r="H1363" t="b">
        <v>1</v>
      </c>
      <c r="I1363" t="b">
        <v>1</v>
      </c>
      <c r="J1363" s="10" t="b">
        <f>IF(OR(out[[#This Row],[retired]]=TRUE,out[[#This Row],[deceased]]=TRUE),FALSE,TRUE)</f>
        <v>0</v>
      </c>
      <c r="K1363" s="10" t="str">
        <f>IFERROR(VLOOKUP(out[[#This Row],[role]:[role]],Table2[],MATCH(out[[#Headers],[דירוג]],Table2[#Headers],0),FALSE),"אחר")</f>
        <v>שופט</v>
      </c>
      <c r="L1363" s="10" t="str">
        <f>IFERROR(VLOOKUP(out[[#This Row],[role]:[role]],Table2[],MATCH(out[[#Headers],[ערכאה]],Table2[#Headers],0),FALSE),"אחר")</f>
        <v>בית משפט המחוזי</v>
      </c>
      <c r="M1363" s="10">
        <v>1</v>
      </c>
      <c r="N1363" s="10">
        <f>IF(out[[#This Row],[sex]]="female",1,0)</f>
        <v>0</v>
      </c>
      <c r="O1363" s="10"/>
      <c r="P1363" s="10">
        <f>IF(out[[#This Row],[שמות ערביים]]="ערבי",1,0)</f>
        <v>0</v>
      </c>
    </row>
    <row r="1364" spans="1:16" x14ac:dyDescent="0.25">
      <c r="A1364" s="1" t="s">
        <v>9</v>
      </c>
      <c r="B1364" s="1" t="s">
        <v>3240</v>
      </c>
      <c r="C1364" s="1" t="s">
        <v>1396</v>
      </c>
      <c r="D1364" s="1" t="s">
        <v>3241</v>
      </c>
      <c r="E1364" s="1" t="s">
        <v>1398</v>
      </c>
      <c r="F1364" s="1" t="s">
        <v>3242</v>
      </c>
      <c r="G1364" s="1" t="s">
        <v>26</v>
      </c>
      <c r="H1364" t="b">
        <v>1</v>
      </c>
      <c r="I1364" t="b">
        <v>1</v>
      </c>
      <c r="J1364" s="10" t="b">
        <f>IF(OR(out[[#This Row],[retired]]=TRUE,out[[#This Row],[deceased]]=TRUE),FALSE,TRUE)</f>
        <v>0</v>
      </c>
      <c r="K1364" s="10" t="str">
        <f>IFERROR(VLOOKUP(out[[#This Row],[role]:[role]],Table2[],MATCH(out[[#Headers],[דירוג]],Table2[#Headers],0),FALSE),"אחר")</f>
        <v>שופט</v>
      </c>
      <c r="L1364" s="10" t="str">
        <f>IFERROR(VLOOKUP(out[[#This Row],[role]:[role]],Table2[],MATCH(out[[#Headers],[ערכאה]],Table2[#Headers],0),FALSE),"אחר")</f>
        <v>בית משפט המחוזי</v>
      </c>
      <c r="M1364" s="10">
        <v>1</v>
      </c>
      <c r="N1364" s="10">
        <f>IF(out[[#This Row],[sex]]="female",1,0)</f>
        <v>1</v>
      </c>
      <c r="O1364" s="10"/>
      <c r="P1364" s="10">
        <f>IF(out[[#This Row],[שמות ערביים]]="ערבי",1,0)</f>
        <v>0</v>
      </c>
    </row>
    <row r="1365" spans="1:16" x14ac:dyDescent="0.25">
      <c r="A1365" s="1" t="s">
        <v>9</v>
      </c>
      <c r="B1365" s="1" t="s">
        <v>3243</v>
      </c>
      <c r="C1365" s="1" t="s">
        <v>137</v>
      </c>
      <c r="D1365" s="1" t="s">
        <v>1708</v>
      </c>
      <c r="E1365" s="1" t="s">
        <v>70</v>
      </c>
      <c r="F1365" s="1" t="s">
        <v>70</v>
      </c>
      <c r="G1365" s="1" t="s">
        <v>15</v>
      </c>
      <c r="H1365" t="b">
        <v>1</v>
      </c>
      <c r="I1365" t="b">
        <v>0</v>
      </c>
      <c r="J1365" s="10" t="b">
        <f>IF(OR(out[[#This Row],[retired]]=TRUE,out[[#This Row],[deceased]]=TRUE),FALSE,TRUE)</f>
        <v>0</v>
      </c>
      <c r="K1365" s="10" t="str">
        <f>IFERROR(VLOOKUP(out[[#This Row],[role]:[role]],Table2[],MATCH(out[[#Headers],[דירוג]],Table2[#Headers],0),FALSE),"אחר")</f>
        <v>שופט</v>
      </c>
      <c r="L1365" s="10" t="str">
        <f>IFERROR(VLOOKUP(out[[#This Row],[role]:[role]],Table2[],MATCH(out[[#Headers],[ערכאה]],Table2[#Headers],0),FALSE),"אחר")</f>
        <v>אחר</v>
      </c>
      <c r="M1365" s="10">
        <v>1</v>
      </c>
      <c r="N1365" s="10">
        <f>IF(out[[#This Row],[sex]]="female",1,0)</f>
        <v>0</v>
      </c>
      <c r="O1365" s="10"/>
      <c r="P1365" s="10">
        <f>IF(out[[#This Row],[שמות ערביים]]="ערבי",1,0)</f>
        <v>0</v>
      </c>
    </row>
    <row r="1366" spans="1:16" x14ac:dyDescent="0.25">
      <c r="A1366" s="1" t="s">
        <v>99</v>
      </c>
      <c r="B1366" s="1" t="s">
        <v>187</v>
      </c>
      <c r="C1366" s="1" t="s">
        <v>3251</v>
      </c>
      <c r="D1366" s="1" t="s">
        <v>3252</v>
      </c>
      <c r="E1366" s="1" t="s">
        <v>3253</v>
      </c>
      <c r="F1366" s="1" t="s">
        <v>3254</v>
      </c>
      <c r="G1366" s="1" t="s">
        <v>15</v>
      </c>
      <c r="H1366" t="b">
        <v>1</v>
      </c>
      <c r="I1366" t="b">
        <v>0</v>
      </c>
      <c r="J1366" s="10" t="b">
        <f>IF(OR(out[[#This Row],[retired]]=TRUE,out[[#This Row],[deceased]]=TRUE),FALSE,TRUE)</f>
        <v>0</v>
      </c>
      <c r="K1366" s="10" t="str">
        <f>IFERROR(VLOOKUP(out[[#This Row],[role]:[role]],Table2[],MATCH(out[[#Headers],[דירוג]],Table2[#Headers],0),FALSE),"אחר")</f>
        <v>אחר</v>
      </c>
      <c r="L1366" s="10" t="str">
        <f>IFERROR(VLOOKUP(out[[#This Row],[role]:[role]],Table2[],MATCH(out[[#Headers],[ערכאה]],Table2[#Headers],0),FALSE),"אחר")</f>
        <v>אחר</v>
      </c>
      <c r="M1366" s="10">
        <v>1</v>
      </c>
      <c r="N1366" s="10">
        <f>IF(out[[#This Row],[sex]]="female",1,0)</f>
        <v>0</v>
      </c>
      <c r="O1366" s="10"/>
      <c r="P1366" s="10">
        <f>IF(out[[#This Row],[שמות ערביים]]="ערבי",1,0)</f>
        <v>0</v>
      </c>
    </row>
    <row r="1367" spans="1:16" x14ac:dyDescent="0.25">
      <c r="A1367" s="1" t="s">
        <v>9</v>
      </c>
      <c r="B1367" s="1" t="s">
        <v>900</v>
      </c>
      <c r="C1367" s="1" t="s">
        <v>981</v>
      </c>
      <c r="D1367" s="1" t="s">
        <v>2380</v>
      </c>
      <c r="E1367" s="1" t="s">
        <v>3257</v>
      </c>
      <c r="F1367" s="1" t="s">
        <v>2382</v>
      </c>
      <c r="G1367" s="1" t="s">
        <v>15</v>
      </c>
      <c r="H1367" t="b">
        <v>1</v>
      </c>
      <c r="I1367" t="b">
        <v>0</v>
      </c>
      <c r="J1367" s="10" t="b">
        <f>IF(OR(out[[#This Row],[retired]]=TRUE,out[[#This Row],[deceased]]=TRUE),FALSE,TRUE)</f>
        <v>0</v>
      </c>
      <c r="K1367" s="10" t="str">
        <f>IFERROR(VLOOKUP(out[[#This Row],[role]:[role]],Table2[],MATCH(out[[#Headers],[דירוג]],Table2[#Headers],0),FALSE),"אחר")</f>
        <v>שופט</v>
      </c>
      <c r="L1367" s="10" t="str">
        <f>IFERROR(VLOOKUP(out[[#This Row],[role]:[role]],Table2[],MATCH(out[[#Headers],[ערכאה]],Table2[#Headers],0),FALSE),"אחר")</f>
        <v>בית משפט המחוזי</v>
      </c>
      <c r="M1367" s="10">
        <v>1</v>
      </c>
      <c r="N1367" s="10">
        <f>IF(out[[#This Row],[sex]]="female",1,0)</f>
        <v>0</v>
      </c>
      <c r="O1367" s="10"/>
      <c r="P1367" s="10">
        <f>IF(out[[#This Row],[שמות ערביים]]="ערבי",1,0)</f>
        <v>0</v>
      </c>
    </row>
    <row r="1368" spans="1:16" x14ac:dyDescent="0.25">
      <c r="A1368" s="1" t="s">
        <v>9</v>
      </c>
      <c r="B1368" s="1" t="s">
        <v>998</v>
      </c>
      <c r="C1368" s="1" t="s">
        <v>68</v>
      </c>
      <c r="D1368" s="1" t="s">
        <v>3263</v>
      </c>
      <c r="E1368" s="1" t="s">
        <v>2019</v>
      </c>
      <c r="F1368" s="1" t="s">
        <v>3264</v>
      </c>
      <c r="G1368" s="1" t="s">
        <v>15</v>
      </c>
      <c r="H1368" t="b">
        <v>1</v>
      </c>
      <c r="I1368" t="b">
        <v>0</v>
      </c>
      <c r="J1368" s="10" t="b">
        <f>IF(OR(out[[#This Row],[retired]]=TRUE,out[[#This Row],[deceased]]=TRUE),FALSE,TRUE)</f>
        <v>0</v>
      </c>
      <c r="K1368" s="10" t="str">
        <f>IFERROR(VLOOKUP(out[[#This Row],[role]:[role]],Table2[],MATCH(out[[#Headers],[דירוג]],Table2[#Headers],0),FALSE),"אחר")</f>
        <v>סגן או משנה</v>
      </c>
      <c r="L1368" s="10" t="str">
        <f>IFERROR(VLOOKUP(out[[#This Row],[role]:[role]],Table2[],MATCH(out[[#Headers],[ערכאה]],Table2[#Headers],0),FALSE),"אחר")</f>
        <v>בית משפט המחוזי</v>
      </c>
      <c r="M1368" s="10">
        <v>1</v>
      </c>
      <c r="N1368" s="10">
        <f>IF(out[[#This Row],[sex]]="female",1,0)</f>
        <v>0</v>
      </c>
      <c r="O1368" s="10"/>
      <c r="P1368" s="10">
        <f>IF(out[[#This Row],[שמות ערביים]]="ערבי",1,0)</f>
        <v>0</v>
      </c>
    </row>
    <row r="1369" spans="1:16" x14ac:dyDescent="0.25">
      <c r="A1369" s="1" t="s">
        <v>99</v>
      </c>
      <c r="B1369" s="1" t="s">
        <v>100</v>
      </c>
      <c r="C1369" s="1" t="s">
        <v>3265</v>
      </c>
      <c r="D1369" s="1" t="s">
        <v>3266</v>
      </c>
      <c r="E1369" s="1" t="s">
        <v>3267</v>
      </c>
      <c r="F1369" s="1" t="s">
        <v>3268</v>
      </c>
      <c r="G1369" s="1" t="s">
        <v>26</v>
      </c>
      <c r="H1369" t="b">
        <v>1</v>
      </c>
      <c r="I1369" t="b">
        <v>0</v>
      </c>
      <c r="J1369" s="10" t="b">
        <f>IF(OR(out[[#This Row],[retired]]=TRUE,out[[#This Row],[deceased]]=TRUE),FALSE,TRUE)</f>
        <v>0</v>
      </c>
      <c r="K1369" s="10" t="str">
        <f>IFERROR(VLOOKUP(out[[#This Row],[role]:[role]],Table2[],MATCH(out[[#Headers],[דירוג]],Table2[#Headers],0),FALSE),"אחר")</f>
        <v>רשם</v>
      </c>
      <c r="L1369" s="10" t="str">
        <f>IFERROR(VLOOKUP(out[[#This Row],[role]:[role]],Table2[],MATCH(out[[#Headers],[ערכאה]],Table2[#Headers],0),FALSE),"אחר")</f>
        <v>אחר</v>
      </c>
      <c r="M1369" s="10">
        <v>1</v>
      </c>
      <c r="N1369" s="10">
        <f>IF(out[[#This Row],[sex]]="female",1,0)</f>
        <v>1</v>
      </c>
      <c r="O1369" s="10"/>
      <c r="P1369" s="10">
        <f>IF(out[[#This Row],[שמות ערביים]]="ערבי",1,0)</f>
        <v>0</v>
      </c>
    </row>
    <row r="1370" spans="1:16" x14ac:dyDescent="0.25">
      <c r="A1370" s="1" t="s">
        <v>9</v>
      </c>
      <c r="B1370" s="1" t="s">
        <v>451</v>
      </c>
      <c r="C1370" s="1" t="s">
        <v>477</v>
      </c>
      <c r="D1370" s="1" t="s">
        <v>3272</v>
      </c>
      <c r="E1370" s="1" t="s">
        <v>70</v>
      </c>
      <c r="F1370" s="1" t="s">
        <v>70</v>
      </c>
      <c r="G1370" s="1" t="s">
        <v>15</v>
      </c>
      <c r="H1370" t="b">
        <v>1</v>
      </c>
      <c r="I1370" t="b">
        <v>1</v>
      </c>
      <c r="J1370" s="10" t="b">
        <f>IF(OR(out[[#This Row],[retired]]=TRUE,out[[#This Row],[deceased]]=TRUE),FALSE,TRUE)</f>
        <v>0</v>
      </c>
      <c r="K1370" s="10" t="str">
        <f>IFERROR(VLOOKUP(out[[#This Row],[role]:[role]],Table2[],MATCH(out[[#Headers],[דירוג]],Table2[#Headers],0),FALSE),"אחר")</f>
        <v>שופט</v>
      </c>
      <c r="L1370" s="10" t="str">
        <f>IFERROR(VLOOKUP(out[[#This Row],[role]:[role]],Table2[],MATCH(out[[#Headers],[ערכאה]],Table2[#Headers],0),FALSE),"אחר")</f>
        <v>בית המשפט העליון</v>
      </c>
      <c r="M1370" s="10">
        <v>1</v>
      </c>
      <c r="N1370" s="10">
        <f>IF(out[[#This Row],[sex]]="female",1,0)</f>
        <v>0</v>
      </c>
      <c r="O1370" s="10"/>
      <c r="P1370" s="10">
        <f>IF(out[[#This Row],[שמות ערביים]]="ערבי",1,0)</f>
        <v>0</v>
      </c>
    </row>
    <row r="1371" spans="1:16" x14ac:dyDescent="0.25">
      <c r="A1371" s="1" t="s">
        <v>9</v>
      </c>
      <c r="B1371" s="1" t="s">
        <v>164</v>
      </c>
      <c r="C1371" s="1" t="s">
        <v>3278</v>
      </c>
      <c r="D1371" s="1" t="s">
        <v>3279</v>
      </c>
      <c r="E1371" s="1" t="s">
        <v>3280</v>
      </c>
      <c r="F1371" s="1" t="s">
        <v>3281</v>
      </c>
      <c r="G1371" s="1" t="s">
        <v>26</v>
      </c>
      <c r="H1371" t="b">
        <v>1</v>
      </c>
      <c r="I1371" t="b">
        <v>0</v>
      </c>
      <c r="J1371" s="10" t="b">
        <f>IF(OR(out[[#This Row],[retired]]=TRUE,out[[#This Row],[deceased]]=TRUE),FALSE,TRUE)</f>
        <v>0</v>
      </c>
      <c r="K1371" s="10" t="str">
        <f>IFERROR(VLOOKUP(out[[#This Row],[role]:[role]],Table2[],MATCH(out[[#Headers],[דירוג]],Table2[#Headers],0),FALSE),"אחר")</f>
        <v>שופט</v>
      </c>
      <c r="L1371" s="10" t="str">
        <f>IFERROR(VLOOKUP(out[[#This Row],[role]:[role]],Table2[],MATCH(out[[#Headers],[ערכאה]],Table2[#Headers],0),FALSE),"אחר")</f>
        <v>בית הדין האזורי לעבודה</v>
      </c>
      <c r="M1371" s="10">
        <v>1</v>
      </c>
      <c r="N1371" s="10">
        <f>IF(out[[#This Row],[sex]]="female",1,0)</f>
        <v>1</v>
      </c>
      <c r="O1371" s="10"/>
      <c r="P1371" s="10">
        <f>IF(out[[#This Row],[שמות ערביים]]="ערבי",1,0)</f>
        <v>0</v>
      </c>
    </row>
    <row r="1372" spans="1:16" x14ac:dyDescent="0.25">
      <c r="A1372" s="1" t="s">
        <v>9</v>
      </c>
      <c r="B1372" s="1" t="s">
        <v>1243</v>
      </c>
      <c r="C1372" s="1" t="s">
        <v>630</v>
      </c>
      <c r="D1372" s="1" t="s">
        <v>3284</v>
      </c>
      <c r="E1372" s="1" t="s">
        <v>3285</v>
      </c>
      <c r="F1372" s="1" t="s">
        <v>3286</v>
      </c>
      <c r="G1372" s="1" t="s">
        <v>15</v>
      </c>
      <c r="H1372" t="b">
        <v>1</v>
      </c>
      <c r="I1372" t="b">
        <v>0</v>
      </c>
      <c r="J1372" s="10" t="b">
        <f>IF(OR(out[[#This Row],[retired]]=TRUE,out[[#This Row],[deceased]]=TRUE),FALSE,TRUE)</f>
        <v>0</v>
      </c>
      <c r="K1372" s="10" t="str">
        <f>IFERROR(VLOOKUP(out[[#This Row],[role]:[role]],Table2[],MATCH(out[[#Headers],[דירוג]],Table2[#Headers],0),FALSE),"אחר")</f>
        <v>שופט</v>
      </c>
      <c r="L1372" s="10" t="str">
        <f>IFERROR(VLOOKUP(out[[#This Row],[role]:[role]],Table2[],MATCH(out[[#Headers],[ערכאה]],Table2[#Headers],0),FALSE),"אחר")</f>
        <v>בית משפט שלום</v>
      </c>
      <c r="M1372" s="10">
        <v>1</v>
      </c>
      <c r="N1372" s="10">
        <f>IF(out[[#This Row],[sex]]="female",1,0)</f>
        <v>0</v>
      </c>
      <c r="O1372" s="10"/>
      <c r="P1372" s="10">
        <f>IF(out[[#This Row],[שמות ערביים]]="ערבי",1,0)</f>
        <v>0</v>
      </c>
    </row>
    <row r="1373" spans="1:16" x14ac:dyDescent="0.25">
      <c r="A1373" s="1" t="s">
        <v>9</v>
      </c>
      <c r="B1373" s="1" t="s">
        <v>10</v>
      </c>
      <c r="C1373" s="1" t="s">
        <v>2046</v>
      </c>
      <c r="D1373" s="1" t="s">
        <v>3287</v>
      </c>
      <c r="E1373" s="1" t="s">
        <v>2048</v>
      </c>
      <c r="F1373" s="1" t="s">
        <v>3288</v>
      </c>
      <c r="G1373" s="1" t="s">
        <v>15</v>
      </c>
      <c r="H1373" t="b">
        <v>1</v>
      </c>
      <c r="I1373" t="b">
        <v>1</v>
      </c>
      <c r="J1373" s="10" t="b">
        <f>IF(OR(out[[#This Row],[retired]]=TRUE,out[[#This Row],[deceased]]=TRUE),FALSE,TRUE)</f>
        <v>0</v>
      </c>
      <c r="K1373" s="10" t="str">
        <f>IFERROR(VLOOKUP(out[[#This Row],[role]:[role]],Table2[],MATCH(out[[#Headers],[דירוג]],Table2[#Headers],0),FALSE),"אחר")</f>
        <v>שופט</v>
      </c>
      <c r="L1373" s="10" t="str">
        <f>IFERROR(VLOOKUP(out[[#This Row],[role]:[role]],Table2[],MATCH(out[[#Headers],[ערכאה]],Table2[#Headers],0),FALSE),"אחר")</f>
        <v>בית משפט המחוזי</v>
      </c>
      <c r="M1373" s="10">
        <v>1</v>
      </c>
      <c r="N1373" s="10">
        <f>IF(out[[#This Row],[sex]]="female",1,0)</f>
        <v>0</v>
      </c>
      <c r="O1373" s="10"/>
      <c r="P1373" s="10">
        <f>IF(out[[#This Row],[שמות ערביים]]="ערבי",1,0)</f>
        <v>0</v>
      </c>
    </row>
    <row r="1374" spans="1:16" x14ac:dyDescent="0.25">
      <c r="A1374" s="1" t="s">
        <v>9</v>
      </c>
      <c r="B1374" s="1" t="s">
        <v>3289</v>
      </c>
      <c r="C1374" s="1" t="s">
        <v>3290</v>
      </c>
      <c r="D1374" s="1" t="s">
        <v>3291</v>
      </c>
      <c r="E1374" s="1" t="s">
        <v>3292</v>
      </c>
      <c r="F1374" s="1" t="s">
        <v>3293</v>
      </c>
      <c r="G1374" s="1" t="s">
        <v>26</v>
      </c>
      <c r="H1374" t="b">
        <v>1</v>
      </c>
      <c r="I1374" t="b">
        <v>0</v>
      </c>
      <c r="J1374" s="10" t="b">
        <f>IF(OR(out[[#This Row],[retired]]=TRUE,out[[#This Row],[deceased]]=TRUE),FALSE,TRUE)</f>
        <v>0</v>
      </c>
      <c r="K1374" s="10" t="str">
        <f>IFERROR(VLOOKUP(out[[#This Row],[role]:[role]],Table2[],MATCH(out[[#Headers],[דירוג]],Table2[#Headers],0),FALSE),"אחר")</f>
        <v>נשיא</v>
      </c>
      <c r="L1374" s="10" t="str">
        <f>IFERROR(VLOOKUP(out[[#This Row],[role]:[role]],Table2[],MATCH(out[[#Headers],[ערכאה]],Table2[#Headers],0),FALSE),"אחר")</f>
        <v>בית הדין האזורי לעבודה</v>
      </c>
      <c r="M1374" s="10">
        <v>1</v>
      </c>
      <c r="N1374" s="10">
        <f>IF(out[[#This Row],[sex]]="female",1,0)</f>
        <v>1</v>
      </c>
      <c r="O1374" s="10"/>
      <c r="P1374" s="10">
        <f>IF(out[[#This Row],[שמות ערביים]]="ערבי",1,0)</f>
        <v>0</v>
      </c>
    </row>
    <row r="1375" spans="1:16" x14ac:dyDescent="0.25">
      <c r="A1375" s="1" t="s">
        <v>99</v>
      </c>
      <c r="B1375" s="1" t="s">
        <v>3304</v>
      </c>
      <c r="C1375" s="1" t="s">
        <v>200</v>
      </c>
      <c r="D1375" s="1" t="s">
        <v>3305</v>
      </c>
      <c r="E1375" s="1" t="s">
        <v>869</v>
      </c>
      <c r="F1375" s="1" t="s">
        <v>3306</v>
      </c>
      <c r="G1375" s="1" t="s">
        <v>15</v>
      </c>
      <c r="H1375" t="b">
        <v>1</v>
      </c>
      <c r="I1375" t="b">
        <v>0</v>
      </c>
      <c r="J1375" s="10" t="b">
        <f>IF(OR(out[[#This Row],[retired]]=TRUE,out[[#This Row],[deceased]]=TRUE),FALSE,TRUE)</f>
        <v>0</v>
      </c>
      <c r="K1375" s="10" t="str">
        <f>IFERROR(VLOOKUP(out[[#This Row],[role]:[role]],Table2[],MATCH(out[[#Headers],[דירוג]],Table2[#Headers],0),FALSE),"אחר")</f>
        <v>רשם</v>
      </c>
      <c r="L1375" s="10" t="str">
        <f>IFERROR(VLOOKUP(out[[#This Row],[role]:[role]],Table2[],MATCH(out[[#Headers],[ערכאה]],Table2[#Headers],0),FALSE),"אחר")</f>
        <v>בית משפט שלום</v>
      </c>
      <c r="M1375" s="10">
        <v>1</v>
      </c>
      <c r="N1375" s="10">
        <f>IF(out[[#This Row],[sex]]="female",1,0)</f>
        <v>0</v>
      </c>
      <c r="O1375" s="10"/>
      <c r="P1375" s="10">
        <f>IF(out[[#This Row],[שמות ערביים]]="ערבי",1,0)</f>
        <v>0</v>
      </c>
    </row>
    <row r="1376" spans="1:16" x14ac:dyDescent="0.25">
      <c r="A1376" s="1" t="s">
        <v>99</v>
      </c>
      <c r="B1376" s="1" t="s">
        <v>3315</v>
      </c>
      <c r="C1376" s="1" t="s">
        <v>828</v>
      </c>
      <c r="D1376" s="1" t="s">
        <v>3316</v>
      </c>
      <c r="E1376" s="1" t="s">
        <v>830</v>
      </c>
      <c r="F1376" s="1" t="s">
        <v>3317</v>
      </c>
      <c r="G1376" s="1" t="s">
        <v>26</v>
      </c>
      <c r="H1376" t="b">
        <v>1</v>
      </c>
      <c r="I1376" t="b">
        <v>0</v>
      </c>
      <c r="J1376" s="10" t="b">
        <f>IF(OR(out[[#This Row],[retired]]=TRUE,out[[#This Row],[deceased]]=TRUE),FALSE,TRUE)</f>
        <v>0</v>
      </c>
      <c r="K1376" s="10" t="str">
        <f>IFERROR(VLOOKUP(out[[#This Row],[role]:[role]],Table2[],MATCH(out[[#Headers],[דירוג]],Table2[#Headers],0),FALSE),"אחר")</f>
        <v>רשם</v>
      </c>
      <c r="L1376" s="10" t="str">
        <f>IFERROR(VLOOKUP(out[[#This Row],[role]:[role]],Table2[],MATCH(out[[#Headers],[ערכאה]],Table2[#Headers],0),FALSE),"אחר")</f>
        <v>בית משפט שלום</v>
      </c>
      <c r="M1376" s="10">
        <v>1</v>
      </c>
      <c r="N1376" s="10">
        <f>IF(out[[#This Row],[sex]]="female",1,0)</f>
        <v>1</v>
      </c>
      <c r="O1376" s="10"/>
      <c r="P1376" s="10">
        <f>IF(out[[#This Row],[שמות ערביים]]="ערבי",1,0)</f>
        <v>0</v>
      </c>
    </row>
    <row r="1377" spans="1:16" x14ac:dyDescent="0.25">
      <c r="A1377" s="1" t="s">
        <v>9</v>
      </c>
      <c r="B1377" s="1" t="s">
        <v>70</v>
      </c>
      <c r="C1377" s="1" t="s">
        <v>3320</v>
      </c>
      <c r="D1377" s="1" t="s">
        <v>3321</v>
      </c>
      <c r="E1377" s="1" t="s">
        <v>3322</v>
      </c>
      <c r="F1377" s="1" t="s">
        <v>3323</v>
      </c>
      <c r="G1377" s="1" t="s">
        <v>26</v>
      </c>
      <c r="H1377" t="b">
        <v>1</v>
      </c>
      <c r="I1377" t="b">
        <v>1</v>
      </c>
      <c r="J1377" s="10" t="b">
        <f>IF(OR(out[[#This Row],[retired]]=TRUE,out[[#This Row],[deceased]]=TRUE),FALSE,TRUE)</f>
        <v>0</v>
      </c>
      <c r="K1377" s="10" t="str">
        <f>IFERROR(VLOOKUP(out[[#This Row],[role]:[role]],Table2[],MATCH(out[[#Headers],[דירוג]],Table2[#Headers],0),FALSE),"אחר")</f>
        <v>אחר</v>
      </c>
      <c r="L1377" s="10" t="str">
        <f>IFERROR(VLOOKUP(out[[#This Row],[role]:[role]],Table2[],MATCH(out[[#Headers],[ערכאה]],Table2[#Headers],0),FALSE),"אחר")</f>
        <v>אחר</v>
      </c>
      <c r="M1377" s="10">
        <v>1</v>
      </c>
      <c r="N1377" s="10">
        <f>IF(out[[#This Row],[sex]]="female",1,0)</f>
        <v>1</v>
      </c>
      <c r="O1377" s="10"/>
      <c r="P1377" s="10">
        <f>IF(out[[#This Row],[שמות ערביים]]="ערבי",1,0)</f>
        <v>0</v>
      </c>
    </row>
    <row r="1378" spans="1:16" x14ac:dyDescent="0.25">
      <c r="A1378" s="1" t="s">
        <v>9</v>
      </c>
      <c r="B1378" s="1" t="s">
        <v>3324</v>
      </c>
      <c r="C1378" s="1" t="s">
        <v>3325</v>
      </c>
      <c r="D1378" s="1" t="s">
        <v>3318</v>
      </c>
      <c r="E1378" s="1" t="s">
        <v>3326</v>
      </c>
      <c r="F1378" s="1" t="s">
        <v>3319</v>
      </c>
      <c r="G1378" s="1" t="s">
        <v>15</v>
      </c>
      <c r="H1378" t="b">
        <v>1</v>
      </c>
      <c r="I1378" t="b">
        <v>0</v>
      </c>
      <c r="J1378" s="10" t="b">
        <f>IF(OR(out[[#This Row],[retired]]=TRUE,out[[#This Row],[deceased]]=TRUE),FALSE,TRUE)</f>
        <v>0</v>
      </c>
      <c r="K1378" s="10" t="str">
        <f>IFERROR(VLOOKUP(out[[#This Row],[role]:[role]],Table2[],MATCH(out[[#Headers],[דירוג]],Table2[#Headers],0),FALSE),"אחר")</f>
        <v>סגן או משנה</v>
      </c>
      <c r="L1378" s="10" t="str">
        <f>IFERROR(VLOOKUP(out[[#This Row],[role]:[role]],Table2[],MATCH(out[[#Headers],[ערכאה]],Table2[#Headers],0),FALSE),"אחר")</f>
        <v>בית משפט לתעבורה</v>
      </c>
      <c r="M1378" s="10">
        <v>1</v>
      </c>
      <c r="N1378" s="10">
        <f>IF(out[[#This Row],[sex]]="female",1,0)</f>
        <v>0</v>
      </c>
      <c r="O1378" s="10"/>
      <c r="P1378" s="10">
        <f>IF(out[[#This Row],[שמות ערביים]]="ערבי",1,0)</f>
        <v>0</v>
      </c>
    </row>
    <row r="1379" spans="1:16" x14ac:dyDescent="0.25">
      <c r="A1379" s="1" t="s">
        <v>9</v>
      </c>
      <c r="B1379" s="1" t="s">
        <v>900</v>
      </c>
      <c r="C1379" s="1" t="s">
        <v>155</v>
      </c>
      <c r="D1379" s="1" t="s">
        <v>3328</v>
      </c>
      <c r="E1379" s="1" t="s">
        <v>1417</v>
      </c>
      <c r="F1379" s="1" t="s">
        <v>3329</v>
      </c>
      <c r="G1379" s="1" t="s">
        <v>15</v>
      </c>
      <c r="H1379" t="b">
        <v>1</v>
      </c>
      <c r="I1379" t="b">
        <v>0</v>
      </c>
      <c r="J1379" s="10" t="b">
        <f>IF(OR(out[[#This Row],[retired]]=TRUE,out[[#This Row],[deceased]]=TRUE),FALSE,TRUE)</f>
        <v>0</v>
      </c>
      <c r="K1379" s="10" t="str">
        <f>IFERROR(VLOOKUP(out[[#This Row],[role]:[role]],Table2[],MATCH(out[[#Headers],[דירוג]],Table2[#Headers],0),FALSE),"אחר")</f>
        <v>שופט</v>
      </c>
      <c r="L1379" s="10" t="str">
        <f>IFERROR(VLOOKUP(out[[#This Row],[role]:[role]],Table2[],MATCH(out[[#Headers],[ערכאה]],Table2[#Headers],0),FALSE),"אחר")</f>
        <v>בית משפט המחוזי</v>
      </c>
      <c r="M1379" s="10">
        <v>1</v>
      </c>
      <c r="N1379" s="10">
        <f>IF(out[[#This Row],[sex]]="female",1,0)</f>
        <v>0</v>
      </c>
      <c r="O1379" s="10"/>
      <c r="P1379" s="10">
        <f>IF(out[[#This Row],[שמות ערביים]]="ערבי",1,0)</f>
        <v>0</v>
      </c>
    </row>
    <row r="1380" spans="1:16" x14ac:dyDescent="0.25">
      <c r="A1380" s="1" t="s">
        <v>9</v>
      </c>
      <c r="B1380" s="1" t="s">
        <v>3331</v>
      </c>
      <c r="C1380" s="1" t="s">
        <v>3332</v>
      </c>
      <c r="D1380" s="1" t="s">
        <v>3333</v>
      </c>
      <c r="E1380" s="1" t="s">
        <v>70</v>
      </c>
      <c r="F1380" s="1" t="s">
        <v>70</v>
      </c>
      <c r="G1380" s="1" t="s">
        <v>15</v>
      </c>
      <c r="H1380" t="b">
        <v>1</v>
      </c>
      <c r="I1380" t="b">
        <v>1</v>
      </c>
      <c r="J1380" s="10" t="b">
        <f>IF(OR(out[[#This Row],[retired]]=TRUE,out[[#This Row],[deceased]]=TRUE),FALSE,TRUE)</f>
        <v>0</v>
      </c>
      <c r="K1380" s="10" t="str">
        <f>IFERROR(VLOOKUP(out[[#This Row],[role]:[role]],Table2[],MATCH(out[[#Headers],[דירוג]],Table2[#Headers],0),FALSE),"אחר")</f>
        <v>שופט</v>
      </c>
      <c r="L1380" s="10" t="str">
        <f>IFERROR(VLOOKUP(out[[#This Row],[role]:[role]],Table2[],MATCH(out[[#Headers],[ערכאה]],Table2[#Headers],0),FALSE),"אחר")</f>
        <v>בית משפט שלום</v>
      </c>
      <c r="M1380" s="10">
        <v>1</v>
      </c>
      <c r="N1380" s="10">
        <f>IF(out[[#This Row],[sex]]="female",1,0)</f>
        <v>0</v>
      </c>
      <c r="O1380" s="10"/>
      <c r="P1380" s="10">
        <f>IF(out[[#This Row],[שמות ערביים]]="ערבי",1,0)</f>
        <v>0</v>
      </c>
    </row>
    <row r="1381" spans="1:16" x14ac:dyDescent="0.25">
      <c r="A1381" s="1" t="s">
        <v>9</v>
      </c>
      <c r="B1381" s="1" t="s">
        <v>2626</v>
      </c>
      <c r="C1381" s="1" t="s">
        <v>142</v>
      </c>
      <c r="D1381" s="1" t="s">
        <v>3336</v>
      </c>
      <c r="E1381" s="1" t="s">
        <v>2600</v>
      </c>
      <c r="F1381" s="1" t="s">
        <v>3337</v>
      </c>
      <c r="G1381" s="1" t="s">
        <v>15</v>
      </c>
      <c r="H1381" t="b">
        <v>1</v>
      </c>
      <c r="I1381" t="b">
        <v>0</v>
      </c>
      <c r="J1381" s="10" t="b">
        <f>IF(OR(out[[#This Row],[retired]]=TRUE,out[[#This Row],[deceased]]=TRUE),FALSE,TRUE)</f>
        <v>0</v>
      </c>
      <c r="K1381" s="10" t="str">
        <f>IFERROR(VLOOKUP(out[[#This Row],[role]:[role]],Table2[],MATCH(out[[#Headers],[דירוג]],Table2[#Headers],0),FALSE),"אחר")</f>
        <v>שופט</v>
      </c>
      <c r="L1381" s="10" t="str">
        <f>IFERROR(VLOOKUP(out[[#This Row],[role]:[role]],Table2[],MATCH(out[[#Headers],[ערכאה]],Table2[#Headers],0),FALSE),"אחר")</f>
        <v>בית משפט שלום</v>
      </c>
      <c r="M1381" s="10">
        <v>1</v>
      </c>
      <c r="N1381" s="10">
        <f>IF(out[[#This Row],[sex]]="female",1,0)</f>
        <v>0</v>
      </c>
      <c r="O1381" s="10"/>
      <c r="P1381" s="10">
        <f>IF(out[[#This Row],[שמות ערביים]]="ערבי",1,0)</f>
        <v>0</v>
      </c>
    </row>
    <row r="1382" spans="1:16" x14ac:dyDescent="0.25">
      <c r="A1382" s="1" t="s">
        <v>9</v>
      </c>
      <c r="B1382" s="1" t="s">
        <v>3338</v>
      </c>
      <c r="C1382" s="1" t="s">
        <v>3339</v>
      </c>
      <c r="D1382" s="1" t="s">
        <v>3328</v>
      </c>
      <c r="E1382" s="1" t="s">
        <v>3340</v>
      </c>
      <c r="F1382" s="1" t="s">
        <v>3329</v>
      </c>
      <c r="G1382" s="1" t="s">
        <v>26</v>
      </c>
      <c r="H1382" t="b">
        <v>1</v>
      </c>
      <c r="I1382" t="b">
        <v>0</v>
      </c>
      <c r="J1382" s="10" t="b">
        <f>IF(OR(out[[#This Row],[retired]]=TRUE,out[[#This Row],[deceased]]=TRUE),FALSE,TRUE)</f>
        <v>0</v>
      </c>
      <c r="K1382" s="10" t="str">
        <f>IFERROR(VLOOKUP(out[[#This Row],[role]:[role]],Table2[],MATCH(out[[#Headers],[דירוג]],Table2[#Headers],0),FALSE),"אחר")</f>
        <v>שופט</v>
      </c>
      <c r="L1382" s="10" t="str">
        <f>IFERROR(VLOOKUP(out[[#This Row],[role]:[role]],Table2[],MATCH(out[[#Headers],[ערכאה]],Table2[#Headers],0),FALSE),"אחר")</f>
        <v>בית הדין הארצי לעבודה</v>
      </c>
      <c r="M1382" s="10">
        <v>1</v>
      </c>
      <c r="N1382" s="10">
        <f>IF(out[[#This Row],[sex]]="female",1,0)</f>
        <v>1</v>
      </c>
      <c r="O1382" s="10"/>
      <c r="P1382" s="10">
        <f>IF(out[[#This Row],[שמות ערביים]]="ערבי",1,0)</f>
        <v>0</v>
      </c>
    </row>
    <row r="1383" spans="1:16" x14ac:dyDescent="0.25">
      <c r="A1383" s="1" t="s">
        <v>9</v>
      </c>
      <c r="B1383" s="1" t="s">
        <v>3341</v>
      </c>
      <c r="C1383" s="1" t="s">
        <v>381</v>
      </c>
      <c r="D1383" s="1" t="s">
        <v>3328</v>
      </c>
      <c r="E1383" s="1" t="s">
        <v>382</v>
      </c>
      <c r="F1383" s="1" t="s">
        <v>3329</v>
      </c>
      <c r="G1383" s="1" t="s">
        <v>26</v>
      </c>
      <c r="H1383" t="b">
        <v>1</v>
      </c>
      <c r="I1383" t="b">
        <v>1</v>
      </c>
      <c r="J1383" s="10" t="b">
        <f>IF(OR(out[[#This Row],[retired]]=TRUE,out[[#This Row],[deceased]]=TRUE),FALSE,TRUE)</f>
        <v>0</v>
      </c>
      <c r="K1383" s="10" t="str">
        <f>IFERROR(VLOOKUP(out[[#This Row],[role]:[role]],Table2[],MATCH(out[[#Headers],[דירוג]],Table2[#Headers],0),FALSE),"אחר")</f>
        <v>שופט</v>
      </c>
      <c r="L1383" s="10" t="str">
        <f>IFERROR(VLOOKUP(out[[#This Row],[role]:[role]],Table2[],MATCH(out[[#Headers],[ערכאה]],Table2[#Headers],0),FALSE),"אחר")</f>
        <v>בית משפט המחוזי</v>
      </c>
      <c r="M1383" s="10">
        <v>1</v>
      </c>
      <c r="N1383" s="10">
        <f>IF(out[[#This Row],[sex]]="female",1,0)</f>
        <v>1</v>
      </c>
      <c r="O1383" s="10"/>
      <c r="P1383" s="10">
        <f>IF(out[[#This Row],[שמות ערביים]]="ערבי",1,0)</f>
        <v>0</v>
      </c>
    </row>
    <row r="1384" spans="1:16" x14ac:dyDescent="0.25">
      <c r="A1384" s="1" t="s">
        <v>9</v>
      </c>
      <c r="B1384" s="1" t="s">
        <v>496</v>
      </c>
      <c r="C1384" s="1" t="s">
        <v>155</v>
      </c>
      <c r="D1384" s="1" t="s">
        <v>3342</v>
      </c>
      <c r="E1384" s="1" t="s">
        <v>1417</v>
      </c>
      <c r="F1384" s="1" t="s">
        <v>3343</v>
      </c>
      <c r="G1384" s="1" t="s">
        <v>15</v>
      </c>
      <c r="H1384" t="b">
        <v>1</v>
      </c>
      <c r="I1384" t="b">
        <v>1</v>
      </c>
      <c r="J1384" s="10" t="b">
        <f>IF(OR(out[[#This Row],[retired]]=TRUE,out[[#This Row],[deceased]]=TRUE),FALSE,TRUE)</f>
        <v>0</v>
      </c>
      <c r="K1384" s="10" t="str">
        <f>IFERROR(VLOOKUP(out[[#This Row],[role]:[role]],Table2[],MATCH(out[[#Headers],[דירוג]],Table2[#Headers],0),FALSE),"אחר")</f>
        <v>סגן או משנה</v>
      </c>
      <c r="L1384" s="10" t="str">
        <f>IFERROR(VLOOKUP(out[[#This Row],[role]:[role]],Table2[],MATCH(out[[#Headers],[ערכאה]],Table2[#Headers],0),FALSE),"אחר")</f>
        <v>בית משפט המחוזי</v>
      </c>
      <c r="M1384" s="10">
        <v>1</v>
      </c>
      <c r="N1384" s="10">
        <f>IF(out[[#This Row],[sex]]="female",1,0)</f>
        <v>0</v>
      </c>
      <c r="O1384" s="10"/>
      <c r="P1384" s="10">
        <f>IF(out[[#This Row],[שמות ערביים]]="ערבי",1,0)</f>
        <v>0</v>
      </c>
    </row>
    <row r="1385" spans="1:16" x14ac:dyDescent="0.25">
      <c r="A1385" s="1" t="s">
        <v>9</v>
      </c>
      <c r="B1385" s="1" t="s">
        <v>3344</v>
      </c>
      <c r="C1385" s="1" t="s">
        <v>3345</v>
      </c>
      <c r="D1385" s="1" t="s">
        <v>3346</v>
      </c>
      <c r="E1385" s="1" t="s">
        <v>3347</v>
      </c>
      <c r="F1385" s="1" t="s">
        <v>3348</v>
      </c>
      <c r="G1385" s="1" t="s">
        <v>15</v>
      </c>
      <c r="H1385" t="b">
        <v>1</v>
      </c>
      <c r="I1385" t="b">
        <v>0</v>
      </c>
      <c r="J1385" s="10" t="b">
        <f>IF(OR(out[[#This Row],[retired]]=TRUE,out[[#This Row],[deceased]]=TRUE),FALSE,TRUE)</f>
        <v>0</v>
      </c>
      <c r="K1385" s="10" t="str">
        <f>IFERROR(VLOOKUP(out[[#This Row],[role]:[role]],Table2[],MATCH(out[[#Headers],[דירוג]],Table2[#Headers],0),FALSE),"אחר")</f>
        <v>שופט</v>
      </c>
      <c r="L1385" s="10" t="str">
        <f>IFERROR(VLOOKUP(out[[#This Row],[role]:[role]],Table2[],MATCH(out[[#Headers],[ערכאה]],Table2[#Headers],0),FALSE),"אחר")</f>
        <v>בית משפט שלום</v>
      </c>
      <c r="M1385" s="10">
        <v>1</v>
      </c>
      <c r="N1385" s="10">
        <f>IF(out[[#This Row],[sex]]="female",1,0)</f>
        <v>0</v>
      </c>
      <c r="O1385" s="10"/>
      <c r="P1385" s="10">
        <f>IF(out[[#This Row],[שמות ערביים]]="ערבי",1,0)</f>
        <v>0</v>
      </c>
    </row>
    <row r="1386" spans="1:16" x14ac:dyDescent="0.25">
      <c r="A1386" s="1" t="s">
        <v>9</v>
      </c>
      <c r="B1386" s="1" t="s">
        <v>3357</v>
      </c>
      <c r="C1386" s="1" t="s">
        <v>1256</v>
      </c>
      <c r="D1386" s="1" t="s">
        <v>3358</v>
      </c>
      <c r="E1386" s="1" t="s">
        <v>979</v>
      </c>
      <c r="F1386" s="1" t="s">
        <v>3359</v>
      </c>
      <c r="G1386" s="1" t="s">
        <v>15</v>
      </c>
      <c r="H1386" t="b">
        <v>1</v>
      </c>
      <c r="I1386" t="b">
        <v>1</v>
      </c>
      <c r="J1386" s="10" t="b">
        <f>IF(OR(out[[#This Row],[retired]]=TRUE,out[[#This Row],[deceased]]=TRUE),FALSE,TRUE)</f>
        <v>0</v>
      </c>
      <c r="K1386" s="10" t="str">
        <f>IFERROR(VLOOKUP(out[[#This Row],[role]:[role]],Table2[],MATCH(out[[#Headers],[דירוג]],Table2[#Headers],0),FALSE),"אחר")</f>
        <v>שופט</v>
      </c>
      <c r="L1386" s="10" t="str">
        <f>IFERROR(VLOOKUP(out[[#This Row],[role]:[role]],Table2[],MATCH(out[[#Headers],[ערכאה]],Table2[#Headers],0),FALSE),"אחר")</f>
        <v>בית משפט המחוזי</v>
      </c>
      <c r="M1386" s="10">
        <v>1</v>
      </c>
      <c r="N1386" s="10">
        <f>IF(out[[#This Row],[sex]]="female",1,0)</f>
        <v>0</v>
      </c>
      <c r="O1386" s="10"/>
      <c r="P1386" s="10">
        <f>IF(out[[#This Row],[שמות ערביים]]="ערבי",1,0)</f>
        <v>0</v>
      </c>
    </row>
    <row r="1387" spans="1:16" x14ac:dyDescent="0.25">
      <c r="A1387" s="1" t="s">
        <v>9</v>
      </c>
      <c r="B1387" s="1" t="s">
        <v>717</v>
      </c>
      <c r="C1387" s="1" t="s">
        <v>727</v>
      </c>
      <c r="D1387" s="1" t="s">
        <v>3362</v>
      </c>
      <c r="E1387" s="1" t="s">
        <v>733</v>
      </c>
      <c r="F1387" s="1" t="s">
        <v>3363</v>
      </c>
      <c r="G1387" s="1" t="s">
        <v>15</v>
      </c>
      <c r="H1387" t="b">
        <v>1</v>
      </c>
      <c r="I1387" t="b">
        <v>1</v>
      </c>
      <c r="J1387" s="10" t="b">
        <f>IF(OR(out[[#This Row],[retired]]=TRUE,out[[#This Row],[deceased]]=TRUE),FALSE,TRUE)</f>
        <v>0</v>
      </c>
      <c r="K1387" s="10" t="str">
        <f>IFERROR(VLOOKUP(out[[#This Row],[role]:[role]],Table2[],MATCH(out[[#Headers],[דירוג]],Table2[#Headers],0),FALSE),"אחר")</f>
        <v>שופט</v>
      </c>
      <c r="L1387" s="10" t="str">
        <f>IFERROR(VLOOKUP(out[[#This Row],[role]:[role]],Table2[],MATCH(out[[#Headers],[ערכאה]],Table2[#Headers],0),FALSE),"אחר")</f>
        <v>בית משפט המחוזי</v>
      </c>
      <c r="M1387" s="10">
        <v>1</v>
      </c>
      <c r="N1387" s="10">
        <f>IF(out[[#This Row],[sex]]="female",1,0)</f>
        <v>0</v>
      </c>
      <c r="O1387" s="10"/>
      <c r="P1387" s="10">
        <f>IF(out[[#This Row],[שמות ערביים]]="ערבי",1,0)</f>
        <v>0</v>
      </c>
    </row>
    <row r="1388" spans="1:16" x14ac:dyDescent="0.25">
      <c r="A1388" s="1" t="s">
        <v>9</v>
      </c>
      <c r="B1388" s="1" t="s">
        <v>1099</v>
      </c>
      <c r="C1388" s="1" t="s">
        <v>3370</v>
      </c>
      <c r="D1388" s="1" t="s">
        <v>3371</v>
      </c>
      <c r="E1388" s="1" t="s">
        <v>3372</v>
      </c>
      <c r="F1388" s="1" t="s">
        <v>3373</v>
      </c>
      <c r="G1388" s="1" t="s">
        <v>15</v>
      </c>
      <c r="H1388" t="b">
        <v>1</v>
      </c>
      <c r="I1388" t="b">
        <v>0</v>
      </c>
      <c r="J1388" s="10" t="b">
        <f>IF(OR(out[[#This Row],[retired]]=TRUE,out[[#This Row],[deceased]]=TRUE),FALSE,TRUE)</f>
        <v>0</v>
      </c>
      <c r="K1388" s="10" t="str">
        <f>IFERROR(VLOOKUP(out[[#This Row],[role]:[role]],Table2[],MATCH(out[[#Headers],[דירוג]],Table2[#Headers],0),FALSE),"אחר")</f>
        <v>שופט</v>
      </c>
      <c r="L1388" s="10" t="str">
        <f>IFERROR(VLOOKUP(out[[#This Row],[role]:[role]],Table2[],MATCH(out[[#Headers],[ערכאה]],Table2[#Headers],0),FALSE),"אחר")</f>
        <v>בית משפט שלום</v>
      </c>
      <c r="M1388" s="10">
        <v>1</v>
      </c>
      <c r="N1388" s="10">
        <f>IF(out[[#This Row],[sex]]="female",1,0)</f>
        <v>0</v>
      </c>
      <c r="O1388" s="10"/>
      <c r="P1388" s="10">
        <f>IF(out[[#This Row],[שמות ערביים]]="ערבי",1,0)</f>
        <v>0</v>
      </c>
    </row>
    <row r="1389" spans="1:16" x14ac:dyDescent="0.25">
      <c r="A1389" s="1" t="s">
        <v>9</v>
      </c>
      <c r="B1389" s="1" t="s">
        <v>646</v>
      </c>
      <c r="C1389" s="1" t="s">
        <v>2885</v>
      </c>
      <c r="D1389" s="1" t="s">
        <v>3392</v>
      </c>
      <c r="E1389" s="1" t="s">
        <v>2886</v>
      </c>
      <c r="F1389" s="1" t="s">
        <v>3393</v>
      </c>
      <c r="G1389" s="1" t="s">
        <v>26</v>
      </c>
      <c r="H1389" t="b">
        <v>1</v>
      </c>
      <c r="I1389" t="b">
        <v>0</v>
      </c>
      <c r="J1389" s="10" t="b">
        <f>IF(OR(out[[#This Row],[retired]]=TRUE,out[[#This Row],[deceased]]=TRUE),FALSE,TRUE)</f>
        <v>0</v>
      </c>
      <c r="K1389" s="10" t="str">
        <f>IFERROR(VLOOKUP(out[[#This Row],[role]:[role]],Table2[],MATCH(out[[#Headers],[דירוג]],Table2[#Headers],0),FALSE),"אחר")</f>
        <v>שופט</v>
      </c>
      <c r="L1389" s="10" t="str">
        <f>IFERROR(VLOOKUP(out[[#This Row],[role]:[role]],Table2[],MATCH(out[[#Headers],[ערכאה]],Table2[#Headers],0),FALSE),"אחר")</f>
        <v>בית הדין האזורי לעבודה</v>
      </c>
      <c r="M1389" s="10">
        <v>1</v>
      </c>
      <c r="N1389" s="10">
        <f>IF(out[[#This Row],[sex]]="female",1,0)</f>
        <v>1</v>
      </c>
      <c r="O1389" s="10"/>
      <c r="P1389" s="10">
        <f>IF(out[[#This Row],[שמות ערביים]]="ערבי",1,0)</f>
        <v>0</v>
      </c>
    </row>
    <row r="1390" spans="1:16" x14ac:dyDescent="0.25">
      <c r="A1390" s="1" t="s">
        <v>9</v>
      </c>
      <c r="B1390" s="1" t="s">
        <v>3398</v>
      </c>
      <c r="C1390" s="1" t="s">
        <v>3399</v>
      </c>
      <c r="D1390" s="1" t="s">
        <v>3400</v>
      </c>
      <c r="E1390" s="1" t="s">
        <v>3401</v>
      </c>
      <c r="F1390" s="1" t="s">
        <v>3402</v>
      </c>
      <c r="G1390" s="1" t="s">
        <v>15</v>
      </c>
      <c r="H1390" t="b">
        <v>1</v>
      </c>
      <c r="I1390" t="b">
        <v>0</v>
      </c>
      <c r="J1390" s="10" t="b">
        <f>IF(OR(out[[#This Row],[retired]]=TRUE,out[[#This Row],[deceased]]=TRUE),FALSE,TRUE)</f>
        <v>0</v>
      </c>
      <c r="K1390" s="10" t="str">
        <f>IFERROR(VLOOKUP(out[[#This Row],[role]:[role]],Table2[],MATCH(out[[#Headers],[דירוג]],Table2[#Headers],0),FALSE),"אחר")</f>
        <v>סגן או משנה</v>
      </c>
      <c r="L1390" s="10" t="str">
        <f>IFERROR(VLOOKUP(out[[#This Row],[role]:[role]],Table2[],MATCH(out[[#Headers],[ערכאה]],Table2[#Headers],0),FALSE),"אחר")</f>
        <v>בית משפט שלום</v>
      </c>
      <c r="M1390" s="10">
        <v>1</v>
      </c>
      <c r="N1390" s="10">
        <f>IF(out[[#This Row],[sex]]="female",1,0)</f>
        <v>0</v>
      </c>
      <c r="O1390" s="10"/>
      <c r="P1390" s="10">
        <f>IF(out[[#This Row],[שמות ערביים]]="ערבי",1,0)</f>
        <v>0</v>
      </c>
    </row>
    <row r="1391" spans="1:16" x14ac:dyDescent="0.25">
      <c r="A1391" s="1" t="s">
        <v>9</v>
      </c>
      <c r="B1391" s="1" t="s">
        <v>680</v>
      </c>
      <c r="C1391" s="1" t="s">
        <v>605</v>
      </c>
      <c r="D1391" s="1" t="s">
        <v>3409</v>
      </c>
      <c r="E1391" s="1" t="s">
        <v>607</v>
      </c>
      <c r="F1391" s="1" t="s">
        <v>3410</v>
      </c>
      <c r="G1391" s="1" t="s">
        <v>15</v>
      </c>
      <c r="H1391" t="b">
        <v>1</v>
      </c>
      <c r="I1391" t="b">
        <v>0</v>
      </c>
      <c r="J1391" s="10" t="b">
        <f>IF(OR(out[[#This Row],[retired]]=TRUE,out[[#This Row],[deceased]]=TRUE),FALSE,TRUE)</f>
        <v>0</v>
      </c>
      <c r="K1391" s="10" t="str">
        <f>IFERROR(VLOOKUP(out[[#This Row],[role]:[role]],Table2[],MATCH(out[[#Headers],[דירוג]],Table2[#Headers],0),FALSE),"אחר")</f>
        <v>שופט</v>
      </c>
      <c r="L1391" s="10" t="str">
        <f>IFERROR(VLOOKUP(out[[#This Row],[role]:[role]],Table2[],MATCH(out[[#Headers],[ערכאה]],Table2[#Headers],0),FALSE),"אחר")</f>
        <v>בית משפט שלום</v>
      </c>
      <c r="M1391" s="10">
        <v>1</v>
      </c>
      <c r="N1391" s="10">
        <f>IF(out[[#This Row],[sex]]="female",1,0)</f>
        <v>0</v>
      </c>
      <c r="O1391" s="10"/>
      <c r="P1391" s="10">
        <f>IF(out[[#This Row],[שמות ערביים]]="ערבי",1,0)</f>
        <v>0</v>
      </c>
    </row>
    <row r="1392" spans="1:16" x14ac:dyDescent="0.25">
      <c r="A1392" s="1" t="s">
        <v>9</v>
      </c>
      <c r="B1392" s="1" t="s">
        <v>21</v>
      </c>
      <c r="C1392" s="1" t="s">
        <v>622</v>
      </c>
      <c r="D1392" s="1" t="s">
        <v>3415</v>
      </c>
      <c r="E1392" s="1" t="s">
        <v>623</v>
      </c>
      <c r="F1392" s="1" t="s">
        <v>3416</v>
      </c>
      <c r="G1392" s="1" t="s">
        <v>26</v>
      </c>
      <c r="H1392" t="b">
        <v>1</v>
      </c>
      <c r="I1392" t="b">
        <v>0</v>
      </c>
      <c r="J1392" s="10" t="b">
        <f>IF(OR(out[[#This Row],[retired]]=TRUE,out[[#This Row],[deceased]]=TRUE),FALSE,TRUE)</f>
        <v>0</v>
      </c>
      <c r="K1392" s="10" t="str">
        <f>IFERROR(VLOOKUP(out[[#This Row],[role]:[role]],Table2[],MATCH(out[[#Headers],[דירוג]],Table2[#Headers],0),FALSE),"אחר")</f>
        <v>שופט</v>
      </c>
      <c r="L1392" s="10" t="str">
        <f>IFERROR(VLOOKUP(out[[#This Row],[role]:[role]],Table2[],MATCH(out[[#Headers],[ערכאה]],Table2[#Headers],0),FALSE),"אחר")</f>
        <v>בית משפט שלום</v>
      </c>
      <c r="M1392" s="10">
        <v>1</v>
      </c>
      <c r="N1392" s="10">
        <f>IF(out[[#This Row],[sex]]="female",1,0)</f>
        <v>1</v>
      </c>
      <c r="O1392" s="10"/>
      <c r="P1392" s="10">
        <f>IF(out[[#This Row],[שמות ערביים]]="ערבי",1,0)</f>
        <v>0</v>
      </c>
    </row>
    <row r="1393" spans="1:16" x14ac:dyDescent="0.25">
      <c r="A1393" s="1" t="s">
        <v>9</v>
      </c>
      <c r="B1393" s="1" t="s">
        <v>3419</v>
      </c>
      <c r="C1393" s="1" t="s">
        <v>619</v>
      </c>
      <c r="D1393" s="1" t="s">
        <v>3409</v>
      </c>
      <c r="E1393" s="1" t="s">
        <v>620</v>
      </c>
      <c r="F1393" s="1" t="s">
        <v>3410</v>
      </c>
      <c r="G1393" s="1" t="s">
        <v>26</v>
      </c>
      <c r="H1393" t="b">
        <v>1</v>
      </c>
      <c r="I1393" t="b">
        <v>0</v>
      </c>
      <c r="J1393" s="10" t="b">
        <f>IF(OR(out[[#This Row],[retired]]=TRUE,out[[#This Row],[deceased]]=TRUE),FALSE,TRUE)</f>
        <v>0</v>
      </c>
      <c r="K1393" s="10" t="str">
        <f>IFERROR(VLOOKUP(out[[#This Row],[role]:[role]],Table2[],MATCH(out[[#Headers],[דירוג]],Table2[#Headers],0),FALSE),"אחר")</f>
        <v>שופט</v>
      </c>
      <c r="L1393" s="10" t="str">
        <f>IFERROR(VLOOKUP(out[[#This Row],[role]:[role]],Table2[],MATCH(out[[#Headers],[ערכאה]],Table2[#Headers],0),FALSE),"אחר")</f>
        <v>בית משפט שלום</v>
      </c>
      <c r="M1393" s="10">
        <v>1</v>
      </c>
      <c r="N1393" s="10">
        <f>IF(out[[#This Row],[sex]]="female",1,0)</f>
        <v>1</v>
      </c>
      <c r="O1393" s="10"/>
      <c r="P1393" s="10">
        <f>IF(out[[#This Row],[שמות ערביים]]="ערבי",1,0)</f>
        <v>0</v>
      </c>
    </row>
    <row r="1394" spans="1:16" x14ac:dyDescent="0.25">
      <c r="A1394" s="1" t="s">
        <v>9</v>
      </c>
      <c r="B1394" s="1" t="s">
        <v>159</v>
      </c>
      <c r="C1394" s="1" t="s">
        <v>1392</v>
      </c>
      <c r="D1394" s="1" t="s">
        <v>3420</v>
      </c>
      <c r="E1394" s="1" t="s">
        <v>2898</v>
      </c>
      <c r="F1394" s="1" t="s">
        <v>3421</v>
      </c>
      <c r="G1394" s="1" t="s">
        <v>15</v>
      </c>
      <c r="H1394" t="b">
        <v>1</v>
      </c>
      <c r="I1394" t="b">
        <v>0</v>
      </c>
      <c r="J1394" s="10" t="b">
        <f>IF(OR(out[[#This Row],[retired]]=TRUE,out[[#This Row],[deceased]]=TRUE),FALSE,TRUE)</f>
        <v>0</v>
      </c>
      <c r="K1394" s="10" t="str">
        <f>IFERROR(VLOOKUP(out[[#This Row],[role]:[role]],Table2[],MATCH(out[[#Headers],[דירוג]],Table2[#Headers],0),FALSE),"אחר")</f>
        <v>נשיא</v>
      </c>
      <c r="L1394" s="10" t="str">
        <f>IFERROR(VLOOKUP(out[[#This Row],[role]:[role]],Table2[],MATCH(out[[#Headers],[ערכאה]],Table2[#Headers],0),FALSE),"אחר")</f>
        <v>בית הדין הארצי לעבודה</v>
      </c>
      <c r="M1394" s="10">
        <v>1</v>
      </c>
      <c r="N1394" s="10">
        <f>IF(out[[#This Row],[sex]]="female",1,0)</f>
        <v>0</v>
      </c>
      <c r="O1394" s="10"/>
      <c r="P1394" s="10">
        <f>IF(out[[#This Row],[שמות ערביים]]="ערבי",1,0)</f>
        <v>0</v>
      </c>
    </row>
    <row r="1395" spans="1:16" x14ac:dyDescent="0.25">
      <c r="A1395" s="1" t="s">
        <v>9</v>
      </c>
      <c r="B1395" s="1" t="s">
        <v>3422</v>
      </c>
      <c r="C1395" s="1" t="s">
        <v>3423</v>
      </c>
      <c r="D1395" s="1" t="s">
        <v>3424</v>
      </c>
      <c r="E1395" s="1" t="s">
        <v>3425</v>
      </c>
      <c r="F1395" s="1" t="s">
        <v>3426</v>
      </c>
      <c r="G1395" s="1" t="s">
        <v>15</v>
      </c>
      <c r="H1395" t="b">
        <v>1</v>
      </c>
      <c r="I1395" t="b">
        <v>0</v>
      </c>
      <c r="J1395" s="10" t="b">
        <f>IF(OR(out[[#This Row],[retired]]=TRUE,out[[#This Row],[deceased]]=TRUE),FALSE,TRUE)</f>
        <v>0</v>
      </c>
      <c r="K1395" s="10" t="str">
        <f>IFERROR(VLOOKUP(out[[#This Row],[role]:[role]],Table2[],MATCH(out[[#Headers],[דירוג]],Table2[#Headers],0),FALSE),"אחר")</f>
        <v>סגן או משנה</v>
      </c>
      <c r="L1395" s="10" t="str">
        <f>IFERROR(VLOOKUP(out[[#This Row],[role]:[role]],Table2[],MATCH(out[[#Headers],[ערכאה]],Table2[#Headers],0),FALSE),"אחר")</f>
        <v>בית משפט המחוזי</v>
      </c>
      <c r="M1395" s="10">
        <v>1</v>
      </c>
      <c r="N1395" s="10">
        <f>IF(out[[#This Row],[sex]]="female",1,0)</f>
        <v>0</v>
      </c>
      <c r="O1395" s="10"/>
      <c r="P1395" s="10">
        <f>IF(out[[#This Row],[שמות ערביים]]="ערבי",1,0)</f>
        <v>0</v>
      </c>
    </row>
    <row r="1396" spans="1:16" x14ac:dyDescent="0.25">
      <c r="A1396" s="1" t="s">
        <v>9</v>
      </c>
      <c r="B1396" s="1" t="s">
        <v>10</v>
      </c>
      <c r="C1396" s="1" t="s">
        <v>3427</v>
      </c>
      <c r="D1396" s="1" t="s">
        <v>3424</v>
      </c>
      <c r="E1396" s="1" t="s">
        <v>3428</v>
      </c>
      <c r="F1396" s="1" t="s">
        <v>3426</v>
      </c>
      <c r="G1396" s="1" t="s">
        <v>15</v>
      </c>
      <c r="H1396" t="b">
        <v>1</v>
      </c>
      <c r="I1396" t="b">
        <v>1</v>
      </c>
      <c r="J1396" s="10" t="b">
        <f>IF(OR(out[[#This Row],[retired]]=TRUE,out[[#This Row],[deceased]]=TRUE),FALSE,TRUE)</f>
        <v>0</v>
      </c>
      <c r="K1396" s="10" t="str">
        <f>IFERROR(VLOOKUP(out[[#This Row],[role]:[role]],Table2[],MATCH(out[[#Headers],[דירוג]],Table2[#Headers],0),FALSE),"אחר")</f>
        <v>שופט</v>
      </c>
      <c r="L1396" s="10" t="str">
        <f>IFERROR(VLOOKUP(out[[#This Row],[role]:[role]],Table2[],MATCH(out[[#Headers],[ערכאה]],Table2[#Headers],0),FALSE),"אחר")</f>
        <v>בית משפט המחוזי</v>
      </c>
      <c r="M1396" s="10">
        <v>1</v>
      </c>
      <c r="N1396" s="10">
        <f>IF(out[[#This Row],[sex]]="female",1,0)</f>
        <v>0</v>
      </c>
      <c r="O1396" s="10"/>
      <c r="P1396" s="10">
        <f>IF(out[[#This Row],[שמות ערביים]]="ערבי",1,0)</f>
        <v>0</v>
      </c>
    </row>
    <row r="1397" spans="1:16" x14ac:dyDescent="0.25">
      <c r="A1397" s="1" t="s">
        <v>9</v>
      </c>
      <c r="B1397" s="1" t="s">
        <v>107</v>
      </c>
      <c r="C1397" s="1" t="s">
        <v>778</v>
      </c>
      <c r="D1397" s="1" t="s">
        <v>3424</v>
      </c>
      <c r="E1397" s="1" t="s">
        <v>780</v>
      </c>
      <c r="F1397" s="1" t="s">
        <v>3426</v>
      </c>
      <c r="G1397" s="1" t="s">
        <v>26</v>
      </c>
      <c r="H1397" t="b">
        <v>1</v>
      </c>
      <c r="I1397" t="b">
        <v>0</v>
      </c>
      <c r="J1397" s="10" t="b">
        <f>IF(OR(out[[#This Row],[retired]]=TRUE,out[[#This Row],[deceased]]=TRUE),FALSE,TRUE)</f>
        <v>0</v>
      </c>
      <c r="K1397" s="10" t="str">
        <f>IFERROR(VLOOKUP(out[[#This Row],[role]:[role]],Table2[],MATCH(out[[#Headers],[דירוג]],Table2[#Headers],0),FALSE),"אחר")</f>
        <v>שופט</v>
      </c>
      <c r="L1397" s="10" t="str">
        <f>IFERROR(VLOOKUP(out[[#This Row],[role]:[role]],Table2[],MATCH(out[[#Headers],[ערכאה]],Table2[#Headers],0),FALSE),"אחר")</f>
        <v>בית משפט המחוזי</v>
      </c>
      <c r="M1397" s="10">
        <v>1</v>
      </c>
      <c r="N1397" s="10">
        <f>IF(out[[#This Row],[sex]]="female",1,0)</f>
        <v>1</v>
      </c>
      <c r="O1397" s="10"/>
      <c r="P1397" s="10">
        <f>IF(out[[#This Row],[שמות ערביים]]="ערבי",1,0)</f>
        <v>0</v>
      </c>
    </row>
    <row r="1398" spans="1:16" x14ac:dyDescent="0.25">
      <c r="A1398" s="1" t="s">
        <v>9</v>
      </c>
      <c r="B1398" s="1" t="s">
        <v>3434</v>
      </c>
      <c r="C1398" s="1" t="s">
        <v>193</v>
      </c>
      <c r="D1398" s="1" t="s">
        <v>3435</v>
      </c>
      <c r="E1398" s="1" t="s">
        <v>515</v>
      </c>
      <c r="F1398" s="1" t="s">
        <v>3436</v>
      </c>
      <c r="G1398" s="1" t="s">
        <v>15</v>
      </c>
      <c r="H1398" t="b">
        <v>1</v>
      </c>
      <c r="I1398" t="b">
        <v>1</v>
      </c>
      <c r="J1398" s="10" t="b">
        <f>IF(OR(out[[#This Row],[retired]]=TRUE,out[[#This Row],[deceased]]=TRUE),FALSE,TRUE)</f>
        <v>0</v>
      </c>
      <c r="K1398" s="10" t="str">
        <f>IFERROR(VLOOKUP(out[[#This Row],[role]:[role]],Table2[],MATCH(out[[#Headers],[דירוג]],Table2[#Headers],0),FALSE),"אחר")</f>
        <v>סגן או משנה</v>
      </c>
      <c r="L1398" s="10" t="str">
        <f>IFERROR(VLOOKUP(out[[#This Row],[role]:[role]],Table2[],MATCH(out[[#Headers],[ערכאה]],Table2[#Headers],0),FALSE),"אחר")</f>
        <v>בית משפט שלום</v>
      </c>
      <c r="M1398" s="10">
        <v>1</v>
      </c>
      <c r="N1398" s="10">
        <f>IF(out[[#This Row],[sex]]="female",1,0)</f>
        <v>0</v>
      </c>
      <c r="O1398" s="10"/>
      <c r="P1398" s="10">
        <f>IF(out[[#This Row],[שמות ערביים]]="ערבי",1,0)</f>
        <v>0</v>
      </c>
    </row>
    <row r="1399" spans="1:16" x14ac:dyDescent="0.25">
      <c r="A1399" s="1" t="s">
        <v>9</v>
      </c>
      <c r="B1399" s="1" t="s">
        <v>1113</v>
      </c>
      <c r="C1399" s="1" t="s">
        <v>513</v>
      </c>
      <c r="D1399" s="1" t="s">
        <v>3442</v>
      </c>
      <c r="E1399" s="1" t="s">
        <v>515</v>
      </c>
      <c r="F1399" s="1" t="s">
        <v>3443</v>
      </c>
      <c r="G1399" s="1" t="s">
        <v>15</v>
      </c>
      <c r="H1399" t="b">
        <v>1</v>
      </c>
      <c r="I1399" t="b">
        <v>0</v>
      </c>
      <c r="J1399" s="10" t="b">
        <f>IF(OR(out[[#This Row],[retired]]=TRUE,out[[#This Row],[deceased]]=TRUE),FALSE,TRUE)</f>
        <v>0</v>
      </c>
      <c r="K1399" s="10" t="str">
        <f>IFERROR(VLOOKUP(out[[#This Row],[role]:[role]],Table2[],MATCH(out[[#Headers],[דירוג]],Table2[#Headers],0),FALSE),"אחר")</f>
        <v>שופט</v>
      </c>
      <c r="L1399" s="10" t="str">
        <f>IFERROR(VLOOKUP(out[[#This Row],[role]:[role]],Table2[],MATCH(out[[#Headers],[ערכאה]],Table2[#Headers],0),FALSE),"אחר")</f>
        <v>בית משפט שלום</v>
      </c>
      <c r="M1399" s="10">
        <v>1</v>
      </c>
      <c r="N1399" s="10">
        <f>IF(out[[#This Row],[sex]]="female",1,0)</f>
        <v>0</v>
      </c>
      <c r="O1399" s="10"/>
      <c r="P1399" s="10">
        <f>IF(out[[#This Row],[שמות ערביים]]="ערבי",1,0)</f>
        <v>0</v>
      </c>
    </row>
    <row r="1400" spans="1:16" x14ac:dyDescent="0.25">
      <c r="A1400" s="1" t="s">
        <v>9</v>
      </c>
      <c r="B1400" s="1" t="s">
        <v>1329</v>
      </c>
      <c r="C1400" s="1" t="s">
        <v>133</v>
      </c>
      <c r="D1400" s="1" t="s">
        <v>3444</v>
      </c>
      <c r="E1400" s="1" t="s">
        <v>135</v>
      </c>
      <c r="F1400" s="1" t="s">
        <v>3445</v>
      </c>
      <c r="G1400" s="1" t="s">
        <v>15</v>
      </c>
      <c r="H1400" t="b">
        <v>1</v>
      </c>
      <c r="I1400" t="b">
        <v>0</v>
      </c>
      <c r="J1400" s="10" t="b">
        <f>IF(OR(out[[#This Row],[retired]]=TRUE,out[[#This Row],[deceased]]=TRUE),FALSE,TRUE)</f>
        <v>0</v>
      </c>
      <c r="K1400" s="10" t="str">
        <f>IFERROR(VLOOKUP(out[[#This Row],[role]:[role]],Table2[],MATCH(out[[#Headers],[דירוג]],Table2[#Headers],0),FALSE),"אחר")</f>
        <v>שופט</v>
      </c>
      <c r="L1400" s="10" t="str">
        <f>IFERROR(VLOOKUP(out[[#This Row],[role]:[role]],Table2[],MATCH(out[[#Headers],[ערכאה]],Table2[#Headers],0),FALSE),"אחר")</f>
        <v>בית משפט המחוזי</v>
      </c>
      <c r="M1400" s="10">
        <v>1</v>
      </c>
      <c r="N1400" s="10">
        <f>IF(out[[#This Row],[sex]]="female",1,0)</f>
        <v>0</v>
      </c>
      <c r="O1400" s="10"/>
      <c r="P1400" s="10">
        <f>IF(out[[#This Row],[שמות ערביים]]="ערבי",1,0)</f>
        <v>0</v>
      </c>
    </row>
    <row r="1401" spans="1:16" x14ac:dyDescent="0.25">
      <c r="A1401" s="1" t="s">
        <v>9</v>
      </c>
      <c r="B1401" s="1" t="s">
        <v>3453</v>
      </c>
      <c r="C1401" s="1" t="s">
        <v>3454</v>
      </c>
      <c r="D1401" s="1" t="s">
        <v>3455</v>
      </c>
      <c r="E1401" s="1" t="s">
        <v>3456</v>
      </c>
      <c r="F1401" s="1" t="s">
        <v>3457</v>
      </c>
      <c r="G1401" s="1" t="s">
        <v>26</v>
      </c>
      <c r="H1401" t="b">
        <v>1</v>
      </c>
      <c r="I1401" t="b">
        <v>0</v>
      </c>
      <c r="J1401" s="10" t="b">
        <f>IF(OR(out[[#This Row],[retired]]=TRUE,out[[#This Row],[deceased]]=TRUE),FALSE,TRUE)</f>
        <v>0</v>
      </c>
      <c r="K1401" s="10" t="str">
        <f>IFERROR(VLOOKUP(out[[#This Row],[role]:[role]],Table2[],MATCH(out[[#Headers],[דירוג]],Table2[#Headers],0),FALSE),"אחר")</f>
        <v>שופט</v>
      </c>
      <c r="L1401" s="10" t="str">
        <f>IFERROR(VLOOKUP(out[[#This Row],[role]:[role]],Table2[],MATCH(out[[#Headers],[ערכאה]],Table2[#Headers],0),FALSE),"אחר")</f>
        <v>בית הדין האזורי לעבודה</v>
      </c>
      <c r="M1401" s="10">
        <v>1</v>
      </c>
      <c r="N1401" s="10">
        <f>IF(out[[#This Row],[sex]]="female",1,0)</f>
        <v>1</v>
      </c>
      <c r="O1401" s="10"/>
      <c r="P1401" s="10">
        <f>IF(out[[#This Row],[שמות ערביים]]="ערבי",1,0)</f>
        <v>0</v>
      </c>
    </row>
    <row r="1402" spans="1:16" x14ac:dyDescent="0.25">
      <c r="A1402" s="1" t="s">
        <v>9</v>
      </c>
      <c r="B1402" s="1" t="s">
        <v>3458</v>
      </c>
      <c r="C1402" s="1" t="s">
        <v>541</v>
      </c>
      <c r="D1402" s="1" t="s">
        <v>3459</v>
      </c>
      <c r="E1402" s="1" t="s">
        <v>543</v>
      </c>
      <c r="F1402" s="1" t="s">
        <v>3460</v>
      </c>
      <c r="G1402" s="1" t="s">
        <v>15</v>
      </c>
      <c r="H1402" t="b">
        <v>1</v>
      </c>
      <c r="I1402" t="b">
        <v>1</v>
      </c>
      <c r="J1402" s="10" t="b">
        <f>IF(OR(out[[#This Row],[retired]]=TRUE,out[[#This Row],[deceased]]=TRUE),FALSE,TRUE)</f>
        <v>0</v>
      </c>
      <c r="K1402" s="10" t="str">
        <f>IFERROR(VLOOKUP(out[[#This Row],[role]:[role]],Table2[],MATCH(out[[#Headers],[דירוג]],Table2[#Headers],0),FALSE),"אחר")</f>
        <v>שופט</v>
      </c>
      <c r="L1402" s="10" t="str">
        <f>IFERROR(VLOOKUP(out[[#This Row],[role]:[role]],Table2[],MATCH(out[[#Headers],[ערכאה]],Table2[#Headers],0),FALSE),"אחר")</f>
        <v>בית המשפט העליון</v>
      </c>
      <c r="M1402" s="10">
        <v>1</v>
      </c>
      <c r="N1402" s="10">
        <f>IF(out[[#This Row],[sex]]="female",1,0)</f>
        <v>0</v>
      </c>
      <c r="O1402" s="10"/>
      <c r="P1402" s="10">
        <f>IF(out[[#This Row],[שמות ערביים]]="ערבי",1,0)</f>
        <v>0</v>
      </c>
    </row>
    <row r="1403" spans="1:16" x14ac:dyDescent="0.25">
      <c r="A1403" s="1" t="s">
        <v>99</v>
      </c>
      <c r="B1403" s="1" t="s">
        <v>187</v>
      </c>
      <c r="C1403" s="1" t="s">
        <v>429</v>
      </c>
      <c r="D1403" s="1" t="s">
        <v>3465</v>
      </c>
      <c r="E1403" s="1" t="s">
        <v>431</v>
      </c>
      <c r="F1403" s="1" t="s">
        <v>3466</v>
      </c>
      <c r="G1403" s="1" t="s">
        <v>26</v>
      </c>
      <c r="H1403" t="b">
        <v>1</v>
      </c>
      <c r="I1403" t="b">
        <v>0</v>
      </c>
      <c r="J1403" s="10" t="b">
        <f>IF(OR(out[[#This Row],[retired]]=TRUE,out[[#This Row],[deceased]]=TRUE),FALSE,TRUE)</f>
        <v>0</v>
      </c>
      <c r="K1403" s="10" t="str">
        <f>IFERROR(VLOOKUP(out[[#This Row],[role]:[role]],Table2[],MATCH(out[[#Headers],[דירוג]],Table2[#Headers],0),FALSE),"אחר")</f>
        <v>אחר</v>
      </c>
      <c r="L1403" s="10" t="str">
        <f>IFERROR(VLOOKUP(out[[#This Row],[role]:[role]],Table2[],MATCH(out[[#Headers],[ערכאה]],Table2[#Headers],0),FALSE),"אחר")</f>
        <v>אחר</v>
      </c>
      <c r="M1403" s="10">
        <v>1</v>
      </c>
      <c r="N1403" s="10">
        <f>IF(out[[#This Row],[sex]]="female",1,0)</f>
        <v>1</v>
      </c>
      <c r="O1403" s="10"/>
      <c r="P1403" s="10">
        <f>IF(out[[#This Row],[שמות ערביים]]="ערבי",1,0)</f>
        <v>0</v>
      </c>
    </row>
    <row r="1404" spans="1:16" x14ac:dyDescent="0.25">
      <c r="A1404" s="1" t="s">
        <v>9</v>
      </c>
      <c r="B1404" s="1" t="s">
        <v>611</v>
      </c>
      <c r="C1404" s="1" t="s">
        <v>256</v>
      </c>
      <c r="D1404" s="1" t="s">
        <v>3471</v>
      </c>
      <c r="E1404" s="1" t="s">
        <v>257</v>
      </c>
      <c r="F1404" s="1" t="s">
        <v>3472</v>
      </c>
      <c r="G1404" s="1" t="s">
        <v>26</v>
      </c>
      <c r="H1404" t="b">
        <v>1</v>
      </c>
      <c r="I1404" t="b">
        <v>0</v>
      </c>
      <c r="J1404" s="10" t="b">
        <f>IF(OR(out[[#This Row],[retired]]=TRUE,out[[#This Row],[deceased]]=TRUE),FALSE,TRUE)</f>
        <v>0</v>
      </c>
      <c r="K1404" s="10" t="str">
        <f>IFERROR(VLOOKUP(out[[#This Row],[role]:[role]],Table2[],MATCH(out[[#Headers],[דירוג]],Table2[#Headers],0),FALSE),"אחר")</f>
        <v>שופט</v>
      </c>
      <c r="L1404" s="10" t="str">
        <f>IFERROR(VLOOKUP(out[[#This Row],[role]:[role]],Table2[],MATCH(out[[#Headers],[ערכאה]],Table2[#Headers],0),FALSE),"אחר")</f>
        <v>בית המשפט העליון</v>
      </c>
      <c r="M1404" s="10">
        <v>1</v>
      </c>
      <c r="N1404" s="10">
        <f>IF(out[[#This Row],[sex]]="female",1,0)</f>
        <v>1</v>
      </c>
      <c r="O1404" s="10"/>
      <c r="P1404" s="10">
        <f>IF(out[[#This Row],[שמות ערביים]]="ערבי",1,0)</f>
        <v>0</v>
      </c>
    </row>
    <row r="1405" spans="1:16" x14ac:dyDescent="0.25">
      <c r="A1405" s="1" t="s">
        <v>9</v>
      </c>
      <c r="B1405" s="1" t="s">
        <v>295</v>
      </c>
      <c r="C1405" s="1" t="s">
        <v>114</v>
      </c>
      <c r="D1405" s="1" t="s">
        <v>3475</v>
      </c>
      <c r="E1405" s="1" t="s">
        <v>116</v>
      </c>
      <c r="F1405" s="1" t="s">
        <v>3476</v>
      </c>
      <c r="G1405" s="1" t="s">
        <v>15</v>
      </c>
      <c r="H1405" t="b">
        <v>1</v>
      </c>
      <c r="I1405" t="b">
        <v>1</v>
      </c>
      <c r="J1405" s="10" t="b">
        <f>IF(OR(out[[#This Row],[retired]]=TRUE,out[[#This Row],[deceased]]=TRUE),FALSE,TRUE)</f>
        <v>0</v>
      </c>
      <c r="K1405" s="10" t="str">
        <f>IFERROR(VLOOKUP(out[[#This Row],[role]:[role]],Table2[],MATCH(out[[#Headers],[דירוג]],Table2[#Headers],0),FALSE),"אחר")</f>
        <v>שופט</v>
      </c>
      <c r="L1405" s="10" t="str">
        <f>IFERROR(VLOOKUP(out[[#This Row],[role]:[role]],Table2[],MATCH(out[[#Headers],[ערכאה]],Table2[#Headers],0),FALSE),"אחר")</f>
        <v>בית משפט המחוזי</v>
      </c>
      <c r="M1405" s="10">
        <v>1</v>
      </c>
      <c r="N1405" s="10">
        <f>IF(out[[#This Row],[sex]]="female",1,0)</f>
        <v>0</v>
      </c>
      <c r="O1405" s="10"/>
      <c r="P1405" s="10">
        <f>IF(out[[#This Row],[שמות ערביים]]="ערבי",1,0)</f>
        <v>0</v>
      </c>
    </row>
    <row r="1406" spans="1:16" x14ac:dyDescent="0.25">
      <c r="A1406" s="1" t="s">
        <v>9</v>
      </c>
      <c r="B1406" s="1" t="s">
        <v>3477</v>
      </c>
      <c r="C1406" s="1" t="s">
        <v>114</v>
      </c>
      <c r="D1406" s="1" t="s">
        <v>3478</v>
      </c>
      <c r="E1406" s="1" t="s">
        <v>555</v>
      </c>
      <c r="F1406" s="1" t="s">
        <v>3479</v>
      </c>
      <c r="G1406" s="1" t="s">
        <v>15</v>
      </c>
      <c r="H1406" t="b">
        <v>1</v>
      </c>
      <c r="I1406" t="b">
        <v>1</v>
      </c>
      <c r="J1406" s="10" t="b">
        <f>IF(OR(out[[#This Row],[retired]]=TRUE,out[[#This Row],[deceased]]=TRUE),FALSE,TRUE)</f>
        <v>0</v>
      </c>
      <c r="K1406" s="10" t="str">
        <f>IFERROR(VLOOKUP(out[[#This Row],[role]:[role]],Table2[],MATCH(out[[#Headers],[דירוג]],Table2[#Headers],0),FALSE),"אחר")</f>
        <v>נשיא</v>
      </c>
      <c r="L1406" s="10" t="str">
        <f>IFERROR(VLOOKUP(out[[#This Row],[role]:[role]],Table2[],MATCH(out[[#Headers],[ערכאה]],Table2[#Headers],0),FALSE),"אחר")</f>
        <v>בית משפט המחוזי</v>
      </c>
      <c r="M1406" s="10">
        <v>1</v>
      </c>
      <c r="N1406" s="10">
        <f>IF(out[[#This Row],[sex]]="female",1,0)</f>
        <v>0</v>
      </c>
      <c r="O1406" s="10"/>
      <c r="P1406" s="10">
        <f>IF(out[[#This Row],[שמות ערביים]]="ערבי",1,0)</f>
        <v>0</v>
      </c>
    </row>
    <row r="1407" spans="1:16" x14ac:dyDescent="0.25">
      <c r="A1407" s="1" t="s">
        <v>9</v>
      </c>
      <c r="B1407" s="1" t="s">
        <v>2076</v>
      </c>
      <c r="C1407" s="1" t="s">
        <v>3481</v>
      </c>
      <c r="D1407" s="1" t="s">
        <v>3482</v>
      </c>
      <c r="E1407" s="1" t="s">
        <v>3483</v>
      </c>
      <c r="F1407" s="1" t="s">
        <v>3484</v>
      </c>
      <c r="G1407" s="1" t="s">
        <v>26</v>
      </c>
      <c r="H1407" t="b">
        <v>1</v>
      </c>
      <c r="I1407" t="b">
        <v>0</v>
      </c>
      <c r="J1407" s="10" t="b">
        <f>IF(OR(out[[#This Row],[retired]]=TRUE,out[[#This Row],[deceased]]=TRUE),FALSE,TRUE)</f>
        <v>0</v>
      </c>
      <c r="K1407" s="10" t="str">
        <f>IFERROR(VLOOKUP(out[[#This Row],[role]:[role]],Table2[],MATCH(out[[#Headers],[דירוג]],Table2[#Headers],0),FALSE),"אחר")</f>
        <v>שופט</v>
      </c>
      <c r="L1407" s="10" t="str">
        <f>IFERROR(VLOOKUP(out[[#This Row],[role]:[role]],Table2[],MATCH(out[[#Headers],[ערכאה]],Table2[#Headers],0),FALSE),"אחר")</f>
        <v>בית משפט שלום</v>
      </c>
      <c r="M1407" s="10">
        <v>1</v>
      </c>
      <c r="N1407" s="10">
        <f>IF(out[[#This Row],[sex]]="female",1,0)</f>
        <v>1</v>
      </c>
      <c r="O1407" s="10"/>
      <c r="P1407" s="10">
        <f>IF(out[[#This Row],[שמות ערביים]]="ערבי",1,0)</f>
        <v>0</v>
      </c>
    </row>
    <row r="1408" spans="1:16" x14ac:dyDescent="0.25">
      <c r="A1408" s="1" t="s">
        <v>9</v>
      </c>
      <c r="B1408" s="1" t="s">
        <v>3485</v>
      </c>
      <c r="C1408" s="1" t="s">
        <v>1796</v>
      </c>
      <c r="D1408" s="1" t="s">
        <v>3486</v>
      </c>
      <c r="E1408" s="1" t="s">
        <v>1798</v>
      </c>
      <c r="F1408" s="1" t="s">
        <v>3487</v>
      </c>
      <c r="G1408" s="1" t="s">
        <v>15</v>
      </c>
      <c r="H1408" t="b">
        <v>1</v>
      </c>
      <c r="I1408" t="b">
        <v>1</v>
      </c>
      <c r="J1408" s="10" t="b">
        <f>IF(OR(out[[#This Row],[retired]]=TRUE,out[[#This Row],[deceased]]=TRUE),FALSE,TRUE)</f>
        <v>0</v>
      </c>
      <c r="K1408" s="10" t="str">
        <f>IFERROR(VLOOKUP(out[[#This Row],[role]:[role]],Table2[],MATCH(out[[#Headers],[דירוג]],Table2[#Headers],0),FALSE),"אחר")</f>
        <v>סגן או משנה</v>
      </c>
      <c r="L1408" s="10" t="str">
        <f>IFERROR(VLOOKUP(out[[#This Row],[role]:[role]],Table2[],MATCH(out[[#Headers],[ערכאה]],Table2[#Headers],0),FALSE),"אחר")</f>
        <v>בית משפט שלום</v>
      </c>
      <c r="M1408" s="10">
        <v>1</v>
      </c>
      <c r="N1408" s="10">
        <f>IF(out[[#This Row],[sex]]="female",1,0)</f>
        <v>0</v>
      </c>
      <c r="O1408" s="10"/>
      <c r="P1408" s="10">
        <f>IF(out[[#This Row],[שמות ערביים]]="ערבי",1,0)</f>
        <v>0</v>
      </c>
    </row>
    <row r="1409" spans="1:16" x14ac:dyDescent="0.25">
      <c r="A1409" s="1" t="s">
        <v>9</v>
      </c>
      <c r="B1409" s="1" t="s">
        <v>2489</v>
      </c>
      <c r="C1409" s="1" t="s">
        <v>1018</v>
      </c>
      <c r="D1409" s="1" t="s">
        <v>3494</v>
      </c>
      <c r="E1409" s="1" t="s">
        <v>1200</v>
      </c>
      <c r="F1409" s="1" t="s">
        <v>3495</v>
      </c>
      <c r="G1409" s="1" t="s">
        <v>26</v>
      </c>
      <c r="H1409" t="b">
        <v>1</v>
      </c>
      <c r="I1409" t="b">
        <v>0</v>
      </c>
      <c r="J1409" s="10" t="b">
        <f>IF(OR(out[[#This Row],[retired]]=TRUE,out[[#This Row],[deceased]]=TRUE),FALSE,TRUE)</f>
        <v>0</v>
      </c>
      <c r="K1409" s="10" t="str">
        <f>IFERROR(VLOOKUP(out[[#This Row],[role]:[role]],Table2[],MATCH(out[[#Headers],[דירוג]],Table2[#Headers],0),FALSE),"אחר")</f>
        <v>שופט</v>
      </c>
      <c r="L1409" s="10" t="str">
        <f>IFERROR(VLOOKUP(out[[#This Row],[role]:[role]],Table2[],MATCH(out[[#Headers],[ערכאה]],Table2[#Headers],0),FALSE),"אחר")</f>
        <v>בית משפט שלום</v>
      </c>
      <c r="M1409" s="10">
        <v>1</v>
      </c>
      <c r="N1409" s="10">
        <f>IF(out[[#This Row],[sex]]="female",1,0)</f>
        <v>1</v>
      </c>
      <c r="O1409" s="10"/>
      <c r="P1409" s="10">
        <f>IF(out[[#This Row],[שמות ערביים]]="ערבי",1,0)</f>
        <v>0</v>
      </c>
    </row>
    <row r="1410" spans="1:16" x14ac:dyDescent="0.25">
      <c r="A1410" s="1" t="s">
        <v>9</v>
      </c>
      <c r="B1410" s="1" t="s">
        <v>3498</v>
      </c>
      <c r="C1410" s="1" t="s">
        <v>410</v>
      </c>
      <c r="D1410" s="1" t="s">
        <v>3499</v>
      </c>
      <c r="E1410" s="1" t="s">
        <v>70</v>
      </c>
      <c r="F1410" s="1" t="s">
        <v>70</v>
      </c>
      <c r="G1410" s="1" t="s">
        <v>15</v>
      </c>
      <c r="H1410" t="b">
        <v>1</v>
      </c>
      <c r="I1410" t="b">
        <v>1</v>
      </c>
      <c r="J1410" s="10" t="b">
        <f>IF(OR(out[[#This Row],[retired]]=TRUE,out[[#This Row],[deceased]]=TRUE),FALSE,TRUE)</f>
        <v>0</v>
      </c>
      <c r="K1410" s="10" t="str">
        <f>IFERROR(VLOOKUP(out[[#This Row],[role]:[role]],Table2[],MATCH(out[[#Headers],[דירוג]],Table2[#Headers],0),FALSE),"אחר")</f>
        <v>שופט</v>
      </c>
      <c r="L1410" s="10" t="str">
        <f>IFERROR(VLOOKUP(out[[#This Row],[role]:[role]],Table2[],MATCH(out[[#Headers],[ערכאה]],Table2[#Headers],0),FALSE),"אחר")</f>
        <v>בית הדין האזורי לעבודה</v>
      </c>
      <c r="M1410" s="10">
        <v>1</v>
      </c>
      <c r="N1410" s="10">
        <f>IF(out[[#This Row],[sex]]="female",1,0)</f>
        <v>0</v>
      </c>
      <c r="O1410" s="10"/>
      <c r="P1410" s="10">
        <f>IF(out[[#This Row],[שמות ערביים]]="ערבי",1,0)</f>
        <v>0</v>
      </c>
    </row>
    <row r="1411" spans="1:16" x14ac:dyDescent="0.25">
      <c r="A1411" s="1" t="s">
        <v>9</v>
      </c>
      <c r="B1411" s="1" t="s">
        <v>1113</v>
      </c>
      <c r="C1411" s="1" t="s">
        <v>635</v>
      </c>
      <c r="D1411" s="1" t="s">
        <v>3499</v>
      </c>
      <c r="E1411" s="1" t="s">
        <v>637</v>
      </c>
      <c r="F1411" s="1" t="s">
        <v>3500</v>
      </c>
      <c r="G1411" s="1" t="s">
        <v>15</v>
      </c>
      <c r="H1411" t="b">
        <v>1</v>
      </c>
      <c r="I1411" t="b">
        <v>0</v>
      </c>
      <c r="J1411" s="10" t="b">
        <f>IF(OR(out[[#This Row],[retired]]=TRUE,out[[#This Row],[deceased]]=TRUE),FALSE,TRUE)</f>
        <v>0</v>
      </c>
      <c r="K1411" s="10" t="str">
        <f>IFERROR(VLOOKUP(out[[#This Row],[role]:[role]],Table2[],MATCH(out[[#Headers],[דירוג]],Table2[#Headers],0),FALSE),"אחר")</f>
        <v>שופט</v>
      </c>
      <c r="L1411" s="10" t="str">
        <f>IFERROR(VLOOKUP(out[[#This Row],[role]:[role]],Table2[],MATCH(out[[#Headers],[ערכאה]],Table2[#Headers],0),FALSE),"אחר")</f>
        <v>בית משפט שלום</v>
      </c>
      <c r="M1411" s="10">
        <v>1</v>
      </c>
      <c r="N1411" s="10">
        <f>IF(out[[#This Row],[sex]]="female",1,0)</f>
        <v>0</v>
      </c>
      <c r="O1411" s="10"/>
      <c r="P1411" s="10">
        <f>IF(out[[#This Row],[שמות ערביים]]="ערבי",1,0)</f>
        <v>0</v>
      </c>
    </row>
    <row r="1412" spans="1:16" x14ac:dyDescent="0.25">
      <c r="A1412" s="1" t="s">
        <v>9</v>
      </c>
      <c r="B1412" s="1" t="s">
        <v>3485</v>
      </c>
      <c r="C1412" s="1" t="s">
        <v>477</v>
      </c>
      <c r="D1412" s="1" t="s">
        <v>3512</v>
      </c>
      <c r="E1412" s="1" t="s">
        <v>479</v>
      </c>
      <c r="F1412" s="1" t="s">
        <v>3513</v>
      </c>
      <c r="G1412" s="1" t="s">
        <v>15</v>
      </c>
      <c r="H1412" t="b">
        <v>1</v>
      </c>
      <c r="I1412" t="b">
        <v>1</v>
      </c>
      <c r="J1412" s="10" t="b">
        <f>IF(OR(out[[#This Row],[retired]]=TRUE,out[[#This Row],[deceased]]=TRUE),FALSE,TRUE)</f>
        <v>0</v>
      </c>
      <c r="K1412" s="10" t="str">
        <f>IFERROR(VLOOKUP(out[[#This Row],[role]:[role]],Table2[],MATCH(out[[#Headers],[דירוג]],Table2[#Headers],0),FALSE),"אחר")</f>
        <v>סגן או משנה</v>
      </c>
      <c r="L1412" s="10" t="str">
        <f>IFERROR(VLOOKUP(out[[#This Row],[role]:[role]],Table2[],MATCH(out[[#Headers],[ערכאה]],Table2[#Headers],0),FALSE),"אחר")</f>
        <v>בית משפט שלום</v>
      </c>
      <c r="M1412" s="10">
        <v>1</v>
      </c>
      <c r="N1412" s="10">
        <f>IF(out[[#This Row],[sex]]="female",1,0)</f>
        <v>0</v>
      </c>
      <c r="O1412" s="10"/>
      <c r="P1412" s="10">
        <f>IF(out[[#This Row],[שמות ערביים]]="ערבי",1,0)</f>
        <v>0</v>
      </c>
    </row>
    <row r="1413" spans="1:16" x14ac:dyDescent="0.25">
      <c r="A1413" s="1" t="s">
        <v>9</v>
      </c>
      <c r="B1413" s="1" t="s">
        <v>3523</v>
      </c>
      <c r="C1413" s="1" t="s">
        <v>3524</v>
      </c>
      <c r="D1413" s="1" t="s">
        <v>3525</v>
      </c>
      <c r="E1413" s="1" t="s">
        <v>3526</v>
      </c>
      <c r="F1413" s="1" t="s">
        <v>3527</v>
      </c>
      <c r="G1413" s="1" t="s">
        <v>26</v>
      </c>
      <c r="H1413" t="b">
        <v>1</v>
      </c>
      <c r="I1413" t="b">
        <v>0</v>
      </c>
      <c r="J1413" s="10" t="b">
        <f>IF(OR(out[[#This Row],[retired]]=TRUE,out[[#This Row],[deceased]]=TRUE),FALSE,TRUE)</f>
        <v>0</v>
      </c>
      <c r="K1413" s="10" t="str">
        <f>IFERROR(VLOOKUP(out[[#This Row],[role]:[role]],Table2[],MATCH(out[[#Headers],[דירוג]],Table2[#Headers],0),FALSE),"אחר")</f>
        <v>שופט</v>
      </c>
      <c r="L1413" s="10" t="str">
        <f>IFERROR(VLOOKUP(out[[#This Row],[role]:[role]],Table2[],MATCH(out[[#Headers],[ערכאה]],Table2[#Headers],0),FALSE),"אחר")</f>
        <v>בית משפט שלום</v>
      </c>
      <c r="M1413" s="10">
        <v>1</v>
      </c>
      <c r="N1413" s="10">
        <f>IF(out[[#This Row],[sex]]="female",1,0)</f>
        <v>1</v>
      </c>
      <c r="O1413" s="10"/>
      <c r="P1413" s="10">
        <f>IF(out[[#This Row],[שמות ערביים]]="ערבי",1,0)</f>
        <v>0</v>
      </c>
    </row>
    <row r="1414" spans="1:16" x14ac:dyDescent="0.25">
      <c r="A1414" s="1" t="s">
        <v>9</v>
      </c>
      <c r="B1414" s="1" t="s">
        <v>880</v>
      </c>
      <c r="C1414" s="1" t="s">
        <v>291</v>
      </c>
      <c r="D1414" s="1" t="s">
        <v>3528</v>
      </c>
      <c r="E1414" s="1" t="s">
        <v>743</v>
      </c>
      <c r="F1414" s="1" t="s">
        <v>3529</v>
      </c>
      <c r="G1414" s="1" t="s">
        <v>15</v>
      </c>
      <c r="H1414" t="b">
        <v>1</v>
      </c>
      <c r="I1414" t="b">
        <v>0</v>
      </c>
      <c r="J1414" s="10" t="b">
        <f>IF(OR(out[[#This Row],[retired]]=TRUE,out[[#This Row],[deceased]]=TRUE),FALSE,TRUE)</f>
        <v>0</v>
      </c>
      <c r="K1414" s="10" t="str">
        <f>IFERROR(VLOOKUP(out[[#This Row],[role]:[role]],Table2[],MATCH(out[[#Headers],[דירוג]],Table2[#Headers],0),FALSE),"אחר")</f>
        <v>שופט</v>
      </c>
      <c r="L1414" s="10" t="str">
        <f>IFERROR(VLOOKUP(out[[#This Row],[role]:[role]],Table2[],MATCH(out[[#Headers],[ערכאה]],Table2[#Headers],0),FALSE),"אחר")</f>
        <v>בית משפט המחוזי</v>
      </c>
      <c r="M1414" s="10">
        <v>1</v>
      </c>
      <c r="N1414" s="10">
        <f>IF(out[[#This Row],[sex]]="female",1,0)</f>
        <v>0</v>
      </c>
      <c r="O1414" s="10"/>
      <c r="P1414" s="10">
        <f>IF(out[[#This Row],[שמות ערביים]]="ערבי",1,0)</f>
        <v>0</v>
      </c>
    </row>
    <row r="1415" spans="1:16" x14ac:dyDescent="0.25">
      <c r="A1415" s="1" t="s">
        <v>9</v>
      </c>
      <c r="B1415" s="1" t="s">
        <v>3532</v>
      </c>
      <c r="C1415" s="1" t="s">
        <v>348</v>
      </c>
      <c r="D1415" s="1" t="s">
        <v>3533</v>
      </c>
      <c r="E1415" s="1" t="s">
        <v>350</v>
      </c>
      <c r="F1415" s="1" t="s">
        <v>3534</v>
      </c>
      <c r="G1415" s="1" t="s">
        <v>26</v>
      </c>
      <c r="H1415" t="b">
        <v>1</v>
      </c>
      <c r="I1415" t="b">
        <v>0</v>
      </c>
      <c r="J1415" s="10" t="b">
        <f>IF(OR(out[[#This Row],[retired]]=TRUE,out[[#This Row],[deceased]]=TRUE),FALSE,TRUE)</f>
        <v>0</v>
      </c>
      <c r="K1415" s="10" t="str">
        <f>IFERROR(VLOOKUP(out[[#This Row],[role]:[role]],Table2[],MATCH(out[[#Headers],[דירוג]],Table2[#Headers],0),FALSE),"אחר")</f>
        <v>שופט</v>
      </c>
      <c r="L1415" s="10" t="str">
        <f>IFERROR(VLOOKUP(out[[#This Row],[role]:[role]],Table2[],MATCH(out[[#Headers],[ערכאה]],Table2[#Headers],0),FALSE),"אחר")</f>
        <v>בית משפט שלום</v>
      </c>
      <c r="M1415" s="10">
        <v>1</v>
      </c>
      <c r="N1415" s="10">
        <f>IF(out[[#This Row],[sex]]="female",1,0)</f>
        <v>1</v>
      </c>
      <c r="O1415" s="10"/>
      <c r="P1415" s="10">
        <f>IF(out[[#This Row],[שמות ערביים]]="ערבי",1,0)</f>
        <v>0</v>
      </c>
    </row>
    <row r="1416" spans="1:16" x14ac:dyDescent="0.25">
      <c r="A1416" s="1" t="s">
        <v>9</v>
      </c>
      <c r="B1416" s="1" t="s">
        <v>2626</v>
      </c>
      <c r="C1416" s="1" t="s">
        <v>3538</v>
      </c>
      <c r="D1416" s="1" t="s">
        <v>3536</v>
      </c>
      <c r="E1416" s="1" t="s">
        <v>3539</v>
      </c>
      <c r="F1416" s="1" t="s">
        <v>3540</v>
      </c>
      <c r="G1416" s="1" t="s">
        <v>15</v>
      </c>
      <c r="H1416" t="b">
        <v>1</v>
      </c>
      <c r="I1416" t="b">
        <v>0</v>
      </c>
      <c r="J1416" s="10" t="b">
        <f>IF(OR(out[[#This Row],[retired]]=TRUE,out[[#This Row],[deceased]]=TRUE),FALSE,TRUE)</f>
        <v>0</v>
      </c>
      <c r="K1416" s="10" t="str">
        <f>IFERROR(VLOOKUP(out[[#This Row],[role]:[role]],Table2[],MATCH(out[[#Headers],[דירוג]],Table2[#Headers],0),FALSE),"אחר")</f>
        <v>שופט</v>
      </c>
      <c r="L1416" s="10" t="str">
        <f>IFERROR(VLOOKUP(out[[#This Row],[role]:[role]],Table2[],MATCH(out[[#Headers],[ערכאה]],Table2[#Headers],0),FALSE),"אחר")</f>
        <v>בית משפט שלום</v>
      </c>
      <c r="M1416" s="10">
        <v>1</v>
      </c>
      <c r="N1416" s="10">
        <f>IF(out[[#This Row],[sex]]="female",1,0)</f>
        <v>0</v>
      </c>
      <c r="O1416" s="10"/>
      <c r="P1416" s="10">
        <f>IF(out[[#This Row],[שמות ערביים]]="ערבי",1,0)</f>
        <v>0</v>
      </c>
    </row>
    <row r="1417" spans="1:16" x14ac:dyDescent="0.25">
      <c r="A1417" s="1" t="s">
        <v>9</v>
      </c>
      <c r="B1417" s="1" t="s">
        <v>242</v>
      </c>
      <c r="C1417" s="1" t="s">
        <v>528</v>
      </c>
      <c r="D1417" s="1" t="s">
        <v>3536</v>
      </c>
      <c r="E1417" s="1" t="s">
        <v>530</v>
      </c>
      <c r="F1417" s="1" t="s">
        <v>3540</v>
      </c>
      <c r="G1417" s="1" t="s">
        <v>26</v>
      </c>
      <c r="H1417" t="b">
        <v>1</v>
      </c>
      <c r="I1417" t="b">
        <v>0</v>
      </c>
      <c r="J1417" s="10" t="b">
        <f>IF(OR(out[[#This Row],[retired]]=TRUE,out[[#This Row],[deceased]]=TRUE),FALSE,TRUE)</f>
        <v>0</v>
      </c>
      <c r="K1417" s="10" t="str">
        <f>IFERROR(VLOOKUP(out[[#This Row],[role]:[role]],Table2[],MATCH(out[[#Headers],[דירוג]],Table2[#Headers],0),FALSE),"אחר")</f>
        <v>שופט</v>
      </c>
      <c r="L1417" s="10" t="str">
        <f>IFERROR(VLOOKUP(out[[#This Row],[role]:[role]],Table2[],MATCH(out[[#Headers],[ערכאה]],Table2[#Headers],0),FALSE),"אחר")</f>
        <v>בית משפט המחוזי</v>
      </c>
      <c r="M1417" s="10">
        <v>1</v>
      </c>
      <c r="N1417" s="10">
        <f>IF(out[[#This Row],[sex]]="female",1,0)</f>
        <v>1</v>
      </c>
      <c r="O1417" s="10"/>
      <c r="P1417" s="10">
        <f>IF(out[[#This Row],[שמות ערביים]]="ערבי",1,0)</f>
        <v>0</v>
      </c>
    </row>
    <row r="1418" spans="1:16" x14ac:dyDescent="0.25">
      <c r="A1418" s="1" t="s">
        <v>9</v>
      </c>
      <c r="B1418" s="1" t="s">
        <v>462</v>
      </c>
      <c r="C1418" s="1" t="s">
        <v>727</v>
      </c>
      <c r="D1418" s="1" t="s">
        <v>3536</v>
      </c>
      <c r="E1418" s="1" t="s">
        <v>3546</v>
      </c>
      <c r="F1418" s="1" t="s">
        <v>3540</v>
      </c>
      <c r="G1418" s="1" t="s">
        <v>15</v>
      </c>
      <c r="H1418" t="b">
        <v>1</v>
      </c>
      <c r="I1418" t="b">
        <v>0</v>
      </c>
      <c r="J1418" s="10" t="b">
        <f>IF(OR(out[[#This Row],[retired]]=TRUE,out[[#This Row],[deceased]]=TRUE),FALSE,TRUE)</f>
        <v>0</v>
      </c>
      <c r="K1418" s="10" t="str">
        <f>IFERROR(VLOOKUP(out[[#This Row],[role]:[role]],Table2[],MATCH(out[[#Headers],[דירוג]],Table2[#Headers],0),FALSE),"אחר")</f>
        <v>שופט</v>
      </c>
      <c r="L1418" s="10" t="str">
        <f>IFERROR(VLOOKUP(out[[#This Row],[role]:[role]],Table2[],MATCH(out[[#Headers],[ערכאה]],Table2[#Headers],0),FALSE),"אחר")</f>
        <v>בית הדין הארצי לעבודה</v>
      </c>
      <c r="M1418" s="10">
        <v>1</v>
      </c>
      <c r="N1418" s="10">
        <f>IF(out[[#This Row],[sex]]="female",1,0)</f>
        <v>0</v>
      </c>
      <c r="O1418" s="10"/>
      <c r="P1418" s="10">
        <f>IF(out[[#This Row],[שמות ערביים]]="ערבי",1,0)</f>
        <v>0</v>
      </c>
    </row>
    <row r="1419" spans="1:16" x14ac:dyDescent="0.25">
      <c r="A1419" s="1" t="s">
        <v>9</v>
      </c>
      <c r="B1419" s="1" t="s">
        <v>584</v>
      </c>
      <c r="C1419" s="1" t="s">
        <v>3019</v>
      </c>
      <c r="D1419" s="1" t="s">
        <v>3549</v>
      </c>
      <c r="E1419" s="1" t="s">
        <v>3021</v>
      </c>
      <c r="F1419" s="1" t="s">
        <v>3550</v>
      </c>
      <c r="G1419" s="1" t="s">
        <v>26</v>
      </c>
      <c r="H1419" t="b">
        <v>1</v>
      </c>
      <c r="I1419" t="b">
        <v>0</v>
      </c>
      <c r="J1419" s="10" t="b">
        <f>IF(OR(out[[#This Row],[retired]]=TRUE,out[[#This Row],[deceased]]=TRUE),FALSE,TRUE)</f>
        <v>0</v>
      </c>
      <c r="K1419" s="10" t="str">
        <f>IFERROR(VLOOKUP(out[[#This Row],[role]:[role]],Table2[],MATCH(out[[#Headers],[דירוג]],Table2[#Headers],0),FALSE),"אחר")</f>
        <v>שופט</v>
      </c>
      <c r="L1419" s="10" t="str">
        <f>IFERROR(VLOOKUP(out[[#This Row],[role]:[role]],Table2[],MATCH(out[[#Headers],[ערכאה]],Table2[#Headers],0),FALSE),"אחר")</f>
        <v>בית משפט המחוזי</v>
      </c>
      <c r="M1419" s="10">
        <v>1</v>
      </c>
      <c r="N1419" s="10">
        <f>IF(out[[#This Row],[sex]]="female",1,0)</f>
        <v>1</v>
      </c>
      <c r="O1419" s="10"/>
      <c r="P1419" s="10">
        <f>IF(out[[#This Row],[שמות ערביים]]="ערבי",1,0)</f>
        <v>0</v>
      </c>
    </row>
    <row r="1420" spans="1:16" x14ac:dyDescent="0.25">
      <c r="A1420" s="1" t="s">
        <v>9</v>
      </c>
      <c r="B1420" s="1" t="s">
        <v>3562</v>
      </c>
      <c r="C1420" s="1" t="s">
        <v>1796</v>
      </c>
      <c r="D1420" s="1" t="s">
        <v>3563</v>
      </c>
      <c r="E1420" s="1" t="s">
        <v>70</v>
      </c>
      <c r="F1420" s="1" t="s">
        <v>70</v>
      </c>
      <c r="G1420" s="1" t="s">
        <v>15</v>
      </c>
      <c r="H1420" t="b">
        <v>1</v>
      </c>
      <c r="I1420" t="b">
        <v>1</v>
      </c>
      <c r="J1420" s="10" t="b">
        <f>IF(OR(out[[#This Row],[retired]]=TRUE,out[[#This Row],[deceased]]=TRUE),FALSE,TRUE)</f>
        <v>0</v>
      </c>
      <c r="K1420" s="10" t="str">
        <f>IFERROR(VLOOKUP(out[[#This Row],[role]:[role]],Table2[],MATCH(out[[#Headers],[דירוג]],Table2[#Headers],0),FALSE),"אחר")</f>
        <v>נשיא</v>
      </c>
      <c r="L1420" s="10" t="str">
        <f>IFERROR(VLOOKUP(out[[#This Row],[role]:[role]],Table2[],MATCH(out[[#Headers],[ערכאה]],Table2[#Headers],0),FALSE),"אחר")</f>
        <v>בית משפט המחוזי</v>
      </c>
      <c r="M1420" s="10">
        <v>1</v>
      </c>
      <c r="N1420" s="10">
        <f>IF(out[[#This Row],[sex]]="female",1,0)</f>
        <v>0</v>
      </c>
      <c r="O1420" s="10"/>
      <c r="P1420" s="10">
        <f>IF(out[[#This Row],[שמות ערביים]]="ערבי",1,0)</f>
        <v>0</v>
      </c>
    </row>
    <row r="1421" spans="1:16" x14ac:dyDescent="0.25">
      <c r="A1421" s="1" t="s">
        <v>9</v>
      </c>
      <c r="B1421" s="1" t="s">
        <v>187</v>
      </c>
      <c r="C1421" s="1" t="s">
        <v>3566</v>
      </c>
      <c r="D1421" s="1" t="s">
        <v>3567</v>
      </c>
      <c r="E1421" s="1" t="s">
        <v>70</v>
      </c>
      <c r="F1421" s="1" t="s">
        <v>70</v>
      </c>
      <c r="G1421" s="1" t="s">
        <v>15</v>
      </c>
      <c r="H1421" t="b">
        <v>1</v>
      </c>
      <c r="I1421" t="b">
        <v>0</v>
      </c>
      <c r="J1421" s="10" t="b">
        <f>IF(OR(out[[#This Row],[retired]]=TRUE,out[[#This Row],[deceased]]=TRUE),FALSE,TRUE)</f>
        <v>0</v>
      </c>
      <c r="K1421" s="10" t="str">
        <f>IFERROR(VLOOKUP(out[[#This Row],[role]:[role]],Table2[],MATCH(out[[#Headers],[דירוג]],Table2[#Headers],0),FALSE),"אחר")</f>
        <v>אחר</v>
      </c>
      <c r="L1421" s="10" t="str">
        <f>IFERROR(VLOOKUP(out[[#This Row],[role]:[role]],Table2[],MATCH(out[[#Headers],[ערכאה]],Table2[#Headers],0),FALSE),"אחר")</f>
        <v>אחר</v>
      </c>
      <c r="M1421" s="10">
        <v>1</v>
      </c>
      <c r="N1421" s="10">
        <f>IF(out[[#This Row],[sex]]="female",1,0)</f>
        <v>0</v>
      </c>
      <c r="O1421" s="10"/>
      <c r="P1421" s="10">
        <f>IF(out[[#This Row],[שמות ערביים]]="ערבי",1,0)</f>
        <v>0</v>
      </c>
    </row>
    <row r="1422" spans="1:16" x14ac:dyDescent="0.25">
      <c r="A1422" s="1" t="s">
        <v>9</v>
      </c>
      <c r="B1422" s="1" t="s">
        <v>1807</v>
      </c>
      <c r="C1422" s="1" t="s">
        <v>155</v>
      </c>
      <c r="D1422" s="1" t="s">
        <v>3568</v>
      </c>
      <c r="E1422" s="1" t="s">
        <v>70</v>
      </c>
      <c r="F1422" s="1" t="s">
        <v>70</v>
      </c>
      <c r="G1422" s="1" t="s">
        <v>15</v>
      </c>
      <c r="H1422" t="b">
        <v>1</v>
      </c>
      <c r="I1422" t="b">
        <v>1</v>
      </c>
      <c r="J1422" s="10" t="b">
        <f>IF(OR(out[[#This Row],[retired]]=TRUE,out[[#This Row],[deceased]]=TRUE),FALSE,TRUE)</f>
        <v>0</v>
      </c>
      <c r="K1422" s="10" t="str">
        <f>IFERROR(VLOOKUP(out[[#This Row],[role]:[role]],Table2[],MATCH(out[[#Headers],[דירוג]],Table2[#Headers],0),FALSE),"אחר")</f>
        <v>שופט</v>
      </c>
      <c r="L1422" s="10" t="str">
        <f>IFERROR(VLOOKUP(out[[#This Row],[role]:[role]],Table2[],MATCH(out[[#Headers],[ערכאה]],Table2[#Headers],0),FALSE),"אחר")</f>
        <v>בית משפט שלום</v>
      </c>
      <c r="M1422" s="10">
        <v>1</v>
      </c>
      <c r="N1422" s="10">
        <f>IF(out[[#This Row],[sex]]="female",1,0)</f>
        <v>0</v>
      </c>
      <c r="O1422" s="10"/>
      <c r="P1422" s="10">
        <f>IF(out[[#This Row],[שמות ערביים]]="ערבי",1,0)</f>
        <v>0</v>
      </c>
    </row>
    <row r="1423" spans="1:16" x14ac:dyDescent="0.25">
      <c r="A1423" s="1" t="s">
        <v>9</v>
      </c>
      <c r="B1423" s="1" t="s">
        <v>1984</v>
      </c>
      <c r="C1423" s="1" t="s">
        <v>291</v>
      </c>
      <c r="D1423" s="1" t="s">
        <v>3569</v>
      </c>
      <c r="E1423" s="1" t="s">
        <v>1626</v>
      </c>
      <c r="F1423" s="1" t="s">
        <v>3570</v>
      </c>
      <c r="G1423" s="1" t="s">
        <v>15</v>
      </c>
      <c r="H1423" t="b">
        <v>1</v>
      </c>
      <c r="I1423" t="b">
        <v>1</v>
      </c>
      <c r="J1423" s="10" t="b">
        <f>IF(OR(out[[#This Row],[retired]]=TRUE,out[[#This Row],[deceased]]=TRUE),FALSE,TRUE)</f>
        <v>0</v>
      </c>
      <c r="K1423" s="10" t="str">
        <f>IFERROR(VLOOKUP(out[[#This Row],[role]:[role]],Table2[],MATCH(out[[#Headers],[דירוג]],Table2[#Headers],0),FALSE),"אחר")</f>
        <v>נשיא</v>
      </c>
      <c r="L1423" s="10" t="str">
        <f>IFERROR(VLOOKUP(out[[#This Row],[role]:[role]],Table2[],MATCH(out[[#Headers],[ערכאה]],Table2[#Headers],0),FALSE),"אחר")</f>
        <v>בית משפט המחוזי</v>
      </c>
      <c r="M1423" s="10">
        <v>1</v>
      </c>
      <c r="N1423" s="10">
        <f>IF(out[[#This Row],[sex]]="female",1,0)</f>
        <v>0</v>
      </c>
      <c r="O1423" s="10"/>
      <c r="P1423" s="10">
        <f>IF(out[[#This Row],[שמות ערביים]]="ערבי",1,0)</f>
        <v>0</v>
      </c>
    </row>
    <row r="1424" spans="1:16" x14ac:dyDescent="0.25">
      <c r="A1424" s="1" t="s">
        <v>9</v>
      </c>
      <c r="B1424" s="1" t="s">
        <v>3572</v>
      </c>
      <c r="C1424" s="1" t="s">
        <v>333</v>
      </c>
      <c r="D1424" s="1" t="s">
        <v>2992</v>
      </c>
      <c r="E1424" s="1" t="s">
        <v>335</v>
      </c>
      <c r="F1424" s="1" t="s">
        <v>2994</v>
      </c>
      <c r="G1424" s="1" t="s">
        <v>15</v>
      </c>
      <c r="H1424" t="b">
        <v>1</v>
      </c>
      <c r="I1424" t="b">
        <v>0</v>
      </c>
      <c r="J1424" s="10" t="b">
        <f>IF(OR(out[[#This Row],[retired]]=TRUE,out[[#This Row],[deceased]]=TRUE),FALSE,TRUE)</f>
        <v>0</v>
      </c>
      <c r="K1424" s="10" t="str">
        <f>IFERROR(VLOOKUP(out[[#This Row],[role]:[role]],Table2[],MATCH(out[[#Headers],[דירוג]],Table2[#Headers],0),FALSE),"אחר")</f>
        <v>שופט</v>
      </c>
      <c r="L1424" s="10" t="str">
        <f>IFERROR(VLOOKUP(out[[#This Row],[role]:[role]],Table2[],MATCH(out[[#Headers],[ערכאה]],Table2[#Headers],0),FALSE),"אחר")</f>
        <v>בית משפט שלום</v>
      </c>
      <c r="M1424" s="10">
        <v>1</v>
      </c>
      <c r="N1424" s="10">
        <f>IF(out[[#This Row],[sex]]="female",1,0)</f>
        <v>0</v>
      </c>
      <c r="O1424" s="10"/>
      <c r="P1424" s="10">
        <f>IF(out[[#This Row],[שמות ערביים]]="ערבי",1,0)</f>
        <v>0</v>
      </c>
    </row>
    <row r="1425" spans="1:16" x14ac:dyDescent="0.25">
      <c r="A1425" s="1" t="s">
        <v>9</v>
      </c>
      <c r="B1425" s="1" t="s">
        <v>3573</v>
      </c>
      <c r="C1425" s="1" t="s">
        <v>3574</v>
      </c>
      <c r="D1425" s="1" t="s">
        <v>3569</v>
      </c>
      <c r="E1425" s="1" t="s">
        <v>3575</v>
      </c>
      <c r="F1425" s="1" t="s">
        <v>3570</v>
      </c>
      <c r="G1425" s="1" t="s">
        <v>15</v>
      </c>
      <c r="H1425" t="b">
        <v>1</v>
      </c>
      <c r="I1425" t="b">
        <v>0</v>
      </c>
      <c r="J1425" s="10" t="b">
        <f>IF(OR(out[[#This Row],[retired]]=TRUE,out[[#This Row],[deceased]]=TRUE),FALSE,TRUE)</f>
        <v>0</v>
      </c>
      <c r="K1425" s="10" t="str">
        <f>IFERROR(VLOOKUP(out[[#This Row],[role]:[role]],Table2[],MATCH(out[[#Headers],[דירוג]],Table2[#Headers],0),FALSE),"אחר")</f>
        <v>שופט</v>
      </c>
      <c r="L1425" s="10" t="str">
        <f>IFERROR(VLOOKUP(out[[#This Row],[role]:[role]],Table2[],MATCH(out[[#Headers],[ערכאה]],Table2[#Headers],0),FALSE),"אחר")</f>
        <v>בית משפט שלום</v>
      </c>
      <c r="M1425" s="10">
        <v>1</v>
      </c>
      <c r="N1425" s="10">
        <f>IF(out[[#This Row],[sex]]="female",1,0)</f>
        <v>0</v>
      </c>
      <c r="O1425" s="10"/>
      <c r="P1425" s="10">
        <f>IF(out[[#This Row],[שמות ערביים]]="ערבי",1,0)</f>
        <v>0</v>
      </c>
    </row>
    <row r="1426" spans="1:16" x14ac:dyDescent="0.25">
      <c r="A1426" s="1" t="s">
        <v>9</v>
      </c>
      <c r="B1426" s="1" t="s">
        <v>532</v>
      </c>
      <c r="C1426" s="1" t="s">
        <v>3588</v>
      </c>
      <c r="D1426" s="1" t="s">
        <v>3589</v>
      </c>
      <c r="E1426" s="1" t="s">
        <v>3590</v>
      </c>
      <c r="F1426" s="1" t="s">
        <v>3384</v>
      </c>
      <c r="G1426" s="1" t="s">
        <v>15</v>
      </c>
      <c r="H1426" t="b">
        <v>1</v>
      </c>
      <c r="I1426" t="b">
        <v>0</v>
      </c>
      <c r="J1426" s="10" t="b">
        <f>IF(OR(out[[#This Row],[retired]]=TRUE,out[[#This Row],[deceased]]=TRUE),FALSE,TRUE)</f>
        <v>0</v>
      </c>
      <c r="K1426" s="10" t="str">
        <f>IFERROR(VLOOKUP(out[[#This Row],[role]:[role]],Table2[],MATCH(out[[#Headers],[דירוג]],Table2[#Headers],0),FALSE),"אחר")</f>
        <v>שופט</v>
      </c>
      <c r="L1426" s="10" t="str">
        <f>IFERROR(VLOOKUP(out[[#This Row],[role]:[role]],Table2[],MATCH(out[[#Headers],[ערכאה]],Table2[#Headers],0),FALSE),"אחר")</f>
        <v>בית משפט לתעבורה</v>
      </c>
      <c r="M1426" s="10">
        <v>1</v>
      </c>
      <c r="N1426" s="10">
        <f>IF(out[[#This Row],[sex]]="female",1,0)</f>
        <v>0</v>
      </c>
      <c r="O1426" s="10"/>
      <c r="P1426" s="10">
        <f>IF(out[[#This Row],[שמות ערביים]]="ערבי",1,0)</f>
        <v>0</v>
      </c>
    </row>
    <row r="1427" spans="1:16" x14ac:dyDescent="0.25">
      <c r="A1427" s="1" t="s">
        <v>9</v>
      </c>
      <c r="B1427" s="1" t="s">
        <v>1493</v>
      </c>
      <c r="C1427" s="1" t="s">
        <v>981</v>
      </c>
      <c r="D1427" s="1" t="s">
        <v>3568</v>
      </c>
      <c r="E1427" s="1" t="s">
        <v>2004</v>
      </c>
      <c r="F1427" s="1" t="s">
        <v>3591</v>
      </c>
      <c r="G1427" s="1" t="s">
        <v>15</v>
      </c>
      <c r="H1427" t="b">
        <v>1</v>
      </c>
      <c r="I1427" t="b">
        <v>0</v>
      </c>
      <c r="J1427" s="10" t="b">
        <f>IF(OR(out[[#This Row],[retired]]=TRUE,out[[#This Row],[deceased]]=TRUE),FALSE,TRUE)</f>
        <v>0</v>
      </c>
      <c r="K1427" s="10" t="str">
        <f>IFERROR(VLOOKUP(out[[#This Row],[role]:[role]],Table2[],MATCH(out[[#Headers],[דירוג]],Table2[#Headers],0),FALSE),"אחר")</f>
        <v>שופט</v>
      </c>
      <c r="L1427" s="10" t="str">
        <f>IFERROR(VLOOKUP(out[[#This Row],[role]:[role]],Table2[],MATCH(out[[#Headers],[ערכאה]],Table2[#Headers],0),FALSE),"אחר")</f>
        <v>בית משפט שלום</v>
      </c>
      <c r="M1427" s="10">
        <v>1</v>
      </c>
      <c r="N1427" s="10">
        <f>IF(out[[#This Row],[sex]]="female",1,0)</f>
        <v>0</v>
      </c>
      <c r="O1427" s="10"/>
      <c r="P1427" s="10">
        <f>IF(out[[#This Row],[שמות ערביים]]="ערבי",1,0)</f>
        <v>0</v>
      </c>
    </row>
    <row r="1428" spans="1:16" x14ac:dyDescent="0.25">
      <c r="A1428" s="1" t="s">
        <v>9</v>
      </c>
      <c r="B1428" s="1" t="s">
        <v>1027</v>
      </c>
      <c r="C1428" s="1" t="s">
        <v>1553</v>
      </c>
      <c r="D1428" s="1" t="s">
        <v>3596</v>
      </c>
      <c r="E1428" s="1" t="s">
        <v>1686</v>
      </c>
      <c r="F1428" s="1" t="s">
        <v>3597</v>
      </c>
      <c r="G1428" s="1" t="s">
        <v>15</v>
      </c>
      <c r="H1428" t="b">
        <v>1</v>
      </c>
      <c r="I1428" t="b">
        <v>1</v>
      </c>
      <c r="J1428" s="10" t="b">
        <f>IF(OR(out[[#This Row],[retired]]=TRUE,out[[#This Row],[deceased]]=TRUE),FALSE,TRUE)</f>
        <v>0</v>
      </c>
      <c r="K1428" s="10" t="str">
        <f>IFERROR(VLOOKUP(out[[#This Row],[role]:[role]],Table2[],MATCH(out[[#Headers],[דירוג]],Table2[#Headers],0),FALSE),"אחר")</f>
        <v>שופט</v>
      </c>
      <c r="L1428" s="10" t="str">
        <f>IFERROR(VLOOKUP(out[[#This Row],[role]:[role]],Table2[],MATCH(out[[#Headers],[ערכאה]],Table2[#Headers],0),FALSE),"אחר")</f>
        <v>בית הדין האזורי לעבודה</v>
      </c>
      <c r="M1428" s="10">
        <v>1</v>
      </c>
      <c r="N1428" s="10">
        <f>IF(out[[#This Row],[sex]]="female",1,0)</f>
        <v>0</v>
      </c>
      <c r="O1428" s="10"/>
      <c r="P1428" s="10">
        <f>IF(out[[#This Row],[שמות ערביים]]="ערבי",1,0)</f>
        <v>0</v>
      </c>
    </row>
    <row r="1429" spans="1:16" x14ac:dyDescent="0.25">
      <c r="A1429" s="1" t="s">
        <v>99</v>
      </c>
      <c r="B1429" s="1" t="s">
        <v>3602</v>
      </c>
      <c r="C1429" s="1" t="s">
        <v>3603</v>
      </c>
      <c r="D1429" s="1" t="s">
        <v>3604</v>
      </c>
      <c r="E1429" s="1" t="s">
        <v>3605</v>
      </c>
      <c r="F1429" s="1" t="s">
        <v>3606</v>
      </c>
      <c r="G1429" s="1" t="s">
        <v>15</v>
      </c>
      <c r="H1429" t="b">
        <v>1</v>
      </c>
      <c r="I1429" t="b">
        <v>0</v>
      </c>
      <c r="J1429" s="10" t="b">
        <f>IF(OR(out[[#This Row],[retired]]=TRUE,out[[#This Row],[deceased]]=TRUE),FALSE,TRUE)</f>
        <v>0</v>
      </c>
      <c r="K1429" s="10" t="str">
        <f>IFERROR(VLOOKUP(out[[#This Row],[role]:[role]],Table2[],MATCH(out[[#Headers],[דירוג]],Table2[#Headers],0),FALSE),"אחר")</f>
        <v>רשם</v>
      </c>
      <c r="L1429" s="10" t="str">
        <f>IFERROR(VLOOKUP(out[[#This Row],[role]:[role]],Table2[],MATCH(out[[#Headers],[ערכאה]],Table2[#Headers],0),FALSE),"אחר")</f>
        <v>בית משפט שלום</v>
      </c>
      <c r="M1429" s="10">
        <v>1</v>
      </c>
      <c r="N1429" s="10">
        <f>IF(out[[#This Row],[sex]]="female",1,0)</f>
        <v>0</v>
      </c>
      <c r="O1429" s="10"/>
      <c r="P1429" s="10">
        <f>IF(out[[#This Row],[שמות ערביים]]="ערבי",1,0)</f>
        <v>0</v>
      </c>
    </row>
    <row r="1430" spans="1:16" x14ac:dyDescent="0.25">
      <c r="A1430" s="1" t="s">
        <v>9</v>
      </c>
      <c r="B1430" s="1" t="s">
        <v>451</v>
      </c>
      <c r="C1430" s="1" t="s">
        <v>291</v>
      </c>
      <c r="D1430" s="1" t="s">
        <v>3612</v>
      </c>
      <c r="E1430" s="1" t="s">
        <v>743</v>
      </c>
      <c r="F1430" s="1" t="s">
        <v>3613</v>
      </c>
      <c r="G1430" s="1" t="s">
        <v>15</v>
      </c>
      <c r="H1430" t="b">
        <v>1</v>
      </c>
      <c r="I1430" t="b">
        <v>1</v>
      </c>
      <c r="J1430" s="10" t="b">
        <f>IF(OR(out[[#This Row],[retired]]=TRUE,out[[#This Row],[deceased]]=TRUE),FALSE,TRUE)</f>
        <v>0</v>
      </c>
      <c r="K1430" s="10" t="str">
        <f>IFERROR(VLOOKUP(out[[#This Row],[role]:[role]],Table2[],MATCH(out[[#Headers],[דירוג]],Table2[#Headers],0),FALSE),"אחר")</f>
        <v>שופט</v>
      </c>
      <c r="L1430" s="10" t="str">
        <f>IFERROR(VLOOKUP(out[[#This Row],[role]:[role]],Table2[],MATCH(out[[#Headers],[ערכאה]],Table2[#Headers],0),FALSE),"אחר")</f>
        <v>בית המשפט העליון</v>
      </c>
      <c r="M1430" s="10">
        <v>1</v>
      </c>
      <c r="N1430" s="10">
        <f>IF(out[[#This Row],[sex]]="female",1,0)</f>
        <v>0</v>
      </c>
      <c r="O1430" s="10"/>
      <c r="P1430" s="10">
        <f>IF(out[[#This Row],[שמות ערביים]]="ערבי",1,0)</f>
        <v>0</v>
      </c>
    </row>
    <row r="1431" spans="1:16" x14ac:dyDescent="0.25">
      <c r="A1431" s="1" t="s">
        <v>9</v>
      </c>
      <c r="B1431" s="1" t="s">
        <v>3621</v>
      </c>
      <c r="C1431" s="1" t="s">
        <v>727</v>
      </c>
      <c r="D1431" s="1" t="s">
        <v>3622</v>
      </c>
      <c r="E1431" s="1" t="s">
        <v>70</v>
      </c>
      <c r="F1431" s="1" t="s">
        <v>70</v>
      </c>
      <c r="G1431" s="1" t="s">
        <v>15</v>
      </c>
      <c r="H1431" t="b">
        <v>1</v>
      </c>
      <c r="I1431" t="b">
        <v>0</v>
      </c>
      <c r="J1431" s="10" t="b">
        <f>IF(OR(out[[#This Row],[retired]]=TRUE,out[[#This Row],[deceased]]=TRUE),FALSE,TRUE)</f>
        <v>0</v>
      </c>
      <c r="K1431" s="10" t="str">
        <f>IFERROR(VLOOKUP(out[[#This Row],[role]:[role]],Table2[],MATCH(out[[#Headers],[דירוג]],Table2[#Headers],0),FALSE),"אחר")</f>
        <v>סגן או משנה</v>
      </c>
      <c r="L1431" s="10" t="str">
        <f>IFERROR(VLOOKUP(out[[#This Row],[role]:[role]],Table2[],MATCH(out[[#Headers],[ערכאה]],Table2[#Headers],0),FALSE),"אחר")</f>
        <v>בית משפט המחוזי</v>
      </c>
      <c r="M1431" s="10">
        <v>1</v>
      </c>
      <c r="N1431" s="10">
        <f>IF(out[[#This Row],[sex]]="female",1,0)</f>
        <v>0</v>
      </c>
      <c r="O1431" s="10"/>
      <c r="P1431" s="10">
        <f>IF(out[[#This Row],[שמות ערביים]]="ערבי",1,0)</f>
        <v>0</v>
      </c>
    </row>
    <row r="1432" spans="1:16" x14ac:dyDescent="0.25">
      <c r="A1432" s="1" t="s">
        <v>9</v>
      </c>
      <c r="B1432" s="1" t="s">
        <v>3623</v>
      </c>
      <c r="C1432" s="1" t="s">
        <v>601</v>
      </c>
      <c r="D1432" s="1" t="s">
        <v>3624</v>
      </c>
      <c r="E1432" s="1" t="s">
        <v>70</v>
      </c>
      <c r="F1432" s="1" t="s">
        <v>70</v>
      </c>
      <c r="G1432" s="1" t="s">
        <v>15</v>
      </c>
      <c r="H1432" t="b">
        <v>1</v>
      </c>
      <c r="I1432" t="b">
        <v>0</v>
      </c>
      <c r="J1432" s="10" t="b">
        <f>IF(OR(out[[#This Row],[retired]]=TRUE,out[[#This Row],[deceased]]=TRUE),FALSE,TRUE)</f>
        <v>0</v>
      </c>
      <c r="K1432" s="10" t="str">
        <f>IFERROR(VLOOKUP(out[[#This Row],[role]:[role]],Table2[],MATCH(out[[#Headers],[דירוג]],Table2[#Headers],0),FALSE),"אחר")</f>
        <v>שופט</v>
      </c>
      <c r="L1432" s="10" t="str">
        <f>IFERROR(VLOOKUP(out[[#This Row],[role]:[role]],Table2[],MATCH(out[[#Headers],[ערכאה]],Table2[#Headers],0),FALSE),"אחר")</f>
        <v>בית משפט שלום</v>
      </c>
      <c r="M1432" s="10">
        <v>1</v>
      </c>
      <c r="N1432" s="10">
        <f>IF(out[[#This Row],[sex]]="female",1,0)</f>
        <v>0</v>
      </c>
      <c r="O1432" s="10"/>
      <c r="P1432" s="10">
        <f>IF(out[[#This Row],[שמות ערביים]]="ערבי",1,0)</f>
        <v>0</v>
      </c>
    </row>
    <row r="1433" spans="1:16" x14ac:dyDescent="0.25">
      <c r="A1433" s="1" t="s">
        <v>9</v>
      </c>
      <c r="B1433" s="1" t="s">
        <v>32</v>
      </c>
      <c r="C1433" s="1" t="s">
        <v>22</v>
      </c>
      <c r="D1433" s="1" t="s">
        <v>3625</v>
      </c>
      <c r="E1433" s="1" t="s">
        <v>2686</v>
      </c>
      <c r="F1433" s="1" t="s">
        <v>3626</v>
      </c>
      <c r="G1433" s="1" t="s">
        <v>26</v>
      </c>
      <c r="H1433" t="b">
        <v>1</v>
      </c>
      <c r="I1433" t="b">
        <v>0</v>
      </c>
      <c r="J1433" s="10" t="b">
        <f>IF(OR(out[[#This Row],[retired]]=TRUE,out[[#This Row],[deceased]]=TRUE),FALSE,TRUE)</f>
        <v>0</v>
      </c>
      <c r="K1433" s="10" t="str">
        <f>IFERROR(VLOOKUP(out[[#This Row],[role]:[role]],Table2[],MATCH(out[[#Headers],[דירוג]],Table2[#Headers],0),FALSE),"אחר")</f>
        <v>שופט</v>
      </c>
      <c r="L1433" s="10" t="str">
        <f>IFERROR(VLOOKUP(out[[#This Row],[role]:[role]],Table2[],MATCH(out[[#Headers],[ערכאה]],Table2[#Headers],0),FALSE),"אחר")</f>
        <v>בית משפט שלום</v>
      </c>
      <c r="M1433" s="10">
        <v>1</v>
      </c>
      <c r="N1433" s="10">
        <f>IF(out[[#This Row],[sex]]="female",1,0)</f>
        <v>1</v>
      </c>
      <c r="O1433" s="10"/>
      <c r="P1433" s="10">
        <f>IF(out[[#This Row],[שמות ערביים]]="ערבי",1,0)</f>
        <v>0</v>
      </c>
    </row>
    <row r="1434" spans="1:16" x14ac:dyDescent="0.25">
      <c r="A1434" s="1" t="s">
        <v>9</v>
      </c>
      <c r="B1434" s="1" t="s">
        <v>1080</v>
      </c>
      <c r="C1434" s="1" t="s">
        <v>53</v>
      </c>
      <c r="D1434" s="1" t="s">
        <v>3640</v>
      </c>
      <c r="E1434" s="1" t="s">
        <v>70</v>
      </c>
      <c r="F1434" s="1" t="s">
        <v>70</v>
      </c>
      <c r="G1434" s="1" t="s">
        <v>15</v>
      </c>
      <c r="H1434" t="b">
        <v>1</v>
      </c>
      <c r="I1434" t="b">
        <v>0</v>
      </c>
      <c r="J1434" s="10" t="b">
        <f>IF(OR(out[[#This Row],[retired]]=TRUE,out[[#This Row],[deceased]]=TRUE),FALSE,TRUE)</f>
        <v>0</v>
      </c>
      <c r="K1434" s="10" t="str">
        <f>IFERROR(VLOOKUP(out[[#This Row],[role]:[role]],Table2[],MATCH(out[[#Headers],[דירוג]],Table2[#Headers],0),FALSE),"אחר")</f>
        <v>שופט</v>
      </c>
      <c r="L1434" s="10" t="str">
        <f>IFERROR(VLOOKUP(out[[#This Row],[role]:[role]],Table2[],MATCH(out[[#Headers],[ערכאה]],Table2[#Headers],0),FALSE),"אחר")</f>
        <v>אחר</v>
      </c>
      <c r="M1434" s="10">
        <v>1</v>
      </c>
      <c r="N1434" s="10">
        <f>IF(out[[#This Row],[sex]]="female",1,0)</f>
        <v>0</v>
      </c>
      <c r="O1434" s="10"/>
      <c r="P1434" s="10">
        <f>IF(out[[#This Row],[שמות ערביים]]="ערבי",1,0)</f>
        <v>0</v>
      </c>
    </row>
    <row r="1435" spans="1:16" x14ac:dyDescent="0.25">
      <c r="A1435" s="1" t="s">
        <v>9</v>
      </c>
      <c r="B1435" s="1" t="s">
        <v>107</v>
      </c>
      <c r="C1435" s="1" t="s">
        <v>692</v>
      </c>
      <c r="D1435" s="1" t="s">
        <v>3632</v>
      </c>
      <c r="E1435" s="1" t="s">
        <v>694</v>
      </c>
      <c r="F1435" s="1" t="s">
        <v>3647</v>
      </c>
      <c r="G1435" s="1" t="s">
        <v>26</v>
      </c>
      <c r="H1435" t="b">
        <v>1</v>
      </c>
      <c r="I1435" t="b">
        <v>0</v>
      </c>
      <c r="J1435" s="10" t="b">
        <f>IF(OR(out[[#This Row],[retired]]=TRUE,out[[#This Row],[deceased]]=TRUE),FALSE,TRUE)</f>
        <v>0</v>
      </c>
      <c r="K1435" s="10" t="str">
        <f>IFERROR(VLOOKUP(out[[#This Row],[role]:[role]],Table2[],MATCH(out[[#Headers],[דירוג]],Table2[#Headers],0),FALSE),"אחר")</f>
        <v>שופט</v>
      </c>
      <c r="L1435" s="10" t="str">
        <f>IFERROR(VLOOKUP(out[[#This Row],[role]:[role]],Table2[],MATCH(out[[#Headers],[ערכאה]],Table2[#Headers],0),FALSE),"אחר")</f>
        <v>בית משפט המחוזי</v>
      </c>
      <c r="M1435" s="10">
        <v>1</v>
      </c>
      <c r="N1435" s="10">
        <f>IF(out[[#This Row],[sex]]="female",1,0)</f>
        <v>1</v>
      </c>
      <c r="O1435" s="10"/>
      <c r="P1435" s="10">
        <f>IF(out[[#This Row],[שמות ערביים]]="ערבי",1,0)</f>
        <v>0</v>
      </c>
    </row>
    <row r="1436" spans="1:16" x14ac:dyDescent="0.25">
      <c r="A1436" s="1" t="s">
        <v>9</v>
      </c>
      <c r="B1436" s="1" t="s">
        <v>3650</v>
      </c>
      <c r="C1436" s="1" t="s">
        <v>3651</v>
      </c>
      <c r="D1436" s="1" t="s">
        <v>3652</v>
      </c>
      <c r="E1436" s="1" t="s">
        <v>3653</v>
      </c>
      <c r="F1436" s="1" t="s">
        <v>3654</v>
      </c>
      <c r="G1436" s="1" t="s">
        <v>26</v>
      </c>
      <c r="H1436" t="b">
        <v>1</v>
      </c>
      <c r="I1436" t="b">
        <v>0</v>
      </c>
      <c r="J1436" s="10" t="b">
        <f>IF(OR(out[[#This Row],[retired]]=TRUE,out[[#This Row],[deceased]]=TRUE),FALSE,TRUE)</f>
        <v>0</v>
      </c>
      <c r="K1436" s="10" t="str">
        <f>IFERROR(VLOOKUP(out[[#This Row],[role]:[role]],Table2[],MATCH(out[[#Headers],[דירוג]],Table2[#Headers],0),FALSE),"אחר")</f>
        <v>שופט</v>
      </c>
      <c r="L1436" s="10" t="str">
        <f>IFERROR(VLOOKUP(out[[#This Row],[role]:[role]],Table2[],MATCH(out[[#Headers],[ערכאה]],Table2[#Headers],0),FALSE),"אחר")</f>
        <v>בית משפט שלום</v>
      </c>
      <c r="M1436" s="10">
        <v>1</v>
      </c>
      <c r="N1436" s="10">
        <f>IF(out[[#This Row],[sex]]="female",1,0)</f>
        <v>1</v>
      </c>
      <c r="O1436" s="10"/>
      <c r="P1436" s="10">
        <f>IF(out[[#This Row],[שמות ערביים]]="ערבי",1,0)</f>
        <v>0</v>
      </c>
    </row>
    <row r="1437" spans="1:16" x14ac:dyDescent="0.25">
      <c r="A1437" s="1" t="s">
        <v>9</v>
      </c>
      <c r="B1437" s="1" t="s">
        <v>3523</v>
      </c>
      <c r="C1437" s="1" t="s">
        <v>619</v>
      </c>
      <c r="D1437" s="1" t="s">
        <v>3659</v>
      </c>
      <c r="E1437" s="1" t="s">
        <v>620</v>
      </c>
      <c r="F1437" s="1" t="s">
        <v>3660</v>
      </c>
      <c r="G1437" s="1" t="s">
        <v>26</v>
      </c>
      <c r="H1437" t="b">
        <v>1</v>
      </c>
      <c r="I1437" t="b">
        <v>0</v>
      </c>
      <c r="J1437" s="10" t="b">
        <f>IF(OR(out[[#This Row],[retired]]=TRUE,out[[#This Row],[deceased]]=TRUE),FALSE,TRUE)</f>
        <v>0</v>
      </c>
      <c r="K1437" s="10" t="str">
        <f>IFERROR(VLOOKUP(out[[#This Row],[role]:[role]],Table2[],MATCH(out[[#Headers],[דירוג]],Table2[#Headers],0),FALSE),"אחר")</f>
        <v>שופט</v>
      </c>
      <c r="L1437" s="10" t="str">
        <f>IFERROR(VLOOKUP(out[[#This Row],[role]:[role]],Table2[],MATCH(out[[#Headers],[ערכאה]],Table2[#Headers],0),FALSE),"אחר")</f>
        <v>בית משפט שלום</v>
      </c>
      <c r="M1437" s="10">
        <v>1</v>
      </c>
      <c r="N1437" s="10">
        <f>IF(out[[#This Row],[sex]]="female",1,0)</f>
        <v>1</v>
      </c>
      <c r="O1437" s="10"/>
      <c r="P1437" s="10">
        <f>IF(out[[#This Row],[שמות ערביים]]="ערבי",1,0)</f>
        <v>0</v>
      </c>
    </row>
    <row r="1438" spans="1:16" x14ac:dyDescent="0.25">
      <c r="A1438" s="1" t="s">
        <v>9</v>
      </c>
      <c r="B1438" s="1" t="s">
        <v>646</v>
      </c>
      <c r="C1438" s="1" t="s">
        <v>612</v>
      </c>
      <c r="D1438" s="1" t="s">
        <v>3664</v>
      </c>
      <c r="E1438" s="1" t="s">
        <v>613</v>
      </c>
      <c r="F1438" s="1" t="s">
        <v>3665</v>
      </c>
      <c r="G1438" s="1" t="s">
        <v>26</v>
      </c>
      <c r="H1438" t="b">
        <v>1</v>
      </c>
      <c r="I1438" t="b">
        <v>0</v>
      </c>
      <c r="J1438" s="10" t="b">
        <f>IF(OR(out[[#This Row],[retired]]=TRUE,out[[#This Row],[deceased]]=TRUE),FALSE,TRUE)</f>
        <v>0</v>
      </c>
      <c r="K1438" s="10" t="str">
        <f>IFERROR(VLOOKUP(out[[#This Row],[role]:[role]],Table2[],MATCH(out[[#Headers],[דירוג]],Table2[#Headers],0),FALSE),"אחר")</f>
        <v>שופט</v>
      </c>
      <c r="L1438" s="10" t="str">
        <f>IFERROR(VLOOKUP(out[[#This Row],[role]:[role]],Table2[],MATCH(out[[#Headers],[ערכאה]],Table2[#Headers],0),FALSE),"אחר")</f>
        <v>בית הדין האזורי לעבודה</v>
      </c>
      <c r="M1438" s="10">
        <v>1</v>
      </c>
      <c r="N1438" s="10">
        <f>IF(out[[#This Row],[sex]]="female",1,0)</f>
        <v>1</v>
      </c>
      <c r="O1438" s="10"/>
      <c r="P1438" s="10">
        <f>IF(out[[#This Row],[שמות ערביים]]="ערבי",1,0)</f>
        <v>0</v>
      </c>
    </row>
    <row r="1439" spans="1:16" x14ac:dyDescent="0.25">
      <c r="A1439" s="1" t="s">
        <v>9</v>
      </c>
      <c r="B1439" s="1" t="s">
        <v>396</v>
      </c>
      <c r="C1439" s="1" t="s">
        <v>1820</v>
      </c>
      <c r="D1439" s="1" t="s">
        <v>3666</v>
      </c>
      <c r="E1439" s="1" t="s">
        <v>70</v>
      </c>
      <c r="F1439" s="1" t="s">
        <v>70</v>
      </c>
      <c r="G1439" s="1" t="s">
        <v>15</v>
      </c>
      <c r="H1439" t="b">
        <v>1</v>
      </c>
      <c r="I1439" t="b">
        <v>1</v>
      </c>
      <c r="J1439" s="10" t="b">
        <f>IF(OR(out[[#This Row],[retired]]=TRUE,out[[#This Row],[deceased]]=TRUE),FALSE,TRUE)</f>
        <v>0</v>
      </c>
      <c r="K1439" s="10" t="str">
        <f>IFERROR(VLOOKUP(out[[#This Row],[role]:[role]],Table2[],MATCH(out[[#Headers],[דירוג]],Table2[#Headers],0),FALSE),"אחר")</f>
        <v>שופט</v>
      </c>
      <c r="L1439" s="10" t="str">
        <f>IFERROR(VLOOKUP(out[[#This Row],[role]:[role]],Table2[],MATCH(out[[#Headers],[ערכאה]],Table2[#Headers],0),FALSE),"אחר")</f>
        <v>אחר</v>
      </c>
      <c r="M1439" s="10">
        <v>1</v>
      </c>
      <c r="N1439" s="10">
        <f>IF(out[[#This Row],[sex]]="female",1,0)</f>
        <v>0</v>
      </c>
      <c r="O1439" s="10"/>
      <c r="P1439" s="10">
        <f>IF(out[[#This Row],[שמות ערביים]]="ערבי",1,0)</f>
        <v>0</v>
      </c>
    </row>
    <row r="1440" spans="1:16" x14ac:dyDescent="0.25">
      <c r="A1440" s="1" t="s">
        <v>9</v>
      </c>
      <c r="B1440" s="1" t="s">
        <v>253</v>
      </c>
      <c r="C1440" s="1" t="s">
        <v>601</v>
      </c>
      <c r="D1440" s="1" t="s">
        <v>3668</v>
      </c>
      <c r="E1440" s="1" t="s">
        <v>70</v>
      </c>
      <c r="F1440" s="1" t="s">
        <v>70</v>
      </c>
      <c r="G1440" s="1" t="s">
        <v>15</v>
      </c>
      <c r="H1440" t="b">
        <v>1</v>
      </c>
      <c r="I1440" t="b">
        <v>1</v>
      </c>
      <c r="J1440" s="10" t="b">
        <f>IF(OR(out[[#This Row],[retired]]=TRUE,out[[#This Row],[deceased]]=TRUE),FALSE,TRUE)</f>
        <v>0</v>
      </c>
      <c r="K1440" s="10" t="str">
        <f>IFERROR(VLOOKUP(out[[#This Row],[role]:[role]],Table2[],MATCH(out[[#Headers],[דירוג]],Table2[#Headers],0),FALSE),"אחר")</f>
        <v>שופט</v>
      </c>
      <c r="L1440" s="10" t="str">
        <f>IFERROR(VLOOKUP(out[[#This Row],[role]:[role]],Table2[],MATCH(out[[#Headers],[ערכאה]],Table2[#Headers],0),FALSE),"אחר")</f>
        <v>בית משפט שלום</v>
      </c>
      <c r="M1440" s="10">
        <v>1</v>
      </c>
      <c r="N1440" s="10">
        <f>IF(out[[#This Row],[sex]]="female",1,0)</f>
        <v>0</v>
      </c>
      <c r="O1440" s="10"/>
      <c r="P1440" s="10">
        <f>IF(out[[#This Row],[שמות ערביים]]="ערבי",1,0)</f>
        <v>0</v>
      </c>
    </row>
    <row r="1441" spans="1:16" x14ac:dyDescent="0.25">
      <c r="A1441" s="1" t="s">
        <v>99</v>
      </c>
      <c r="B1441" s="1" t="s">
        <v>100</v>
      </c>
      <c r="C1441" s="1" t="s">
        <v>3671</v>
      </c>
      <c r="D1441" s="1" t="s">
        <v>3672</v>
      </c>
      <c r="E1441" s="1" t="s">
        <v>3673</v>
      </c>
      <c r="F1441" s="1" t="s">
        <v>3674</v>
      </c>
      <c r="G1441" s="1" t="s">
        <v>15</v>
      </c>
      <c r="H1441" t="b">
        <v>1</v>
      </c>
      <c r="I1441" t="b">
        <v>0</v>
      </c>
      <c r="J1441" s="10" t="b">
        <f>IF(OR(out[[#This Row],[retired]]=TRUE,out[[#This Row],[deceased]]=TRUE),FALSE,TRUE)</f>
        <v>0</v>
      </c>
      <c r="K1441" s="10" t="str">
        <f>IFERROR(VLOOKUP(out[[#This Row],[role]:[role]],Table2[],MATCH(out[[#Headers],[דירוג]],Table2[#Headers],0),FALSE),"אחר")</f>
        <v>רשם</v>
      </c>
      <c r="L1441" s="10" t="str">
        <f>IFERROR(VLOOKUP(out[[#This Row],[role]:[role]],Table2[],MATCH(out[[#Headers],[ערכאה]],Table2[#Headers],0),FALSE),"אחר")</f>
        <v>אחר</v>
      </c>
      <c r="M1441" s="10">
        <v>1</v>
      </c>
      <c r="N1441" s="10">
        <f>IF(out[[#This Row],[sex]]="female",1,0)</f>
        <v>0</v>
      </c>
      <c r="O1441" s="10"/>
      <c r="P1441" s="10">
        <f>IF(out[[#This Row],[שמות ערביים]]="ערבי",1,0)</f>
        <v>0</v>
      </c>
    </row>
    <row r="1442" spans="1:16" x14ac:dyDescent="0.25">
      <c r="A1442" s="1" t="s">
        <v>9</v>
      </c>
      <c r="B1442" s="1" t="s">
        <v>3675</v>
      </c>
      <c r="C1442" s="1" t="s">
        <v>193</v>
      </c>
      <c r="D1442" s="1" t="s">
        <v>3676</v>
      </c>
      <c r="E1442" s="1" t="s">
        <v>515</v>
      </c>
      <c r="F1442" s="1" t="s">
        <v>3677</v>
      </c>
      <c r="G1442" s="1" t="s">
        <v>15</v>
      </c>
      <c r="H1442" t="b">
        <v>1</v>
      </c>
      <c r="I1442" t="b">
        <v>1</v>
      </c>
      <c r="J1442" s="10" t="b">
        <f>IF(OR(out[[#This Row],[retired]]=TRUE,out[[#This Row],[deceased]]=TRUE),FALSE,TRUE)</f>
        <v>0</v>
      </c>
      <c r="K1442" s="10" t="str">
        <f>IFERROR(VLOOKUP(out[[#This Row],[role]:[role]],Table2[],MATCH(out[[#Headers],[דירוג]],Table2[#Headers],0),FALSE),"אחר")</f>
        <v>שופט</v>
      </c>
      <c r="L1442" s="10" t="str">
        <f>IFERROR(VLOOKUP(out[[#This Row],[role]:[role]],Table2[],MATCH(out[[#Headers],[ערכאה]],Table2[#Headers],0),FALSE),"אחר")</f>
        <v>בית משפט שלום</v>
      </c>
      <c r="M1442" s="10">
        <v>1</v>
      </c>
      <c r="N1442" s="10">
        <f>IF(out[[#This Row],[sex]]="female",1,0)</f>
        <v>0</v>
      </c>
      <c r="O1442" s="10"/>
      <c r="P1442" s="10">
        <f>IF(out[[#This Row],[שמות ערביים]]="ערבי",1,0)</f>
        <v>0</v>
      </c>
    </row>
    <row r="1443" spans="1:16" x14ac:dyDescent="0.25">
      <c r="A1443" s="1" t="s">
        <v>9</v>
      </c>
      <c r="B1443" s="1" t="s">
        <v>70</v>
      </c>
      <c r="C1443" s="1" t="s">
        <v>2353</v>
      </c>
      <c r="D1443" s="1" t="s">
        <v>3678</v>
      </c>
      <c r="E1443" s="1" t="s">
        <v>70</v>
      </c>
      <c r="F1443" s="1" t="s">
        <v>70</v>
      </c>
      <c r="G1443" s="1" t="s">
        <v>15</v>
      </c>
      <c r="H1443" t="b">
        <v>1</v>
      </c>
      <c r="I1443" t="b">
        <v>1</v>
      </c>
      <c r="J1443" s="10" t="b">
        <f>IF(OR(out[[#This Row],[retired]]=TRUE,out[[#This Row],[deceased]]=TRUE),FALSE,TRUE)</f>
        <v>0</v>
      </c>
      <c r="K1443" s="10" t="str">
        <f>IFERROR(VLOOKUP(out[[#This Row],[role]:[role]],Table2[],MATCH(out[[#Headers],[דירוג]],Table2[#Headers],0),FALSE),"אחר")</f>
        <v>אחר</v>
      </c>
      <c r="L1443" s="10" t="str">
        <f>IFERROR(VLOOKUP(out[[#This Row],[role]:[role]],Table2[],MATCH(out[[#Headers],[ערכאה]],Table2[#Headers],0),FALSE),"אחר")</f>
        <v>אחר</v>
      </c>
      <c r="M1443" s="10">
        <v>1</v>
      </c>
      <c r="N1443" s="10">
        <f>IF(out[[#This Row],[sex]]="female",1,0)</f>
        <v>0</v>
      </c>
      <c r="O1443" s="10"/>
      <c r="P1443" s="10">
        <f>IF(out[[#This Row],[שמות ערביים]]="ערבי",1,0)</f>
        <v>0</v>
      </c>
    </row>
    <row r="1444" spans="1:16" x14ac:dyDescent="0.25">
      <c r="A1444" s="1" t="s">
        <v>9</v>
      </c>
      <c r="B1444" s="1" t="s">
        <v>3684</v>
      </c>
      <c r="C1444" s="1" t="s">
        <v>200</v>
      </c>
      <c r="D1444" s="1" t="s">
        <v>3685</v>
      </c>
      <c r="E1444" s="1" t="s">
        <v>869</v>
      </c>
      <c r="F1444" s="1" t="s">
        <v>3686</v>
      </c>
      <c r="G1444" s="1" t="s">
        <v>15</v>
      </c>
      <c r="H1444" t="b">
        <v>1</v>
      </c>
      <c r="I1444" t="b">
        <v>0</v>
      </c>
      <c r="J1444" s="10" t="b">
        <f>IF(OR(out[[#This Row],[retired]]=TRUE,out[[#This Row],[deceased]]=TRUE),FALSE,TRUE)</f>
        <v>0</v>
      </c>
      <c r="K1444" s="10" t="str">
        <f>IFERROR(VLOOKUP(out[[#This Row],[role]:[role]],Table2[],MATCH(out[[#Headers],[דירוג]],Table2[#Headers],0),FALSE),"אחר")</f>
        <v>נשיא</v>
      </c>
      <c r="L1444" s="10" t="str">
        <f>IFERROR(VLOOKUP(out[[#This Row],[role]:[role]],Table2[],MATCH(out[[#Headers],[ערכאה]],Table2[#Headers],0),FALSE),"אחר")</f>
        <v>בית משפט שלום</v>
      </c>
      <c r="M1444" s="10">
        <v>1</v>
      </c>
      <c r="N1444" s="10">
        <f>IF(out[[#This Row],[sex]]="female",1,0)</f>
        <v>0</v>
      </c>
      <c r="O1444" s="10"/>
      <c r="P1444" s="10">
        <f>IF(out[[#This Row],[שמות ערביים]]="ערבי",1,0)</f>
        <v>0</v>
      </c>
    </row>
    <row r="1445" spans="1:16" x14ac:dyDescent="0.25">
      <c r="A1445" s="1" t="s">
        <v>9</v>
      </c>
      <c r="B1445" s="1" t="s">
        <v>330</v>
      </c>
      <c r="C1445" s="1" t="s">
        <v>473</v>
      </c>
      <c r="D1445" s="1" t="s">
        <v>3687</v>
      </c>
      <c r="E1445" s="1" t="s">
        <v>765</v>
      </c>
      <c r="F1445" s="1" t="s">
        <v>3688</v>
      </c>
      <c r="G1445" s="1" t="s">
        <v>15</v>
      </c>
      <c r="H1445" t="b">
        <v>1</v>
      </c>
      <c r="I1445" t="b">
        <v>0</v>
      </c>
      <c r="J1445" s="10" t="b">
        <f>IF(OR(out[[#This Row],[retired]]=TRUE,out[[#This Row],[deceased]]=TRUE),FALSE,TRUE)</f>
        <v>0</v>
      </c>
      <c r="K1445" s="10" t="str">
        <f>IFERROR(VLOOKUP(out[[#This Row],[role]:[role]],Table2[],MATCH(out[[#Headers],[דירוג]],Table2[#Headers],0),FALSE),"אחר")</f>
        <v>שופט</v>
      </c>
      <c r="L1445" s="10" t="str">
        <f>IFERROR(VLOOKUP(out[[#This Row],[role]:[role]],Table2[],MATCH(out[[#Headers],[ערכאה]],Table2[#Headers],0),FALSE),"אחר")</f>
        <v>בית משפט שלום</v>
      </c>
      <c r="M1445" s="10">
        <v>1</v>
      </c>
      <c r="N1445" s="10">
        <f>IF(out[[#This Row],[sex]]="female",1,0)</f>
        <v>0</v>
      </c>
      <c r="O1445" s="10"/>
      <c r="P1445" s="10">
        <f>IF(out[[#This Row],[שמות ערביים]]="ערבי",1,0)</f>
        <v>0</v>
      </c>
    </row>
    <row r="1446" spans="1:16" x14ac:dyDescent="0.25">
      <c r="A1446" s="1" t="s">
        <v>9</v>
      </c>
      <c r="B1446" s="1" t="s">
        <v>21</v>
      </c>
      <c r="C1446" s="1" t="s">
        <v>3689</v>
      </c>
      <c r="D1446" s="1" t="s">
        <v>3690</v>
      </c>
      <c r="E1446" s="1" t="s">
        <v>3691</v>
      </c>
      <c r="F1446" s="1" t="s">
        <v>3692</v>
      </c>
      <c r="G1446" s="1" t="s">
        <v>26</v>
      </c>
      <c r="H1446" t="b">
        <v>1</v>
      </c>
      <c r="I1446" t="b">
        <v>0</v>
      </c>
      <c r="J1446" s="10" t="b">
        <f>IF(OR(out[[#This Row],[retired]]=TRUE,out[[#This Row],[deceased]]=TRUE),FALSE,TRUE)</f>
        <v>0</v>
      </c>
      <c r="K1446" s="10" t="str">
        <f>IFERROR(VLOOKUP(out[[#This Row],[role]:[role]],Table2[],MATCH(out[[#Headers],[דירוג]],Table2[#Headers],0),FALSE),"אחר")</f>
        <v>שופט</v>
      </c>
      <c r="L1446" s="10" t="str">
        <f>IFERROR(VLOOKUP(out[[#This Row],[role]:[role]],Table2[],MATCH(out[[#Headers],[ערכאה]],Table2[#Headers],0),FALSE),"אחר")</f>
        <v>בית משפט שלום</v>
      </c>
      <c r="M1446" s="10">
        <v>1</v>
      </c>
      <c r="N1446" s="10">
        <f>IF(out[[#This Row],[sex]]="female",1,0)</f>
        <v>1</v>
      </c>
      <c r="O1446" s="10"/>
      <c r="P1446" s="10">
        <f>IF(out[[#This Row],[שמות ערביים]]="ערבי",1,0)</f>
        <v>0</v>
      </c>
    </row>
    <row r="1447" spans="1:16" x14ac:dyDescent="0.25">
      <c r="A1447" s="1" t="s">
        <v>9</v>
      </c>
      <c r="B1447" s="1" t="s">
        <v>1745</v>
      </c>
      <c r="C1447" s="1" t="s">
        <v>3696</v>
      </c>
      <c r="D1447" s="1" t="s">
        <v>3697</v>
      </c>
      <c r="E1447" s="1" t="s">
        <v>3698</v>
      </c>
      <c r="F1447" s="1" t="s">
        <v>3699</v>
      </c>
      <c r="G1447" s="1" t="s">
        <v>26</v>
      </c>
      <c r="H1447" t="b">
        <v>1</v>
      </c>
      <c r="I1447" t="b">
        <v>0</v>
      </c>
      <c r="J1447" s="10" t="b">
        <f>IF(OR(out[[#This Row],[retired]]=TRUE,out[[#This Row],[deceased]]=TRUE),FALSE,TRUE)</f>
        <v>0</v>
      </c>
      <c r="K1447" s="10" t="str">
        <f>IFERROR(VLOOKUP(out[[#This Row],[role]:[role]],Table2[],MATCH(out[[#Headers],[דירוג]],Table2[#Headers],0),FALSE),"אחר")</f>
        <v>שופט</v>
      </c>
      <c r="L1447" s="10" t="str">
        <f>IFERROR(VLOOKUP(out[[#This Row],[role]:[role]],Table2[],MATCH(out[[#Headers],[ערכאה]],Table2[#Headers],0),FALSE),"אחר")</f>
        <v>בית משפט המחוזי</v>
      </c>
      <c r="M1447" s="10">
        <v>1</v>
      </c>
      <c r="N1447" s="10">
        <f>IF(out[[#This Row],[sex]]="female",1,0)</f>
        <v>1</v>
      </c>
      <c r="O1447" s="10"/>
      <c r="P1447" s="10">
        <f>IF(out[[#This Row],[שמות ערביים]]="ערבי",1,0)</f>
        <v>0</v>
      </c>
    </row>
    <row r="1448" spans="1:16" x14ac:dyDescent="0.25">
      <c r="A1448" s="1" t="s">
        <v>9</v>
      </c>
      <c r="B1448" s="1" t="s">
        <v>1419</v>
      </c>
      <c r="C1448" s="1" t="s">
        <v>3636</v>
      </c>
      <c r="D1448" s="1" t="s">
        <v>3700</v>
      </c>
      <c r="E1448" s="1" t="s">
        <v>3638</v>
      </c>
      <c r="F1448" s="1" t="s">
        <v>3701</v>
      </c>
      <c r="G1448" s="1" t="s">
        <v>15</v>
      </c>
      <c r="H1448" t="b">
        <v>1</v>
      </c>
      <c r="I1448" t="b">
        <v>0</v>
      </c>
      <c r="J1448" s="10" t="b">
        <f>IF(OR(out[[#This Row],[retired]]=TRUE,out[[#This Row],[deceased]]=TRUE),FALSE,TRUE)</f>
        <v>0</v>
      </c>
      <c r="K1448" s="10" t="str">
        <f>IFERROR(VLOOKUP(out[[#This Row],[role]:[role]],Table2[],MATCH(out[[#Headers],[דירוג]],Table2[#Headers],0),FALSE),"אחר")</f>
        <v>שופט</v>
      </c>
      <c r="L1448" s="10" t="str">
        <f>IFERROR(VLOOKUP(out[[#This Row],[role]:[role]],Table2[],MATCH(out[[#Headers],[ערכאה]],Table2[#Headers],0),FALSE),"אחר")</f>
        <v>בית משפט המחוזי</v>
      </c>
      <c r="M1448" s="10">
        <v>1</v>
      </c>
      <c r="N1448" s="10">
        <f>IF(out[[#This Row],[sex]]="female",1,0)</f>
        <v>0</v>
      </c>
      <c r="O1448" s="10"/>
      <c r="P1448" s="10">
        <f>IF(out[[#This Row],[שמות ערביים]]="ערבי",1,0)</f>
        <v>0</v>
      </c>
    </row>
    <row r="1449" spans="1:16" x14ac:dyDescent="0.25">
      <c r="A1449" s="1" t="s">
        <v>9</v>
      </c>
      <c r="B1449" s="1" t="s">
        <v>3523</v>
      </c>
      <c r="C1449" s="1" t="s">
        <v>1164</v>
      </c>
      <c r="D1449" s="1" t="s">
        <v>3702</v>
      </c>
      <c r="E1449" s="1" t="s">
        <v>1166</v>
      </c>
      <c r="F1449" s="1" t="s">
        <v>3703</v>
      </c>
      <c r="G1449" s="1" t="s">
        <v>26</v>
      </c>
      <c r="H1449" t="b">
        <v>1</v>
      </c>
      <c r="I1449" t="b">
        <v>0</v>
      </c>
      <c r="J1449" s="10" t="b">
        <f>IF(OR(out[[#This Row],[retired]]=TRUE,out[[#This Row],[deceased]]=TRUE),FALSE,TRUE)</f>
        <v>0</v>
      </c>
      <c r="K1449" s="10" t="str">
        <f>IFERROR(VLOOKUP(out[[#This Row],[role]:[role]],Table2[],MATCH(out[[#Headers],[דירוג]],Table2[#Headers],0),FALSE),"אחר")</f>
        <v>שופט</v>
      </c>
      <c r="L1449" s="10" t="str">
        <f>IFERROR(VLOOKUP(out[[#This Row],[role]:[role]],Table2[],MATCH(out[[#Headers],[ערכאה]],Table2[#Headers],0),FALSE),"אחר")</f>
        <v>בית משפט שלום</v>
      </c>
      <c r="M1449" s="10">
        <v>1</v>
      </c>
      <c r="N1449" s="10">
        <f>IF(out[[#This Row],[sex]]="female",1,0)</f>
        <v>1</v>
      </c>
      <c r="O1449" s="10"/>
      <c r="P1449" s="10">
        <f>IF(out[[#This Row],[שמות ערביים]]="ערבי",1,0)</f>
        <v>0</v>
      </c>
    </row>
    <row r="1450" spans="1:16" x14ac:dyDescent="0.25">
      <c r="A1450" s="1" t="s">
        <v>9</v>
      </c>
      <c r="B1450" s="1" t="s">
        <v>451</v>
      </c>
      <c r="C1450" s="1" t="s">
        <v>68</v>
      </c>
      <c r="D1450" s="1" t="s">
        <v>3708</v>
      </c>
      <c r="E1450" s="1" t="s">
        <v>70</v>
      </c>
      <c r="F1450" s="1" t="s">
        <v>70</v>
      </c>
      <c r="G1450" s="1" t="s">
        <v>15</v>
      </c>
      <c r="H1450" t="b">
        <v>1</v>
      </c>
      <c r="I1450" t="b">
        <v>1</v>
      </c>
      <c r="J1450" s="10" t="b">
        <f>IF(OR(out[[#This Row],[retired]]=TRUE,out[[#This Row],[deceased]]=TRUE),FALSE,TRUE)</f>
        <v>0</v>
      </c>
      <c r="K1450" s="10" t="str">
        <f>IFERROR(VLOOKUP(out[[#This Row],[role]:[role]],Table2[],MATCH(out[[#Headers],[דירוג]],Table2[#Headers],0),FALSE),"אחר")</f>
        <v>שופט</v>
      </c>
      <c r="L1450" s="10" t="str">
        <f>IFERROR(VLOOKUP(out[[#This Row],[role]:[role]],Table2[],MATCH(out[[#Headers],[ערכאה]],Table2[#Headers],0),FALSE),"אחר")</f>
        <v>בית המשפט העליון</v>
      </c>
      <c r="M1450" s="10">
        <v>1</v>
      </c>
      <c r="N1450" s="10">
        <f>IF(out[[#This Row],[sex]]="female",1,0)</f>
        <v>0</v>
      </c>
      <c r="O1450" s="10"/>
      <c r="P1450" s="10">
        <f>IF(out[[#This Row],[שמות ערביים]]="ערבי",1,0)</f>
        <v>0</v>
      </c>
    </row>
    <row r="1451" spans="1:16" x14ac:dyDescent="0.25">
      <c r="A1451" s="1" t="s">
        <v>9</v>
      </c>
      <c r="B1451" s="1" t="s">
        <v>3711</v>
      </c>
      <c r="C1451" s="1" t="s">
        <v>439</v>
      </c>
      <c r="D1451" s="1" t="s">
        <v>3712</v>
      </c>
      <c r="E1451" s="1" t="s">
        <v>440</v>
      </c>
      <c r="F1451" s="1" t="s">
        <v>3713</v>
      </c>
      <c r="G1451" s="1" t="s">
        <v>15</v>
      </c>
      <c r="H1451" t="b">
        <v>1</v>
      </c>
      <c r="I1451" t="b">
        <v>1</v>
      </c>
      <c r="J1451" s="10" t="b">
        <f>IF(OR(out[[#This Row],[retired]]=TRUE,out[[#This Row],[deceased]]=TRUE),FALSE,TRUE)</f>
        <v>0</v>
      </c>
      <c r="K1451" s="10" t="str">
        <f>IFERROR(VLOOKUP(out[[#This Row],[role]:[role]],Table2[],MATCH(out[[#Headers],[דירוג]],Table2[#Headers],0),FALSE),"אחר")</f>
        <v>שופט</v>
      </c>
      <c r="L1451" s="10" t="str">
        <f>IFERROR(VLOOKUP(out[[#This Row],[role]:[role]],Table2[],MATCH(out[[#Headers],[ערכאה]],Table2[#Headers],0),FALSE),"אחר")</f>
        <v>בית משפט שלום</v>
      </c>
      <c r="M1451" s="10">
        <v>1</v>
      </c>
      <c r="N1451" s="10">
        <f>IF(out[[#This Row],[sex]]="female",1,0)</f>
        <v>0</v>
      </c>
      <c r="O1451" s="10"/>
      <c r="P1451" s="10">
        <f>IF(out[[#This Row],[שמות ערביים]]="ערבי",1,0)</f>
        <v>0</v>
      </c>
    </row>
    <row r="1452" spans="1:16" x14ac:dyDescent="0.25">
      <c r="A1452" s="1" t="s">
        <v>9</v>
      </c>
      <c r="B1452" s="1" t="s">
        <v>3714</v>
      </c>
      <c r="C1452" s="1" t="s">
        <v>68</v>
      </c>
      <c r="D1452" s="1" t="s">
        <v>3715</v>
      </c>
      <c r="E1452" s="1" t="s">
        <v>3716</v>
      </c>
      <c r="F1452" s="1" t="s">
        <v>3717</v>
      </c>
      <c r="G1452" s="1" t="s">
        <v>15</v>
      </c>
      <c r="H1452" t="b">
        <v>1</v>
      </c>
      <c r="I1452" t="b">
        <v>0</v>
      </c>
      <c r="J1452" s="10" t="b">
        <f>IF(OR(out[[#This Row],[retired]]=TRUE,out[[#This Row],[deceased]]=TRUE),FALSE,TRUE)</f>
        <v>0</v>
      </c>
      <c r="K1452" s="10" t="str">
        <f>IFERROR(VLOOKUP(out[[#This Row],[role]:[role]],Table2[],MATCH(out[[#Headers],[דירוג]],Table2[#Headers],0),FALSE),"אחר")</f>
        <v>שופט</v>
      </c>
      <c r="L1452" s="10" t="str">
        <f>IFERROR(VLOOKUP(out[[#This Row],[role]:[role]],Table2[],MATCH(out[[#Headers],[ערכאה]],Table2[#Headers],0),FALSE),"אחר")</f>
        <v>בית משפט שלום</v>
      </c>
      <c r="M1452" s="10">
        <v>1</v>
      </c>
      <c r="N1452" s="10">
        <f>IF(out[[#This Row],[sex]]="female",1,0)</f>
        <v>0</v>
      </c>
      <c r="O1452" s="10"/>
      <c r="P1452" s="10">
        <f>IF(out[[#This Row],[שמות ערביים]]="ערבי",1,0)</f>
        <v>0</v>
      </c>
    </row>
    <row r="1453" spans="1:16" x14ac:dyDescent="0.25">
      <c r="A1453" s="1" t="s">
        <v>9</v>
      </c>
      <c r="B1453" s="1" t="s">
        <v>1369</v>
      </c>
      <c r="C1453" s="1" t="s">
        <v>22</v>
      </c>
      <c r="D1453" s="1" t="s">
        <v>3719</v>
      </c>
      <c r="E1453" s="1" t="s">
        <v>563</v>
      </c>
      <c r="F1453" s="1" t="s">
        <v>3726</v>
      </c>
      <c r="G1453" s="1" t="s">
        <v>26</v>
      </c>
      <c r="H1453" t="b">
        <v>1</v>
      </c>
      <c r="I1453" t="b">
        <v>0</v>
      </c>
      <c r="J1453" s="10" t="b">
        <f>IF(OR(out[[#This Row],[retired]]=TRUE,out[[#This Row],[deceased]]=TRUE),FALSE,TRUE)</f>
        <v>0</v>
      </c>
      <c r="K1453" s="10" t="str">
        <f>IFERROR(VLOOKUP(out[[#This Row],[role]:[role]],Table2[],MATCH(out[[#Headers],[דירוג]],Table2[#Headers],0),FALSE),"אחר")</f>
        <v>שופט</v>
      </c>
      <c r="L1453" s="10" t="str">
        <f>IFERROR(VLOOKUP(out[[#This Row],[role]:[role]],Table2[],MATCH(out[[#Headers],[ערכאה]],Table2[#Headers],0),FALSE),"אחר")</f>
        <v>בית משפט לתעבורה</v>
      </c>
      <c r="M1453" s="10">
        <v>1</v>
      </c>
      <c r="N1453" s="10">
        <f>IF(out[[#This Row],[sex]]="female",1,0)</f>
        <v>1</v>
      </c>
      <c r="O1453" s="10"/>
      <c r="P1453" s="10">
        <f>IF(out[[#This Row],[שמות ערביים]]="ערבי",1,0)</f>
        <v>0</v>
      </c>
    </row>
    <row r="1454" spans="1:16" x14ac:dyDescent="0.25">
      <c r="A1454" s="1" t="s">
        <v>9</v>
      </c>
      <c r="B1454" s="1" t="s">
        <v>941</v>
      </c>
      <c r="C1454" s="1" t="s">
        <v>77</v>
      </c>
      <c r="D1454" s="1" t="s">
        <v>3727</v>
      </c>
      <c r="E1454" s="1" t="s">
        <v>79</v>
      </c>
      <c r="F1454" s="1" t="s">
        <v>3728</v>
      </c>
      <c r="G1454" s="1" t="s">
        <v>26</v>
      </c>
      <c r="H1454" t="b">
        <v>1</v>
      </c>
      <c r="I1454" t="b">
        <v>0</v>
      </c>
      <c r="J1454" s="10" t="b">
        <f>IF(OR(out[[#This Row],[retired]]=TRUE,out[[#This Row],[deceased]]=TRUE),FALSE,TRUE)</f>
        <v>0</v>
      </c>
      <c r="K1454" s="10" t="str">
        <f>IFERROR(VLOOKUP(out[[#This Row],[role]:[role]],Table2[],MATCH(out[[#Headers],[דירוג]],Table2[#Headers],0),FALSE),"אחר")</f>
        <v>שופט</v>
      </c>
      <c r="L1454" s="10" t="str">
        <f>IFERROR(VLOOKUP(out[[#This Row],[role]:[role]],Table2[],MATCH(out[[#Headers],[ערכאה]],Table2[#Headers],0),FALSE),"אחר")</f>
        <v>בית משפט שלום</v>
      </c>
      <c r="M1454" s="10">
        <v>1</v>
      </c>
      <c r="N1454" s="10">
        <f>IF(out[[#This Row],[sex]]="female",1,0)</f>
        <v>1</v>
      </c>
      <c r="O1454" s="10"/>
      <c r="P1454" s="10">
        <f>IF(out[[#This Row],[שמות ערביים]]="ערבי",1,0)</f>
        <v>0</v>
      </c>
    </row>
    <row r="1455" spans="1:16" x14ac:dyDescent="0.25">
      <c r="A1455" s="1" t="s">
        <v>9</v>
      </c>
      <c r="B1455" s="1" t="s">
        <v>3733</v>
      </c>
      <c r="C1455" s="1" t="s">
        <v>477</v>
      </c>
      <c r="D1455" s="1" t="s">
        <v>3734</v>
      </c>
      <c r="E1455" s="1" t="s">
        <v>70</v>
      </c>
      <c r="F1455" s="1" t="s">
        <v>70</v>
      </c>
      <c r="G1455" s="1" t="s">
        <v>15</v>
      </c>
      <c r="H1455" t="b">
        <v>1</v>
      </c>
      <c r="I1455" t="b">
        <v>0</v>
      </c>
      <c r="J1455" s="10" t="b">
        <f>IF(OR(out[[#This Row],[retired]]=TRUE,out[[#This Row],[deceased]]=TRUE),FALSE,TRUE)</f>
        <v>0</v>
      </c>
      <c r="K1455" s="10" t="str">
        <f>IFERROR(VLOOKUP(out[[#This Row],[role]:[role]],Table2[],MATCH(out[[#Headers],[דירוג]],Table2[#Headers],0),FALSE),"אחר")</f>
        <v>שופט</v>
      </c>
      <c r="L1455" s="10" t="str">
        <f>IFERROR(VLOOKUP(out[[#This Row],[role]:[role]],Table2[],MATCH(out[[#Headers],[ערכאה]],Table2[#Headers],0),FALSE),"אחר")</f>
        <v>בית משפט שלום</v>
      </c>
      <c r="M1455" s="10">
        <v>1</v>
      </c>
      <c r="N1455" s="10">
        <f>IF(out[[#This Row],[sex]]="female",1,0)</f>
        <v>0</v>
      </c>
      <c r="O1455" s="10"/>
      <c r="P1455" s="10">
        <f>IF(out[[#This Row],[שמות ערביים]]="ערבי",1,0)</f>
        <v>0</v>
      </c>
    </row>
    <row r="1456" spans="1:16" x14ac:dyDescent="0.25">
      <c r="A1456" s="1" t="s">
        <v>9</v>
      </c>
      <c r="B1456" s="1" t="s">
        <v>3737</v>
      </c>
      <c r="C1456" s="1" t="s">
        <v>981</v>
      </c>
      <c r="D1456" s="1" t="s">
        <v>3738</v>
      </c>
      <c r="E1456" s="1" t="s">
        <v>3257</v>
      </c>
      <c r="F1456" s="1" t="s">
        <v>3739</v>
      </c>
      <c r="G1456" s="1" t="s">
        <v>15</v>
      </c>
      <c r="H1456" t="b">
        <v>1</v>
      </c>
      <c r="I1456" t="b">
        <v>1</v>
      </c>
      <c r="J1456" s="10" t="b">
        <f>IF(OR(out[[#This Row],[retired]]=TRUE,out[[#This Row],[deceased]]=TRUE),FALSE,TRUE)</f>
        <v>0</v>
      </c>
      <c r="K1456" s="10" t="str">
        <f>IFERROR(VLOOKUP(out[[#This Row],[role]:[role]],Table2[],MATCH(out[[#Headers],[דירוג]],Table2[#Headers],0),FALSE),"אחר")</f>
        <v>נשיא</v>
      </c>
      <c r="L1456" s="10" t="str">
        <f>IFERROR(VLOOKUP(out[[#This Row],[role]:[role]],Table2[],MATCH(out[[#Headers],[ערכאה]],Table2[#Headers],0),FALSE),"אחר")</f>
        <v>בית משפט המחוזי</v>
      </c>
      <c r="M1456" s="10">
        <v>1</v>
      </c>
      <c r="N1456" s="10">
        <f>IF(out[[#This Row],[sex]]="female",1,0)</f>
        <v>0</v>
      </c>
      <c r="O1456" s="10"/>
      <c r="P1456" s="10">
        <f>IF(out[[#This Row],[שמות ערביים]]="ערבי",1,0)</f>
        <v>0</v>
      </c>
    </row>
    <row r="1457" spans="1:16" x14ac:dyDescent="0.25">
      <c r="A1457" s="1" t="s">
        <v>9</v>
      </c>
      <c r="B1457" s="1" t="s">
        <v>998</v>
      </c>
      <c r="C1457" s="1" t="s">
        <v>784</v>
      </c>
      <c r="D1457" s="1" t="s">
        <v>3742</v>
      </c>
      <c r="E1457" s="1" t="s">
        <v>785</v>
      </c>
      <c r="F1457" s="1" t="s">
        <v>3743</v>
      </c>
      <c r="G1457" s="1" t="s">
        <v>15</v>
      </c>
      <c r="H1457" t="b">
        <v>1</v>
      </c>
      <c r="I1457" t="b">
        <v>0</v>
      </c>
      <c r="J1457" s="10" t="b">
        <f>IF(OR(out[[#This Row],[retired]]=TRUE,out[[#This Row],[deceased]]=TRUE),FALSE,TRUE)</f>
        <v>0</v>
      </c>
      <c r="K1457" s="10" t="str">
        <f>IFERROR(VLOOKUP(out[[#This Row],[role]:[role]],Table2[],MATCH(out[[#Headers],[דירוג]],Table2[#Headers],0),FALSE),"אחר")</f>
        <v>סגן או משנה</v>
      </c>
      <c r="L1457" s="10" t="str">
        <f>IFERROR(VLOOKUP(out[[#This Row],[role]:[role]],Table2[],MATCH(out[[#Headers],[ערכאה]],Table2[#Headers],0),FALSE),"אחר")</f>
        <v>בית משפט המחוזי</v>
      </c>
      <c r="M1457" s="10">
        <v>1</v>
      </c>
      <c r="N1457" s="10">
        <f>IF(out[[#This Row],[sex]]="female",1,0)</f>
        <v>0</v>
      </c>
      <c r="O1457" s="10"/>
      <c r="P1457" s="10">
        <f>IF(out[[#This Row],[שמות ערביים]]="ערבי",1,0)</f>
        <v>0</v>
      </c>
    </row>
    <row r="1458" spans="1:16" x14ac:dyDescent="0.25">
      <c r="A1458" s="1" t="s">
        <v>9</v>
      </c>
      <c r="B1458" s="1" t="s">
        <v>3562</v>
      </c>
      <c r="C1458" s="1" t="s">
        <v>605</v>
      </c>
      <c r="D1458" s="1" t="s">
        <v>3744</v>
      </c>
      <c r="E1458" s="1" t="s">
        <v>70</v>
      </c>
      <c r="F1458" s="1" t="s">
        <v>70</v>
      </c>
      <c r="G1458" s="1" t="s">
        <v>15</v>
      </c>
      <c r="H1458" t="b">
        <v>1</v>
      </c>
      <c r="I1458" t="b">
        <v>1</v>
      </c>
      <c r="J1458" s="10" t="b">
        <f>IF(OR(out[[#This Row],[retired]]=TRUE,out[[#This Row],[deceased]]=TRUE),FALSE,TRUE)</f>
        <v>0</v>
      </c>
      <c r="K1458" s="10" t="str">
        <f>IFERROR(VLOOKUP(out[[#This Row],[role]:[role]],Table2[],MATCH(out[[#Headers],[דירוג]],Table2[#Headers],0),FALSE),"אחר")</f>
        <v>נשיא</v>
      </c>
      <c r="L1458" s="10" t="str">
        <f>IFERROR(VLOOKUP(out[[#This Row],[role]:[role]],Table2[],MATCH(out[[#Headers],[ערכאה]],Table2[#Headers],0),FALSE),"אחר")</f>
        <v>בית משפט המחוזי</v>
      </c>
      <c r="M1458" s="10">
        <v>1</v>
      </c>
      <c r="N1458" s="10">
        <f>IF(out[[#This Row],[sex]]="female",1,0)</f>
        <v>0</v>
      </c>
      <c r="O1458" s="10"/>
      <c r="P1458" s="10">
        <f>IF(out[[#This Row],[שמות ערביים]]="ערבי",1,0)</f>
        <v>0</v>
      </c>
    </row>
    <row r="1459" spans="1:16" x14ac:dyDescent="0.25">
      <c r="A1459" s="1" t="s">
        <v>9</v>
      </c>
      <c r="B1459" s="1" t="s">
        <v>2418</v>
      </c>
      <c r="C1459" s="1" t="s">
        <v>1708</v>
      </c>
      <c r="D1459" s="1" t="s">
        <v>3745</v>
      </c>
      <c r="E1459" s="1" t="s">
        <v>3746</v>
      </c>
      <c r="F1459" s="1" t="s">
        <v>3747</v>
      </c>
      <c r="G1459" s="1" t="s">
        <v>15</v>
      </c>
      <c r="H1459" t="b">
        <v>1</v>
      </c>
      <c r="I1459" t="b">
        <v>0</v>
      </c>
      <c r="J1459" s="10" t="b">
        <f>IF(OR(out[[#This Row],[retired]]=TRUE,out[[#This Row],[deceased]]=TRUE),FALSE,TRUE)</f>
        <v>0</v>
      </c>
      <c r="K1459" s="10" t="str">
        <f>IFERROR(VLOOKUP(out[[#This Row],[role]:[role]],Table2[],MATCH(out[[#Headers],[דירוג]],Table2[#Headers],0),FALSE),"אחר")</f>
        <v>סגן או משנה</v>
      </c>
      <c r="L1459" s="10" t="str">
        <f>IFERROR(VLOOKUP(out[[#This Row],[role]:[role]],Table2[],MATCH(out[[#Headers],[ערכאה]],Table2[#Headers],0),FALSE),"אחר")</f>
        <v>בית משפט המחוזי</v>
      </c>
      <c r="M1459" s="10">
        <v>1</v>
      </c>
      <c r="N1459" s="10">
        <f>IF(out[[#This Row],[sex]]="female",1,0)</f>
        <v>0</v>
      </c>
      <c r="O1459" s="10"/>
      <c r="P1459" s="10">
        <f>IF(out[[#This Row],[שמות ערביים]]="ערבי",1,0)</f>
        <v>0</v>
      </c>
    </row>
    <row r="1460" spans="1:16" x14ac:dyDescent="0.25">
      <c r="A1460" s="1" t="s">
        <v>9</v>
      </c>
      <c r="B1460" s="1" t="s">
        <v>680</v>
      </c>
      <c r="C1460" s="1" t="s">
        <v>114</v>
      </c>
      <c r="D1460" s="1" t="s">
        <v>3758</v>
      </c>
      <c r="E1460" s="1" t="s">
        <v>116</v>
      </c>
      <c r="F1460" s="1" t="s">
        <v>3759</v>
      </c>
      <c r="G1460" s="1" t="s">
        <v>15</v>
      </c>
      <c r="H1460" t="b">
        <v>1</v>
      </c>
      <c r="I1460" t="b">
        <v>0</v>
      </c>
      <c r="J1460" s="10" t="b">
        <f>IF(OR(out[[#This Row],[retired]]=TRUE,out[[#This Row],[deceased]]=TRUE),FALSE,TRUE)</f>
        <v>0</v>
      </c>
      <c r="K1460" s="10" t="str">
        <f>IFERROR(VLOOKUP(out[[#This Row],[role]:[role]],Table2[],MATCH(out[[#Headers],[דירוג]],Table2[#Headers],0),FALSE),"אחר")</f>
        <v>שופט</v>
      </c>
      <c r="L1460" s="10" t="str">
        <f>IFERROR(VLOOKUP(out[[#This Row],[role]:[role]],Table2[],MATCH(out[[#Headers],[ערכאה]],Table2[#Headers],0),FALSE),"אחר")</f>
        <v>בית משפט שלום</v>
      </c>
      <c r="M1460" s="10">
        <v>1</v>
      </c>
      <c r="N1460" s="10">
        <f>IF(out[[#This Row],[sex]]="female",1,0)</f>
        <v>0</v>
      </c>
      <c r="O1460" s="10"/>
      <c r="P1460" s="10">
        <f>IF(out[[#This Row],[שמות ערביים]]="ערבי",1,0)</f>
        <v>0</v>
      </c>
    </row>
    <row r="1461" spans="1:16" x14ac:dyDescent="0.25">
      <c r="A1461" s="1" t="s">
        <v>9</v>
      </c>
      <c r="B1461" s="1" t="s">
        <v>646</v>
      </c>
      <c r="C1461" s="1" t="s">
        <v>3763</v>
      </c>
      <c r="D1461" s="1" t="s">
        <v>3764</v>
      </c>
      <c r="E1461" s="1" t="s">
        <v>3765</v>
      </c>
      <c r="F1461" s="1" t="s">
        <v>3766</v>
      </c>
      <c r="G1461" s="1" t="s">
        <v>26</v>
      </c>
      <c r="H1461" t="b">
        <v>1</v>
      </c>
      <c r="I1461" t="b">
        <v>0</v>
      </c>
      <c r="J1461" s="10" t="b">
        <f>IF(OR(out[[#This Row],[retired]]=TRUE,out[[#This Row],[deceased]]=TRUE),FALSE,TRUE)</f>
        <v>0</v>
      </c>
      <c r="K1461" s="10" t="str">
        <f>IFERROR(VLOOKUP(out[[#This Row],[role]:[role]],Table2[],MATCH(out[[#Headers],[דירוג]],Table2[#Headers],0),FALSE),"אחר")</f>
        <v>שופט</v>
      </c>
      <c r="L1461" s="10" t="str">
        <f>IFERROR(VLOOKUP(out[[#This Row],[role]:[role]],Table2[],MATCH(out[[#Headers],[ערכאה]],Table2[#Headers],0),FALSE),"אחר")</f>
        <v>בית הדין האזורי לעבודה</v>
      </c>
      <c r="M1461" s="10">
        <v>1</v>
      </c>
      <c r="N1461" s="10">
        <f>IF(out[[#This Row],[sex]]="female",1,0)</f>
        <v>1</v>
      </c>
      <c r="O1461" s="10"/>
      <c r="P1461" s="10">
        <f>IF(out[[#This Row],[שמות ערביים]]="ערבי",1,0)</f>
        <v>0</v>
      </c>
    </row>
    <row r="1462" spans="1:16" x14ac:dyDescent="0.25">
      <c r="A1462" s="1" t="s">
        <v>9</v>
      </c>
      <c r="B1462" s="1" t="s">
        <v>3775</v>
      </c>
      <c r="C1462" s="1" t="s">
        <v>1082</v>
      </c>
      <c r="D1462" s="1" t="s">
        <v>3776</v>
      </c>
      <c r="E1462" s="1" t="s">
        <v>70</v>
      </c>
      <c r="F1462" s="1" t="s">
        <v>70</v>
      </c>
      <c r="G1462" s="1" t="s">
        <v>15</v>
      </c>
      <c r="H1462" t="b">
        <v>1</v>
      </c>
      <c r="I1462" t="b">
        <v>1</v>
      </c>
      <c r="J1462" s="10" t="b">
        <f>IF(OR(out[[#This Row],[retired]]=TRUE,out[[#This Row],[deceased]]=TRUE),FALSE,TRUE)</f>
        <v>0</v>
      </c>
      <c r="K1462" s="10" t="str">
        <f>IFERROR(VLOOKUP(out[[#This Row],[role]:[role]],Table2[],MATCH(out[[#Headers],[דירוג]],Table2[#Headers],0),FALSE),"אחר")</f>
        <v>נשיא</v>
      </c>
      <c r="L1462" s="10" t="str">
        <f>IFERROR(VLOOKUP(out[[#This Row],[role]:[role]],Table2[],MATCH(out[[#Headers],[ערכאה]],Table2[#Headers],0),FALSE),"אחר")</f>
        <v>בית משפט המחוזי</v>
      </c>
      <c r="M1462" s="10">
        <v>1</v>
      </c>
      <c r="N1462" s="10">
        <f>IF(out[[#This Row],[sex]]="female",1,0)</f>
        <v>0</v>
      </c>
      <c r="O1462" s="10"/>
      <c r="P1462" s="10">
        <f>IF(out[[#This Row],[שמות ערביים]]="ערבי",1,0)</f>
        <v>0</v>
      </c>
    </row>
    <row r="1463" spans="1:16" x14ac:dyDescent="0.25">
      <c r="A1463" s="1" t="s">
        <v>9</v>
      </c>
      <c r="B1463" s="1" t="s">
        <v>3777</v>
      </c>
      <c r="C1463" s="1" t="s">
        <v>3584</v>
      </c>
      <c r="D1463" s="1" t="s">
        <v>3778</v>
      </c>
      <c r="E1463" s="1" t="s">
        <v>3779</v>
      </c>
      <c r="F1463" s="1" t="s">
        <v>3780</v>
      </c>
      <c r="G1463" s="1" t="s">
        <v>26</v>
      </c>
      <c r="H1463" t="b">
        <v>1</v>
      </c>
      <c r="I1463" t="b">
        <v>0</v>
      </c>
      <c r="J1463" s="10" t="b">
        <f>IF(OR(out[[#This Row],[retired]]=TRUE,out[[#This Row],[deceased]]=TRUE),FALSE,TRUE)</f>
        <v>0</v>
      </c>
      <c r="K1463" s="10" t="str">
        <f>IFERROR(VLOOKUP(out[[#This Row],[role]:[role]],Table2[],MATCH(out[[#Headers],[דירוג]],Table2[#Headers],0),FALSE),"אחר")</f>
        <v>סגן או משנה</v>
      </c>
      <c r="L1463" s="10" t="str">
        <f>IFERROR(VLOOKUP(out[[#This Row],[role]:[role]],Table2[],MATCH(out[[#Headers],[ערכאה]],Table2[#Headers],0),FALSE),"אחר")</f>
        <v>בית הדין האזורי לעבודה</v>
      </c>
      <c r="M1463" s="10">
        <v>1</v>
      </c>
      <c r="N1463" s="10">
        <f>IF(out[[#This Row],[sex]]="female",1,0)</f>
        <v>1</v>
      </c>
      <c r="O1463" s="10"/>
      <c r="P1463" s="10">
        <f>IF(out[[#This Row],[שמות ערביים]]="ערבי",1,0)</f>
        <v>0</v>
      </c>
    </row>
    <row r="1464" spans="1:16" x14ac:dyDescent="0.25">
      <c r="A1464" s="1" t="s">
        <v>9</v>
      </c>
      <c r="B1464" s="1" t="s">
        <v>107</v>
      </c>
      <c r="C1464" s="1" t="s">
        <v>612</v>
      </c>
      <c r="D1464" s="1" t="s">
        <v>3781</v>
      </c>
      <c r="E1464" s="1" t="s">
        <v>613</v>
      </c>
      <c r="F1464" s="1" t="s">
        <v>3774</v>
      </c>
      <c r="G1464" s="1" t="s">
        <v>26</v>
      </c>
      <c r="H1464" t="b">
        <v>1</v>
      </c>
      <c r="I1464" t="b">
        <v>0</v>
      </c>
      <c r="J1464" s="10" t="b">
        <f>IF(OR(out[[#This Row],[retired]]=TRUE,out[[#This Row],[deceased]]=TRUE),FALSE,TRUE)</f>
        <v>0</v>
      </c>
      <c r="K1464" s="10" t="str">
        <f>IFERROR(VLOOKUP(out[[#This Row],[role]:[role]],Table2[],MATCH(out[[#Headers],[דירוג]],Table2[#Headers],0),FALSE),"אחר")</f>
        <v>שופט</v>
      </c>
      <c r="L1464" s="10" t="str">
        <f>IFERROR(VLOOKUP(out[[#This Row],[role]:[role]],Table2[],MATCH(out[[#Headers],[ערכאה]],Table2[#Headers],0),FALSE),"אחר")</f>
        <v>בית משפט המחוזי</v>
      </c>
      <c r="M1464" s="10">
        <v>1</v>
      </c>
      <c r="N1464" s="10">
        <f>IF(out[[#This Row],[sex]]="female",1,0)</f>
        <v>1</v>
      </c>
      <c r="O1464" s="10"/>
      <c r="P1464" s="10">
        <f>IF(out[[#This Row],[שמות ערביים]]="ערבי",1,0)</f>
        <v>0</v>
      </c>
    </row>
    <row r="1465" spans="1:16" x14ac:dyDescent="0.25">
      <c r="A1465" s="1" t="s">
        <v>9</v>
      </c>
      <c r="B1465" s="1" t="s">
        <v>3785</v>
      </c>
      <c r="C1465" s="1" t="s">
        <v>585</v>
      </c>
      <c r="D1465" s="1" t="s">
        <v>3786</v>
      </c>
      <c r="E1465" s="1" t="s">
        <v>587</v>
      </c>
      <c r="F1465" s="1" t="s">
        <v>3787</v>
      </c>
      <c r="G1465" s="1" t="s">
        <v>26</v>
      </c>
      <c r="H1465" t="b">
        <v>1</v>
      </c>
      <c r="I1465" t="b">
        <v>0</v>
      </c>
      <c r="J1465" s="10" t="b">
        <f>IF(OR(out[[#This Row],[retired]]=TRUE,out[[#This Row],[deceased]]=TRUE),FALSE,TRUE)</f>
        <v>0</v>
      </c>
      <c r="K1465" s="10" t="str">
        <f>IFERROR(VLOOKUP(out[[#This Row],[role]:[role]],Table2[],MATCH(out[[#Headers],[דירוג]],Table2[#Headers],0),FALSE),"אחר")</f>
        <v>שופט</v>
      </c>
      <c r="L1465" s="10" t="str">
        <f>IFERROR(VLOOKUP(out[[#This Row],[role]:[role]],Table2[],MATCH(out[[#Headers],[ערכאה]],Table2[#Headers],0),FALSE),"אחר")</f>
        <v>בית משפט שלום</v>
      </c>
      <c r="M1465" s="10">
        <v>1</v>
      </c>
      <c r="N1465" s="10">
        <f>IF(out[[#This Row],[sex]]="female",1,0)</f>
        <v>1</v>
      </c>
      <c r="O1465" s="10"/>
      <c r="P1465" s="10">
        <f>IF(out[[#This Row],[שמות ערביים]]="ערבי",1,0)</f>
        <v>0</v>
      </c>
    </row>
    <row r="1466" spans="1:16" x14ac:dyDescent="0.25">
      <c r="A1466" s="1" t="s">
        <v>9</v>
      </c>
      <c r="B1466" s="1" t="s">
        <v>1080</v>
      </c>
      <c r="C1466" s="1" t="s">
        <v>278</v>
      </c>
      <c r="D1466" s="1" t="s">
        <v>3790</v>
      </c>
      <c r="E1466" s="1" t="s">
        <v>70</v>
      </c>
      <c r="F1466" s="1" t="s">
        <v>70</v>
      </c>
      <c r="G1466" s="1" t="s">
        <v>15</v>
      </c>
      <c r="H1466" t="b">
        <v>1</v>
      </c>
      <c r="I1466" t="b">
        <v>0</v>
      </c>
      <c r="J1466" s="10" t="b">
        <f>IF(OR(out[[#This Row],[retired]]=TRUE,out[[#This Row],[deceased]]=TRUE),FALSE,TRUE)</f>
        <v>0</v>
      </c>
      <c r="K1466" s="10" t="str">
        <f>IFERROR(VLOOKUP(out[[#This Row],[role]:[role]],Table2[],MATCH(out[[#Headers],[דירוג]],Table2[#Headers],0),FALSE),"אחר")</f>
        <v>שופט</v>
      </c>
      <c r="L1466" s="10" t="str">
        <f>IFERROR(VLOOKUP(out[[#This Row],[role]:[role]],Table2[],MATCH(out[[#Headers],[ערכאה]],Table2[#Headers],0),FALSE),"אחר")</f>
        <v>אחר</v>
      </c>
      <c r="M1466" s="10">
        <v>1</v>
      </c>
      <c r="N1466" s="10">
        <f>IF(out[[#This Row],[sex]]="female",1,0)</f>
        <v>0</v>
      </c>
      <c r="O1466" s="10"/>
      <c r="P1466" s="10">
        <f>IF(out[[#This Row],[שמות ערביים]]="ערבי",1,0)</f>
        <v>0</v>
      </c>
    </row>
    <row r="1467" spans="1:16" x14ac:dyDescent="0.25">
      <c r="A1467" s="1" t="s">
        <v>9</v>
      </c>
      <c r="B1467" s="1" t="s">
        <v>2966</v>
      </c>
      <c r="C1467" s="1" t="s">
        <v>635</v>
      </c>
      <c r="D1467" s="1" t="s">
        <v>3778</v>
      </c>
      <c r="E1467" s="1" t="s">
        <v>637</v>
      </c>
      <c r="F1467" s="1" t="s">
        <v>3780</v>
      </c>
      <c r="G1467" s="1" t="s">
        <v>15</v>
      </c>
      <c r="H1467" t="b">
        <v>1</v>
      </c>
      <c r="I1467" t="b">
        <v>1</v>
      </c>
      <c r="J1467" s="10" t="b">
        <f>IF(OR(out[[#This Row],[retired]]=TRUE,out[[#This Row],[deceased]]=TRUE),FALSE,TRUE)</f>
        <v>0</v>
      </c>
      <c r="K1467" s="10" t="str">
        <f>IFERROR(VLOOKUP(out[[#This Row],[role]:[role]],Table2[],MATCH(out[[#Headers],[דירוג]],Table2[#Headers],0),FALSE),"אחר")</f>
        <v>שופט</v>
      </c>
      <c r="L1467" s="10" t="str">
        <f>IFERROR(VLOOKUP(out[[#This Row],[role]:[role]],Table2[],MATCH(out[[#Headers],[ערכאה]],Table2[#Headers],0),FALSE),"אחר")</f>
        <v>בית משפט המחוזי</v>
      </c>
      <c r="M1467" s="10">
        <v>1</v>
      </c>
      <c r="N1467" s="10">
        <f>IF(out[[#This Row],[sex]]="female",1,0)</f>
        <v>0</v>
      </c>
      <c r="O1467" s="10"/>
      <c r="P1467" s="10">
        <f>IF(out[[#This Row],[שמות ערביים]]="ערבי",1,0)</f>
        <v>0</v>
      </c>
    </row>
    <row r="1468" spans="1:16" x14ac:dyDescent="0.25">
      <c r="A1468" s="1" t="s">
        <v>9</v>
      </c>
      <c r="B1468" s="1" t="s">
        <v>52</v>
      </c>
      <c r="C1468" s="1" t="s">
        <v>635</v>
      </c>
      <c r="D1468" s="1" t="s">
        <v>3807</v>
      </c>
      <c r="E1468" s="1" t="s">
        <v>637</v>
      </c>
      <c r="F1468" s="1" t="s">
        <v>3808</v>
      </c>
      <c r="G1468" s="1" t="s">
        <v>15</v>
      </c>
      <c r="H1468" t="b">
        <v>1</v>
      </c>
      <c r="I1468" t="b">
        <v>1</v>
      </c>
      <c r="J1468" s="10" t="b">
        <f>IF(OR(out[[#This Row],[retired]]=TRUE,out[[#This Row],[deceased]]=TRUE),FALSE,TRUE)</f>
        <v>0</v>
      </c>
      <c r="K1468" s="10" t="str">
        <f>IFERROR(VLOOKUP(out[[#This Row],[role]:[role]],Table2[],MATCH(out[[#Headers],[דירוג]],Table2[#Headers],0),FALSE),"אחר")</f>
        <v>שופט</v>
      </c>
      <c r="L1468" s="10" t="str">
        <f>IFERROR(VLOOKUP(out[[#This Row],[role]:[role]],Table2[],MATCH(out[[#Headers],[ערכאה]],Table2[#Headers],0),FALSE),"אחר")</f>
        <v>בית משפט שלום</v>
      </c>
      <c r="M1468" s="10">
        <v>1</v>
      </c>
      <c r="N1468" s="10">
        <f>IF(out[[#This Row],[sex]]="female",1,0)</f>
        <v>0</v>
      </c>
      <c r="O1468" s="10"/>
      <c r="P1468" s="10">
        <f>IF(out[[#This Row],[שמות ערביים]]="ערבי",1,0)</f>
        <v>0</v>
      </c>
    </row>
    <row r="1469" spans="1:16" x14ac:dyDescent="0.25">
      <c r="A1469" s="1" t="s">
        <v>9</v>
      </c>
      <c r="B1469" s="1" t="s">
        <v>897</v>
      </c>
      <c r="C1469" s="1" t="s">
        <v>22</v>
      </c>
      <c r="D1469" s="1" t="s">
        <v>292</v>
      </c>
      <c r="E1469" s="1" t="s">
        <v>563</v>
      </c>
      <c r="F1469" s="1" t="s">
        <v>293</v>
      </c>
      <c r="G1469" s="1" t="s">
        <v>26</v>
      </c>
      <c r="H1469" t="b">
        <v>1</v>
      </c>
      <c r="I1469" t="b">
        <v>0</v>
      </c>
      <c r="J1469" s="10" t="b">
        <f>IF(OR(out[[#This Row],[retired]]=TRUE,out[[#This Row],[deceased]]=TRUE),FALSE,TRUE)</f>
        <v>0</v>
      </c>
      <c r="K1469" s="10" t="str">
        <f>IFERROR(VLOOKUP(out[[#This Row],[role]:[role]],Table2[],MATCH(out[[#Headers],[דירוג]],Table2[#Headers],0),FALSE),"אחר")</f>
        <v>שופט</v>
      </c>
      <c r="L1469" s="10" t="str">
        <f>IFERROR(VLOOKUP(out[[#This Row],[role]:[role]],Table2[],MATCH(out[[#Headers],[ערכאה]],Table2[#Headers],0),FALSE),"אחר")</f>
        <v>בית משפט שלום</v>
      </c>
      <c r="M1469" s="10">
        <v>1</v>
      </c>
      <c r="N1469" s="10">
        <f>IF(out[[#This Row],[sex]]="female",1,0)</f>
        <v>1</v>
      </c>
      <c r="O1469" s="10"/>
      <c r="P1469" s="10">
        <f>IF(out[[#This Row],[שמות ערביים]]="ערבי",1,0)</f>
        <v>0</v>
      </c>
    </row>
    <row r="1470" spans="1:16" x14ac:dyDescent="0.25">
      <c r="A1470" s="1" t="s">
        <v>9</v>
      </c>
      <c r="B1470" s="1" t="s">
        <v>3813</v>
      </c>
      <c r="C1470" s="1" t="s">
        <v>3307</v>
      </c>
      <c r="D1470" s="1" t="s">
        <v>3814</v>
      </c>
      <c r="E1470" s="1" t="s">
        <v>3309</v>
      </c>
      <c r="F1470" s="1" t="s">
        <v>3815</v>
      </c>
      <c r="G1470" s="1" t="s">
        <v>15</v>
      </c>
      <c r="H1470" t="b">
        <v>1</v>
      </c>
      <c r="I1470" t="b">
        <v>0</v>
      </c>
      <c r="J1470" s="10" t="b">
        <f>IF(OR(out[[#This Row],[retired]]=TRUE,out[[#This Row],[deceased]]=TRUE),FALSE,TRUE)</f>
        <v>0</v>
      </c>
      <c r="K1470" s="10" t="str">
        <f>IFERROR(VLOOKUP(out[[#This Row],[role]:[role]],Table2[],MATCH(out[[#Headers],[דירוג]],Table2[#Headers],0),FALSE),"אחר")</f>
        <v>שופט</v>
      </c>
      <c r="L1470" s="10" t="str">
        <f>IFERROR(VLOOKUP(out[[#This Row],[role]:[role]],Table2[],MATCH(out[[#Headers],[ערכאה]],Table2[#Headers],0),FALSE),"אחר")</f>
        <v>בית הדין האזורי לעבודה</v>
      </c>
      <c r="M1470" s="10">
        <v>1</v>
      </c>
      <c r="N1470" s="10">
        <f>IF(out[[#This Row],[sex]]="female",1,0)</f>
        <v>0</v>
      </c>
      <c r="O1470" s="10"/>
      <c r="P1470" s="10">
        <f>IF(out[[#This Row],[שמות ערביים]]="ערבי",1,0)</f>
        <v>0</v>
      </c>
    </row>
    <row r="1471" spans="1:16" x14ac:dyDescent="0.25">
      <c r="A1471" s="1" t="s">
        <v>99</v>
      </c>
      <c r="B1471" s="1" t="s">
        <v>100</v>
      </c>
      <c r="C1471" s="1" t="s">
        <v>1928</v>
      </c>
      <c r="D1471" s="1" t="s">
        <v>3818</v>
      </c>
      <c r="E1471" s="1" t="s">
        <v>1929</v>
      </c>
      <c r="F1471" s="1" t="s">
        <v>3819</v>
      </c>
      <c r="G1471" s="1" t="s">
        <v>26</v>
      </c>
      <c r="H1471" t="b">
        <v>1</v>
      </c>
      <c r="I1471" t="b">
        <v>0</v>
      </c>
      <c r="J1471" s="10" t="b">
        <f>IF(OR(out[[#This Row],[retired]]=TRUE,out[[#This Row],[deceased]]=TRUE),FALSE,TRUE)</f>
        <v>0</v>
      </c>
      <c r="K1471" s="10" t="str">
        <f>IFERROR(VLOOKUP(out[[#This Row],[role]:[role]],Table2[],MATCH(out[[#Headers],[דירוג]],Table2[#Headers],0),FALSE),"אחר")</f>
        <v>רשם</v>
      </c>
      <c r="L1471" s="10" t="str">
        <f>IFERROR(VLOOKUP(out[[#This Row],[role]:[role]],Table2[],MATCH(out[[#Headers],[ערכאה]],Table2[#Headers],0),FALSE),"אחר")</f>
        <v>אחר</v>
      </c>
      <c r="M1471" s="10">
        <v>1</v>
      </c>
      <c r="N1471" s="10">
        <f>IF(out[[#This Row],[sex]]="female",1,0)</f>
        <v>1</v>
      </c>
      <c r="O1471" s="10"/>
      <c r="P1471" s="10">
        <f>IF(out[[#This Row],[שמות ערביים]]="ערבי",1,0)</f>
        <v>0</v>
      </c>
    </row>
    <row r="1472" spans="1:16" x14ac:dyDescent="0.25">
      <c r="A1472" s="1" t="s">
        <v>9</v>
      </c>
      <c r="B1472" s="1" t="s">
        <v>3820</v>
      </c>
      <c r="C1472" s="1" t="s">
        <v>439</v>
      </c>
      <c r="D1472" s="1" t="s">
        <v>3821</v>
      </c>
      <c r="E1472" s="1" t="s">
        <v>1197</v>
      </c>
      <c r="F1472" s="1" t="s">
        <v>3822</v>
      </c>
      <c r="G1472" s="1" t="s">
        <v>15</v>
      </c>
      <c r="H1472" t="b">
        <v>1</v>
      </c>
      <c r="I1472" t="b">
        <v>0</v>
      </c>
      <c r="J1472" s="10" t="b">
        <f>IF(OR(out[[#This Row],[retired]]=TRUE,out[[#This Row],[deceased]]=TRUE),FALSE,TRUE)</f>
        <v>0</v>
      </c>
      <c r="K1472" s="10" t="str">
        <f>IFERROR(VLOOKUP(out[[#This Row],[role]:[role]],Table2[],MATCH(out[[#Headers],[דירוג]],Table2[#Headers],0),FALSE),"אחר")</f>
        <v>נשיא</v>
      </c>
      <c r="L1472" s="10" t="str">
        <f>IFERROR(VLOOKUP(out[[#This Row],[role]:[role]],Table2[],MATCH(out[[#Headers],[ערכאה]],Table2[#Headers],0),FALSE),"אחר")</f>
        <v>בית משפט שלום</v>
      </c>
      <c r="M1472" s="10">
        <v>1</v>
      </c>
      <c r="N1472" s="10">
        <f>IF(out[[#This Row],[sex]]="female",1,0)</f>
        <v>0</v>
      </c>
      <c r="O1472" s="10"/>
      <c r="P1472" s="10">
        <f>IF(out[[#This Row],[שמות ערביים]]="ערבי",1,0)</f>
        <v>0</v>
      </c>
    </row>
    <row r="1473" spans="1:16" x14ac:dyDescent="0.25">
      <c r="A1473" s="1" t="s">
        <v>9</v>
      </c>
      <c r="B1473" s="1" t="s">
        <v>21</v>
      </c>
      <c r="C1473" s="1" t="s">
        <v>312</v>
      </c>
      <c r="D1473" s="1" t="s">
        <v>3818</v>
      </c>
      <c r="E1473" s="1" t="s">
        <v>314</v>
      </c>
      <c r="F1473" s="1" t="s">
        <v>3819</v>
      </c>
      <c r="G1473" s="1" t="s">
        <v>26</v>
      </c>
      <c r="H1473" t="b">
        <v>1</v>
      </c>
      <c r="I1473" t="b">
        <v>0</v>
      </c>
      <c r="J1473" s="10" t="b">
        <f>IF(OR(out[[#This Row],[retired]]=TRUE,out[[#This Row],[deceased]]=TRUE),FALSE,TRUE)</f>
        <v>0</v>
      </c>
      <c r="K1473" s="10" t="str">
        <f>IFERROR(VLOOKUP(out[[#This Row],[role]:[role]],Table2[],MATCH(out[[#Headers],[דירוג]],Table2[#Headers],0),FALSE),"אחר")</f>
        <v>שופט</v>
      </c>
      <c r="L1473" s="10" t="str">
        <f>IFERROR(VLOOKUP(out[[#This Row],[role]:[role]],Table2[],MATCH(out[[#Headers],[ערכאה]],Table2[#Headers],0),FALSE),"אחר")</f>
        <v>בית משפט שלום</v>
      </c>
      <c r="M1473" s="10">
        <v>1</v>
      </c>
      <c r="N1473" s="10">
        <f>IF(out[[#This Row],[sex]]="female",1,0)</f>
        <v>1</v>
      </c>
      <c r="O1473" s="10"/>
      <c r="P1473" s="10">
        <f>IF(out[[#This Row],[שמות ערביים]]="ערבי",1,0)</f>
        <v>0</v>
      </c>
    </row>
    <row r="1474" spans="1:16" x14ac:dyDescent="0.25">
      <c r="A1474" s="1" t="s">
        <v>9</v>
      </c>
      <c r="B1474" s="1" t="s">
        <v>70</v>
      </c>
      <c r="C1474" s="1" t="s">
        <v>3828</v>
      </c>
      <c r="D1474" s="1" t="s">
        <v>3829</v>
      </c>
      <c r="E1474" s="1" t="s">
        <v>3830</v>
      </c>
      <c r="F1474" s="1" t="s">
        <v>3831</v>
      </c>
      <c r="G1474" s="1" t="s">
        <v>15</v>
      </c>
      <c r="H1474" t="b">
        <v>1</v>
      </c>
      <c r="I1474" t="b">
        <v>1</v>
      </c>
      <c r="J1474" s="10" t="b">
        <f>IF(OR(out[[#This Row],[retired]]=TRUE,out[[#This Row],[deceased]]=TRUE),FALSE,TRUE)</f>
        <v>0</v>
      </c>
      <c r="K1474" s="10" t="str">
        <f>IFERROR(VLOOKUP(out[[#This Row],[role]:[role]],Table2[],MATCH(out[[#Headers],[דירוג]],Table2[#Headers],0),FALSE),"אחר")</f>
        <v>אחר</v>
      </c>
      <c r="L1474" s="10" t="str">
        <f>IFERROR(VLOOKUP(out[[#This Row],[role]:[role]],Table2[],MATCH(out[[#Headers],[ערכאה]],Table2[#Headers],0),FALSE),"אחר")</f>
        <v>אחר</v>
      </c>
      <c r="M1474" s="10">
        <v>1</v>
      </c>
      <c r="N1474" s="10">
        <f>IF(out[[#This Row],[sex]]="female",1,0)</f>
        <v>0</v>
      </c>
      <c r="O1474" s="10"/>
      <c r="P1474" s="10">
        <f>IF(out[[#This Row],[שמות ערביים]]="ערבי",1,0)</f>
        <v>0</v>
      </c>
    </row>
    <row r="1475" spans="1:16" x14ac:dyDescent="0.25">
      <c r="A1475" s="1" t="s">
        <v>9</v>
      </c>
      <c r="B1475" s="1" t="s">
        <v>462</v>
      </c>
      <c r="C1475" s="1" t="s">
        <v>911</v>
      </c>
      <c r="D1475" s="1" t="s">
        <v>3829</v>
      </c>
      <c r="E1475" s="1" t="s">
        <v>913</v>
      </c>
      <c r="F1475" s="1" t="s">
        <v>3832</v>
      </c>
      <c r="G1475" s="1" t="s">
        <v>15</v>
      </c>
      <c r="H1475" t="b">
        <v>1</v>
      </c>
      <c r="I1475" t="b">
        <v>0</v>
      </c>
      <c r="J1475" s="10" t="b">
        <f>IF(OR(out[[#This Row],[retired]]=TRUE,out[[#This Row],[deceased]]=TRUE),FALSE,TRUE)</f>
        <v>0</v>
      </c>
      <c r="K1475" s="10" t="str">
        <f>IFERROR(VLOOKUP(out[[#This Row],[role]:[role]],Table2[],MATCH(out[[#Headers],[דירוג]],Table2[#Headers],0),FALSE),"אחר")</f>
        <v>שופט</v>
      </c>
      <c r="L1475" s="10" t="str">
        <f>IFERROR(VLOOKUP(out[[#This Row],[role]:[role]],Table2[],MATCH(out[[#Headers],[ערכאה]],Table2[#Headers],0),FALSE),"אחר")</f>
        <v>בית הדין הארצי לעבודה</v>
      </c>
      <c r="M1475" s="10">
        <v>1</v>
      </c>
      <c r="N1475" s="10">
        <f>IF(out[[#This Row],[sex]]="female",1,0)</f>
        <v>0</v>
      </c>
      <c r="O1475" s="10"/>
      <c r="P1475" s="10">
        <f>IF(out[[#This Row],[שמות ערביים]]="ערבי",1,0)</f>
        <v>0</v>
      </c>
    </row>
    <row r="1476" spans="1:16" x14ac:dyDescent="0.25">
      <c r="A1476" s="1" t="s">
        <v>9</v>
      </c>
      <c r="B1476" s="1" t="s">
        <v>3833</v>
      </c>
      <c r="C1476" s="1" t="s">
        <v>68</v>
      </c>
      <c r="D1476" s="1" t="s">
        <v>3834</v>
      </c>
      <c r="E1476" s="1" t="s">
        <v>3835</v>
      </c>
      <c r="F1476" s="1" t="s">
        <v>3836</v>
      </c>
      <c r="G1476" s="1" t="s">
        <v>15</v>
      </c>
      <c r="H1476" t="b">
        <v>1</v>
      </c>
      <c r="I1476" t="b">
        <v>0</v>
      </c>
      <c r="J1476" s="10" t="b">
        <f>IF(OR(out[[#This Row],[retired]]=TRUE,out[[#This Row],[deceased]]=TRUE),FALSE,TRUE)</f>
        <v>0</v>
      </c>
      <c r="K1476" s="10" t="str">
        <f>IFERROR(VLOOKUP(out[[#This Row],[role]:[role]],Table2[],MATCH(out[[#Headers],[דירוג]],Table2[#Headers],0),FALSE),"אחר")</f>
        <v>מנהל</v>
      </c>
      <c r="L1476" s="10" t="str">
        <f>IFERROR(VLOOKUP(out[[#This Row],[role]:[role]],Table2[],MATCH(out[[#Headers],[ערכאה]],Table2[#Headers],0),FALSE),"אחר")</f>
        <v>הנהלת בתי המשפט</v>
      </c>
      <c r="M1476" s="10">
        <v>1</v>
      </c>
      <c r="N1476" s="10">
        <f>IF(out[[#This Row],[sex]]="female",1,0)</f>
        <v>0</v>
      </c>
      <c r="O1476" s="10"/>
      <c r="P1476" s="10">
        <f>IF(out[[#This Row],[שמות ערביים]]="ערבי",1,0)</f>
        <v>0</v>
      </c>
    </row>
    <row r="1477" spans="1:16" x14ac:dyDescent="0.25">
      <c r="A1477" s="1" t="s">
        <v>9</v>
      </c>
      <c r="B1477" s="1" t="s">
        <v>3837</v>
      </c>
      <c r="C1477" s="1" t="s">
        <v>381</v>
      </c>
      <c r="D1477" s="1" t="s">
        <v>3838</v>
      </c>
      <c r="E1477" s="1" t="s">
        <v>1085</v>
      </c>
      <c r="F1477" s="1" t="s">
        <v>3839</v>
      </c>
      <c r="G1477" s="1" t="s">
        <v>26</v>
      </c>
      <c r="H1477" t="b">
        <v>1</v>
      </c>
      <c r="I1477" t="b">
        <v>0</v>
      </c>
      <c r="J1477" s="10" t="b">
        <f>IF(OR(out[[#This Row],[retired]]=TRUE,out[[#This Row],[deceased]]=TRUE),FALSE,TRUE)</f>
        <v>0</v>
      </c>
      <c r="K1477" s="10" t="str">
        <f>IFERROR(VLOOKUP(out[[#This Row],[role]:[role]],Table2[],MATCH(out[[#Headers],[דירוג]],Table2[#Headers],0),FALSE),"אחר")</f>
        <v>שופט</v>
      </c>
      <c r="L1477" s="10" t="str">
        <f>IFERROR(VLOOKUP(out[[#This Row],[role]:[role]],Table2[],MATCH(out[[#Headers],[ערכאה]],Table2[#Headers],0),FALSE),"אחר")</f>
        <v>בית משפט שלום</v>
      </c>
      <c r="M1477" s="10">
        <v>1</v>
      </c>
      <c r="N1477" s="10">
        <f>IF(out[[#This Row],[sex]]="female",1,0)</f>
        <v>1</v>
      </c>
      <c r="O1477" s="10"/>
      <c r="P1477" s="10">
        <f>IF(out[[#This Row],[שמות ערביים]]="ערבי",1,0)</f>
        <v>0</v>
      </c>
    </row>
    <row r="1478" spans="1:16" x14ac:dyDescent="0.25">
      <c r="A1478" s="1" t="s">
        <v>9</v>
      </c>
      <c r="B1478" s="1" t="s">
        <v>880</v>
      </c>
      <c r="C1478" s="1" t="s">
        <v>477</v>
      </c>
      <c r="D1478" s="1" t="s">
        <v>3826</v>
      </c>
      <c r="E1478" s="1" t="s">
        <v>479</v>
      </c>
      <c r="F1478" s="1" t="s">
        <v>3827</v>
      </c>
      <c r="G1478" s="1" t="s">
        <v>15</v>
      </c>
      <c r="H1478" t="b">
        <v>1</v>
      </c>
      <c r="I1478" t="b">
        <v>0</v>
      </c>
      <c r="J1478" s="10" t="b">
        <f>IF(OR(out[[#This Row],[retired]]=TRUE,out[[#This Row],[deceased]]=TRUE),FALSE,TRUE)</f>
        <v>0</v>
      </c>
      <c r="K1478" s="10" t="str">
        <f>IFERROR(VLOOKUP(out[[#This Row],[role]:[role]],Table2[],MATCH(out[[#Headers],[דירוג]],Table2[#Headers],0),FALSE),"אחר")</f>
        <v>שופט</v>
      </c>
      <c r="L1478" s="10" t="str">
        <f>IFERROR(VLOOKUP(out[[#This Row],[role]:[role]],Table2[],MATCH(out[[#Headers],[ערכאה]],Table2[#Headers],0),FALSE),"אחר")</f>
        <v>בית משפט המחוזי</v>
      </c>
      <c r="M1478" s="10">
        <v>1</v>
      </c>
      <c r="N1478" s="10">
        <f>IF(out[[#This Row],[sex]]="female",1,0)</f>
        <v>0</v>
      </c>
      <c r="O1478" s="10"/>
      <c r="P1478" s="10">
        <f>IF(out[[#This Row],[שמות ערביים]]="ערבי",1,0)</f>
        <v>0</v>
      </c>
    </row>
    <row r="1479" spans="1:16" x14ac:dyDescent="0.25">
      <c r="A1479" s="1" t="s">
        <v>9</v>
      </c>
      <c r="B1479" s="1" t="s">
        <v>3850</v>
      </c>
      <c r="C1479" s="1" t="s">
        <v>155</v>
      </c>
      <c r="D1479" s="1" t="s">
        <v>3851</v>
      </c>
      <c r="E1479" s="1" t="s">
        <v>70</v>
      </c>
      <c r="F1479" s="1" t="s">
        <v>70</v>
      </c>
      <c r="G1479" s="1" t="s">
        <v>15</v>
      </c>
      <c r="H1479" t="b">
        <v>1</v>
      </c>
      <c r="I1479" t="b">
        <v>1</v>
      </c>
      <c r="J1479" s="10" t="b">
        <f>IF(OR(out[[#This Row],[retired]]=TRUE,out[[#This Row],[deceased]]=TRUE),FALSE,TRUE)</f>
        <v>0</v>
      </c>
      <c r="K1479" s="10" t="str">
        <f>IFERROR(VLOOKUP(out[[#This Row],[role]:[role]],Table2[],MATCH(out[[#Headers],[דירוג]],Table2[#Headers],0),FALSE),"אחר")</f>
        <v>שופט</v>
      </c>
      <c r="L1479" s="10" t="str">
        <f>IFERROR(VLOOKUP(out[[#This Row],[role]:[role]],Table2[],MATCH(out[[#Headers],[ערכאה]],Table2[#Headers],0),FALSE),"אחר")</f>
        <v>בית משפט לתעבורה</v>
      </c>
      <c r="M1479" s="10">
        <v>1</v>
      </c>
      <c r="N1479" s="10">
        <f>IF(out[[#This Row],[sex]]="female",1,0)</f>
        <v>0</v>
      </c>
      <c r="O1479" s="10"/>
      <c r="P1479" s="10">
        <f>IF(out[[#This Row],[שמות ערביים]]="ערבי",1,0)</f>
        <v>0</v>
      </c>
    </row>
    <row r="1480" spans="1:16" x14ac:dyDescent="0.25">
      <c r="A1480" s="1" t="s">
        <v>9</v>
      </c>
      <c r="B1480" s="1" t="s">
        <v>192</v>
      </c>
      <c r="C1480" s="1" t="s">
        <v>68</v>
      </c>
      <c r="D1480" s="1" t="s">
        <v>3852</v>
      </c>
      <c r="E1480" s="1" t="s">
        <v>70</v>
      </c>
      <c r="F1480" s="1" t="s">
        <v>70</v>
      </c>
      <c r="G1480" s="1" t="s">
        <v>15</v>
      </c>
      <c r="H1480" t="b">
        <v>1</v>
      </c>
      <c r="I1480" t="b">
        <v>1</v>
      </c>
      <c r="J1480" s="10" t="b">
        <f>IF(OR(out[[#This Row],[retired]]=TRUE,out[[#This Row],[deceased]]=TRUE),FALSE,TRUE)</f>
        <v>0</v>
      </c>
      <c r="K1480" s="10" t="str">
        <f>IFERROR(VLOOKUP(out[[#This Row],[role]:[role]],Table2[],MATCH(out[[#Headers],[דירוג]],Table2[#Headers],0),FALSE),"אחר")</f>
        <v>שופט</v>
      </c>
      <c r="L1480" s="10" t="str">
        <f>IFERROR(VLOOKUP(out[[#This Row],[role]:[role]],Table2[],MATCH(out[[#Headers],[ערכאה]],Table2[#Headers],0),FALSE),"אחר")</f>
        <v>בית משפט המחוזי</v>
      </c>
      <c r="M1480" s="10">
        <v>1</v>
      </c>
      <c r="N1480" s="10">
        <f>IF(out[[#This Row],[sex]]="female",1,0)</f>
        <v>0</v>
      </c>
      <c r="O1480" s="10"/>
      <c r="P1480" s="10">
        <f>IF(out[[#This Row],[שמות ערביים]]="ערבי",1,0)</f>
        <v>0</v>
      </c>
    </row>
    <row r="1481" spans="1:16" x14ac:dyDescent="0.25">
      <c r="A1481" s="1" t="s">
        <v>9</v>
      </c>
      <c r="B1481" s="1" t="s">
        <v>1847</v>
      </c>
      <c r="C1481" s="1" t="s">
        <v>601</v>
      </c>
      <c r="D1481" s="1" t="s">
        <v>3853</v>
      </c>
      <c r="E1481" s="1" t="s">
        <v>70</v>
      </c>
      <c r="F1481" s="1" t="s">
        <v>70</v>
      </c>
      <c r="G1481" s="1" t="s">
        <v>15</v>
      </c>
      <c r="H1481" t="b">
        <v>1</v>
      </c>
      <c r="I1481" t="b">
        <v>1</v>
      </c>
      <c r="J1481" s="10" t="b">
        <f>IF(OR(out[[#This Row],[retired]]=TRUE,out[[#This Row],[deceased]]=TRUE),FALSE,TRUE)</f>
        <v>0</v>
      </c>
      <c r="K1481" s="10" t="str">
        <f>IFERROR(VLOOKUP(out[[#This Row],[role]:[role]],Table2[],MATCH(out[[#Headers],[דירוג]],Table2[#Headers],0),FALSE),"אחר")</f>
        <v>שופט</v>
      </c>
      <c r="L1481" s="10" t="str">
        <f>IFERROR(VLOOKUP(out[[#This Row],[role]:[role]],Table2[],MATCH(out[[#Headers],[ערכאה]],Table2[#Headers],0),FALSE),"אחר")</f>
        <v>בית הדין האזורי לעבודה</v>
      </c>
      <c r="M1481" s="10">
        <v>1</v>
      </c>
      <c r="N1481" s="10">
        <f>IF(out[[#This Row],[sex]]="female",1,0)</f>
        <v>0</v>
      </c>
      <c r="O1481" s="10"/>
      <c r="P1481" s="10">
        <f>IF(out[[#This Row],[שמות ערביים]]="ערבי",1,0)</f>
        <v>0</v>
      </c>
    </row>
    <row r="1482" spans="1:16" x14ac:dyDescent="0.25">
      <c r="A1482" s="1" t="s">
        <v>9</v>
      </c>
      <c r="B1482" s="1" t="s">
        <v>3861</v>
      </c>
      <c r="C1482" s="1" t="s">
        <v>205</v>
      </c>
      <c r="D1482" s="1" t="s">
        <v>3862</v>
      </c>
      <c r="E1482" s="1" t="s">
        <v>207</v>
      </c>
      <c r="F1482" s="1" t="s">
        <v>3863</v>
      </c>
      <c r="G1482" s="1" t="s">
        <v>26</v>
      </c>
      <c r="H1482" t="b">
        <v>1</v>
      </c>
      <c r="I1482" t="b">
        <v>0</v>
      </c>
      <c r="J1482" s="10" t="b">
        <f>IF(OR(out[[#This Row],[retired]]=TRUE,out[[#This Row],[deceased]]=TRUE),FALSE,TRUE)</f>
        <v>0</v>
      </c>
      <c r="K1482" s="10" t="str">
        <f>IFERROR(VLOOKUP(out[[#This Row],[role]:[role]],Table2[],MATCH(out[[#Headers],[דירוג]],Table2[#Headers],0),FALSE),"אחר")</f>
        <v>שופט</v>
      </c>
      <c r="L1482" s="10" t="str">
        <f>IFERROR(VLOOKUP(out[[#This Row],[role]:[role]],Table2[],MATCH(out[[#Headers],[ערכאה]],Table2[#Headers],0),FALSE),"אחר")</f>
        <v>בית הדין הארצי לעבודה</v>
      </c>
      <c r="M1482" s="10">
        <v>1</v>
      </c>
      <c r="N1482" s="10">
        <f>IF(out[[#This Row],[sex]]="female",1,0)</f>
        <v>1</v>
      </c>
      <c r="O1482" s="10"/>
      <c r="P1482" s="10">
        <f>IF(out[[#This Row],[שמות ערביים]]="ערבי",1,0)</f>
        <v>0</v>
      </c>
    </row>
    <row r="1483" spans="1:16" x14ac:dyDescent="0.25">
      <c r="A1483" s="1" t="s">
        <v>9</v>
      </c>
      <c r="B1483" s="1" t="s">
        <v>900</v>
      </c>
      <c r="C1483" s="1" t="s">
        <v>635</v>
      </c>
      <c r="D1483" s="1" t="s">
        <v>3864</v>
      </c>
      <c r="E1483" s="1" t="s">
        <v>637</v>
      </c>
      <c r="F1483" s="1" t="s">
        <v>3865</v>
      </c>
      <c r="G1483" s="1" t="s">
        <v>15</v>
      </c>
      <c r="H1483" t="b">
        <v>1</v>
      </c>
      <c r="I1483" t="b">
        <v>0</v>
      </c>
      <c r="J1483" s="10" t="b">
        <f>IF(OR(out[[#This Row],[retired]]=TRUE,out[[#This Row],[deceased]]=TRUE),FALSE,TRUE)</f>
        <v>0</v>
      </c>
      <c r="K1483" s="10" t="str">
        <f>IFERROR(VLOOKUP(out[[#This Row],[role]:[role]],Table2[],MATCH(out[[#Headers],[דירוג]],Table2[#Headers],0),FALSE),"אחר")</f>
        <v>שופט</v>
      </c>
      <c r="L1483" s="10" t="str">
        <f>IFERROR(VLOOKUP(out[[#This Row],[role]:[role]],Table2[],MATCH(out[[#Headers],[ערכאה]],Table2[#Headers],0),FALSE),"אחר")</f>
        <v>בית משפט המחוזי</v>
      </c>
      <c r="M1483" s="10">
        <v>1</v>
      </c>
      <c r="N1483" s="10">
        <f>IF(out[[#This Row],[sex]]="female",1,0)</f>
        <v>0</v>
      </c>
      <c r="O1483" s="10"/>
      <c r="P1483" s="10">
        <f>IF(out[[#This Row],[שמות ערביים]]="ערבי",1,0)</f>
        <v>0</v>
      </c>
    </row>
    <row r="1484" spans="1:16" x14ac:dyDescent="0.25">
      <c r="A1484" s="1" t="s">
        <v>9</v>
      </c>
      <c r="B1484" s="1" t="s">
        <v>107</v>
      </c>
      <c r="C1484" s="1" t="s">
        <v>3876</v>
      </c>
      <c r="D1484" s="1" t="s">
        <v>3877</v>
      </c>
      <c r="E1484" s="1" t="s">
        <v>3878</v>
      </c>
      <c r="F1484" s="1" t="s">
        <v>3879</v>
      </c>
      <c r="G1484" s="1" t="s">
        <v>26</v>
      </c>
      <c r="H1484" t="b">
        <v>1</v>
      </c>
      <c r="I1484" t="b">
        <v>0</v>
      </c>
      <c r="J1484" s="10" t="b">
        <f>IF(OR(out[[#This Row],[retired]]=TRUE,out[[#This Row],[deceased]]=TRUE),FALSE,TRUE)</f>
        <v>0</v>
      </c>
      <c r="K1484" s="10" t="str">
        <f>IFERROR(VLOOKUP(out[[#This Row],[role]:[role]],Table2[],MATCH(out[[#Headers],[דירוג]],Table2[#Headers],0),FALSE),"אחר")</f>
        <v>שופט</v>
      </c>
      <c r="L1484" s="10" t="str">
        <f>IFERROR(VLOOKUP(out[[#This Row],[role]:[role]],Table2[],MATCH(out[[#Headers],[ערכאה]],Table2[#Headers],0),FALSE),"אחר")</f>
        <v>בית משפט המחוזי</v>
      </c>
      <c r="M1484" s="10">
        <v>1</v>
      </c>
      <c r="N1484" s="10">
        <f>IF(out[[#This Row],[sex]]="female",1,0)</f>
        <v>1</v>
      </c>
      <c r="O1484" s="10"/>
      <c r="P1484" s="10">
        <f>IF(out[[#This Row],[שמות ערביים]]="ערבי",1,0)</f>
        <v>0</v>
      </c>
    </row>
    <row r="1485" spans="1:16" x14ac:dyDescent="0.25">
      <c r="A1485" s="1" t="s">
        <v>9</v>
      </c>
      <c r="B1485" s="1" t="s">
        <v>3650</v>
      </c>
      <c r="C1485" s="1" t="s">
        <v>90</v>
      </c>
      <c r="D1485" s="1" t="s">
        <v>3887</v>
      </c>
      <c r="E1485" s="1" t="s">
        <v>3137</v>
      </c>
      <c r="F1485" s="1" t="s">
        <v>3888</v>
      </c>
      <c r="G1485" s="1" t="s">
        <v>26</v>
      </c>
      <c r="H1485" t="b">
        <v>1</v>
      </c>
      <c r="I1485" t="b">
        <v>0</v>
      </c>
      <c r="J1485" s="10" t="b">
        <f>IF(OR(out[[#This Row],[retired]]=TRUE,out[[#This Row],[deceased]]=TRUE),FALSE,TRUE)</f>
        <v>0</v>
      </c>
      <c r="K1485" s="10" t="str">
        <f>IFERROR(VLOOKUP(out[[#This Row],[role]:[role]],Table2[],MATCH(out[[#Headers],[דירוג]],Table2[#Headers],0),FALSE),"אחר")</f>
        <v>שופט</v>
      </c>
      <c r="L1485" s="10" t="str">
        <f>IFERROR(VLOOKUP(out[[#This Row],[role]:[role]],Table2[],MATCH(out[[#Headers],[ערכאה]],Table2[#Headers],0),FALSE),"אחר")</f>
        <v>בית משפט שלום</v>
      </c>
      <c r="M1485" s="10">
        <v>1</v>
      </c>
      <c r="N1485" s="10">
        <f>IF(out[[#This Row],[sex]]="female",1,0)</f>
        <v>1</v>
      </c>
      <c r="O1485" s="10"/>
      <c r="P1485" s="10">
        <f>IF(out[[#This Row],[שמות ערביים]]="ערבי",1,0)</f>
        <v>0</v>
      </c>
    </row>
    <row r="1486" spans="1:16" x14ac:dyDescent="0.25">
      <c r="A1486" s="1" t="s">
        <v>9</v>
      </c>
      <c r="B1486" s="1" t="s">
        <v>3898</v>
      </c>
      <c r="C1486" s="1" t="s">
        <v>225</v>
      </c>
      <c r="D1486" s="1" t="s">
        <v>3899</v>
      </c>
      <c r="E1486" s="1" t="s">
        <v>226</v>
      </c>
      <c r="F1486" s="1" t="s">
        <v>3894</v>
      </c>
      <c r="G1486" s="1" t="s">
        <v>15</v>
      </c>
      <c r="H1486" t="b">
        <v>1</v>
      </c>
      <c r="I1486" t="b">
        <v>0</v>
      </c>
      <c r="J1486" s="10" t="b">
        <f>IF(OR(out[[#This Row],[retired]]=TRUE,out[[#This Row],[deceased]]=TRUE),FALSE,TRUE)</f>
        <v>0</v>
      </c>
      <c r="K1486" s="10" t="str">
        <f>IFERROR(VLOOKUP(out[[#This Row],[role]:[role]],Table2[],MATCH(out[[#Headers],[דירוג]],Table2[#Headers],0),FALSE),"אחר")</f>
        <v>שופט</v>
      </c>
      <c r="L1486" s="10" t="str">
        <f>IFERROR(VLOOKUP(out[[#This Row],[role]:[role]],Table2[],MATCH(out[[#Headers],[ערכאה]],Table2[#Headers],0),FALSE),"אחר")</f>
        <v>בית משפט שלום</v>
      </c>
      <c r="M1486" s="10">
        <v>1</v>
      </c>
      <c r="N1486" s="10">
        <f>IF(out[[#This Row],[sex]]="female",1,0)</f>
        <v>0</v>
      </c>
      <c r="O1486" s="10"/>
      <c r="P1486" s="10">
        <f>IF(out[[#This Row],[שמות ערביים]]="ערבי",1,0)</f>
        <v>0</v>
      </c>
    </row>
    <row r="1487" spans="1:16" x14ac:dyDescent="0.25">
      <c r="A1487" s="1" t="s">
        <v>9</v>
      </c>
      <c r="B1487" s="1" t="s">
        <v>70</v>
      </c>
      <c r="C1487" s="1" t="s">
        <v>68</v>
      </c>
      <c r="D1487" s="1" t="s">
        <v>58</v>
      </c>
      <c r="E1487" s="1" t="s">
        <v>70</v>
      </c>
      <c r="F1487" s="1" t="s">
        <v>70</v>
      </c>
      <c r="G1487" s="1" t="s">
        <v>15</v>
      </c>
      <c r="H1487" t="b">
        <v>1</v>
      </c>
      <c r="I1487" t="b">
        <v>1</v>
      </c>
      <c r="J1487" s="10" t="b">
        <f>IF(OR(out[[#This Row],[retired]]=TRUE,out[[#This Row],[deceased]]=TRUE),FALSE,TRUE)</f>
        <v>0</v>
      </c>
      <c r="K1487" s="10" t="str">
        <f>IFERROR(VLOOKUP(out[[#This Row],[role]:[role]],Table2[],MATCH(out[[#Headers],[דירוג]],Table2[#Headers],0),FALSE),"אחר")</f>
        <v>אחר</v>
      </c>
      <c r="L1487" s="10" t="str">
        <f>IFERROR(VLOOKUP(out[[#This Row],[role]:[role]],Table2[],MATCH(out[[#Headers],[ערכאה]],Table2[#Headers],0),FALSE),"אחר")</f>
        <v>אחר</v>
      </c>
      <c r="M1487" s="10">
        <v>1</v>
      </c>
      <c r="N1487" s="10">
        <f>IF(out[[#This Row],[sex]]="female",1,0)</f>
        <v>0</v>
      </c>
      <c r="O1487" s="10"/>
      <c r="P1487" s="10">
        <f>IF(out[[#This Row],[שמות ערביים]]="ערבי",1,0)</f>
        <v>0</v>
      </c>
    </row>
    <row r="1488" spans="1:16" x14ac:dyDescent="0.25">
      <c r="A1488" s="1" t="s">
        <v>9</v>
      </c>
      <c r="B1488" s="1" t="s">
        <v>164</v>
      </c>
      <c r="C1488" s="1" t="s">
        <v>3908</v>
      </c>
      <c r="D1488" s="1" t="s">
        <v>58</v>
      </c>
      <c r="E1488" s="1" t="s">
        <v>3909</v>
      </c>
      <c r="F1488" s="1" t="s">
        <v>3910</v>
      </c>
      <c r="G1488" s="1" t="s">
        <v>26</v>
      </c>
      <c r="H1488" t="b">
        <v>1</v>
      </c>
      <c r="I1488" t="b">
        <v>0</v>
      </c>
      <c r="J1488" s="10" t="b">
        <f>IF(OR(out[[#This Row],[retired]]=TRUE,out[[#This Row],[deceased]]=TRUE),FALSE,TRUE)</f>
        <v>0</v>
      </c>
      <c r="K1488" s="10" t="str">
        <f>IFERROR(VLOOKUP(out[[#This Row],[role]:[role]],Table2[],MATCH(out[[#Headers],[דירוג]],Table2[#Headers],0),FALSE),"אחר")</f>
        <v>שופט</v>
      </c>
      <c r="L1488" s="10" t="str">
        <f>IFERROR(VLOOKUP(out[[#This Row],[role]:[role]],Table2[],MATCH(out[[#Headers],[ערכאה]],Table2[#Headers],0),FALSE),"אחר")</f>
        <v>בית הדין האזורי לעבודה</v>
      </c>
      <c r="M1488" s="10">
        <v>1</v>
      </c>
      <c r="N1488" s="10">
        <f>IF(out[[#This Row],[sex]]="female",1,0)</f>
        <v>1</v>
      </c>
      <c r="O1488" s="10"/>
      <c r="P1488" s="10">
        <f>IF(out[[#This Row],[שמות ערביים]]="ערבי",1,0)</f>
        <v>0</v>
      </c>
    </row>
    <row r="1489" spans="1:16" x14ac:dyDescent="0.25">
      <c r="A1489" s="1" t="s">
        <v>9</v>
      </c>
      <c r="B1489" s="1" t="s">
        <v>717</v>
      </c>
      <c r="C1489" s="1" t="s">
        <v>82</v>
      </c>
      <c r="D1489" s="1" t="s">
        <v>3919</v>
      </c>
      <c r="E1489" s="1" t="s">
        <v>3920</v>
      </c>
      <c r="F1489" s="1" t="s">
        <v>3921</v>
      </c>
      <c r="G1489" s="1" t="s">
        <v>15</v>
      </c>
      <c r="H1489" t="b">
        <v>1</v>
      </c>
      <c r="I1489" t="b">
        <v>1</v>
      </c>
      <c r="J1489" s="10" t="b">
        <f>IF(OR(out[[#This Row],[retired]]=TRUE,out[[#This Row],[deceased]]=TRUE),FALSE,TRUE)</f>
        <v>0</v>
      </c>
      <c r="K1489" s="10" t="str">
        <f>IFERROR(VLOOKUP(out[[#This Row],[role]:[role]],Table2[],MATCH(out[[#Headers],[דירוג]],Table2[#Headers],0),FALSE),"אחר")</f>
        <v>שופט</v>
      </c>
      <c r="L1489" s="10" t="str">
        <f>IFERROR(VLOOKUP(out[[#This Row],[role]:[role]],Table2[],MATCH(out[[#Headers],[ערכאה]],Table2[#Headers],0),FALSE),"אחר")</f>
        <v>בית משפט המחוזי</v>
      </c>
      <c r="M1489" s="10">
        <v>1</v>
      </c>
      <c r="N1489" s="10">
        <f>IF(out[[#This Row],[sex]]="female",1,0)</f>
        <v>0</v>
      </c>
      <c r="O1489" s="10"/>
      <c r="P1489" s="10">
        <f>IF(out[[#This Row],[שמות ערביים]]="ערבי",1,0)</f>
        <v>0</v>
      </c>
    </row>
    <row r="1490" spans="1:16" x14ac:dyDescent="0.25">
      <c r="A1490" s="1" t="s">
        <v>9</v>
      </c>
      <c r="B1490" s="1" t="s">
        <v>3922</v>
      </c>
      <c r="C1490" s="1" t="s">
        <v>142</v>
      </c>
      <c r="D1490" s="1" t="s">
        <v>3919</v>
      </c>
      <c r="E1490" s="1" t="s">
        <v>70</v>
      </c>
      <c r="F1490" s="1" t="s">
        <v>70</v>
      </c>
      <c r="G1490" s="1" t="s">
        <v>15</v>
      </c>
      <c r="H1490" t="b">
        <v>1</v>
      </c>
      <c r="I1490" t="b">
        <v>1</v>
      </c>
      <c r="J1490" s="10" t="b">
        <f>IF(OR(out[[#This Row],[retired]]=TRUE,out[[#This Row],[deceased]]=TRUE),FALSE,TRUE)</f>
        <v>0</v>
      </c>
      <c r="K1490" s="10" t="str">
        <f>IFERROR(VLOOKUP(out[[#This Row],[role]:[role]],Table2[],MATCH(out[[#Headers],[דירוג]],Table2[#Headers],0),FALSE),"אחר")</f>
        <v>שופט</v>
      </c>
      <c r="L1490" s="10" t="str">
        <f>IFERROR(VLOOKUP(out[[#This Row],[role]:[role]],Table2[],MATCH(out[[#Headers],[ערכאה]],Table2[#Headers],0),FALSE),"אחר")</f>
        <v>בית משפט המחוזי</v>
      </c>
      <c r="M1490" s="10">
        <v>1</v>
      </c>
      <c r="N1490" s="10">
        <f>IF(out[[#This Row],[sex]]="female",1,0)</f>
        <v>0</v>
      </c>
      <c r="O1490" s="10"/>
      <c r="P1490" s="10">
        <f>IF(out[[#This Row],[שמות ערביים]]="ערבי",1,0)</f>
        <v>0</v>
      </c>
    </row>
    <row r="1491" spans="1:16" x14ac:dyDescent="0.25">
      <c r="A1491" s="1" t="s">
        <v>9</v>
      </c>
      <c r="B1491" s="1" t="s">
        <v>1113</v>
      </c>
      <c r="C1491" s="1" t="s">
        <v>439</v>
      </c>
      <c r="D1491" s="1" t="s">
        <v>3925</v>
      </c>
      <c r="E1491" s="1" t="s">
        <v>1197</v>
      </c>
      <c r="F1491" s="1" t="s">
        <v>3926</v>
      </c>
      <c r="G1491" s="1" t="s">
        <v>15</v>
      </c>
      <c r="H1491" t="b">
        <v>1</v>
      </c>
      <c r="I1491" t="b">
        <v>0</v>
      </c>
      <c r="J1491" s="10" t="b">
        <f>IF(OR(out[[#This Row],[retired]]=TRUE,out[[#This Row],[deceased]]=TRUE),FALSE,TRUE)</f>
        <v>0</v>
      </c>
      <c r="K1491" s="10" t="str">
        <f>IFERROR(VLOOKUP(out[[#This Row],[role]:[role]],Table2[],MATCH(out[[#Headers],[דירוג]],Table2[#Headers],0),FALSE),"אחר")</f>
        <v>שופט</v>
      </c>
      <c r="L1491" s="10" t="str">
        <f>IFERROR(VLOOKUP(out[[#This Row],[role]:[role]],Table2[],MATCH(out[[#Headers],[ערכאה]],Table2[#Headers],0),FALSE),"אחר")</f>
        <v>בית משפט שלום</v>
      </c>
      <c r="M1491" s="10">
        <v>1</v>
      </c>
      <c r="N1491" s="10">
        <f>IF(out[[#This Row],[sex]]="female",1,0)</f>
        <v>0</v>
      </c>
      <c r="O1491" s="10"/>
      <c r="P1491" s="10">
        <f>IF(out[[#This Row],[שמות ערביים]]="ערבי",1,0)</f>
        <v>0</v>
      </c>
    </row>
    <row r="1492" spans="1:16" x14ac:dyDescent="0.25">
      <c r="A1492" s="1" t="s">
        <v>9</v>
      </c>
      <c r="B1492" s="1" t="s">
        <v>274</v>
      </c>
      <c r="C1492" s="1" t="s">
        <v>1256</v>
      </c>
      <c r="D1492" s="1" t="s">
        <v>3925</v>
      </c>
      <c r="E1492" s="1" t="s">
        <v>979</v>
      </c>
      <c r="F1492" s="1" t="s">
        <v>3926</v>
      </c>
      <c r="G1492" s="1" t="s">
        <v>15</v>
      </c>
      <c r="H1492" t="b">
        <v>1</v>
      </c>
      <c r="I1492" t="b">
        <v>0</v>
      </c>
      <c r="J1492" s="10" t="b">
        <f>IF(OR(out[[#This Row],[retired]]=TRUE,out[[#This Row],[deceased]]=TRUE),FALSE,TRUE)</f>
        <v>0</v>
      </c>
      <c r="K1492" s="10" t="str">
        <f>IFERROR(VLOOKUP(out[[#This Row],[role]:[role]],Table2[],MATCH(out[[#Headers],[דירוג]],Table2[#Headers],0),FALSE),"אחר")</f>
        <v>סגן או משנה</v>
      </c>
      <c r="L1492" s="10" t="str">
        <f>IFERROR(VLOOKUP(out[[#This Row],[role]:[role]],Table2[],MATCH(out[[#Headers],[ערכאה]],Table2[#Headers],0),FALSE),"אחר")</f>
        <v>בית המשפט העליון</v>
      </c>
      <c r="M1492" s="10">
        <v>1</v>
      </c>
      <c r="N1492" s="10">
        <f>IF(out[[#This Row],[sex]]="female",1,0)</f>
        <v>0</v>
      </c>
      <c r="O1492" s="10"/>
      <c r="P1492" s="10">
        <f>IF(out[[#This Row],[שמות ערביים]]="ערבי",1,0)</f>
        <v>0</v>
      </c>
    </row>
    <row r="1493" spans="1:16" x14ac:dyDescent="0.25">
      <c r="A1493" s="1" t="s">
        <v>9</v>
      </c>
      <c r="B1493" s="1" t="s">
        <v>3085</v>
      </c>
      <c r="C1493" s="1" t="s">
        <v>439</v>
      </c>
      <c r="D1493" s="1" t="s">
        <v>3928</v>
      </c>
      <c r="E1493" s="1" t="s">
        <v>70</v>
      </c>
      <c r="F1493" s="1" t="s">
        <v>70</v>
      </c>
      <c r="G1493" s="1" t="s">
        <v>15</v>
      </c>
      <c r="H1493" t="b">
        <v>1</v>
      </c>
      <c r="I1493" t="b">
        <v>1</v>
      </c>
      <c r="J1493" s="10" t="b">
        <f>IF(OR(out[[#This Row],[retired]]=TRUE,out[[#This Row],[deceased]]=TRUE),FALSE,TRUE)</f>
        <v>0</v>
      </c>
      <c r="K1493" s="10" t="str">
        <f>IFERROR(VLOOKUP(out[[#This Row],[role]:[role]],Table2[],MATCH(out[[#Headers],[דירוג]],Table2[#Headers],0),FALSE),"אחר")</f>
        <v>שופט</v>
      </c>
      <c r="L1493" s="10" t="str">
        <f>IFERROR(VLOOKUP(out[[#This Row],[role]:[role]],Table2[],MATCH(out[[#Headers],[ערכאה]],Table2[#Headers],0),FALSE),"אחר")</f>
        <v>בית הדין הארצי לעבודה</v>
      </c>
      <c r="M1493" s="10">
        <v>1</v>
      </c>
      <c r="N1493" s="10">
        <f>IF(out[[#This Row],[sex]]="female",1,0)</f>
        <v>0</v>
      </c>
      <c r="O1493" s="10"/>
      <c r="P1493" s="10">
        <f>IF(out[[#This Row],[שמות ערביים]]="ערבי",1,0)</f>
        <v>0</v>
      </c>
    </row>
    <row r="1494" spans="1:16" x14ac:dyDescent="0.25">
      <c r="A1494" s="1" t="s">
        <v>99</v>
      </c>
      <c r="B1494" s="1" t="s">
        <v>1923</v>
      </c>
      <c r="C1494" s="1" t="s">
        <v>367</v>
      </c>
      <c r="D1494" s="1" t="s">
        <v>3930</v>
      </c>
      <c r="E1494" s="1" t="s">
        <v>369</v>
      </c>
      <c r="F1494" s="1" t="s">
        <v>3931</v>
      </c>
      <c r="G1494" s="1" t="s">
        <v>26</v>
      </c>
      <c r="H1494" t="b">
        <v>1</v>
      </c>
      <c r="I1494" t="b">
        <v>0</v>
      </c>
      <c r="J1494" s="10" t="b">
        <f>IF(OR(out[[#This Row],[retired]]=TRUE,out[[#This Row],[deceased]]=TRUE),FALSE,TRUE)</f>
        <v>0</v>
      </c>
      <c r="K1494" s="10" t="str">
        <f>IFERROR(VLOOKUP(out[[#This Row],[role]:[role]],Table2[],MATCH(out[[#Headers],[דירוג]],Table2[#Headers],0),FALSE),"אחר")</f>
        <v>רשם</v>
      </c>
      <c r="L1494" s="10" t="str">
        <f>IFERROR(VLOOKUP(out[[#This Row],[role]:[role]],Table2[],MATCH(out[[#Headers],[ערכאה]],Table2[#Headers],0),FALSE),"אחר")</f>
        <v>בית הדין האזורי לעבודה</v>
      </c>
      <c r="M1494" s="10">
        <v>1</v>
      </c>
      <c r="N1494" s="10">
        <f>IF(out[[#This Row],[sex]]="female",1,0)</f>
        <v>1</v>
      </c>
      <c r="O1494" s="10"/>
      <c r="P1494" s="10">
        <f>IF(out[[#This Row],[שמות ערביים]]="ערבי",1,0)</f>
        <v>0</v>
      </c>
    </row>
    <row r="1495" spans="1:16" x14ac:dyDescent="0.25">
      <c r="A1495" s="1" t="s">
        <v>9</v>
      </c>
      <c r="B1495" s="1" t="s">
        <v>21</v>
      </c>
      <c r="C1495" s="1" t="s">
        <v>711</v>
      </c>
      <c r="D1495" s="1" t="s">
        <v>3932</v>
      </c>
      <c r="E1495" s="1" t="s">
        <v>713</v>
      </c>
      <c r="F1495" s="1" t="s">
        <v>3933</v>
      </c>
      <c r="G1495" s="1" t="s">
        <v>26</v>
      </c>
      <c r="H1495" t="b">
        <v>1</v>
      </c>
      <c r="I1495" t="b">
        <v>0</v>
      </c>
      <c r="J1495" s="10" t="b">
        <f>IF(OR(out[[#This Row],[retired]]=TRUE,out[[#This Row],[deceased]]=TRUE),FALSE,TRUE)</f>
        <v>0</v>
      </c>
      <c r="K1495" s="10" t="str">
        <f>IFERROR(VLOOKUP(out[[#This Row],[role]:[role]],Table2[],MATCH(out[[#Headers],[דירוג]],Table2[#Headers],0),FALSE),"אחר")</f>
        <v>שופט</v>
      </c>
      <c r="L1495" s="10" t="str">
        <f>IFERROR(VLOOKUP(out[[#This Row],[role]:[role]],Table2[],MATCH(out[[#Headers],[ערכאה]],Table2[#Headers],0),FALSE),"אחר")</f>
        <v>בית משפט שלום</v>
      </c>
      <c r="M1495" s="10">
        <v>1</v>
      </c>
      <c r="N1495" s="10">
        <f>IF(out[[#This Row],[sex]]="female",1,0)</f>
        <v>1</v>
      </c>
      <c r="O1495" s="10"/>
      <c r="P1495" s="10">
        <f>IF(out[[#This Row],[שמות ערביים]]="ערבי",1,0)</f>
        <v>0</v>
      </c>
    </row>
    <row r="1496" spans="1:16" x14ac:dyDescent="0.25">
      <c r="A1496" s="1" t="s">
        <v>9</v>
      </c>
      <c r="B1496" s="1" t="s">
        <v>3934</v>
      </c>
      <c r="C1496" s="1" t="s">
        <v>635</v>
      </c>
      <c r="D1496" s="1" t="s">
        <v>3935</v>
      </c>
      <c r="E1496" s="1" t="s">
        <v>70</v>
      </c>
      <c r="F1496" s="1" t="s">
        <v>70</v>
      </c>
      <c r="G1496" s="1" t="s">
        <v>15</v>
      </c>
      <c r="H1496" t="b">
        <v>1</v>
      </c>
      <c r="I1496" t="b">
        <v>0</v>
      </c>
      <c r="J1496" s="10" t="b">
        <f>IF(OR(out[[#This Row],[retired]]=TRUE,out[[#This Row],[deceased]]=TRUE),FALSE,TRUE)</f>
        <v>0</v>
      </c>
      <c r="K1496" s="10" t="str">
        <f>IFERROR(VLOOKUP(out[[#This Row],[role]:[role]],Table2[],MATCH(out[[#Headers],[דירוג]],Table2[#Headers],0),FALSE),"אחר")</f>
        <v>שופט</v>
      </c>
      <c r="L1496" s="10" t="str">
        <f>IFERROR(VLOOKUP(out[[#This Row],[role]:[role]],Table2[],MATCH(out[[#Headers],[ערכאה]],Table2[#Headers],0),FALSE),"אחר")</f>
        <v>בית משפט שלום</v>
      </c>
      <c r="M1496" s="10">
        <v>1</v>
      </c>
      <c r="N1496" s="10">
        <f>IF(out[[#This Row],[sex]]="female",1,0)</f>
        <v>0</v>
      </c>
      <c r="O1496" s="10"/>
      <c r="P1496" s="10">
        <f>IF(out[[#This Row],[שמות ערביים]]="ערבי",1,0)</f>
        <v>0</v>
      </c>
    </row>
    <row r="1497" spans="1:16" x14ac:dyDescent="0.25">
      <c r="A1497" s="1" t="s">
        <v>9</v>
      </c>
      <c r="B1497" s="1" t="s">
        <v>1439</v>
      </c>
      <c r="C1497" s="1" t="s">
        <v>3943</v>
      </c>
      <c r="D1497" s="1" t="s">
        <v>3944</v>
      </c>
      <c r="E1497" s="1" t="s">
        <v>3945</v>
      </c>
      <c r="F1497" s="1" t="s">
        <v>3946</v>
      </c>
      <c r="G1497" s="1" t="s">
        <v>15</v>
      </c>
      <c r="H1497" t="b">
        <v>1</v>
      </c>
      <c r="I1497" t="b">
        <v>0</v>
      </c>
      <c r="J1497" s="10" t="b">
        <f>IF(OR(out[[#This Row],[retired]]=TRUE,out[[#This Row],[deceased]]=TRUE),FALSE,TRUE)</f>
        <v>0</v>
      </c>
      <c r="K1497" s="10" t="str">
        <f>IFERROR(VLOOKUP(out[[#This Row],[role]:[role]],Table2[],MATCH(out[[#Headers],[דירוג]],Table2[#Headers],0),FALSE),"אחר")</f>
        <v>שופט</v>
      </c>
      <c r="L1497" s="10" t="str">
        <f>IFERROR(VLOOKUP(out[[#This Row],[role]:[role]],Table2[],MATCH(out[[#Headers],[ערכאה]],Table2[#Headers],0),FALSE),"אחר")</f>
        <v>בית משפט שלום</v>
      </c>
      <c r="M1497" s="10">
        <v>1</v>
      </c>
      <c r="N1497" s="10">
        <f>IF(out[[#This Row],[sex]]="female",1,0)</f>
        <v>0</v>
      </c>
      <c r="O1497" s="10"/>
      <c r="P1497" s="10">
        <f>IF(out[[#This Row],[שמות ערביים]]="ערבי",1,0)</f>
        <v>0</v>
      </c>
    </row>
    <row r="1498" spans="1:16" x14ac:dyDescent="0.25">
      <c r="A1498" s="1" t="s">
        <v>9</v>
      </c>
      <c r="B1498" s="1" t="s">
        <v>3950</v>
      </c>
      <c r="C1498" s="1" t="s">
        <v>3073</v>
      </c>
      <c r="D1498" s="1" t="s">
        <v>905</v>
      </c>
      <c r="E1498" s="1" t="s">
        <v>70</v>
      </c>
      <c r="F1498" s="1" t="s">
        <v>70</v>
      </c>
      <c r="G1498" s="1" t="s">
        <v>15</v>
      </c>
      <c r="H1498" t="b">
        <v>1</v>
      </c>
      <c r="I1498" t="b">
        <v>0</v>
      </c>
      <c r="J1498" s="10" t="b">
        <f>IF(OR(out[[#This Row],[retired]]=TRUE,out[[#This Row],[deceased]]=TRUE),FALSE,TRUE)</f>
        <v>0</v>
      </c>
      <c r="K1498" s="10" t="str">
        <f>IFERROR(VLOOKUP(out[[#This Row],[role]:[role]],Table2[],MATCH(out[[#Headers],[דירוג]],Table2[#Headers],0),FALSE),"אחר")</f>
        <v>שופט</v>
      </c>
      <c r="L1498" s="10" t="str">
        <f>IFERROR(VLOOKUP(out[[#This Row],[role]:[role]],Table2[],MATCH(out[[#Headers],[ערכאה]],Table2[#Headers],0),FALSE),"אחר")</f>
        <v>בית משפט שלום</v>
      </c>
      <c r="M1498" s="10">
        <v>1</v>
      </c>
      <c r="N1498" s="10">
        <f>IF(out[[#This Row],[sex]]="female",1,0)</f>
        <v>0</v>
      </c>
      <c r="O1498" s="10"/>
      <c r="P1498" s="10">
        <f>IF(out[[#This Row],[שמות ערביים]]="ערבי",1,0)</f>
        <v>0</v>
      </c>
    </row>
    <row r="1499" spans="1:16" x14ac:dyDescent="0.25">
      <c r="A1499" s="1" t="s">
        <v>9</v>
      </c>
      <c r="B1499" s="1" t="s">
        <v>2489</v>
      </c>
      <c r="C1499" s="1" t="s">
        <v>3954</v>
      </c>
      <c r="D1499" s="1" t="s">
        <v>3955</v>
      </c>
      <c r="E1499" s="1" t="s">
        <v>3956</v>
      </c>
      <c r="F1499" s="1" t="s">
        <v>3957</v>
      </c>
      <c r="G1499" s="1" t="s">
        <v>26</v>
      </c>
      <c r="H1499" t="b">
        <v>1</v>
      </c>
      <c r="I1499" t="b">
        <v>0</v>
      </c>
      <c r="J1499" s="10" t="b">
        <f>IF(OR(out[[#This Row],[retired]]=TRUE,out[[#This Row],[deceased]]=TRUE),FALSE,TRUE)</f>
        <v>0</v>
      </c>
      <c r="K1499" s="10" t="str">
        <f>IFERROR(VLOOKUP(out[[#This Row],[role]:[role]],Table2[],MATCH(out[[#Headers],[דירוג]],Table2[#Headers],0),FALSE),"אחר")</f>
        <v>שופט</v>
      </c>
      <c r="L1499" s="10" t="str">
        <f>IFERROR(VLOOKUP(out[[#This Row],[role]:[role]],Table2[],MATCH(out[[#Headers],[ערכאה]],Table2[#Headers],0),FALSE),"אחר")</f>
        <v>בית משפט שלום</v>
      </c>
      <c r="M1499" s="10">
        <v>1</v>
      </c>
      <c r="N1499" s="10">
        <f>IF(out[[#This Row],[sex]]="female",1,0)</f>
        <v>1</v>
      </c>
      <c r="O1499" s="10"/>
      <c r="P1499" s="10">
        <f>IF(out[[#This Row],[שמות ערביים]]="ערבי",1,0)</f>
        <v>0</v>
      </c>
    </row>
    <row r="1500" spans="1:16" x14ac:dyDescent="0.25">
      <c r="A1500" s="1" t="s">
        <v>9</v>
      </c>
      <c r="B1500" s="1" t="s">
        <v>9</v>
      </c>
      <c r="C1500" s="1" t="s">
        <v>3958</v>
      </c>
      <c r="D1500" s="1" t="s">
        <v>3959</v>
      </c>
      <c r="E1500" s="1" t="s">
        <v>70</v>
      </c>
      <c r="F1500" s="1" t="s">
        <v>70</v>
      </c>
      <c r="G1500" s="1" t="s">
        <v>15</v>
      </c>
      <c r="H1500" t="b">
        <v>1</v>
      </c>
      <c r="I1500" t="b">
        <v>1</v>
      </c>
      <c r="J1500" s="10" t="b">
        <f>IF(OR(out[[#This Row],[retired]]=TRUE,out[[#This Row],[deceased]]=TRUE),FALSE,TRUE)</f>
        <v>0</v>
      </c>
      <c r="K1500" s="10" t="str">
        <f>IFERROR(VLOOKUP(out[[#This Row],[role]:[role]],Table2[],MATCH(out[[#Headers],[דירוג]],Table2[#Headers],0),FALSE),"אחר")</f>
        <v>שופט</v>
      </c>
      <c r="L1500" s="10" t="str">
        <f>IFERROR(VLOOKUP(out[[#This Row],[role]:[role]],Table2[],MATCH(out[[#Headers],[ערכאה]],Table2[#Headers],0),FALSE),"אחר")</f>
        <v>אחר</v>
      </c>
      <c r="M1500" s="10">
        <v>1</v>
      </c>
      <c r="N1500" s="10">
        <f>IF(out[[#This Row],[sex]]="female",1,0)</f>
        <v>0</v>
      </c>
      <c r="O1500" s="10"/>
      <c r="P1500" s="10">
        <f>IF(out[[#This Row],[שמות ערביים]]="ערבי",1,0)</f>
        <v>0</v>
      </c>
    </row>
    <row r="1501" spans="1:16" x14ac:dyDescent="0.25">
      <c r="A1501" s="1" t="s">
        <v>9</v>
      </c>
      <c r="B1501" s="1" t="s">
        <v>3960</v>
      </c>
      <c r="C1501" s="1" t="s">
        <v>513</v>
      </c>
      <c r="D1501" s="1" t="s">
        <v>3961</v>
      </c>
      <c r="E1501" s="1" t="s">
        <v>2835</v>
      </c>
      <c r="F1501" s="1" t="s">
        <v>3962</v>
      </c>
      <c r="G1501" s="1" t="s">
        <v>15</v>
      </c>
      <c r="H1501" t="b">
        <v>1</v>
      </c>
      <c r="I1501" t="b">
        <v>1</v>
      </c>
      <c r="J1501" s="10" t="b">
        <f>IF(OR(out[[#This Row],[retired]]=TRUE,out[[#This Row],[deceased]]=TRUE),FALSE,TRUE)</f>
        <v>0</v>
      </c>
      <c r="K1501" s="10" t="str">
        <f>IFERROR(VLOOKUP(out[[#This Row],[role]:[role]],Table2[],MATCH(out[[#Headers],[דירוג]],Table2[#Headers],0),FALSE),"אחר")</f>
        <v>סגן או משנה</v>
      </c>
      <c r="L1501" s="10" t="str">
        <f>IFERROR(VLOOKUP(out[[#This Row],[role]:[role]],Table2[],MATCH(out[[#Headers],[ערכאה]],Table2[#Headers],0),FALSE),"אחר")</f>
        <v>בית משפט שלום</v>
      </c>
      <c r="M1501" s="10">
        <v>1</v>
      </c>
      <c r="N1501" s="10">
        <f>IF(out[[#This Row],[sex]]="female",1,0)</f>
        <v>0</v>
      </c>
      <c r="O1501" s="10"/>
      <c r="P1501" s="10">
        <f>IF(out[[#This Row],[שמות ערביים]]="ערבי",1,0)</f>
        <v>0</v>
      </c>
    </row>
    <row r="1502" spans="1:16" x14ac:dyDescent="0.25">
      <c r="A1502" s="1" t="s">
        <v>9</v>
      </c>
      <c r="B1502" s="1" t="s">
        <v>3963</v>
      </c>
      <c r="C1502" s="1" t="s">
        <v>3771</v>
      </c>
      <c r="D1502" s="1" t="s">
        <v>3964</v>
      </c>
      <c r="E1502" s="1" t="s">
        <v>3773</v>
      </c>
      <c r="F1502" s="1" t="s">
        <v>3965</v>
      </c>
      <c r="G1502" s="1" t="s">
        <v>15</v>
      </c>
      <c r="H1502" t="b">
        <v>1</v>
      </c>
      <c r="I1502" t="b">
        <v>0</v>
      </c>
      <c r="J1502" s="10" t="b">
        <f>IF(OR(out[[#This Row],[retired]]=TRUE,out[[#This Row],[deceased]]=TRUE),FALSE,TRUE)</f>
        <v>0</v>
      </c>
      <c r="K1502" s="10" t="str">
        <f>IFERROR(VLOOKUP(out[[#This Row],[role]:[role]],Table2[],MATCH(out[[#Headers],[דירוג]],Table2[#Headers],0),FALSE),"אחר")</f>
        <v>נשיא</v>
      </c>
      <c r="L1502" s="10" t="str">
        <f>IFERROR(VLOOKUP(out[[#This Row],[role]:[role]],Table2[],MATCH(out[[#Headers],[ערכאה]],Table2[#Headers],0),FALSE),"אחר")</f>
        <v>בית משפט שלום</v>
      </c>
      <c r="M1502" s="10">
        <v>1</v>
      </c>
      <c r="N1502" s="10">
        <f>IF(out[[#This Row],[sex]]="female",1,0)</f>
        <v>0</v>
      </c>
      <c r="O1502" s="10"/>
      <c r="P1502" s="10">
        <f>IF(out[[#This Row],[שמות ערביים]]="ערבי",1,0)</f>
        <v>0</v>
      </c>
    </row>
    <row r="1503" spans="1:16" x14ac:dyDescent="0.25">
      <c r="A1503" s="1" t="s">
        <v>9</v>
      </c>
      <c r="B1503" s="1" t="s">
        <v>2966</v>
      </c>
      <c r="C1503" s="1" t="s">
        <v>3968</v>
      </c>
      <c r="D1503" s="1" t="s">
        <v>3969</v>
      </c>
      <c r="E1503" s="1" t="s">
        <v>70</v>
      </c>
      <c r="F1503" s="1" t="s">
        <v>70</v>
      </c>
      <c r="G1503" s="1" t="s">
        <v>15</v>
      </c>
      <c r="H1503" t="b">
        <v>1</v>
      </c>
      <c r="I1503" t="b">
        <v>1</v>
      </c>
      <c r="J1503" s="10" t="b">
        <f>IF(OR(out[[#This Row],[retired]]=TRUE,out[[#This Row],[deceased]]=TRUE),FALSE,TRUE)</f>
        <v>0</v>
      </c>
      <c r="K1503" s="10" t="str">
        <f>IFERROR(VLOOKUP(out[[#This Row],[role]:[role]],Table2[],MATCH(out[[#Headers],[דירוג]],Table2[#Headers],0),FALSE),"אחר")</f>
        <v>שופט</v>
      </c>
      <c r="L1503" s="10" t="str">
        <f>IFERROR(VLOOKUP(out[[#This Row],[role]:[role]],Table2[],MATCH(out[[#Headers],[ערכאה]],Table2[#Headers],0),FALSE),"אחר")</f>
        <v>בית משפט המחוזי</v>
      </c>
      <c r="M1503" s="10">
        <v>1</v>
      </c>
      <c r="N1503" s="10">
        <f>IF(out[[#This Row],[sex]]="female",1,0)</f>
        <v>0</v>
      </c>
      <c r="O1503" s="10"/>
      <c r="P1503" s="10">
        <f>IF(out[[#This Row],[שמות ערביים]]="ערבי",1,0)</f>
        <v>0</v>
      </c>
    </row>
    <row r="1504" spans="1:16" x14ac:dyDescent="0.25">
      <c r="A1504" s="1" t="s">
        <v>9</v>
      </c>
      <c r="B1504" s="1" t="s">
        <v>1439</v>
      </c>
      <c r="C1504" s="1" t="s">
        <v>3970</v>
      </c>
      <c r="D1504" s="1" t="s">
        <v>3971</v>
      </c>
      <c r="E1504" s="1" t="s">
        <v>3972</v>
      </c>
      <c r="F1504" s="1" t="s">
        <v>3973</v>
      </c>
      <c r="G1504" s="1" t="s">
        <v>15</v>
      </c>
      <c r="H1504" t="b">
        <v>1</v>
      </c>
      <c r="I1504" t="b">
        <v>0</v>
      </c>
      <c r="J1504" s="10" t="b">
        <f>IF(OR(out[[#This Row],[retired]]=TRUE,out[[#This Row],[deceased]]=TRUE),FALSE,TRUE)</f>
        <v>0</v>
      </c>
      <c r="K1504" s="10" t="str">
        <f>IFERROR(VLOOKUP(out[[#This Row],[role]:[role]],Table2[],MATCH(out[[#Headers],[דירוג]],Table2[#Headers],0),FALSE),"אחר")</f>
        <v>שופט</v>
      </c>
      <c r="L1504" s="10" t="str">
        <f>IFERROR(VLOOKUP(out[[#This Row],[role]:[role]],Table2[],MATCH(out[[#Headers],[ערכאה]],Table2[#Headers],0),FALSE),"אחר")</f>
        <v>בית משפט שלום</v>
      </c>
      <c r="M1504" s="10">
        <v>1</v>
      </c>
      <c r="N1504" s="10">
        <f>IF(out[[#This Row],[sex]]="female",1,0)</f>
        <v>0</v>
      </c>
      <c r="O1504" s="10"/>
      <c r="P1504" s="10">
        <f>IF(out[[#This Row],[שמות ערביים]]="ערבי",1,0)</f>
        <v>0</v>
      </c>
    </row>
    <row r="1505" spans="1:16" x14ac:dyDescent="0.25">
      <c r="A1505" s="1" t="s">
        <v>99</v>
      </c>
      <c r="B1505" s="1" t="s">
        <v>100</v>
      </c>
      <c r="C1505" s="1" t="s">
        <v>137</v>
      </c>
      <c r="D1505" s="1" t="s">
        <v>3976</v>
      </c>
      <c r="E1505" s="1" t="s">
        <v>139</v>
      </c>
      <c r="F1505" s="1" t="s">
        <v>3977</v>
      </c>
      <c r="G1505" s="1" t="s">
        <v>26</v>
      </c>
      <c r="H1505" t="b">
        <v>1</v>
      </c>
      <c r="I1505" t="b">
        <v>0</v>
      </c>
      <c r="J1505" s="10" t="b">
        <f>IF(OR(out[[#This Row],[retired]]=TRUE,out[[#This Row],[deceased]]=TRUE),FALSE,TRUE)</f>
        <v>0</v>
      </c>
      <c r="K1505" s="10" t="str">
        <f>IFERROR(VLOOKUP(out[[#This Row],[role]:[role]],Table2[],MATCH(out[[#Headers],[דירוג]],Table2[#Headers],0),FALSE),"אחר")</f>
        <v>רשם</v>
      </c>
      <c r="L1505" s="10" t="str">
        <f>IFERROR(VLOOKUP(out[[#This Row],[role]:[role]],Table2[],MATCH(out[[#Headers],[ערכאה]],Table2[#Headers],0),FALSE),"אחר")</f>
        <v>אחר</v>
      </c>
      <c r="M1505" s="10">
        <v>1</v>
      </c>
      <c r="N1505" s="10">
        <f>IF(out[[#This Row],[sex]]="female",1,0)</f>
        <v>1</v>
      </c>
      <c r="O1505" s="10"/>
      <c r="P1505" s="10">
        <f>IF(out[[#This Row],[שמות ערביים]]="ערבי",1,0)</f>
        <v>0</v>
      </c>
    </row>
    <row r="1506" spans="1:16" x14ac:dyDescent="0.25">
      <c r="A1506" s="1" t="s">
        <v>9</v>
      </c>
      <c r="B1506" s="1" t="s">
        <v>2565</v>
      </c>
      <c r="C1506" s="1" t="s">
        <v>68</v>
      </c>
      <c r="D1506" s="1" t="s">
        <v>3980</v>
      </c>
      <c r="E1506" s="1" t="s">
        <v>2012</v>
      </c>
      <c r="F1506" s="1" t="s">
        <v>3981</v>
      </c>
      <c r="G1506" s="1" t="s">
        <v>15</v>
      </c>
      <c r="H1506" t="b">
        <v>1</v>
      </c>
      <c r="I1506" t="b">
        <v>1</v>
      </c>
      <c r="J1506" s="10" t="b">
        <f>IF(OR(out[[#This Row],[retired]]=TRUE,out[[#This Row],[deceased]]=TRUE),FALSE,TRUE)</f>
        <v>0</v>
      </c>
      <c r="K1506" s="10" t="str">
        <f>IFERROR(VLOOKUP(out[[#This Row],[role]:[role]],Table2[],MATCH(out[[#Headers],[דירוג]],Table2[#Headers],0),FALSE),"אחר")</f>
        <v>שופט</v>
      </c>
      <c r="L1506" s="10" t="str">
        <f>IFERROR(VLOOKUP(out[[#This Row],[role]:[role]],Table2[],MATCH(out[[#Headers],[ערכאה]],Table2[#Headers],0),FALSE),"אחר")</f>
        <v>בית משפט המחוזי</v>
      </c>
      <c r="M1506" s="10">
        <v>1</v>
      </c>
      <c r="N1506" s="10">
        <f>IF(out[[#This Row],[sex]]="female",1,0)</f>
        <v>0</v>
      </c>
      <c r="O1506" s="10"/>
      <c r="P1506" s="10">
        <f>IF(out[[#This Row],[שמות ערביים]]="ערבי",1,0)</f>
        <v>0</v>
      </c>
    </row>
    <row r="1507" spans="1:16" x14ac:dyDescent="0.25">
      <c r="A1507" s="1" t="s">
        <v>9</v>
      </c>
      <c r="B1507" s="1" t="s">
        <v>3995</v>
      </c>
      <c r="C1507" s="1" t="s">
        <v>2681</v>
      </c>
      <c r="D1507" s="1" t="s">
        <v>3987</v>
      </c>
      <c r="E1507" s="1" t="s">
        <v>2683</v>
      </c>
      <c r="F1507" s="1" t="s">
        <v>3989</v>
      </c>
      <c r="G1507" s="1" t="s">
        <v>26</v>
      </c>
      <c r="H1507" t="b">
        <v>1</v>
      </c>
      <c r="I1507" t="b">
        <v>0</v>
      </c>
      <c r="J1507" s="10" t="b">
        <f>IF(OR(out[[#This Row],[retired]]=TRUE,out[[#This Row],[deceased]]=TRUE),FALSE,TRUE)</f>
        <v>0</v>
      </c>
      <c r="K1507" s="10" t="str">
        <f>IFERROR(VLOOKUP(out[[#This Row],[role]:[role]],Table2[],MATCH(out[[#Headers],[דירוג]],Table2[#Headers],0),FALSE),"אחר")</f>
        <v>סגן או משנה</v>
      </c>
      <c r="L1507" s="10" t="str">
        <f>IFERROR(VLOOKUP(out[[#This Row],[role]:[role]],Table2[],MATCH(out[[#Headers],[ערכאה]],Table2[#Headers],0),FALSE),"אחר")</f>
        <v>בית הדין האזורי לעבודה</v>
      </c>
      <c r="M1507" s="10">
        <v>1</v>
      </c>
      <c r="N1507" s="10">
        <f>IF(out[[#This Row],[sex]]="female",1,0)</f>
        <v>1</v>
      </c>
      <c r="O1507" s="10"/>
      <c r="P1507" s="10">
        <f>IF(out[[#This Row],[שמות ערביים]]="ערבי",1,0)</f>
        <v>0</v>
      </c>
    </row>
    <row r="1508" spans="1:16" x14ac:dyDescent="0.25">
      <c r="A1508" s="1" t="s">
        <v>99</v>
      </c>
      <c r="B1508" s="1" t="s">
        <v>100</v>
      </c>
      <c r="C1508" s="1" t="s">
        <v>3998</v>
      </c>
      <c r="D1508" s="1" t="s">
        <v>3996</v>
      </c>
      <c r="E1508" s="1" t="s">
        <v>3999</v>
      </c>
      <c r="F1508" s="1" t="s">
        <v>4000</v>
      </c>
      <c r="G1508" s="1" t="s">
        <v>26</v>
      </c>
      <c r="H1508" t="b">
        <v>1</v>
      </c>
      <c r="I1508" t="b">
        <v>0</v>
      </c>
      <c r="J1508" s="10" t="b">
        <f>IF(OR(out[[#This Row],[retired]]=TRUE,out[[#This Row],[deceased]]=TRUE),FALSE,TRUE)</f>
        <v>0</v>
      </c>
      <c r="K1508" s="10" t="str">
        <f>IFERROR(VLOOKUP(out[[#This Row],[role]:[role]],Table2[],MATCH(out[[#Headers],[דירוג]],Table2[#Headers],0),FALSE),"אחר")</f>
        <v>רשם</v>
      </c>
      <c r="L1508" s="10" t="str">
        <f>IFERROR(VLOOKUP(out[[#This Row],[role]:[role]],Table2[],MATCH(out[[#Headers],[ערכאה]],Table2[#Headers],0),FALSE),"אחר")</f>
        <v>אחר</v>
      </c>
      <c r="M1508" s="10">
        <v>1</v>
      </c>
      <c r="N1508" s="10">
        <f>IF(out[[#This Row],[sex]]="female",1,0)</f>
        <v>1</v>
      </c>
      <c r="O1508" s="10"/>
      <c r="P1508" s="10">
        <f>IF(out[[#This Row],[שמות ערביים]]="ערבי",1,0)</f>
        <v>0</v>
      </c>
    </row>
    <row r="1509" spans="1:16" x14ac:dyDescent="0.25">
      <c r="A1509" s="1" t="s">
        <v>9</v>
      </c>
      <c r="B1509" s="1" t="s">
        <v>549</v>
      </c>
      <c r="C1509" s="1" t="s">
        <v>200</v>
      </c>
      <c r="D1509" s="1" t="s">
        <v>4003</v>
      </c>
      <c r="E1509" s="1" t="s">
        <v>869</v>
      </c>
      <c r="F1509" s="1" t="s">
        <v>4004</v>
      </c>
      <c r="G1509" s="1" t="s">
        <v>15</v>
      </c>
      <c r="H1509" t="b">
        <v>1</v>
      </c>
      <c r="I1509" t="b">
        <v>0</v>
      </c>
      <c r="J1509" s="10" t="b">
        <f>IF(OR(out[[#This Row],[retired]]=TRUE,out[[#This Row],[deceased]]=TRUE),FALSE,TRUE)</f>
        <v>0</v>
      </c>
      <c r="K1509" s="10" t="str">
        <f>IFERROR(VLOOKUP(out[[#This Row],[role]:[role]],Table2[],MATCH(out[[#Headers],[דירוג]],Table2[#Headers],0),FALSE),"אחר")</f>
        <v>שופט</v>
      </c>
      <c r="L1509" s="10" t="str">
        <f>IFERROR(VLOOKUP(out[[#This Row],[role]:[role]],Table2[],MATCH(out[[#Headers],[ערכאה]],Table2[#Headers],0),FALSE),"אחר")</f>
        <v>בית המשפט העליון</v>
      </c>
      <c r="M1509" s="10">
        <v>1</v>
      </c>
      <c r="N1509" s="10">
        <f>IF(out[[#This Row],[sex]]="female",1,0)</f>
        <v>0</v>
      </c>
      <c r="O1509" s="10"/>
      <c r="P1509" s="10">
        <f>IF(out[[#This Row],[שמות ערביים]]="ערבי",1,0)</f>
        <v>0</v>
      </c>
    </row>
    <row r="1510" spans="1:16" x14ac:dyDescent="0.25">
      <c r="A1510" s="1" t="s">
        <v>9</v>
      </c>
      <c r="B1510" s="1" t="s">
        <v>4005</v>
      </c>
      <c r="C1510" s="1" t="s">
        <v>1327</v>
      </c>
      <c r="D1510" s="1" t="s">
        <v>4006</v>
      </c>
      <c r="E1510" s="1" t="s">
        <v>1328</v>
      </c>
      <c r="F1510" s="1" t="s">
        <v>4007</v>
      </c>
      <c r="G1510" s="1" t="s">
        <v>15</v>
      </c>
      <c r="H1510" t="b">
        <v>1</v>
      </c>
      <c r="I1510" t="b">
        <v>0</v>
      </c>
      <c r="J1510" s="10" t="b">
        <f>IF(OR(out[[#This Row],[retired]]=TRUE,out[[#This Row],[deceased]]=TRUE),FALSE,TRUE)</f>
        <v>0</v>
      </c>
      <c r="K1510" s="10" t="str">
        <f>IFERROR(VLOOKUP(out[[#This Row],[role]:[role]],Table2[],MATCH(out[[#Headers],[דירוג]],Table2[#Headers],0),FALSE),"אחר")</f>
        <v>שופט</v>
      </c>
      <c r="L1510" s="10" t="str">
        <f>IFERROR(VLOOKUP(out[[#This Row],[role]:[role]],Table2[],MATCH(out[[#Headers],[ערכאה]],Table2[#Headers],0),FALSE),"אחר")</f>
        <v>בית משפט שלום</v>
      </c>
      <c r="M1510" s="10">
        <v>1</v>
      </c>
      <c r="N1510" s="10">
        <f>IF(out[[#This Row],[sex]]="female",1,0)</f>
        <v>0</v>
      </c>
      <c r="O1510" s="10"/>
      <c r="P1510" s="10">
        <f>IF(out[[#This Row],[שמות ערביים]]="ערבי",1,0)</f>
        <v>0</v>
      </c>
    </row>
    <row r="1511" spans="1:16" x14ac:dyDescent="0.25">
      <c r="A1511" s="1" t="s">
        <v>9</v>
      </c>
      <c r="B1511" s="1" t="s">
        <v>177</v>
      </c>
      <c r="C1511" s="1" t="s">
        <v>3170</v>
      </c>
      <c r="D1511" s="1" t="s">
        <v>4006</v>
      </c>
      <c r="E1511" s="1" t="s">
        <v>2533</v>
      </c>
      <c r="F1511" s="1" t="s">
        <v>4008</v>
      </c>
      <c r="G1511" s="1" t="s">
        <v>26</v>
      </c>
      <c r="H1511" t="b">
        <v>1</v>
      </c>
      <c r="I1511" t="b">
        <v>1</v>
      </c>
      <c r="J1511" s="10" t="b">
        <f>IF(OR(out[[#This Row],[retired]]=TRUE,out[[#This Row],[deceased]]=TRUE),FALSE,TRUE)</f>
        <v>0</v>
      </c>
      <c r="K1511" s="10" t="str">
        <f>IFERROR(VLOOKUP(out[[#This Row],[role]:[role]],Table2[],MATCH(out[[#Headers],[דירוג]],Table2[#Headers],0),FALSE),"אחר")</f>
        <v>שופט</v>
      </c>
      <c r="L1511" s="10" t="str">
        <f>IFERROR(VLOOKUP(out[[#This Row],[role]:[role]],Table2[],MATCH(out[[#Headers],[ערכאה]],Table2[#Headers],0),FALSE),"אחר")</f>
        <v>בית משפט לתעבורה</v>
      </c>
      <c r="M1511" s="10">
        <v>1</v>
      </c>
      <c r="N1511" s="10">
        <f>IF(out[[#This Row],[sex]]="female",1,0)</f>
        <v>1</v>
      </c>
      <c r="O1511" s="10"/>
      <c r="P1511" s="10">
        <f>IF(out[[#This Row],[שמות ערביים]]="ערבי",1,0)</f>
        <v>0</v>
      </c>
    </row>
    <row r="1512" spans="1:16" x14ac:dyDescent="0.25">
      <c r="A1512" s="1" t="s">
        <v>9</v>
      </c>
      <c r="B1512" s="1" t="s">
        <v>3898</v>
      </c>
      <c r="C1512" s="1" t="s">
        <v>333</v>
      </c>
      <c r="D1512" s="1" t="s">
        <v>4003</v>
      </c>
      <c r="E1512" s="1" t="s">
        <v>335</v>
      </c>
      <c r="F1512" s="1" t="s">
        <v>4004</v>
      </c>
      <c r="G1512" s="1" t="s">
        <v>15</v>
      </c>
      <c r="H1512" t="b">
        <v>1</v>
      </c>
      <c r="I1512" t="b">
        <v>0</v>
      </c>
      <c r="J1512" s="10" t="b">
        <f>IF(OR(out[[#This Row],[retired]]=TRUE,out[[#This Row],[deceased]]=TRUE),FALSE,TRUE)</f>
        <v>0</v>
      </c>
      <c r="K1512" s="10" t="str">
        <f>IFERROR(VLOOKUP(out[[#This Row],[role]:[role]],Table2[],MATCH(out[[#Headers],[דירוג]],Table2[#Headers],0),FALSE),"אחר")</f>
        <v>שופט</v>
      </c>
      <c r="L1512" s="10" t="str">
        <f>IFERROR(VLOOKUP(out[[#This Row],[role]:[role]],Table2[],MATCH(out[[#Headers],[ערכאה]],Table2[#Headers],0),FALSE),"אחר")</f>
        <v>בית משפט שלום</v>
      </c>
      <c r="M1512" s="10">
        <v>1</v>
      </c>
      <c r="N1512" s="10">
        <f>IF(out[[#This Row],[sex]]="female",1,0)</f>
        <v>0</v>
      </c>
      <c r="O1512" s="10"/>
      <c r="P1512" s="10">
        <f>IF(out[[#This Row],[שמות ערביים]]="ערבי",1,0)</f>
        <v>0</v>
      </c>
    </row>
    <row r="1513" spans="1:16" x14ac:dyDescent="0.25">
      <c r="A1513" s="1" t="s">
        <v>9</v>
      </c>
      <c r="B1513" s="1" t="s">
        <v>1807</v>
      </c>
      <c r="C1513" s="1" t="s">
        <v>635</v>
      </c>
      <c r="D1513" s="1" t="s">
        <v>4019</v>
      </c>
      <c r="E1513" s="1" t="s">
        <v>70</v>
      </c>
      <c r="F1513" s="1" t="s">
        <v>70</v>
      </c>
      <c r="G1513" s="1" t="s">
        <v>15</v>
      </c>
      <c r="H1513" t="b">
        <v>1</v>
      </c>
      <c r="I1513" t="b">
        <v>1</v>
      </c>
      <c r="J1513" s="10" t="b">
        <f>IF(OR(out[[#This Row],[retired]]=TRUE,out[[#This Row],[deceased]]=TRUE),FALSE,TRUE)</f>
        <v>0</v>
      </c>
      <c r="K1513" s="10" t="str">
        <f>IFERROR(VLOOKUP(out[[#This Row],[role]:[role]],Table2[],MATCH(out[[#Headers],[דירוג]],Table2[#Headers],0),FALSE),"אחר")</f>
        <v>שופט</v>
      </c>
      <c r="L1513" s="10" t="str">
        <f>IFERROR(VLOOKUP(out[[#This Row],[role]:[role]],Table2[],MATCH(out[[#Headers],[ערכאה]],Table2[#Headers],0),FALSE),"אחר")</f>
        <v>בית משפט שלום</v>
      </c>
      <c r="M1513" s="10">
        <v>1</v>
      </c>
      <c r="N1513" s="10">
        <f>IF(out[[#This Row],[sex]]="female",1,0)</f>
        <v>0</v>
      </c>
      <c r="O1513" s="10"/>
      <c r="P1513" s="10">
        <f>IF(out[[#This Row],[שמות ערביים]]="ערבי",1,0)</f>
        <v>0</v>
      </c>
    </row>
    <row r="1514" spans="1:16" x14ac:dyDescent="0.25">
      <c r="A1514" s="1" t="s">
        <v>9</v>
      </c>
      <c r="B1514" s="1" t="s">
        <v>777</v>
      </c>
      <c r="C1514" s="1" t="s">
        <v>4038</v>
      </c>
      <c r="D1514" s="1" t="s">
        <v>4039</v>
      </c>
      <c r="E1514" s="1" t="s">
        <v>4040</v>
      </c>
      <c r="F1514" s="1" t="s">
        <v>4041</v>
      </c>
      <c r="G1514" s="1" t="s">
        <v>26</v>
      </c>
      <c r="H1514" t="b">
        <v>1</v>
      </c>
      <c r="I1514" t="b">
        <v>0</v>
      </c>
      <c r="J1514" s="10" t="b">
        <f>IF(OR(out[[#This Row],[retired]]=TRUE,out[[#This Row],[deceased]]=TRUE),FALSE,TRUE)</f>
        <v>0</v>
      </c>
      <c r="K1514" s="10" t="str">
        <f>IFERROR(VLOOKUP(out[[#This Row],[role]:[role]],Table2[],MATCH(out[[#Headers],[דירוג]],Table2[#Headers],0),FALSE),"אחר")</f>
        <v>שופט</v>
      </c>
      <c r="L1514" s="10" t="str">
        <f>IFERROR(VLOOKUP(out[[#This Row],[role]:[role]],Table2[],MATCH(out[[#Headers],[ערכאה]],Table2[#Headers],0),FALSE),"אחר")</f>
        <v>בית משפט שלום</v>
      </c>
      <c r="M1514" s="10">
        <v>1</v>
      </c>
      <c r="N1514" s="10">
        <f>IF(out[[#This Row],[sex]]="female",1,0)</f>
        <v>1</v>
      </c>
      <c r="O1514" s="10"/>
      <c r="P1514" s="10">
        <f>IF(out[[#This Row],[שמות ערביים]]="ערבי",1,0)</f>
        <v>0</v>
      </c>
    </row>
    <row r="1515" spans="1:16" x14ac:dyDescent="0.25">
      <c r="A1515" s="1" t="s">
        <v>9</v>
      </c>
      <c r="B1515" s="1" t="s">
        <v>4042</v>
      </c>
      <c r="C1515" s="1" t="s">
        <v>1256</v>
      </c>
      <c r="D1515" s="1" t="s">
        <v>4043</v>
      </c>
      <c r="E1515" s="1" t="s">
        <v>979</v>
      </c>
      <c r="F1515" s="1" t="s">
        <v>4044</v>
      </c>
      <c r="G1515" s="1" t="s">
        <v>15</v>
      </c>
      <c r="H1515" t="b">
        <v>1</v>
      </c>
      <c r="I1515" t="b">
        <v>0</v>
      </c>
      <c r="J1515" s="10" t="b">
        <f>IF(OR(out[[#This Row],[retired]]=TRUE,out[[#This Row],[deceased]]=TRUE),FALSE,TRUE)</f>
        <v>0</v>
      </c>
      <c r="K1515" s="10" t="str">
        <f>IFERROR(VLOOKUP(out[[#This Row],[role]:[role]],Table2[],MATCH(out[[#Headers],[דירוג]],Table2[#Headers],0),FALSE),"אחר")</f>
        <v>שופט</v>
      </c>
      <c r="L1515" s="10" t="str">
        <f>IFERROR(VLOOKUP(out[[#This Row],[role]:[role]],Table2[],MATCH(out[[#Headers],[ערכאה]],Table2[#Headers],0),FALSE),"אחר")</f>
        <v>בית משפט שלום</v>
      </c>
      <c r="M1515" s="10">
        <v>1</v>
      </c>
      <c r="N1515" s="10">
        <f>IF(out[[#This Row],[sex]]="female",1,0)</f>
        <v>0</v>
      </c>
      <c r="O1515" s="10"/>
      <c r="P1515" s="10">
        <f>IF(out[[#This Row],[שמות ערביים]]="ערבי",1,0)</f>
        <v>0</v>
      </c>
    </row>
    <row r="1516" spans="1:16" x14ac:dyDescent="0.25">
      <c r="A1516" s="1" t="s">
        <v>9</v>
      </c>
      <c r="B1516" s="1" t="s">
        <v>52</v>
      </c>
      <c r="C1516" s="1" t="s">
        <v>246</v>
      </c>
      <c r="D1516" s="1" t="s">
        <v>3671</v>
      </c>
      <c r="E1516" s="1" t="s">
        <v>248</v>
      </c>
      <c r="F1516" s="1" t="s">
        <v>3673</v>
      </c>
      <c r="G1516" s="1" t="s">
        <v>15</v>
      </c>
      <c r="H1516" t="b">
        <v>1</v>
      </c>
      <c r="I1516" t="b">
        <v>1</v>
      </c>
      <c r="J1516" s="10" t="b">
        <f>IF(OR(out[[#This Row],[retired]]=TRUE,out[[#This Row],[deceased]]=TRUE),FALSE,TRUE)</f>
        <v>0</v>
      </c>
      <c r="K1516" s="10" t="str">
        <f>IFERROR(VLOOKUP(out[[#This Row],[role]:[role]],Table2[],MATCH(out[[#Headers],[דירוג]],Table2[#Headers],0),FALSE),"אחר")</f>
        <v>שופט</v>
      </c>
      <c r="L1516" s="10" t="str">
        <f>IFERROR(VLOOKUP(out[[#This Row],[role]:[role]],Table2[],MATCH(out[[#Headers],[ערכאה]],Table2[#Headers],0),FALSE),"אחר")</f>
        <v>בית משפט שלום</v>
      </c>
      <c r="M1516" s="10">
        <v>1</v>
      </c>
      <c r="N1516" s="10">
        <f>IF(out[[#This Row],[sex]]="female",1,0)</f>
        <v>0</v>
      </c>
      <c r="O1516" s="10"/>
      <c r="P1516" s="10">
        <f>IF(out[[#This Row],[שמות ערביים]]="ערבי",1,0)</f>
        <v>0</v>
      </c>
    </row>
    <row r="1517" spans="1:16" x14ac:dyDescent="0.25">
      <c r="A1517" s="1" t="s">
        <v>9</v>
      </c>
      <c r="B1517" s="1" t="s">
        <v>122</v>
      </c>
      <c r="C1517" s="1" t="s">
        <v>4047</v>
      </c>
      <c r="D1517" s="1" t="s">
        <v>4045</v>
      </c>
      <c r="E1517" s="1" t="s">
        <v>4048</v>
      </c>
      <c r="F1517" s="1" t="s">
        <v>4049</v>
      </c>
      <c r="G1517" s="1" t="s">
        <v>26</v>
      </c>
      <c r="H1517" t="b">
        <v>1</v>
      </c>
      <c r="I1517" t="b">
        <v>1</v>
      </c>
      <c r="J1517" s="10" t="b">
        <f>IF(OR(out[[#This Row],[retired]]=TRUE,out[[#This Row],[deceased]]=TRUE),FALSE,TRUE)</f>
        <v>0</v>
      </c>
      <c r="K1517" s="10" t="str">
        <f>IFERROR(VLOOKUP(out[[#This Row],[role]:[role]],Table2[],MATCH(out[[#Headers],[דירוג]],Table2[#Headers],0),FALSE),"אחר")</f>
        <v>שופט</v>
      </c>
      <c r="L1517" s="10" t="str">
        <f>IFERROR(VLOOKUP(out[[#This Row],[role]:[role]],Table2[],MATCH(out[[#Headers],[ערכאה]],Table2[#Headers],0),FALSE),"אחר")</f>
        <v>בית משפט המחוזי</v>
      </c>
      <c r="M1517" s="10">
        <v>1</v>
      </c>
      <c r="N1517" s="10">
        <f>IF(out[[#This Row],[sex]]="female",1,0)</f>
        <v>1</v>
      </c>
      <c r="O1517" s="10"/>
      <c r="P1517" s="10">
        <f>IF(out[[#This Row],[שמות ערביים]]="ערבי",1,0)</f>
        <v>0</v>
      </c>
    </row>
    <row r="1518" spans="1:16" x14ac:dyDescent="0.25">
      <c r="A1518" s="1" t="s">
        <v>9</v>
      </c>
      <c r="B1518" s="1" t="s">
        <v>311</v>
      </c>
      <c r="C1518" s="1" t="s">
        <v>528</v>
      </c>
      <c r="D1518" s="1" t="s">
        <v>4051</v>
      </c>
      <c r="E1518" s="1" t="s">
        <v>530</v>
      </c>
      <c r="F1518" s="1" t="s">
        <v>4052</v>
      </c>
      <c r="G1518" s="1" t="s">
        <v>26</v>
      </c>
      <c r="H1518" t="b">
        <v>1</v>
      </c>
      <c r="I1518" t="b">
        <v>0</v>
      </c>
      <c r="J1518" s="10" t="b">
        <f>IF(OR(out[[#This Row],[retired]]=TRUE,out[[#This Row],[deceased]]=TRUE),FALSE,TRUE)</f>
        <v>0</v>
      </c>
      <c r="K1518" s="10" t="str">
        <f>IFERROR(VLOOKUP(out[[#This Row],[role]:[role]],Table2[],MATCH(out[[#Headers],[דירוג]],Table2[#Headers],0),FALSE),"אחר")</f>
        <v>שופט</v>
      </c>
      <c r="L1518" s="10" t="str">
        <f>IFERROR(VLOOKUP(out[[#This Row],[role]:[role]],Table2[],MATCH(out[[#Headers],[ערכאה]],Table2[#Headers],0),FALSE),"אחר")</f>
        <v>בית משפט המחוזי</v>
      </c>
      <c r="M1518" s="10">
        <v>1</v>
      </c>
      <c r="N1518" s="10">
        <f>IF(out[[#This Row],[sex]]="female",1,0)</f>
        <v>1</v>
      </c>
      <c r="O1518" s="10"/>
      <c r="P1518" s="10">
        <f>IF(out[[#This Row],[שמות ערביים]]="ערבי",1,0)</f>
        <v>0</v>
      </c>
    </row>
    <row r="1519" spans="1:16" x14ac:dyDescent="0.25">
      <c r="A1519" s="1" t="s">
        <v>9</v>
      </c>
      <c r="B1519" s="1" t="s">
        <v>4053</v>
      </c>
      <c r="C1519" s="1" t="s">
        <v>635</v>
      </c>
      <c r="D1519" s="1" t="s">
        <v>4054</v>
      </c>
      <c r="E1519" s="1" t="s">
        <v>70</v>
      </c>
      <c r="F1519" s="1" t="s">
        <v>70</v>
      </c>
      <c r="G1519" s="1" t="s">
        <v>15</v>
      </c>
      <c r="H1519" t="b">
        <v>1</v>
      </c>
      <c r="I1519" t="b">
        <v>0</v>
      </c>
      <c r="J1519" s="10" t="b">
        <f>IF(OR(out[[#This Row],[retired]]=TRUE,out[[#This Row],[deceased]]=TRUE),FALSE,TRUE)</f>
        <v>0</v>
      </c>
      <c r="K1519" s="10" t="str">
        <f>IFERROR(VLOOKUP(out[[#This Row],[role]:[role]],Table2[],MATCH(out[[#Headers],[דירוג]],Table2[#Headers],0),FALSE),"אחר")</f>
        <v>שופט</v>
      </c>
      <c r="L1519" s="10" t="str">
        <f>IFERROR(VLOOKUP(out[[#This Row],[role]:[role]],Table2[],MATCH(out[[#Headers],[ערכאה]],Table2[#Headers],0),FALSE),"אחר")</f>
        <v>בית משפט המחוזי</v>
      </c>
      <c r="M1519" s="10">
        <v>1</v>
      </c>
      <c r="N1519" s="10">
        <f>IF(out[[#This Row],[sex]]="female",1,0)</f>
        <v>0</v>
      </c>
      <c r="O1519" s="10"/>
      <c r="P1519" s="10">
        <f>IF(out[[#This Row],[שמות ערביים]]="ערבי",1,0)</f>
        <v>0</v>
      </c>
    </row>
    <row r="1520" spans="1:16" x14ac:dyDescent="0.25">
      <c r="A1520" s="1" t="s">
        <v>9</v>
      </c>
      <c r="B1520" s="1" t="s">
        <v>192</v>
      </c>
      <c r="C1520" s="1" t="s">
        <v>155</v>
      </c>
      <c r="D1520" s="1" t="s">
        <v>4057</v>
      </c>
      <c r="E1520" s="1" t="s">
        <v>157</v>
      </c>
      <c r="F1520" s="1" t="s">
        <v>4058</v>
      </c>
      <c r="G1520" s="1" t="s">
        <v>15</v>
      </c>
      <c r="H1520" t="b">
        <v>1</v>
      </c>
      <c r="I1520" t="b">
        <v>1</v>
      </c>
      <c r="J1520" s="10" t="b">
        <f>IF(OR(out[[#This Row],[retired]]=TRUE,out[[#This Row],[deceased]]=TRUE),FALSE,TRUE)</f>
        <v>0</v>
      </c>
      <c r="K1520" s="10" t="str">
        <f>IFERROR(VLOOKUP(out[[#This Row],[role]:[role]],Table2[],MATCH(out[[#Headers],[דירוג]],Table2[#Headers],0),FALSE),"אחר")</f>
        <v>שופט</v>
      </c>
      <c r="L1520" s="10" t="str">
        <f>IFERROR(VLOOKUP(out[[#This Row],[role]:[role]],Table2[],MATCH(out[[#Headers],[ערכאה]],Table2[#Headers],0),FALSE),"אחר")</f>
        <v>בית משפט המחוזי</v>
      </c>
      <c r="M1520" s="10">
        <v>1</v>
      </c>
      <c r="N1520" s="10">
        <f>IF(out[[#This Row],[sex]]="female",1,0)</f>
        <v>0</v>
      </c>
      <c r="O1520" s="10"/>
      <c r="P1520" s="10">
        <f>IF(out[[#This Row],[שמות ערביים]]="ערבי",1,0)</f>
        <v>0</v>
      </c>
    </row>
    <row r="1521" spans="1:16" x14ac:dyDescent="0.25">
      <c r="A1521" s="1" t="s">
        <v>9</v>
      </c>
      <c r="B1521" s="1" t="s">
        <v>126</v>
      </c>
      <c r="C1521" s="1" t="s">
        <v>2353</v>
      </c>
      <c r="D1521" s="1" t="s">
        <v>4059</v>
      </c>
      <c r="E1521" s="1" t="s">
        <v>2473</v>
      </c>
      <c r="F1521" s="1" t="s">
        <v>4060</v>
      </c>
      <c r="G1521" s="1" t="s">
        <v>15</v>
      </c>
      <c r="H1521" t="b">
        <v>1</v>
      </c>
      <c r="I1521" t="b">
        <v>1</v>
      </c>
      <c r="J1521" s="10" t="b">
        <f>IF(OR(out[[#This Row],[retired]]=TRUE,out[[#This Row],[deceased]]=TRUE),FALSE,TRUE)</f>
        <v>0</v>
      </c>
      <c r="K1521" s="10" t="str">
        <f>IFERROR(VLOOKUP(out[[#This Row],[role]:[role]],Table2[],MATCH(out[[#Headers],[דירוג]],Table2[#Headers],0),FALSE),"אחר")</f>
        <v>שופט</v>
      </c>
      <c r="L1521" s="10" t="str">
        <f>IFERROR(VLOOKUP(out[[#This Row],[role]:[role]],Table2[],MATCH(out[[#Headers],[ערכאה]],Table2[#Headers],0),FALSE),"אחר")</f>
        <v>בית משפט שלום</v>
      </c>
      <c r="M1521" s="10">
        <v>1</v>
      </c>
      <c r="N1521" s="10">
        <f>IF(out[[#This Row],[sex]]="female",1,0)</f>
        <v>0</v>
      </c>
      <c r="O1521" s="10"/>
      <c r="P1521" s="10">
        <f>IF(out[[#This Row],[שמות ערביים]]="ערבי",1,0)</f>
        <v>0</v>
      </c>
    </row>
    <row r="1522" spans="1:16" x14ac:dyDescent="0.25">
      <c r="A1522" s="1" t="s">
        <v>9</v>
      </c>
      <c r="B1522" s="1" t="s">
        <v>1920</v>
      </c>
      <c r="C1522" s="1" t="s">
        <v>490</v>
      </c>
      <c r="D1522" s="1" t="s">
        <v>4055</v>
      </c>
      <c r="E1522" s="1" t="s">
        <v>492</v>
      </c>
      <c r="F1522" s="1" t="s">
        <v>4061</v>
      </c>
      <c r="G1522" s="1" t="s">
        <v>26</v>
      </c>
      <c r="H1522" t="b">
        <v>1</v>
      </c>
      <c r="I1522" t="b">
        <v>0</v>
      </c>
      <c r="J1522" s="10" t="b">
        <f>IF(OR(out[[#This Row],[retired]]=TRUE,out[[#This Row],[deceased]]=TRUE),FALSE,TRUE)</f>
        <v>0</v>
      </c>
      <c r="K1522" s="10" t="str">
        <f>IFERROR(VLOOKUP(out[[#This Row],[role]:[role]],Table2[],MATCH(out[[#Headers],[דירוג]],Table2[#Headers],0),FALSE),"אחר")</f>
        <v>שופט</v>
      </c>
      <c r="L1522" s="10" t="str">
        <f>IFERROR(VLOOKUP(out[[#This Row],[role]:[role]],Table2[],MATCH(out[[#Headers],[ערכאה]],Table2[#Headers],0),FALSE),"אחר")</f>
        <v>בית משפט המחוזי</v>
      </c>
      <c r="M1522" s="10">
        <v>1</v>
      </c>
      <c r="N1522" s="10">
        <f>IF(out[[#This Row],[sex]]="female",1,0)</f>
        <v>1</v>
      </c>
      <c r="O1522" s="10"/>
      <c r="P1522" s="10">
        <f>IF(out[[#This Row],[שמות ערביים]]="ערבי",1,0)</f>
        <v>0</v>
      </c>
    </row>
    <row r="1523" spans="1:16" x14ac:dyDescent="0.25">
      <c r="A1523" s="1" t="s">
        <v>9</v>
      </c>
      <c r="B1523" s="1" t="s">
        <v>4068</v>
      </c>
      <c r="C1523" s="1" t="s">
        <v>784</v>
      </c>
      <c r="D1523" s="1" t="s">
        <v>4069</v>
      </c>
      <c r="E1523" s="1" t="s">
        <v>4070</v>
      </c>
      <c r="F1523" s="1" t="s">
        <v>4071</v>
      </c>
      <c r="G1523" s="1" t="s">
        <v>15</v>
      </c>
      <c r="H1523" t="b">
        <v>1</v>
      </c>
      <c r="I1523" t="b">
        <v>0</v>
      </c>
      <c r="J1523" s="10" t="b">
        <f>IF(OR(out[[#This Row],[retired]]=TRUE,out[[#This Row],[deceased]]=TRUE),FALSE,TRUE)</f>
        <v>0</v>
      </c>
      <c r="K1523" s="10" t="str">
        <f>IFERROR(VLOOKUP(out[[#This Row],[role]:[role]],Table2[],MATCH(out[[#Headers],[דירוג]],Table2[#Headers],0),FALSE),"אחר")</f>
        <v>שופט</v>
      </c>
      <c r="L1523" s="10" t="str">
        <f>IFERROR(VLOOKUP(out[[#This Row],[role]:[role]],Table2[],MATCH(out[[#Headers],[ערכאה]],Table2[#Headers],0),FALSE),"אחר")</f>
        <v>בית משפט שלום</v>
      </c>
      <c r="M1523" s="10">
        <v>1</v>
      </c>
      <c r="N1523" s="10">
        <f>IF(out[[#This Row],[sex]]="female",1,0)</f>
        <v>0</v>
      </c>
      <c r="O1523" s="10"/>
      <c r="P1523" s="10">
        <f>IF(out[[#This Row],[שמות ערביים]]="ערבי",1,0)</f>
        <v>0</v>
      </c>
    </row>
    <row r="1524" spans="1:16" x14ac:dyDescent="0.25">
      <c r="A1524" s="1" t="s">
        <v>9</v>
      </c>
      <c r="B1524" s="1" t="s">
        <v>900</v>
      </c>
      <c r="C1524" s="1" t="s">
        <v>200</v>
      </c>
      <c r="D1524" s="1" t="s">
        <v>4072</v>
      </c>
      <c r="E1524" s="1" t="s">
        <v>869</v>
      </c>
      <c r="F1524" s="1" t="s">
        <v>4073</v>
      </c>
      <c r="G1524" s="1" t="s">
        <v>15</v>
      </c>
      <c r="H1524" t="b">
        <v>1</v>
      </c>
      <c r="I1524" t="b">
        <v>0</v>
      </c>
      <c r="J1524" s="10" t="b">
        <f>IF(OR(out[[#This Row],[retired]]=TRUE,out[[#This Row],[deceased]]=TRUE),FALSE,TRUE)</f>
        <v>0</v>
      </c>
      <c r="K1524" s="10" t="str">
        <f>IFERROR(VLOOKUP(out[[#This Row],[role]:[role]],Table2[],MATCH(out[[#Headers],[דירוג]],Table2[#Headers],0),FALSE),"אחר")</f>
        <v>שופט</v>
      </c>
      <c r="L1524" s="10" t="str">
        <f>IFERROR(VLOOKUP(out[[#This Row],[role]:[role]],Table2[],MATCH(out[[#Headers],[ערכאה]],Table2[#Headers],0),FALSE),"אחר")</f>
        <v>בית משפט המחוזי</v>
      </c>
      <c r="M1524" s="10">
        <v>1</v>
      </c>
      <c r="N1524" s="10">
        <f>IF(out[[#This Row],[sex]]="female",1,0)</f>
        <v>0</v>
      </c>
      <c r="O1524" s="10"/>
      <c r="P1524" s="10">
        <f>IF(out[[#This Row],[שמות ערביים]]="ערבי",1,0)</f>
        <v>0</v>
      </c>
    </row>
    <row r="1525" spans="1:16" x14ac:dyDescent="0.25">
      <c r="A1525" s="1" t="s">
        <v>9</v>
      </c>
      <c r="B1525" s="1" t="s">
        <v>107</v>
      </c>
      <c r="C1525" s="1" t="s">
        <v>58</v>
      </c>
      <c r="D1525" s="1" t="s">
        <v>4074</v>
      </c>
      <c r="E1525" s="1" t="s">
        <v>60</v>
      </c>
      <c r="F1525" s="1" t="s">
        <v>4075</v>
      </c>
      <c r="G1525" s="1" t="s">
        <v>26</v>
      </c>
      <c r="H1525" t="b">
        <v>1</v>
      </c>
      <c r="I1525" t="b">
        <v>0</v>
      </c>
      <c r="J1525" s="10" t="b">
        <f>IF(OR(out[[#This Row],[retired]]=TRUE,out[[#This Row],[deceased]]=TRUE),FALSE,TRUE)</f>
        <v>0</v>
      </c>
      <c r="K1525" s="10" t="str">
        <f>IFERROR(VLOOKUP(out[[#This Row],[role]:[role]],Table2[],MATCH(out[[#Headers],[דירוג]],Table2[#Headers],0),FALSE),"אחר")</f>
        <v>שופט</v>
      </c>
      <c r="L1525" s="10" t="str">
        <f>IFERROR(VLOOKUP(out[[#This Row],[role]:[role]],Table2[],MATCH(out[[#Headers],[ערכאה]],Table2[#Headers],0),FALSE),"אחר")</f>
        <v>בית משפט המחוזי</v>
      </c>
      <c r="M1525" s="10">
        <v>1</v>
      </c>
      <c r="N1525" s="10">
        <f>IF(out[[#This Row],[sex]]="female",1,0)</f>
        <v>1</v>
      </c>
      <c r="O1525" s="10"/>
      <c r="P1525" s="10">
        <f>IF(out[[#This Row],[שמות ערביים]]="ערבי",1,0)</f>
        <v>0</v>
      </c>
    </row>
    <row r="1526" spans="1:16" x14ac:dyDescent="0.25">
      <c r="A1526" s="1" t="s">
        <v>9</v>
      </c>
      <c r="B1526" s="1" t="s">
        <v>611</v>
      </c>
      <c r="C1526" s="1" t="s">
        <v>3104</v>
      </c>
      <c r="D1526" s="1" t="s">
        <v>4080</v>
      </c>
      <c r="E1526" s="1" t="s">
        <v>3106</v>
      </c>
      <c r="F1526" s="1" t="s">
        <v>4081</v>
      </c>
      <c r="G1526" s="1" t="s">
        <v>26</v>
      </c>
      <c r="H1526" t="b">
        <v>1</v>
      </c>
      <c r="I1526" t="b">
        <v>0</v>
      </c>
      <c r="J1526" s="10" t="b">
        <f>IF(OR(out[[#This Row],[retired]]=TRUE,out[[#This Row],[deceased]]=TRUE),FALSE,TRUE)</f>
        <v>0</v>
      </c>
      <c r="K1526" s="10" t="str">
        <f>IFERROR(VLOOKUP(out[[#This Row],[role]:[role]],Table2[],MATCH(out[[#Headers],[דירוג]],Table2[#Headers],0),FALSE),"אחר")</f>
        <v>שופט</v>
      </c>
      <c r="L1526" s="10" t="str">
        <f>IFERROR(VLOOKUP(out[[#This Row],[role]:[role]],Table2[],MATCH(out[[#Headers],[ערכאה]],Table2[#Headers],0),FALSE),"אחר")</f>
        <v>בית המשפט העליון</v>
      </c>
      <c r="M1526" s="10">
        <v>1</v>
      </c>
      <c r="N1526" s="10">
        <f>IF(out[[#This Row],[sex]]="female",1,0)</f>
        <v>1</v>
      </c>
      <c r="O1526" s="10"/>
      <c r="P1526" s="10">
        <f>IF(out[[#This Row],[שמות ערביים]]="ערבי",1,0)</f>
        <v>0</v>
      </c>
    </row>
    <row r="1527" spans="1:16" x14ac:dyDescent="0.25">
      <c r="A1527" s="1" t="s">
        <v>9</v>
      </c>
      <c r="B1527" s="1" t="s">
        <v>380</v>
      </c>
      <c r="C1527" s="1" t="s">
        <v>4086</v>
      </c>
      <c r="D1527" s="1" t="s">
        <v>4087</v>
      </c>
      <c r="E1527" s="1" t="s">
        <v>4088</v>
      </c>
      <c r="F1527" s="1" t="s">
        <v>4089</v>
      </c>
      <c r="G1527" s="1" t="s">
        <v>26</v>
      </c>
      <c r="H1527" t="b">
        <v>1</v>
      </c>
      <c r="I1527" t="b">
        <v>1</v>
      </c>
      <c r="J1527" s="10" t="b">
        <f>IF(OR(out[[#This Row],[retired]]=TRUE,out[[#This Row],[deceased]]=TRUE),FALSE,TRUE)</f>
        <v>0</v>
      </c>
      <c r="K1527" s="10" t="str">
        <f>IFERROR(VLOOKUP(out[[#This Row],[role]:[role]],Table2[],MATCH(out[[#Headers],[דירוג]],Table2[#Headers],0),FALSE),"אחר")</f>
        <v>שופט</v>
      </c>
      <c r="L1527" s="10" t="str">
        <f>IFERROR(VLOOKUP(out[[#This Row],[role]:[role]],Table2[],MATCH(out[[#Headers],[ערכאה]],Table2[#Headers],0),FALSE),"אחר")</f>
        <v>בית משפט המחוזי</v>
      </c>
      <c r="M1527" s="10">
        <v>1</v>
      </c>
      <c r="N1527" s="10">
        <f>IF(out[[#This Row],[sex]]="female",1,0)</f>
        <v>1</v>
      </c>
      <c r="O1527" s="10"/>
      <c r="P1527" s="10">
        <f>IF(out[[#This Row],[שמות ערביים]]="ערבי",1,0)</f>
        <v>0</v>
      </c>
    </row>
    <row r="1528" spans="1:16" x14ac:dyDescent="0.25">
      <c r="A1528" s="1" t="s">
        <v>9</v>
      </c>
      <c r="B1528" s="1" t="s">
        <v>4093</v>
      </c>
      <c r="C1528" s="1" t="s">
        <v>114</v>
      </c>
      <c r="D1528" s="1" t="s">
        <v>4094</v>
      </c>
      <c r="E1528" s="1" t="s">
        <v>555</v>
      </c>
      <c r="F1528" s="1" t="s">
        <v>4095</v>
      </c>
      <c r="G1528" s="1" t="s">
        <v>15</v>
      </c>
      <c r="H1528" t="b">
        <v>1</v>
      </c>
      <c r="I1528" t="b">
        <v>0</v>
      </c>
      <c r="J1528" s="10" t="b">
        <f>IF(OR(out[[#This Row],[retired]]=TRUE,out[[#This Row],[deceased]]=TRUE),FALSE,TRUE)</f>
        <v>0</v>
      </c>
      <c r="K1528" s="10" t="str">
        <f>IFERROR(VLOOKUP(out[[#This Row],[role]:[role]],Table2[],MATCH(out[[#Headers],[דירוג]],Table2[#Headers],0),FALSE),"אחר")</f>
        <v>שופט</v>
      </c>
      <c r="L1528" s="10" t="str">
        <f>IFERROR(VLOOKUP(out[[#This Row],[role]:[role]],Table2[],MATCH(out[[#Headers],[ערכאה]],Table2[#Headers],0),FALSE),"אחר")</f>
        <v>בית משפט המחוזי</v>
      </c>
      <c r="M1528" s="10">
        <v>1</v>
      </c>
      <c r="N1528" s="10">
        <f>IF(out[[#This Row],[sex]]="female",1,0)</f>
        <v>0</v>
      </c>
      <c r="O1528" s="10"/>
      <c r="P1528" s="10">
        <f>IF(out[[#This Row],[שמות ערביים]]="ערבי",1,0)</f>
        <v>0</v>
      </c>
    </row>
    <row r="1529" spans="1:16" x14ac:dyDescent="0.25">
      <c r="A1529" s="1" t="s">
        <v>9</v>
      </c>
      <c r="B1529" s="1" t="s">
        <v>2866</v>
      </c>
      <c r="C1529" s="1" t="s">
        <v>4096</v>
      </c>
      <c r="D1529" s="1" t="s">
        <v>4097</v>
      </c>
      <c r="E1529" s="1" t="s">
        <v>4098</v>
      </c>
      <c r="F1529" s="1" t="s">
        <v>4099</v>
      </c>
      <c r="G1529" s="1" t="s">
        <v>15</v>
      </c>
      <c r="H1529" t="b">
        <v>1</v>
      </c>
      <c r="I1529" t="b">
        <v>0</v>
      </c>
      <c r="J1529" s="10" t="b">
        <f>IF(OR(out[[#This Row],[retired]]=TRUE,out[[#This Row],[deceased]]=TRUE),FALSE,TRUE)</f>
        <v>0</v>
      </c>
      <c r="K1529" s="10" t="str">
        <f>IFERROR(VLOOKUP(out[[#This Row],[role]:[role]],Table2[],MATCH(out[[#Headers],[דירוג]],Table2[#Headers],0),FALSE),"אחר")</f>
        <v>שופט</v>
      </c>
      <c r="L1529" s="10" t="str">
        <f>IFERROR(VLOOKUP(out[[#This Row],[role]:[role]],Table2[],MATCH(out[[#Headers],[ערכאה]],Table2[#Headers],0),FALSE),"אחר")</f>
        <v>בית משפט המחוזי</v>
      </c>
      <c r="M1529" s="10">
        <v>1</v>
      </c>
      <c r="N1529" s="10">
        <f>IF(out[[#This Row],[sex]]="female",1,0)</f>
        <v>0</v>
      </c>
      <c r="O1529" s="10"/>
      <c r="P1529" s="10">
        <f>IF(out[[#This Row],[שמות ערביים]]="ערבי",1,0)</f>
        <v>0</v>
      </c>
    </row>
    <row r="1530" spans="1:16" x14ac:dyDescent="0.25">
      <c r="A1530" s="1" t="s">
        <v>9</v>
      </c>
      <c r="B1530" s="1" t="s">
        <v>451</v>
      </c>
      <c r="C1530" s="1" t="s">
        <v>4100</v>
      </c>
      <c r="D1530" s="1" t="s">
        <v>4101</v>
      </c>
      <c r="E1530" s="1" t="s">
        <v>70</v>
      </c>
      <c r="F1530" s="1" t="s">
        <v>70</v>
      </c>
      <c r="G1530" s="1" t="s">
        <v>15</v>
      </c>
      <c r="H1530" t="b">
        <v>1</v>
      </c>
      <c r="I1530" t="b">
        <v>1</v>
      </c>
      <c r="J1530" s="10" t="b">
        <f>IF(OR(out[[#This Row],[retired]]=TRUE,out[[#This Row],[deceased]]=TRUE),FALSE,TRUE)</f>
        <v>0</v>
      </c>
      <c r="K1530" s="10" t="str">
        <f>IFERROR(VLOOKUP(out[[#This Row],[role]:[role]],Table2[],MATCH(out[[#Headers],[דירוג]],Table2[#Headers],0),FALSE),"אחר")</f>
        <v>שופט</v>
      </c>
      <c r="L1530" s="10" t="str">
        <f>IFERROR(VLOOKUP(out[[#This Row],[role]:[role]],Table2[],MATCH(out[[#Headers],[ערכאה]],Table2[#Headers],0),FALSE),"אחר")</f>
        <v>בית המשפט העליון</v>
      </c>
      <c r="M1530" s="10">
        <v>1</v>
      </c>
      <c r="N1530" s="10">
        <f>IF(out[[#This Row],[sex]]="female",1,0)</f>
        <v>0</v>
      </c>
      <c r="O1530" s="10"/>
      <c r="P1530" s="10">
        <f>IF(out[[#This Row],[שמות ערביים]]="ערבי",1,0)</f>
        <v>0</v>
      </c>
    </row>
    <row r="1531" spans="1:16" x14ac:dyDescent="0.25">
      <c r="A1531" s="1" t="s">
        <v>9</v>
      </c>
      <c r="B1531" s="1" t="s">
        <v>4105</v>
      </c>
      <c r="C1531" s="1" t="s">
        <v>4106</v>
      </c>
      <c r="D1531" s="1" t="s">
        <v>4097</v>
      </c>
      <c r="E1531" s="1" t="s">
        <v>70</v>
      </c>
      <c r="F1531" s="1" t="s">
        <v>70</v>
      </c>
      <c r="G1531" s="1" t="s">
        <v>15</v>
      </c>
      <c r="H1531" t="b">
        <v>1</v>
      </c>
      <c r="I1531" t="b">
        <v>1</v>
      </c>
      <c r="J1531" s="10" t="b">
        <f>IF(OR(out[[#This Row],[retired]]=TRUE,out[[#This Row],[deceased]]=TRUE),FALSE,TRUE)</f>
        <v>0</v>
      </c>
      <c r="K1531" s="10" t="str">
        <f>IFERROR(VLOOKUP(out[[#This Row],[role]:[role]],Table2[],MATCH(out[[#Headers],[דירוג]],Table2[#Headers],0),FALSE),"אחר")</f>
        <v>סגן או משנה</v>
      </c>
      <c r="L1531" s="10" t="str">
        <f>IFERROR(VLOOKUP(out[[#This Row],[role]:[role]],Table2[],MATCH(out[[#Headers],[ערכאה]],Table2[#Headers],0),FALSE),"אחר")</f>
        <v>בית משפט המחוזי</v>
      </c>
      <c r="M1531" s="10">
        <v>1</v>
      </c>
      <c r="N1531" s="10">
        <f>IF(out[[#This Row],[sex]]="female",1,0)</f>
        <v>0</v>
      </c>
      <c r="O1531" s="10"/>
      <c r="P1531" s="10">
        <f>IF(out[[#This Row],[שמות ערביים]]="ערבי",1,0)</f>
        <v>0</v>
      </c>
    </row>
    <row r="1532" spans="1:16" x14ac:dyDescent="0.25">
      <c r="A1532" s="1" t="s">
        <v>9</v>
      </c>
      <c r="B1532" s="1" t="s">
        <v>1669</v>
      </c>
      <c r="C1532" s="1" t="s">
        <v>630</v>
      </c>
      <c r="D1532" s="1" t="s">
        <v>4112</v>
      </c>
      <c r="E1532" s="1" t="s">
        <v>632</v>
      </c>
      <c r="F1532" s="1" t="s">
        <v>4113</v>
      </c>
      <c r="G1532" s="1" t="s">
        <v>15</v>
      </c>
      <c r="H1532" t="b">
        <v>1</v>
      </c>
      <c r="I1532" t="b">
        <v>0</v>
      </c>
      <c r="J1532" s="10" t="b">
        <f>IF(OR(out[[#This Row],[retired]]=TRUE,out[[#This Row],[deceased]]=TRUE),FALSE,TRUE)</f>
        <v>0</v>
      </c>
      <c r="K1532" s="10" t="str">
        <f>IFERROR(VLOOKUP(out[[#This Row],[role]:[role]],Table2[],MATCH(out[[#Headers],[דירוג]],Table2[#Headers],0),FALSE),"אחר")</f>
        <v>סגן או משנה</v>
      </c>
      <c r="L1532" s="10" t="str">
        <f>IFERROR(VLOOKUP(out[[#This Row],[role]:[role]],Table2[],MATCH(out[[#Headers],[ערכאה]],Table2[#Headers],0),FALSE),"אחר")</f>
        <v>בית משפט שלום</v>
      </c>
      <c r="M1532" s="10">
        <v>1</v>
      </c>
      <c r="N1532" s="10">
        <f>IF(out[[#This Row],[sex]]="female",1,0)</f>
        <v>0</v>
      </c>
      <c r="O1532" s="10"/>
      <c r="P1532" s="10">
        <f>IF(out[[#This Row],[שמות ערביים]]="ערבי",1,0)</f>
        <v>0</v>
      </c>
    </row>
    <row r="1533" spans="1:16" x14ac:dyDescent="0.25">
      <c r="A1533" s="1" t="s">
        <v>9</v>
      </c>
      <c r="B1533" s="1" t="s">
        <v>1419</v>
      </c>
      <c r="C1533" s="1" t="s">
        <v>344</v>
      </c>
      <c r="D1533" s="1" t="s">
        <v>4115</v>
      </c>
      <c r="E1533" s="1" t="s">
        <v>346</v>
      </c>
      <c r="F1533" s="1" t="s">
        <v>4116</v>
      </c>
      <c r="G1533" s="1" t="s">
        <v>15</v>
      </c>
      <c r="H1533" t="b">
        <v>1</v>
      </c>
      <c r="I1533" t="b">
        <v>0</v>
      </c>
      <c r="J1533" s="10" t="b">
        <f>IF(OR(out[[#This Row],[retired]]=TRUE,out[[#This Row],[deceased]]=TRUE),FALSE,TRUE)</f>
        <v>0</v>
      </c>
      <c r="K1533" s="10" t="str">
        <f>IFERROR(VLOOKUP(out[[#This Row],[role]:[role]],Table2[],MATCH(out[[#Headers],[דירוג]],Table2[#Headers],0),FALSE),"אחר")</f>
        <v>שופט</v>
      </c>
      <c r="L1533" s="10" t="str">
        <f>IFERROR(VLOOKUP(out[[#This Row],[role]:[role]],Table2[],MATCH(out[[#Headers],[ערכאה]],Table2[#Headers],0),FALSE),"אחר")</f>
        <v>בית משפט המחוזי</v>
      </c>
      <c r="M1533" s="10">
        <v>1</v>
      </c>
      <c r="N1533" s="10">
        <f>IF(out[[#This Row],[sex]]="female",1,0)</f>
        <v>0</v>
      </c>
      <c r="O1533" s="10"/>
      <c r="P1533" s="10">
        <f>IF(out[[#This Row],[שמות ערביים]]="ערבי",1,0)</f>
        <v>0</v>
      </c>
    </row>
    <row r="1534" spans="1:16" x14ac:dyDescent="0.25">
      <c r="A1534" s="1" t="s">
        <v>9</v>
      </c>
      <c r="B1534" s="1" t="s">
        <v>107</v>
      </c>
      <c r="C1534" s="1" t="s">
        <v>528</v>
      </c>
      <c r="D1534" s="1" t="s">
        <v>4118</v>
      </c>
      <c r="E1534" s="1" t="s">
        <v>530</v>
      </c>
      <c r="F1534" s="1" t="s">
        <v>4119</v>
      </c>
      <c r="G1534" s="1" t="s">
        <v>26</v>
      </c>
      <c r="H1534" t="b">
        <v>1</v>
      </c>
      <c r="I1534" t="b">
        <v>0</v>
      </c>
      <c r="J1534" s="10" t="b">
        <f>IF(OR(out[[#This Row],[retired]]=TRUE,out[[#This Row],[deceased]]=TRUE),FALSE,TRUE)</f>
        <v>0</v>
      </c>
      <c r="K1534" s="10" t="str">
        <f>IFERROR(VLOOKUP(out[[#This Row],[role]:[role]],Table2[],MATCH(out[[#Headers],[דירוג]],Table2[#Headers],0),FALSE),"אחר")</f>
        <v>שופט</v>
      </c>
      <c r="L1534" s="10" t="str">
        <f>IFERROR(VLOOKUP(out[[#This Row],[role]:[role]],Table2[],MATCH(out[[#Headers],[ערכאה]],Table2[#Headers],0),FALSE),"אחר")</f>
        <v>בית משפט המחוזי</v>
      </c>
      <c r="M1534" s="10">
        <v>1</v>
      </c>
      <c r="N1534" s="10">
        <f>IF(out[[#This Row],[sex]]="female",1,0)</f>
        <v>1</v>
      </c>
      <c r="O1534" s="10"/>
      <c r="P1534" s="10">
        <f>IF(out[[#This Row],[שמות ערביים]]="ערבי",1,0)</f>
        <v>0</v>
      </c>
    </row>
    <row r="1535" spans="1:16" x14ac:dyDescent="0.25">
      <c r="A1535" s="1" t="s">
        <v>9</v>
      </c>
      <c r="B1535" s="1" t="s">
        <v>2565</v>
      </c>
      <c r="C1535" s="1" t="s">
        <v>477</v>
      </c>
      <c r="D1535" s="1" t="s">
        <v>4124</v>
      </c>
      <c r="E1535" s="1" t="s">
        <v>70</v>
      </c>
      <c r="F1535" s="1" t="s">
        <v>70</v>
      </c>
      <c r="G1535" s="1" t="s">
        <v>15</v>
      </c>
      <c r="H1535" t="b">
        <v>1</v>
      </c>
      <c r="I1535" t="b">
        <v>1</v>
      </c>
      <c r="J1535" s="10" t="b">
        <f>IF(OR(out[[#This Row],[retired]]=TRUE,out[[#This Row],[deceased]]=TRUE),FALSE,TRUE)</f>
        <v>0</v>
      </c>
      <c r="K1535" s="10" t="str">
        <f>IFERROR(VLOOKUP(out[[#This Row],[role]:[role]],Table2[],MATCH(out[[#Headers],[דירוג]],Table2[#Headers],0),FALSE),"אחר")</f>
        <v>שופט</v>
      </c>
      <c r="L1535" s="10" t="str">
        <f>IFERROR(VLOOKUP(out[[#This Row],[role]:[role]],Table2[],MATCH(out[[#Headers],[ערכאה]],Table2[#Headers],0),FALSE),"אחר")</f>
        <v>בית משפט המחוזי</v>
      </c>
      <c r="M1535" s="10">
        <v>1</v>
      </c>
      <c r="N1535" s="10">
        <f>IF(out[[#This Row],[sex]]="female",1,0)</f>
        <v>0</v>
      </c>
      <c r="O1535" s="10"/>
      <c r="P1535" s="10">
        <f>IF(out[[#This Row],[שמות ערביים]]="ערבי",1,0)</f>
        <v>0</v>
      </c>
    </row>
    <row r="1536" spans="1:16" x14ac:dyDescent="0.25">
      <c r="A1536" s="1" t="s">
        <v>9</v>
      </c>
      <c r="B1536" s="1" t="s">
        <v>295</v>
      </c>
      <c r="C1536" s="1" t="s">
        <v>1448</v>
      </c>
      <c r="D1536" s="1" t="s">
        <v>4126</v>
      </c>
      <c r="E1536" s="1" t="s">
        <v>4130</v>
      </c>
      <c r="F1536" s="1" t="s">
        <v>4127</v>
      </c>
      <c r="G1536" s="1" t="s">
        <v>15</v>
      </c>
      <c r="H1536" t="b">
        <v>1</v>
      </c>
      <c r="I1536" t="b">
        <v>1</v>
      </c>
      <c r="J1536" s="10" t="b">
        <f>IF(OR(out[[#This Row],[retired]]=TRUE,out[[#This Row],[deceased]]=TRUE),FALSE,TRUE)</f>
        <v>0</v>
      </c>
      <c r="K1536" s="10" t="str">
        <f>IFERROR(VLOOKUP(out[[#This Row],[role]:[role]],Table2[],MATCH(out[[#Headers],[דירוג]],Table2[#Headers],0),FALSE),"אחר")</f>
        <v>שופט</v>
      </c>
      <c r="L1536" s="10" t="str">
        <f>IFERROR(VLOOKUP(out[[#This Row],[role]:[role]],Table2[],MATCH(out[[#Headers],[ערכאה]],Table2[#Headers],0),FALSE),"אחר")</f>
        <v>בית משפט המחוזי</v>
      </c>
      <c r="M1536" s="10">
        <v>1</v>
      </c>
      <c r="N1536" s="10">
        <f>IF(out[[#This Row],[sex]]="female",1,0)</f>
        <v>0</v>
      </c>
      <c r="O1536" s="10"/>
      <c r="P1536" s="10">
        <f>IF(out[[#This Row],[שמות ערביים]]="ערבי",1,0)</f>
        <v>0</v>
      </c>
    </row>
    <row r="1537" spans="1:16" x14ac:dyDescent="0.25">
      <c r="A1537" s="1" t="s">
        <v>9</v>
      </c>
      <c r="B1537" s="1" t="s">
        <v>1080</v>
      </c>
      <c r="C1537" s="1" t="s">
        <v>541</v>
      </c>
      <c r="D1537" s="1" t="s">
        <v>4133</v>
      </c>
      <c r="E1537" s="1" t="s">
        <v>70</v>
      </c>
      <c r="F1537" s="1" t="s">
        <v>70</v>
      </c>
      <c r="G1537" s="1" t="s">
        <v>15</v>
      </c>
      <c r="H1537" t="b">
        <v>1</v>
      </c>
      <c r="I1537" t="b">
        <v>0</v>
      </c>
      <c r="J1537" s="10" t="b">
        <f>IF(OR(out[[#This Row],[retired]]=TRUE,out[[#This Row],[deceased]]=TRUE),FALSE,TRUE)</f>
        <v>0</v>
      </c>
      <c r="K1537" s="10" t="str">
        <f>IFERROR(VLOOKUP(out[[#This Row],[role]:[role]],Table2[],MATCH(out[[#Headers],[דירוג]],Table2[#Headers],0),FALSE),"אחר")</f>
        <v>שופט</v>
      </c>
      <c r="L1537" s="10" t="str">
        <f>IFERROR(VLOOKUP(out[[#This Row],[role]:[role]],Table2[],MATCH(out[[#Headers],[ערכאה]],Table2[#Headers],0),FALSE),"אחר")</f>
        <v>אחר</v>
      </c>
      <c r="M1537" s="10">
        <v>1</v>
      </c>
      <c r="N1537" s="10">
        <f>IF(out[[#This Row],[sex]]="female",1,0)</f>
        <v>0</v>
      </c>
      <c r="O1537" s="10"/>
      <c r="P1537" s="10">
        <f>IF(out[[#This Row],[שמות ערביים]]="ערבי",1,0)</f>
        <v>0</v>
      </c>
    </row>
    <row r="1538" spans="1:16" x14ac:dyDescent="0.25">
      <c r="A1538" s="1" t="s">
        <v>9</v>
      </c>
      <c r="B1538" s="1" t="s">
        <v>32</v>
      </c>
      <c r="C1538" s="1" t="s">
        <v>986</v>
      </c>
      <c r="D1538" s="1" t="s">
        <v>4134</v>
      </c>
      <c r="E1538" s="1" t="s">
        <v>988</v>
      </c>
      <c r="F1538" s="1" t="s">
        <v>4135</v>
      </c>
      <c r="G1538" s="1" t="s">
        <v>26</v>
      </c>
      <c r="H1538" t="b">
        <v>1</v>
      </c>
      <c r="I1538" t="b">
        <v>0</v>
      </c>
      <c r="J1538" s="10" t="b">
        <f>IF(OR(out[[#This Row],[retired]]=TRUE,out[[#This Row],[deceased]]=TRUE),FALSE,TRUE)</f>
        <v>0</v>
      </c>
      <c r="K1538" s="10" t="str">
        <f>IFERROR(VLOOKUP(out[[#This Row],[role]:[role]],Table2[],MATCH(out[[#Headers],[דירוג]],Table2[#Headers],0),FALSE),"אחר")</f>
        <v>שופט</v>
      </c>
      <c r="L1538" s="10" t="str">
        <f>IFERROR(VLOOKUP(out[[#This Row],[role]:[role]],Table2[],MATCH(out[[#Headers],[ערכאה]],Table2[#Headers],0),FALSE),"אחר")</f>
        <v>בית משפט שלום</v>
      </c>
      <c r="M1538" s="10">
        <v>1</v>
      </c>
      <c r="N1538" s="10">
        <f>IF(out[[#This Row],[sex]]="female",1,0)</f>
        <v>1</v>
      </c>
      <c r="O1538" s="10"/>
      <c r="P1538" s="10">
        <f>IF(out[[#This Row],[שמות ערביים]]="ערבי",1,0)</f>
        <v>0</v>
      </c>
    </row>
    <row r="1539" spans="1:16" x14ac:dyDescent="0.25">
      <c r="A1539" s="1" t="s">
        <v>9</v>
      </c>
      <c r="B1539" s="1" t="s">
        <v>1094</v>
      </c>
      <c r="C1539" s="1" t="s">
        <v>4136</v>
      </c>
      <c r="D1539" s="1" t="s">
        <v>4137</v>
      </c>
      <c r="E1539" s="1" t="s">
        <v>4138</v>
      </c>
      <c r="F1539" s="1" t="s">
        <v>4139</v>
      </c>
      <c r="G1539" s="1" t="s">
        <v>15</v>
      </c>
      <c r="H1539" t="b">
        <v>1</v>
      </c>
      <c r="I1539" t="b">
        <v>1</v>
      </c>
      <c r="J1539" s="10" t="b">
        <f>IF(OR(out[[#This Row],[retired]]=TRUE,out[[#This Row],[deceased]]=TRUE),FALSE,TRUE)</f>
        <v>0</v>
      </c>
      <c r="K1539" s="10" t="str">
        <f>IFERROR(VLOOKUP(out[[#This Row],[role]:[role]],Table2[],MATCH(out[[#Headers],[דירוג]],Table2[#Headers],0),FALSE),"אחר")</f>
        <v>שופט</v>
      </c>
      <c r="L1539" s="10" t="str">
        <f>IFERROR(VLOOKUP(out[[#This Row],[role]:[role]],Table2[],MATCH(out[[#Headers],[ערכאה]],Table2[#Headers],0),FALSE),"אחר")</f>
        <v>בית משפט שלום</v>
      </c>
      <c r="M1539" s="10">
        <v>1</v>
      </c>
      <c r="N1539" s="10">
        <f>IF(out[[#This Row],[sex]]="female",1,0)</f>
        <v>0</v>
      </c>
      <c r="O1539" s="10"/>
      <c r="P1539" s="10">
        <f>IF(out[[#This Row],[שמות ערביים]]="ערבי",1,0)</f>
        <v>0</v>
      </c>
    </row>
    <row r="1540" spans="1:16" x14ac:dyDescent="0.25">
      <c r="A1540" s="1" t="s">
        <v>9</v>
      </c>
      <c r="B1540" s="1" t="s">
        <v>9</v>
      </c>
      <c r="C1540" s="1" t="s">
        <v>155</v>
      </c>
      <c r="D1540" s="1" t="s">
        <v>4144</v>
      </c>
      <c r="E1540" s="1" t="s">
        <v>70</v>
      </c>
      <c r="F1540" s="1" t="s">
        <v>70</v>
      </c>
      <c r="G1540" s="1" t="s">
        <v>15</v>
      </c>
      <c r="H1540" t="b">
        <v>1</v>
      </c>
      <c r="I1540" t="b">
        <v>1</v>
      </c>
      <c r="J1540" s="10" t="b">
        <f>IF(OR(out[[#This Row],[retired]]=TRUE,out[[#This Row],[deceased]]=TRUE),FALSE,TRUE)</f>
        <v>0</v>
      </c>
      <c r="K1540" s="10" t="str">
        <f>IFERROR(VLOOKUP(out[[#This Row],[role]:[role]],Table2[],MATCH(out[[#Headers],[דירוג]],Table2[#Headers],0),FALSE),"אחר")</f>
        <v>שופט</v>
      </c>
      <c r="L1540" s="10" t="str">
        <f>IFERROR(VLOOKUP(out[[#This Row],[role]:[role]],Table2[],MATCH(out[[#Headers],[ערכאה]],Table2[#Headers],0),FALSE),"אחר")</f>
        <v>אחר</v>
      </c>
      <c r="M1540" s="10">
        <v>1</v>
      </c>
      <c r="N1540" s="10">
        <f>IF(out[[#This Row],[sex]]="female",1,0)</f>
        <v>0</v>
      </c>
      <c r="O1540" s="10"/>
      <c r="P1540" s="10">
        <f>IF(out[[#This Row],[שמות ערביים]]="ערבי",1,0)</f>
        <v>0</v>
      </c>
    </row>
    <row r="1541" spans="1:16" x14ac:dyDescent="0.25">
      <c r="A1541" s="1" t="s">
        <v>9</v>
      </c>
      <c r="B1541" s="1" t="s">
        <v>1080</v>
      </c>
      <c r="C1541" s="1" t="s">
        <v>473</v>
      </c>
      <c r="D1541" s="1" t="s">
        <v>967</v>
      </c>
      <c r="E1541" s="1" t="s">
        <v>70</v>
      </c>
      <c r="F1541" s="1" t="s">
        <v>70</v>
      </c>
      <c r="G1541" s="1" t="s">
        <v>15</v>
      </c>
      <c r="H1541" t="b">
        <v>1</v>
      </c>
      <c r="I1541" t="b">
        <v>0</v>
      </c>
      <c r="J1541" s="10" t="b">
        <f>IF(OR(out[[#This Row],[retired]]=TRUE,out[[#This Row],[deceased]]=TRUE),FALSE,TRUE)</f>
        <v>0</v>
      </c>
      <c r="K1541" s="10" t="str">
        <f>IFERROR(VLOOKUP(out[[#This Row],[role]:[role]],Table2[],MATCH(out[[#Headers],[דירוג]],Table2[#Headers],0),FALSE),"אחר")</f>
        <v>שופט</v>
      </c>
      <c r="L1541" s="10" t="str">
        <f>IFERROR(VLOOKUP(out[[#This Row],[role]:[role]],Table2[],MATCH(out[[#Headers],[ערכאה]],Table2[#Headers],0),FALSE),"אחר")</f>
        <v>אחר</v>
      </c>
      <c r="M1541" s="10">
        <v>1</v>
      </c>
      <c r="N1541" s="10">
        <f>IF(out[[#This Row],[sex]]="female",1,0)</f>
        <v>0</v>
      </c>
      <c r="O1541" s="10"/>
      <c r="P1541" s="10">
        <f>IF(out[[#This Row],[שמות ערביים]]="ערבי",1,0)</f>
        <v>0</v>
      </c>
    </row>
    <row r="1542" spans="1:16" x14ac:dyDescent="0.25">
      <c r="A1542" s="1" t="s">
        <v>9</v>
      </c>
      <c r="B1542" s="1" t="s">
        <v>330</v>
      </c>
      <c r="C1542" s="1" t="s">
        <v>477</v>
      </c>
      <c r="D1542" s="1" t="s">
        <v>967</v>
      </c>
      <c r="E1542" s="1" t="s">
        <v>479</v>
      </c>
      <c r="F1542" s="1" t="s">
        <v>968</v>
      </c>
      <c r="G1542" s="1" t="s">
        <v>15</v>
      </c>
      <c r="H1542" t="b">
        <v>1</v>
      </c>
      <c r="I1542" t="b">
        <v>0</v>
      </c>
      <c r="J1542" s="10" t="b">
        <f>IF(OR(out[[#This Row],[retired]]=TRUE,out[[#This Row],[deceased]]=TRUE),FALSE,TRUE)</f>
        <v>0</v>
      </c>
      <c r="K1542" s="10" t="str">
        <f>IFERROR(VLOOKUP(out[[#This Row],[role]:[role]],Table2[],MATCH(out[[#Headers],[דירוג]],Table2[#Headers],0),FALSE),"אחר")</f>
        <v>שופט</v>
      </c>
      <c r="L1542" s="10" t="str">
        <f>IFERROR(VLOOKUP(out[[#This Row],[role]:[role]],Table2[],MATCH(out[[#Headers],[ערכאה]],Table2[#Headers],0),FALSE),"אחר")</f>
        <v>בית משפט שלום</v>
      </c>
      <c r="M1542" s="10">
        <v>1</v>
      </c>
      <c r="N1542" s="10">
        <f>IF(out[[#This Row],[sex]]="female",1,0)</f>
        <v>0</v>
      </c>
      <c r="O1542" s="10"/>
      <c r="P1542" s="10">
        <f>IF(out[[#This Row],[שמות ערביים]]="ערבי",1,0)</f>
        <v>0</v>
      </c>
    </row>
    <row r="1543" spans="1:16" x14ac:dyDescent="0.25">
      <c r="A1543" s="1" t="s">
        <v>9</v>
      </c>
      <c r="B1543" s="1" t="s">
        <v>1094</v>
      </c>
      <c r="C1543" s="1" t="s">
        <v>193</v>
      </c>
      <c r="D1543" s="1" t="s">
        <v>576</v>
      </c>
      <c r="E1543" s="1" t="s">
        <v>70</v>
      </c>
      <c r="F1543" s="1" t="s">
        <v>70</v>
      </c>
      <c r="G1543" s="1" t="s">
        <v>15</v>
      </c>
      <c r="H1543" t="b">
        <v>1</v>
      </c>
      <c r="I1543" t="b">
        <v>1</v>
      </c>
      <c r="J1543" s="10" t="b">
        <f>IF(OR(out[[#This Row],[retired]]=TRUE,out[[#This Row],[deceased]]=TRUE),FALSE,TRUE)</f>
        <v>0</v>
      </c>
      <c r="K1543" s="10" t="str">
        <f>IFERROR(VLOOKUP(out[[#This Row],[role]:[role]],Table2[],MATCH(out[[#Headers],[דירוג]],Table2[#Headers],0),FALSE),"אחר")</f>
        <v>שופט</v>
      </c>
      <c r="L1543" s="10" t="str">
        <f>IFERROR(VLOOKUP(out[[#This Row],[role]:[role]],Table2[],MATCH(out[[#Headers],[ערכאה]],Table2[#Headers],0),FALSE),"אחר")</f>
        <v>בית משפט שלום</v>
      </c>
      <c r="M1543" s="10">
        <v>1</v>
      </c>
      <c r="N1543" s="10">
        <f>IF(out[[#This Row],[sex]]="female",1,0)</f>
        <v>0</v>
      </c>
      <c r="O1543" s="10"/>
      <c r="P1543" s="10">
        <f>IF(out[[#This Row],[שמות ערביים]]="ערבי",1,0)</f>
        <v>0</v>
      </c>
    </row>
    <row r="1544" spans="1:16" x14ac:dyDescent="0.25">
      <c r="A1544" s="1" t="s">
        <v>9</v>
      </c>
      <c r="B1544" s="1" t="s">
        <v>1106</v>
      </c>
      <c r="C1544" s="1" t="s">
        <v>1553</v>
      </c>
      <c r="D1544" s="1" t="s">
        <v>4151</v>
      </c>
      <c r="E1544" s="1" t="s">
        <v>1686</v>
      </c>
      <c r="F1544" s="1" t="s">
        <v>4152</v>
      </c>
      <c r="G1544" s="1" t="s">
        <v>15</v>
      </c>
      <c r="H1544" t="b">
        <v>1</v>
      </c>
      <c r="I1544" t="b">
        <v>0</v>
      </c>
      <c r="J1544" s="10" t="b">
        <f>IF(OR(out[[#This Row],[retired]]=TRUE,out[[#This Row],[deceased]]=TRUE),FALSE,TRUE)</f>
        <v>0</v>
      </c>
      <c r="K1544" s="10" t="str">
        <f>IFERROR(VLOOKUP(out[[#This Row],[role]:[role]],Table2[],MATCH(out[[#Headers],[דירוג]],Table2[#Headers],0),FALSE),"אחר")</f>
        <v>נשיא</v>
      </c>
      <c r="L1544" s="10" t="str">
        <f>IFERROR(VLOOKUP(out[[#This Row],[role]:[role]],Table2[],MATCH(out[[#Headers],[ערכאה]],Table2[#Headers],0),FALSE),"אחר")</f>
        <v>בית המשפט העליון</v>
      </c>
      <c r="M1544" s="10">
        <v>1</v>
      </c>
      <c r="N1544" s="10">
        <f>IF(out[[#This Row],[sex]]="female",1,0)</f>
        <v>0</v>
      </c>
      <c r="O1544" s="10"/>
      <c r="P1544" s="10">
        <f>IF(out[[#This Row],[שמות ערביים]]="ערבי",1,0)</f>
        <v>0</v>
      </c>
    </row>
    <row r="1545" spans="1:16" x14ac:dyDescent="0.25">
      <c r="A1545" s="1" t="s">
        <v>9</v>
      </c>
      <c r="B1545" s="1" t="s">
        <v>9</v>
      </c>
      <c r="C1545" s="1" t="s">
        <v>1482</v>
      </c>
      <c r="D1545" s="1" t="s">
        <v>4153</v>
      </c>
      <c r="E1545" s="1" t="s">
        <v>70</v>
      </c>
      <c r="F1545" s="1" t="s">
        <v>70</v>
      </c>
      <c r="G1545" s="1" t="s">
        <v>15</v>
      </c>
      <c r="H1545" t="b">
        <v>1</v>
      </c>
      <c r="I1545" t="b">
        <v>1</v>
      </c>
      <c r="J1545" s="10" t="b">
        <f>IF(OR(out[[#This Row],[retired]]=TRUE,out[[#This Row],[deceased]]=TRUE),FALSE,TRUE)</f>
        <v>0</v>
      </c>
      <c r="K1545" s="10" t="str">
        <f>IFERROR(VLOOKUP(out[[#This Row],[role]:[role]],Table2[],MATCH(out[[#Headers],[דירוג]],Table2[#Headers],0),FALSE),"אחר")</f>
        <v>שופט</v>
      </c>
      <c r="L1545" s="10" t="str">
        <f>IFERROR(VLOOKUP(out[[#This Row],[role]:[role]],Table2[],MATCH(out[[#Headers],[ערכאה]],Table2[#Headers],0),FALSE),"אחר")</f>
        <v>אחר</v>
      </c>
      <c r="M1545" s="10">
        <v>1</v>
      </c>
      <c r="N1545" s="10">
        <f>IF(out[[#This Row],[sex]]="female",1,0)</f>
        <v>0</v>
      </c>
      <c r="O1545" s="10"/>
      <c r="P1545" s="10">
        <f>IF(out[[#This Row],[שמות ערביים]]="ערבי",1,0)</f>
        <v>0</v>
      </c>
    </row>
    <row r="1546" spans="1:16" x14ac:dyDescent="0.25">
      <c r="A1546" s="1" t="s">
        <v>9</v>
      </c>
      <c r="B1546" s="1" t="s">
        <v>4154</v>
      </c>
      <c r="C1546" s="1" t="s">
        <v>4155</v>
      </c>
      <c r="D1546" s="1" t="s">
        <v>4153</v>
      </c>
      <c r="E1546" s="1" t="s">
        <v>70</v>
      </c>
      <c r="F1546" s="1" t="s">
        <v>70</v>
      </c>
      <c r="G1546" s="1" t="s">
        <v>15</v>
      </c>
      <c r="H1546" t="b">
        <v>1</v>
      </c>
      <c r="I1546" t="b">
        <v>0</v>
      </c>
      <c r="J1546" s="10" t="b">
        <f>IF(OR(out[[#This Row],[retired]]=TRUE,out[[#This Row],[deceased]]=TRUE),FALSE,TRUE)</f>
        <v>0</v>
      </c>
      <c r="K1546" s="10" t="str">
        <f>IFERROR(VLOOKUP(out[[#This Row],[role]:[role]],Table2[],MATCH(out[[#Headers],[דירוג]],Table2[#Headers],0),FALSE),"אחר")</f>
        <v>שופט</v>
      </c>
      <c r="L1546" s="10" t="str">
        <f>IFERROR(VLOOKUP(out[[#This Row],[role]:[role]],Table2[],MATCH(out[[#Headers],[ערכאה]],Table2[#Headers],0),FALSE),"אחר")</f>
        <v>בית משפט המחוזי</v>
      </c>
      <c r="M1546" s="10">
        <v>1</v>
      </c>
      <c r="N1546" s="10">
        <f>IF(out[[#This Row],[sex]]="female",1,0)</f>
        <v>0</v>
      </c>
      <c r="O1546" s="10"/>
      <c r="P1546" s="10">
        <f>IF(out[[#This Row],[שמות ערביים]]="ערבי",1,0)</f>
        <v>0</v>
      </c>
    </row>
    <row r="1547" spans="1:16" x14ac:dyDescent="0.25">
      <c r="A1547" s="1" t="s">
        <v>9</v>
      </c>
      <c r="B1547" s="1" t="s">
        <v>330</v>
      </c>
      <c r="C1547" s="1" t="s">
        <v>291</v>
      </c>
      <c r="D1547" s="1" t="s">
        <v>4159</v>
      </c>
      <c r="E1547" s="1" t="s">
        <v>1626</v>
      </c>
      <c r="F1547" s="1" t="s">
        <v>4160</v>
      </c>
      <c r="G1547" s="1" t="s">
        <v>15</v>
      </c>
      <c r="H1547" t="b">
        <v>1</v>
      </c>
      <c r="I1547" t="b">
        <v>0</v>
      </c>
      <c r="J1547" s="10" t="b">
        <f>IF(OR(out[[#This Row],[retired]]=TRUE,out[[#This Row],[deceased]]=TRUE),FALSE,TRUE)</f>
        <v>0</v>
      </c>
      <c r="K1547" s="10" t="str">
        <f>IFERROR(VLOOKUP(out[[#This Row],[role]:[role]],Table2[],MATCH(out[[#Headers],[דירוג]],Table2[#Headers],0),FALSE),"אחר")</f>
        <v>שופט</v>
      </c>
      <c r="L1547" s="10" t="str">
        <f>IFERROR(VLOOKUP(out[[#This Row],[role]:[role]],Table2[],MATCH(out[[#Headers],[ערכאה]],Table2[#Headers],0),FALSE),"אחר")</f>
        <v>בית משפט שלום</v>
      </c>
      <c r="M1547" s="10">
        <v>1</v>
      </c>
      <c r="N1547" s="10">
        <f>IF(out[[#This Row],[sex]]="female",1,0)</f>
        <v>0</v>
      </c>
      <c r="O1547" s="10"/>
      <c r="P1547" s="10">
        <f>IF(out[[#This Row],[שמות ערביים]]="ערבי",1,0)</f>
        <v>0</v>
      </c>
    </row>
    <row r="1548" spans="1:16" x14ac:dyDescent="0.25">
      <c r="A1548" s="1" t="s">
        <v>9</v>
      </c>
      <c r="B1548" s="1" t="s">
        <v>4161</v>
      </c>
      <c r="C1548" s="1" t="s">
        <v>822</v>
      </c>
      <c r="D1548" s="1" t="s">
        <v>4162</v>
      </c>
      <c r="E1548" s="1" t="s">
        <v>1613</v>
      </c>
      <c r="F1548" s="1" t="s">
        <v>4163</v>
      </c>
      <c r="G1548" s="1" t="s">
        <v>15</v>
      </c>
      <c r="H1548" t="b">
        <v>1</v>
      </c>
      <c r="I1548" t="b">
        <v>1</v>
      </c>
      <c r="J1548" s="10" t="b">
        <f>IF(OR(out[[#This Row],[retired]]=TRUE,out[[#This Row],[deceased]]=TRUE),FALSE,TRUE)</f>
        <v>0</v>
      </c>
      <c r="K1548" s="10" t="str">
        <f>IFERROR(VLOOKUP(out[[#This Row],[role]:[role]],Table2[],MATCH(out[[#Headers],[דירוג]],Table2[#Headers],0),FALSE),"אחר")</f>
        <v>רשם</v>
      </c>
      <c r="L1548" s="10" t="str">
        <f>IFERROR(VLOOKUP(out[[#This Row],[role]:[role]],Table2[],MATCH(out[[#Headers],[ערכאה]],Table2[#Headers],0),FALSE),"אחר")</f>
        <v>בית משפט המחוזי</v>
      </c>
      <c r="M1548" s="10">
        <v>1</v>
      </c>
      <c r="N1548" s="10">
        <f>IF(out[[#This Row],[sex]]="female",1,0)</f>
        <v>0</v>
      </c>
      <c r="O1548" s="10"/>
      <c r="P1548" s="10">
        <f>IF(out[[#This Row],[שמות ערביים]]="ערבי",1,0)</f>
        <v>0</v>
      </c>
    </row>
    <row r="1549" spans="1:16" x14ac:dyDescent="0.25">
      <c r="A1549" s="1" t="s">
        <v>9</v>
      </c>
      <c r="B1549" s="1" t="s">
        <v>2626</v>
      </c>
      <c r="C1549" s="1" t="s">
        <v>68</v>
      </c>
      <c r="D1549" s="1" t="s">
        <v>4159</v>
      </c>
      <c r="E1549" s="1" t="s">
        <v>1577</v>
      </c>
      <c r="F1549" s="1" t="s">
        <v>4160</v>
      </c>
      <c r="G1549" s="1" t="s">
        <v>15</v>
      </c>
      <c r="H1549" t="b">
        <v>1</v>
      </c>
      <c r="I1549" t="b">
        <v>0</v>
      </c>
      <c r="J1549" s="10" t="b">
        <f>IF(OR(out[[#This Row],[retired]]=TRUE,out[[#This Row],[deceased]]=TRUE),FALSE,TRUE)</f>
        <v>0</v>
      </c>
      <c r="K1549" s="10" t="str">
        <f>IFERROR(VLOOKUP(out[[#This Row],[role]:[role]],Table2[],MATCH(out[[#Headers],[דירוג]],Table2[#Headers],0),FALSE),"אחר")</f>
        <v>שופט</v>
      </c>
      <c r="L1549" s="10" t="str">
        <f>IFERROR(VLOOKUP(out[[#This Row],[role]:[role]],Table2[],MATCH(out[[#Headers],[ערכאה]],Table2[#Headers],0),FALSE),"אחר")</f>
        <v>בית משפט שלום</v>
      </c>
      <c r="M1549" s="10">
        <v>1</v>
      </c>
      <c r="N1549" s="10">
        <f>IF(out[[#This Row],[sex]]="female",1,0)</f>
        <v>0</v>
      </c>
      <c r="O1549" s="10"/>
      <c r="P1549" s="10">
        <f>IF(out[[#This Row],[שמות ערביים]]="ערבי",1,0)</f>
        <v>0</v>
      </c>
    </row>
    <row r="1550" spans="1:16" x14ac:dyDescent="0.25">
      <c r="A1550" s="1" t="s">
        <v>9</v>
      </c>
      <c r="B1550" s="1" t="s">
        <v>9</v>
      </c>
      <c r="C1550" s="1" t="s">
        <v>193</v>
      </c>
      <c r="D1550" s="1" t="s">
        <v>4167</v>
      </c>
      <c r="E1550" s="1" t="s">
        <v>70</v>
      </c>
      <c r="F1550" s="1" t="s">
        <v>70</v>
      </c>
      <c r="G1550" s="1" t="s">
        <v>15</v>
      </c>
      <c r="H1550" t="b">
        <v>1</v>
      </c>
      <c r="I1550" t="b">
        <v>1</v>
      </c>
      <c r="J1550" s="10" t="b">
        <f>IF(OR(out[[#This Row],[retired]]=TRUE,out[[#This Row],[deceased]]=TRUE),FALSE,TRUE)</f>
        <v>0</v>
      </c>
      <c r="K1550" s="10" t="str">
        <f>IFERROR(VLOOKUP(out[[#This Row],[role]:[role]],Table2[],MATCH(out[[#Headers],[דירוג]],Table2[#Headers],0),FALSE),"אחר")</f>
        <v>שופט</v>
      </c>
      <c r="L1550" s="10" t="str">
        <f>IFERROR(VLOOKUP(out[[#This Row],[role]:[role]],Table2[],MATCH(out[[#Headers],[ערכאה]],Table2[#Headers],0),FALSE),"אחר")</f>
        <v>אחר</v>
      </c>
      <c r="M1550" s="10">
        <v>1</v>
      </c>
      <c r="N1550" s="10">
        <f>IF(out[[#This Row],[sex]]="female",1,0)</f>
        <v>0</v>
      </c>
      <c r="O1550" s="10"/>
      <c r="P1550" s="10">
        <f>IF(out[[#This Row],[שמות ערביים]]="ערבי",1,0)</f>
        <v>0</v>
      </c>
    </row>
    <row r="1551" spans="1:16" x14ac:dyDescent="0.25">
      <c r="A1551" s="1" t="s">
        <v>9</v>
      </c>
      <c r="B1551" s="1" t="s">
        <v>4170</v>
      </c>
      <c r="C1551" s="1" t="s">
        <v>1553</v>
      </c>
      <c r="D1551" s="1" t="s">
        <v>4171</v>
      </c>
      <c r="E1551" s="1" t="s">
        <v>1686</v>
      </c>
      <c r="F1551" s="1" t="s">
        <v>4172</v>
      </c>
      <c r="G1551" s="1" t="s">
        <v>15</v>
      </c>
      <c r="H1551" t="b">
        <v>1</v>
      </c>
      <c r="I1551" t="b">
        <v>0</v>
      </c>
      <c r="J1551" s="10" t="b">
        <f>IF(OR(out[[#This Row],[retired]]=TRUE,out[[#This Row],[deceased]]=TRUE),FALSE,TRUE)</f>
        <v>0</v>
      </c>
      <c r="K1551" s="10" t="str">
        <f>IFERROR(VLOOKUP(out[[#This Row],[role]:[role]],Table2[],MATCH(out[[#Headers],[דירוג]],Table2[#Headers],0),FALSE),"אחר")</f>
        <v>שופט</v>
      </c>
      <c r="L1551" s="10" t="str">
        <f>IFERROR(VLOOKUP(out[[#This Row],[role]:[role]],Table2[],MATCH(out[[#Headers],[ערכאה]],Table2[#Headers],0),FALSE),"אחר")</f>
        <v>בית משפט שלום</v>
      </c>
      <c r="M1551" s="10">
        <v>1</v>
      </c>
      <c r="N1551" s="10">
        <f>IF(out[[#This Row],[sex]]="female",1,0)</f>
        <v>0</v>
      </c>
      <c r="O1551" s="10"/>
      <c r="P1551" s="10">
        <f>IF(out[[#This Row],[שמות ערביים]]="ערבי",1,0)</f>
        <v>0</v>
      </c>
    </row>
    <row r="1552" spans="1:16" x14ac:dyDescent="0.25">
      <c r="A1552" s="1" t="s">
        <v>9</v>
      </c>
      <c r="B1552" s="1" t="s">
        <v>32</v>
      </c>
      <c r="C1552" s="1" t="s">
        <v>4173</v>
      </c>
      <c r="D1552" s="1" t="s">
        <v>4174</v>
      </c>
      <c r="E1552" s="1" t="s">
        <v>4175</v>
      </c>
      <c r="F1552" s="1" t="s">
        <v>4176</v>
      </c>
      <c r="G1552" s="1" t="s">
        <v>26</v>
      </c>
      <c r="H1552" t="b">
        <v>1</v>
      </c>
      <c r="I1552" t="b">
        <v>0</v>
      </c>
      <c r="J1552" s="10" t="b">
        <f>IF(OR(out[[#This Row],[retired]]=TRUE,out[[#This Row],[deceased]]=TRUE),FALSE,TRUE)</f>
        <v>0</v>
      </c>
      <c r="K1552" s="10" t="str">
        <f>IFERROR(VLOOKUP(out[[#This Row],[role]:[role]],Table2[],MATCH(out[[#Headers],[דירוג]],Table2[#Headers],0),FALSE),"אחר")</f>
        <v>שופט</v>
      </c>
      <c r="L1552" s="10" t="str">
        <f>IFERROR(VLOOKUP(out[[#This Row],[role]:[role]],Table2[],MATCH(out[[#Headers],[ערכאה]],Table2[#Headers],0),FALSE),"אחר")</f>
        <v>בית משפט שלום</v>
      </c>
      <c r="M1552" s="10">
        <v>1</v>
      </c>
      <c r="N1552" s="10">
        <f>IF(out[[#This Row],[sex]]="female",1,0)</f>
        <v>1</v>
      </c>
      <c r="O1552" s="10"/>
      <c r="P1552" s="10">
        <f>IF(out[[#This Row],[שמות ערביים]]="ערבי",1,0)</f>
        <v>0</v>
      </c>
    </row>
    <row r="1553" spans="1:16" x14ac:dyDescent="0.25">
      <c r="A1553" s="1" t="s">
        <v>9</v>
      </c>
      <c r="B1553" s="1" t="s">
        <v>1080</v>
      </c>
      <c r="C1553" s="1" t="s">
        <v>4177</v>
      </c>
      <c r="D1553" s="1" t="s">
        <v>4178</v>
      </c>
      <c r="E1553" s="1" t="s">
        <v>70</v>
      </c>
      <c r="F1553" s="1" t="s">
        <v>70</v>
      </c>
      <c r="G1553" s="1" t="s">
        <v>15</v>
      </c>
      <c r="H1553" t="b">
        <v>1</v>
      </c>
      <c r="I1553" t="b">
        <v>0</v>
      </c>
      <c r="J1553" s="10" t="b">
        <f>IF(OR(out[[#This Row],[retired]]=TRUE,out[[#This Row],[deceased]]=TRUE),FALSE,TRUE)</f>
        <v>0</v>
      </c>
      <c r="K1553" s="10" t="str">
        <f>IFERROR(VLOOKUP(out[[#This Row],[role]:[role]],Table2[],MATCH(out[[#Headers],[דירוג]],Table2[#Headers],0),FALSE),"אחר")</f>
        <v>שופט</v>
      </c>
      <c r="L1553" s="10" t="str">
        <f>IFERROR(VLOOKUP(out[[#This Row],[role]:[role]],Table2[],MATCH(out[[#Headers],[ערכאה]],Table2[#Headers],0),FALSE),"אחר")</f>
        <v>אחר</v>
      </c>
      <c r="M1553" s="10">
        <v>1</v>
      </c>
      <c r="N1553" s="10">
        <f>IF(out[[#This Row],[sex]]="female",1,0)</f>
        <v>0</v>
      </c>
      <c r="O1553" s="10"/>
      <c r="P1553" s="10">
        <f>IF(out[[#This Row],[שמות ערביים]]="ערבי",1,0)</f>
        <v>0</v>
      </c>
    </row>
    <row r="1554" spans="1:16" x14ac:dyDescent="0.25">
      <c r="A1554" s="1" t="s">
        <v>9</v>
      </c>
      <c r="B1554" s="1" t="s">
        <v>4179</v>
      </c>
      <c r="C1554" s="1" t="s">
        <v>68</v>
      </c>
      <c r="D1554" s="1" t="s">
        <v>4171</v>
      </c>
      <c r="E1554" s="1" t="s">
        <v>1577</v>
      </c>
      <c r="F1554" s="1" t="s">
        <v>4172</v>
      </c>
      <c r="G1554" s="1" t="s">
        <v>15</v>
      </c>
      <c r="H1554" t="b">
        <v>1</v>
      </c>
      <c r="I1554" t="b">
        <v>0</v>
      </c>
      <c r="J1554" s="10" t="b">
        <f>IF(OR(out[[#This Row],[retired]]=TRUE,out[[#This Row],[deceased]]=TRUE),FALSE,TRUE)</f>
        <v>0</v>
      </c>
      <c r="K1554" s="10" t="str">
        <f>IFERROR(VLOOKUP(out[[#This Row],[role]:[role]],Table2[],MATCH(out[[#Headers],[דירוג]],Table2[#Headers],0),FALSE),"אחר")</f>
        <v>שופט</v>
      </c>
      <c r="L1554" s="10" t="str">
        <f>IFERROR(VLOOKUP(out[[#This Row],[role]:[role]],Table2[],MATCH(out[[#Headers],[ערכאה]],Table2[#Headers],0),FALSE),"אחר")</f>
        <v>בית משפט שלום</v>
      </c>
      <c r="M1554" s="10">
        <v>1</v>
      </c>
      <c r="N1554" s="10">
        <f>IF(out[[#This Row],[sex]]="female",1,0)</f>
        <v>0</v>
      </c>
      <c r="O1554" s="10"/>
      <c r="P1554" s="10">
        <f>IF(out[[#This Row],[שמות ערביים]]="ערבי",1,0)</f>
        <v>0</v>
      </c>
    </row>
    <row r="1555" spans="1:16" x14ac:dyDescent="0.25">
      <c r="A1555" s="1" t="s">
        <v>99</v>
      </c>
      <c r="B1555" s="1" t="s">
        <v>1923</v>
      </c>
      <c r="C1555" s="1" t="s">
        <v>90</v>
      </c>
      <c r="D1555" s="1" t="s">
        <v>4180</v>
      </c>
      <c r="E1555" s="1" t="s">
        <v>92</v>
      </c>
      <c r="F1555" s="1" t="s">
        <v>4181</v>
      </c>
      <c r="G1555" s="1" t="s">
        <v>26</v>
      </c>
      <c r="H1555" t="b">
        <v>1</v>
      </c>
      <c r="I1555" t="b">
        <v>0</v>
      </c>
      <c r="J1555" s="10" t="b">
        <f>IF(OR(out[[#This Row],[retired]]=TRUE,out[[#This Row],[deceased]]=TRUE),FALSE,TRUE)</f>
        <v>0</v>
      </c>
      <c r="K1555" s="10" t="str">
        <f>IFERROR(VLOOKUP(out[[#This Row],[role]:[role]],Table2[],MATCH(out[[#Headers],[דירוג]],Table2[#Headers],0),FALSE),"אחר")</f>
        <v>רשם</v>
      </c>
      <c r="L1555" s="10" t="str">
        <f>IFERROR(VLOOKUP(out[[#This Row],[role]:[role]],Table2[],MATCH(out[[#Headers],[ערכאה]],Table2[#Headers],0),FALSE),"אחר")</f>
        <v>בית הדין האזורי לעבודה</v>
      </c>
      <c r="M1555" s="10">
        <v>1</v>
      </c>
      <c r="N1555" s="10">
        <f>IF(out[[#This Row],[sex]]="female",1,0)</f>
        <v>1</v>
      </c>
      <c r="O1555" s="10"/>
      <c r="P1555" s="10">
        <f>IF(out[[#This Row],[שמות ערביים]]="ערבי",1,0)</f>
        <v>0</v>
      </c>
    </row>
    <row r="1556" spans="1:16" x14ac:dyDescent="0.25">
      <c r="A1556" s="1" t="s">
        <v>9</v>
      </c>
      <c r="B1556" s="1" t="s">
        <v>1807</v>
      </c>
      <c r="C1556" s="1" t="s">
        <v>155</v>
      </c>
      <c r="D1556" s="1" t="s">
        <v>4193</v>
      </c>
      <c r="E1556" s="1" t="s">
        <v>70</v>
      </c>
      <c r="F1556" s="1" t="s">
        <v>70</v>
      </c>
      <c r="G1556" s="1" t="s">
        <v>15</v>
      </c>
      <c r="H1556" t="b">
        <v>1</v>
      </c>
      <c r="I1556" t="b">
        <v>1</v>
      </c>
      <c r="J1556" s="10" t="b">
        <f>IF(OR(out[[#This Row],[retired]]=TRUE,out[[#This Row],[deceased]]=TRUE),FALSE,TRUE)</f>
        <v>0</v>
      </c>
      <c r="K1556" s="10" t="str">
        <f>IFERROR(VLOOKUP(out[[#This Row],[role]:[role]],Table2[],MATCH(out[[#Headers],[דירוג]],Table2[#Headers],0),FALSE),"אחר")</f>
        <v>שופט</v>
      </c>
      <c r="L1556" s="10" t="str">
        <f>IFERROR(VLOOKUP(out[[#This Row],[role]:[role]],Table2[],MATCH(out[[#Headers],[ערכאה]],Table2[#Headers],0),FALSE),"אחר")</f>
        <v>בית משפט שלום</v>
      </c>
      <c r="M1556" s="10">
        <v>1</v>
      </c>
      <c r="N1556" s="10">
        <f>IF(out[[#This Row],[sex]]="female",1,0)</f>
        <v>0</v>
      </c>
      <c r="O1556" s="10"/>
      <c r="P1556" s="10">
        <f>IF(out[[#This Row],[שמות ערביים]]="ערבי",1,0)</f>
        <v>0</v>
      </c>
    </row>
    <row r="1557" spans="1:16" x14ac:dyDescent="0.25">
      <c r="A1557" s="1" t="s">
        <v>9</v>
      </c>
      <c r="B1557" s="1" t="s">
        <v>880</v>
      </c>
      <c r="C1557" s="1" t="s">
        <v>439</v>
      </c>
      <c r="D1557" s="1" t="s">
        <v>4193</v>
      </c>
      <c r="E1557" s="1" t="s">
        <v>440</v>
      </c>
      <c r="F1557" s="1" t="s">
        <v>4198</v>
      </c>
      <c r="G1557" s="1" t="s">
        <v>15</v>
      </c>
      <c r="H1557" t="b">
        <v>1</v>
      </c>
      <c r="I1557" t="b">
        <v>0</v>
      </c>
      <c r="J1557" s="10" t="b">
        <f>IF(OR(out[[#This Row],[retired]]=TRUE,out[[#This Row],[deceased]]=TRUE),FALSE,TRUE)</f>
        <v>0</v>
      </c>
      <c r="K1557" s="10" t="str">
        <f>IFERROR(VLOOKUP(out[[#This Row],[role]:[role]],Table2[],MATCH(out[[#Headers],[דירוג]],Table2[#Headers],0),FALSE),"אחר")</f>
        <v>שופט</v>
      </c>
      <c r="L1557" s="10" t="str">
        <f>IFERROR(VLOOKUP(out[[#This Row],[role]:[role]],Table2[],MATCH(out[[#Headers],[ערכאה]],Table2[#Headers],0),FALSE),"אחר")</f>
        <v>בית משפט המחוזי</v>
      </c>
      <c r="M1557" s="10">
        <v>1</v>
      </c>
      <c r="N1557" s="10">
        <f>IF(out[[#This Row],[sex]]="female",1,0)</f>
        <v>0</v>
      </c>
      <c r="O1557" s="10"/>
      <c r="P1557" s="10">
        <f>IF(out[[#This Row],[שמות ערביים]]="ערבי",1,0)</f>
        <v>0</v>
      </c>
    </row>
    <row r="1558" spans="1:16" x14ac:dyDescent="0.25">
      <c r="A1558" s="1" t="s">
        <v>99</v>
      </c>
      <c r="B1558" s="1" t="s">
        <v>100</v>
      </c>
      <c r="C1558" s="1" t="s">
        <v>4199</v>
      </c>
      <c r="D1558" s="1" t="s">
        <v>4193</v>
      </c>
      <c r="E1558" s="1" t="s">
        <v>4200</v>
      </c>
      <c r="F1558" s="1" t="s">
        <v>4198</v>
      </c>
      <c r="G1558" s="1" t="s">
        <v>26</v>
      </c>
      <c r="H1558" t="b">
        <v>1</v>
      </c>
      <c r="I1558" t="b">
        <v>0</v>
      </c>
      <c r="J1558" s="10" t="b">
        <f>IF(OR(out[[#This Row],[retired]]=TRUE,out[[#This Row],[deceased]]=TRUE),FALSE,TRUE)</f>
        <v>0</v>
      </c>
      <c r="K1558" s="10" t="str">
        <f>IFERROR(VLOOKUP(out[[#This Row],[role]:[role]],Table2[],MATCH(out[[#Headers],[דירוג]],Table2[#Headers],0),FALSE),"אחר")</f>
        <v>רשם</v>
      </c>
      <c r="L1558" s="10" t="str">
        <f>IFERROR(VLOOKUP(out[[#This Row],[role]:[role]],Table2[],MATCH(out[[#Headers],[ערכאה]],Table2[#Headers],0),FALSE),"אחר")</f>
        <v>אחר</v>
      </c>
      <c r="M1558" s="10">
        <v>1</v>
      </c>
      <c r="N1558" s="10">
        <f>IF(out[[#This Row],[sex]]="female",1,0)</f>
        <v>1</v>
      </c>
      <c r="O1558" s="10"/>
      <c r="P1558" s="10">
        <f>IF(out[[#This Row],[שמות ערביים]]="ערבי",1,0)</f>
        <v>0</v>
      </c>
    </row>
    <row r="1559" spans="1:16" x14ac:dyDescent="0.25">
      <c r="A1559" s="1" t="s">
        <v>9</v>
      </c>
      <c r="B1559" s="1" t="s">
        <v>107</v>
      </c>
      <c r="C1559" s="1" t="s">
        <v>4205</v>
      </c>
      <c r="D1559" s="1" t="s">
        <v>4193</v>
      </c>
      <c r="E1559" s="1" t="s">
        <v>4206</v>
      </c>
      <c r="F1559" s="1" t="s">
        <v>4198</v>
      </c>
      <c r="G1559" s="1" t="s">
        <v>26</v>
      </c>
      <c r="H1559" t="b">
        <v>1</v>
      </c>
      <c r="I1559" t="b">
        <v>0</v>
      </c>
      <c r="J1559" s="10" t="b">
        <f>IF(OR(out[[#This Row],[retired]]=TRUE,out[[#This Row],[deceased]]=TRUE),FALSE,TRUE)</f>
        <v>0</v>
      </c>
      <c r="K1559" s="10" t="str">
        <f>IFERROR(VLOOKUP(out[[#This Row],[role]:[role]],Table2[],MATCH(out[[#Headers],[דירוג]],Table2[#Headers],0),FALSE),"אחר")</f>
        <v>שופט</v>
      </c>
      <c r="L1559" s="10" t="str">
        <f>IFERROR(VLOOKUP(out[[#This Row],[role]:[role]],Table2[],MATCH(out[[#Headers],[ערכאה]],Table2[#Headers],0),FALSE),"אחר")</f>
        <v>בית משפט המחוזי</v>
      </c>
      <c r="M1559" s="10">
        <v>1</v>
      </c>
      <c r="N1559" s="10">
        <f>IF(out[[#This Row],[sex]]="female",1,0)</f>
        <v>1</v>
      </c>
      <c r="O1559" s="10"/>
      <c r="P1559" s="10">
        <f>IF(out[[#This Row],[שמות ערביים]]="ערבי",1,0)</f>
        <v>0</v>
      </c>
    </row>
    <row r="1560" spans="1:16" x14ac:dyDescent="0.25">
      <c r="A1560" s="1" t="s">
        <v>9</v>
      </c>
      <c r="B1560" s="1" t="s">
        <v>3243</v>
      </c>
      <c r="C1560" s="1" t="s">
        <v>137</v>
      </c>
      <c r="D1560" s="1" t="s">
        <v>4203</v>
      </c>
      <c r="E1560" s="1" t="s">
        <v>70</v>
      </c>
      <c r="F1560" s="1" t="s">
        <v>70</v>
      </c>
      <c r="G1560" s="1" t="s">
        <v>15</v>
      </c>
      <c r="H1560" t="b">
        <v>1</v>
      </c>
      <c r="I1560" t="b">
        <v>0</v>
      </c>
      <c r="J1560" s="10" t="b">
        <f>IF(OR(out[[#This Row],[retired]]=TRUE,out[[#This Row],[deceased]]=TRUE),FALSE,TRUE)</f>
        <v>0</v>
      </c>
      <c r="K1560" s="10" t="str">
        <f>IFERROR(VLOOKUP(out[[#This Row],[role]:[role]],Table2[],MATCH(out[[#Headers],[דירוג]],Table2[#Headers],0),FALSE),"אחר")</f>
        <v>שופט</v>
      </c>
      <c r="L1560" s="10" t="str">
        <f>IFERROR(VLOOKUP(out[[#This Row],[role]:[role]],Table2[],MATCH(out[[#Headers],[ערכאה]],Table2[#Headers],0),FALSE),"אחר")</f>
        <v>אחר</v>
      </c>
      <c r="M1560" s="10">
        <v>1</v>
      </c>
      <c r="N1560" s="10">
        <f>IF(out[[#This Row],[sex]]="female",1,0)</f>
        <v>0</v>
      </c>
      <c r="O1560" s="10"/>
      <c r="P1560" s="10">
        <f>IF(out[[#This Row],[שמות ערביים]]="ערבי",1,0)</f>
        <v>0</v>
      </c>
    </row>
    <row r="1561" spans="1:16" x14ac:dyDescent="0.25">
      <c r="A1561" s="1" t="s">
        <v>9</v>
      </c>
      <c r="B1561" s="1" t="s">
        <v>3240</v>
      </c>
      <c r="C1561" s="1" t="s">
        <v>612</v>
      </c>
      <c r="D1561" s="1" t="s">
        <v>4207</v>
      </c>
      <c r="E1561" s="1" t="s">
        <v>613</v>
      </c>
      <c r="F1561" s="1" t="s">
        <v>4208</v>
      </c>
      <c r="G1561" s="1" t="s">
        <v>26</v>
      </c>
      <c r="H1561" t="b">
        <v>1</v>
      </c>
      <c r="I1561" t="b">
        <v>1</v>
      </c>
      <c r="J1561" s="10" t="b">
        <f>IF(OR(out[[#This Row],[retired]]=TRUE,out[[#This Row],[deceased]]=TRUE),FALSE,TRUE)</f>
        <v>0</v>
      </c>
      <c r="K1561" s="10" t="str">
        <f>IFERROR(VLOOKUP(out[[#This Row],[role]:[role]],Table2[],MATCH(out[[#Headers],[דירוג]],Table2[#Headers],0),FALSE),"אחר")</f>
        <v>שופט</v>
      </c>
      <c r="L1561" s="10" t="str">
        <f>IFERROR(VLOOKUP(out[[#This Row],[role]:[role]],Table2[],MATCH(out[[#Headers],[ערכאה]],Table2[#Headers],0),FALSE),"אחר")</f>
        <v>בית משפט המחוזי</v>
      </c>
      <c r="M1561" s="10">
        <v>1</v>
      </c>
      <c r="N1561" s="10">
        <f>IF(out[[#This Row],[sex]]="female",1,0)</f>
        <v>1</v>
      </c>
      <c r="O1561" s="10"/>
      <c r="P1561" s="10">
        <f>IF(out[[#This Row],[שמות ערביים]]="ערבי",1,0)</f>
        <v>0</v>
      </c>
    </row>
    <row r="1562" spans="1:16" x14ac:dyDescent="0.25">
      <c r="A1562" s="1" t="s">
        <v>9</v>
      </c>
      <c r="B1562" s="1" t="s">
        <v>1439</v>
      </c>
      <c r="C1562" s="1" t="s">
        <v>142</v>
      </c>
      <c r="D1562" s="1" t="s">
        <v>4217</v>
      </c>
      <c r="E1562" s="1" t="s">
        <v>2600</v>
      </c>
      <c r="F1562" s="1" t="s">
        <v>4218</v>
      </c>
      <c r="G1562" s="1" t="s">
        <v>15</v>
      </c>
      <c r="H1562" t="b">
        <v>1</v>
      </c>
      <c r="I1562" t="b">
        <v>0</v>
      </c>
      <c r="J1562" s="10" t="b">
        <f>IF(OR(out[[#This Row],[retired]]=TRUE,out[[#This Row],[deceased]]=TRUE),FALSE,TRUE)</f>
        <v>0</v>
      </c>
      <c r="K1562" s="10" t="str">
        <f>IFERROR(VLOOKUP(out[[#This Row],[role]:[role]],Table2[],MATCH(out[[#Headers],[דירוג]],Table2[#Headers],0),FALSE),"אחר")</f>
        <v>שופט</v>
      </c>
      <c r="L1562" s="10" t="str">
        <f>IFERROR(VLOOKUP(out[[#This Row],[role]:[role]],Table2[],MATCH(out[[#Headers],[ערכאה]],Table2[#Headers],0),FALSE),"אחר")</f>
        <v>בית משפט שלום</v>
      </c>
      <c r="M1562" s="10">
        <v>1</v>
      </c>
      <c r="N1562" s="10">
        <f>IF(out[[#This Row],[sex]]="female",1,0)</f>
        <v>0</v>
      </c>
      <c r="O1562" s="10"/>
      <c r="P1562" s="10">
        <f>IF(out[[#This Row],[שמות ערביים]]="ערבי",1,0)</f>
        <v>0</v>
      </c>
    </row>
    <row r="1563" spans="1:16" x14ac:dyDescent="0.25">
      <c r="A1563" s="1" t="s">
        <v>9</v>
      </c>
      <c r="B1563" s="1" t="s">
        <v>2447</v>
      </c>
      <c r="C1563" s="1" t="s">
        <v>4219</v>
      </c>
      <c r="D1563" s="1" t="s">
        <v>4220</v>
      </c>
      <c r="E1563" s="1" t="s">
        <v>70</v>
      </c>
      <c r="F1563" s="1" t="s">
        <v>70</v>
      </c>
      <c r="G1563" s="1" t="s">
        <v>15</v>
      </c>
      <c r="H1563" t="b">
        <v>1</v>
      </c>
      <c r="I1563" t="b">
        <v>1</v>
      </c>
      <c r="J1563" s="10" t="b">
        <f>IF(OR(out[[#This Row],[retired]]=TRUE,out[[#This Row],[deceased]]=TRUE),FALSE,TRUE)</f>
        <v>0</v>
      </c>
      <c r="K1563" s="10" t="str">
        <f>IFERROR(VLOOKUP(out[[#This Row],[role]:[role]],Table2[],MATCH(out[[#Headers],[דירוג]],Table2[#Headers],0),FALSE),"אחר")</f>
        <v>שופט</v>
      </c>
      <c r="L1563" s="10" t="str">
        <f>IFERROR(VLOOKUP(out[[#This Row],[role]:[role]],Table2[],MATCH(out[[#Headers],[ערכאה]],Table2[#Headers],0),FALSE),"אחר")</f>
        <v>בית משפט שלום</v>
      </c>
      <c r="M1563" s="10">
        <v>1</v>
      </c>
      <c r="N1563" s="10">
        <f>IF(out[[#This Row],[sex]]="female",1,0)</f>
        <v>0</v>
      </c>
      <c r="O1563" s="10"/>
      <c r="P1563" s="10">
        <f>IF(out[[#This Row],[שמות ערביים]]="ערבי",1,0)</f>
        <v>0</v>
      </c>
    </row>
    <row r="1564" spans="1:16" x14ac:dyDescent="0.25">
      <c r="A1564" s="1" t="s">
        <v>9</v>
      </c>
      <c r="B1564" s="1" t="s">
        <v>4221</v>
      </c>
      <c r="C1564" s="1" t="s">
        <v>95</v>
      </c>
      <c r="D1564" s="1" t="s">
        <v>1164</v>
      </c>
      <c r="E1564" s="1" t="s">
        <v>97</v>
      </c>
      <c r="F1564" s="1" t="s">
        <v>1166</v>
      </c>
      <c r="G1564" s="1" t="s">
        <v>15</v>
      </c>
      <c r="H1564" t="b">
        <v>1</v>
      </c>
      <c r="I1564" t="b">
        <v>1</v>
      </c>
      <c r="J1564" s="10" t="b">
        <f>IF(OR(out[[#This Row],[retired]]=TRUE,out[[#This Row],[deceased]]=TRUE),FALSE,TRUE)</f>
        <v>0</v>
      </c>
      <c r="K1564" s="10" t="str">
        <f>IFERROR(VLOOKUP(out[[#This Row],[role]:[role]],Table2[],MATCH(out[[#Headers],[דירוג]],Table2[#Headers],0),FALSE),"אחר")</f>
        <v>סגן או משנה</v>
      </c>
      <c r="L1564" s="10" t="str">
        <f>IFERROR(VLOOKUP(out[[#This Row],[role]:[role]],Table2[],MATCH(out[[#Headers],[ערכאה]],Table2[#Headers],0),FALSE),"אחר")</f>
        <v>בית משפט שלום</v>
      </c>
      <c r="M1564" s="10">
        <v>1</v>
      </c>
      <c r="N1564" s="10">
        <f>IF(out[[#This Row],[sex]]="female",1,0)</f>
        <v>0</v>
      </c>
      <c r="O1564" s="10"/>
      <c r="P1564" s="10">
        <f>IF(out[[#This Row],[שמות ערביים]]="ערבי",1,0)</f>
        <v>0</v>
      </c>
    </row>
    <row r="1565" spans="1:16" x14ac:dyDescent="0.25">
      <c r="A1565" s="1" t="s">
        <v>9</v>
      </c>
      <c r="B1565" s="1" t="s">
        <v>21</v>
      </c>
      <c r="C1565" s="1" t="s">
        <v>90</v>
      </c>
      <c r="D1565" s="1" t="s">
        <v>1164</v>
      </c>
      <c r="E1565" s="1" t="s">
        <v>910</v>
      </c>
      <c r="F1565" s="1" t="s">
        <v>1166</v>
      </c>
      <c r="G1565" s="1" t="s">
        <v>26</v>
      </c>
      <c r="H1565" t="b">
        <v>1</v>
      </c>
      <c r="I1565" t="b">
        <v>0</v>
      </c>
      <c r="J1565" s="10" t="b">
        <f>IF(OR(out[[#This Row],[retired]]=TRUE,out[[#This Row],[deceased]]=TRUE),FALSE,TRUE)</f>
        <v>0</v>
      </c>
      <c r="K1565" s="10" t="str">
        <f>IFERROR(VLOOKUP(out[[#This Row],[role]:[role]],Table2[],MATCH(out[[#Headers],[דירוג]],Table2[#Headers],0),FALSE),"אחר")</f>
        <v>שופט</v>
      </c>
      <c r="L1565" s="10" t="str">
        <f>IFERROR(VLOOKUP(out[[#This Row],[role]:[role]],Table2[],MATCH(out[[#Headers],[ערכאה]],Table2[#Headers],0),FALSE),"אחר")</f>
        <v>בית משפט שלום</v>
      </c>
      <c r="M1565" s="10">
        <v>1</v>
      </c>
      <c r="N1565" s="10">
        <f>IF(out[[#This Row],[sex]]="female",1,0)</f>
        <v>1</v>
      </c>
      <c r="O1565" s="10"/>
      <c r="P1565" s="10">
        <f>IF(out[[#This Row],[שמות ערביים]]="ערבי",1,0)</f>
        <v>0</v>
      </c>
    </row>
    <row r="1566" spans="1:16" x14ac:dyDescent="0.25">
      <c r="A1566" s="1" t="s">
        <v>9</v>
      </c>
      <c r="B1566" s="1" t="s">
        <v>2853</v>
      </c>
      <c r="C1566" s="1" t="s">
        <v>911</v>
      </c>
      <c r="D1566" s="1" t="s">
        <v>1164</v>
      </c>
      <c r="E1566" s="1" t="s">
        <v>913</v>
      </c>
      <c r="F1566" s="1" t="s">
        <v>1166</v>
      </c>
      <c r="G1566" s="1" t="s">
        <v>15</v>
      </c>
      <c r="H1566" t="b">
        <v>1</v>
      </c>
      <c r="I1566" t="b">
        <v>0</v>
      </c>
      <c r="J1566" s="10" t="b">
        <f>IF(OR(out[[#This Row],[retired]]=TRUE,out[[#This Row],[deceased]]=TRUE),FALSE,TRUE)</f>
        <v>0</v>
      </c>
      <c r="K1566" s="10" t="str">
        <f>IFERROR(VLOOKUP(out[[#This Row],[role]:[role]],Table2[],MATCH(out[[#Headers],[דירוג]],Table2[#Headers],0),FALSE),"אחר")</f>
        <v>שופט</v>
      </c>
      <c r="L1566" s="10" t="str">
        <f>IFERROR(VLOOKUP(out[[#This Row],[role]:[role]],Table2[],MATCH(out[[#Headers],[ערכאה]],Table2[#Headers],0),FALSE),"אחר")</f>
        <v>בית משפט שלום</v>
      </c>
      <c r="M1566" s="10">
        <v>1</v>
      </c>
      <c r="N1566" s="10">
        <f>IF(out[[#This Row],[sex]]="female",1,0)</f>
        <v>0</v>
      </c>
      <c r="O1566" s="10"/>
      <c r="P1566" s="10">
        <f>IF(out[[#This Row],[שמות ערביים]]="ערבי",1,0)</f>
        <v>0</v>
      </c>
    </row>
    <row r="1567" spans="1:16" x14ac:dyDescent="0.25">
      <c r="A1567" s="1" t="s">
        <v>9</v>
      </c>
      <c r="B1567" s="1" t="s">
        <v>2076</v>
      </c>
      <c r="C1567" s="1" t="s">
        <v>2797</v>
      </c>
      <c r="D1567" s="1" t="s">
        <v>1164</v>
      </c>
      <c r="E1567" s="1" t="s">
        <v>2799</v>
      </c>
      <c r="F1567" s="1" t="s">
        <v>1166</v>
      </c>
      <c r="G1567" s="1" t="s">
        <v>26</v>
      </c>
      <c r="H1567" t="b">
        <v>1</v>
      </c>
      <c r="I1567" t="b">
        <v>0</v>
      </c>
      <c r="J1567" s="10" t="b">
        <f>IF(OR(out[[#This Row],[retired]]=TRUE,out[[#This Row],[deceased]]=TRUE),FALSE,TRUE)</f>
        <v>0</v>
      </c>
      <c r="K1567" s="10" t="str">
        <f>IFERROR(VLOOKUP(out[[#This Row],[role]:[role]],Table2[],MATCH(out[[#Headers],[דירוג]],Table2[#Headers],0),FALSE),"אחר")</f>
        <v>שופט</v>
      </c>
      <c r="L1567" s="10" t="str">
        <f>IFERROR(VLOOKUP(out[[#This Row],[role]:[role]],Table2[],MATCH(out[[#Headers],[ערכאה]],Table2[#Headers],0),FALSE),"אחר")</f>
        <v>בית משפט שלום</v>
      </c>
      <c r="M1567" s="10">
        <v>1</v>
      </c>
      <c r="N1567" s="10">
        <f>IF(out[[#This Row],[sex]]="female",1,0)</f>
        <v>1</v>
      </c>
      <c r="O1567" s="10"/>
      <c r="P1567" s="10">
        <f>IF(out[[#This Row],[שמות ערביים]]="ערבי",1,0)</f>
        <v>0</v>
      </c>
    </row>
    <row r="1568" spans="1:16" x14ac:dyDescent="0.25">
      <c r="A1568" s="1" t="s">
        <v>9</v>
      </c>
      <c r="B1568" s="1" t="s">
        <v>340</v>
      </c>
      <c r="C1568" s="1" t="s">
        <v>137</v>
      </c>
      <c r="D1568" s="1" t="s">
        <v>4228</v>
      </c>
      <c r="E1568" s="1" t="s">
        <v>139</v>
      </c>
      <c r="F1568" s="1" t="s">
        <v>4229</v>
      </c>
      <c r="G1568" s="1" t="s">
        <v>26</v>
      </c>
      <c r="H1568" t="b">
        <v>1</v>
      </c>
      <c r="I1568" t="b">
        <v>0</v>
      </c>
      <c r="J1568" s="10" t="b">
        <f>IF(OR(out[[#This Row],[retired]]=TRUE,out[[#This Row],[deceased]]=TRUE),FALSE,TRUE)</f>
        <v>0</v>
      </c>
      <c r="K1568" s="10" t="str">
        <f>IFERROR(VLOOKUP(out[[#This Row],[role]:[role]],Table2[],MATCH(out[[#Headers],[דירוג]],Table2[#Headers],0),FALSE),"אחר")</f>
        <v>שופט</v>
      </c>
      <c r="L1568" s="10" t="str">
        <f>IFERROR(VLOOKUP(out[[#This Row],[role]:[role]],Table2[],MATCH(out[[#Headers],[ערכאה]],Table2[#Headers],0),FALSE),"אחר")</f>
        <v>בית משפט שלום</v>
      </c>
      <c r="M1568" s="10">
        <v>1</v>
      </c>
      <c r="N1568" s="10">
        <f>IF(out[[#This Row],[sex]]="female",1,0)</f>
        <v>1</v>
      </c>
      <c r="O1568" s="10"/>
      <c r="P1568" s="10">
        <f>IF(out[[#This Row],[שמות ערביים]]="ערבי",1,0)</f>
        <v>0</v>
      </c>
    </row>
    <row r="1569" spans="1:16" x14ac:dyDescent="0.25">
      <c r="A1569" s="1" t="s">
        <v>9</v>
      </c>
      <c r="B1569" s="1" t="s">
        <v>21</v>
      </c>
      <c r="C1569" s="1" t="s">
        <v>1890</v>
      </c>
      <c r="D1569" s="1" t="s">
        <v>4230</v>
      </c>
      <c r="E1569" s="1" t="s">
        <v>1892</v>
      </c>
      <c r="F1569" s="1" t="s">
        <v>4231</v>
      </c>
      <c r="G1569" s="1" t="s">
        <v>26</v>
      </c>
      <c r="H1569" t="b">
        <v>1</v>
      </c>
      <c r="I1569" t="b">
        <v>0</v>
      </c>
      <c r="J1569" s="10" t="b">
        <f>IF(OR(out[[#This Row],[retired]]=TRUE,out[[#This Row],[deceased]]=TRUE),FALSE,TRUE)</f>
        <v>0</v>
      </c>
      <c r="K1569" s="10" t="str">
        <f>IFERROR(VLOOKUP(out[[#This Row],[role]:[role]],Table2[],MATCH(out[[#Headers],[דירוג]],Table2[#Headers],0),FALSE),"אחר")</f>
        <v>שופט</v>
      </c>
      <c r="L1569" s="10" t="str">
        <f>IFERROR(VLOOKUP(out[[#This Row],[role]:[role]],Table2[],MATCH(out[[#Headers],[ערכאה]],Table2[#Headers],0),FALSE),"אחר")</f>
        <v>בית משפט שלום</v>
      </c>
      <c r="M1569" s="10">
        <v>1</v>
      </c>
      <c r="N1569" s="10">
        <f>IF(out[[#This Row],[sex]]="female",1,0)</f>
        <v>1</v>
      </c>
      <c r="O1569" s="10"/>
      <c r="P1569" s="10">
        <f>IF(out[[#This Row],[שמות ערביים]]="ערבי",1,0)</f>
        <v>0</v>
      </c>
    </row>
    <row r="1570" spans="1:16" x14ac:dyDescent="0.25">
      <c r="A1570" s="1" t="s">
        <v>9</v>
      </c>
      <c r="B1570" s="1" t="s">
        <v>52</v>
      </c>
      <c r="C1570" s="1" t="s">
        <v>82</v>
      </c>
      <c r="D1570" s="1" t="s">
        <v>4232</v>
      </c>
      <c r="E1570" s="1" t="s">
        <v>331</v>
      </c>
      <c r="F1570" s="1" t="s">
        <v>4233</v>
      </c>
      <c r="G1570" s="1" t="s">
        <v>15</v>
      </c>
      <c r="H1570" t="b">
        <v>1</v>
      </c>
      <c r="I1570" t="b">
        <v>0</v>
      </c>
      <c r="J1570" s="10" t="b">
        <f>IF(OR(out[[#This Row],[retired]]=TRUE,out[[#This Row],[deceased]]=TRUE),FALSE,TRUE)</f>
        <v>0</v>
      </c>
      <c r="K1570" s="10" t="str">
        <f>IFERROR(VLOOKUP(out[[#This Row],[role]:[role]],Table2[],MATCH(out[[#Headers],[דירוג]],Table2[#Headers],0),FALSE),"אחר")</f>
        <v>שופט</v>
      </c>
      <c r="L1570" s="10" t="str">
        <f>IFERROR(VLOOKUP(out[[#This Row],[role]:[role]],Table2[],MATCH(out[[#Headers],[ערכאה]],Table2[#Headers],0),FALSE),"אחר")</f>
        <v>בית משפט שלום</v>
      </c>
      <c r="M1570" s="10">
        <v>1</v>
      </c>
      <c r="N1570" s="10">
        <f>IF(out[[#This Row],[sex]]="female",1,0)</f>
        <v>0</v>
      </c>
      <c r="O1570" s="10"/>
      <c r="P1570" s="10">
        <f>IF(out[[#This Row],[שמות ערביים]]="ערבי",1,0)</f>
        <v>0</v>
      </c>
    </row>
    <row r="1571" spans="1:16" x14ac:dyDescent="0.25">
      <c r="A1571" s="1" t="s">
        <v>9</v>
      </c>
      <c r="B1571" s="1" t="s">
        <v>451</v>
      </c>
      <c r="C1571" s="1" t="s">
        <v>1005</v>
      </c>
      <c r="D1571" s="1" t="s">
        <v>4236</v>
      </c>
      <c r="E1571" s="1" t="s">
        <v>70</v>
      </c>
      <c r="F1571" s="1" t="s">
        <v>70</v>
      </c>
      <c r="G1571" s="1" t="s">
        <v>15</v>
      </c>
      <c r="H1571" t="b">
        <v>1</v>
      </c>
      <c r="I1571" t="b">
        <v>1</v>
      </c>
      <c r="J1571" s="10" t="b">
        <f>IF(OR(out[[#This Row],[retired]]=TRUE,out[[#This Row],[deceased]]=TRUE),FALSE,TRUE)</f>
        <v>0</v>
      </c>
      <c r="K1571" s="10" t="str">
        <f>IFERROR(VLOOKUP(out[[#This Row],[role]:[role]],Table2[],MATCH(out[[#Headers],[דירוג]],Table2[#Headers],0),FALSE),"אחר")</f>
        <v>שופט</v>
      </c>
      <c r="L1571" s="10" t="str">
        <f>IFERROR(VLOOKUP(out[[#This Row],[role]:[role]],Table2[],MATCH(out[[#Headers],[ערכאה]],Table2[#Headers],0),FALSE),"אחר")</f>
        <v>בית המשפט העליון</v>
      </c>
      <c r="M1571" s="10">
        <v>1</v>
      </c>
      <c r="N1571" s="10">
        <f>IF(out[[#This Row],[sex]]="female",1,0)</f>
        <v>0</v>
      </c>
      <c r="O1571" s="10"/>
      <c r="P1571" s="10">
        <f>IF(out[[#This Row],[שמות ערביים]]="ערבי",1,0)</f>
        <v>0</v>
      </c>
    </row>
    <row r="1572" spans="1:16" x14ac:dyDescent="0.25">
      <c r="A1572" s="1" t="s">
        <v>9</v>
      </c>
      <c r="B1572" s="1" t="s">
        <v>4237</v>
      </c>
      <c r="C1572" s="1" t="s">
        <v>114</v>
      </c>
      <c r="D1572" s="1" t="s">
        <v>4238</v>
      </c>
      <c r="E1572" s="1" t="s">
        <v>70</v>
      </c>
      <c r="F1572" s="1" t="s">
        <v>70</v>
      </c>
      <c r="G1572" s="1" t="s">
        <v>15</v>
      </c>
      <c r="H1572" t="b">
        <v>1</v>
      </c>
      <c r="I1572" t="b">
        <v>0</v>
      </c>
      <c r="J1572" s="10" t="b">
        <f>IF(OR(out[[#This Row],[retired]]=TRUE,out[[#This Row],[deceased]]=TRUE),FALSE,TRUE)</f>
        <v>0</v>
      </c>
      <c r="K1572" s="10" t="str">
        <f>IFERROR(VLOOKUP(out[[#This Row],[role]:[role]],Table2[],MATCH(out[[#Headers],[דירוג]],Table2[#Headers],0),FALSE),"אחר")</f>
        <v>שופט</v>
      </c>
      <c r="L1572" s="10" t="str">
        <f>IFERROR(VLOOKUP(out[[#This Row],[role]:[role]],Table2[],MATCH(out[[#Headers],[ערכאה]],Table2[#Headers],0),FALSE),"אחר")</f>
        <v>בית משפט שלום</v>
      </c>
      <c r="M1572" s="10">
        <v>1</v>
      </c>
      <c r="N1572" s="10">
        <f>IF(out[[#This Row],[sex]]="female",1,0)</f>
        <v>0</v>
      </c>
      <c r="O1572" s="10"/>
      <c r="P1572" s="10">
        <f>IF(out[[#This Row],[שמות ערביים]]="ערבי",1,0)</f>
        <v>0</v>
      </c>
    </row>
    <row r="1573" spans="1:16" x14ac:dyDescent="0.25">
      <c r="A1573" s="1" t="s">
        <v>9</v>
      </c>
      <c r="B1573" s="1" t="s">
        <v>4241</v>
      </c>
      <c r="C1573" s="1" t="s">
        <v>991</v>
      </c>
      <c r="D1573" s="1" t="s">
        <v>4242</v>
      </c>
      <c r="E1573" s="1" t="s">
        <v>1331</v>
      </c>
      <c r="F1573" s="1" t="s">
        <v>4243</v>
      </c>
      <c r="G1573" s="1" t="s">
        <v>15</v>
      </c>
      <c r="H1573" t="b">
        <v>1</v>
      </c>
      <c r="I1573" t="b">
        <v>0</v>
      </c>
      <c r="J1573" s="10" t="b">
        <f>IF(OR(out[[#This Row],[retired]]=TRUE,out[[#This Row],[deceased]]=TRUE),FALSE,TRUE)</f>
        <v>0</v>
      </c>
      <c r="K1573" s="10" t="str">
        <f>IFERROR(VLOOKUP(out[[#This Row],[role]:[role]],Table2[],MATCH(out[[#Headers],[דירוג]],Table2[#Headers],0),FALSE),"אחר")</f>
        <v>שופט</v>
      </c>
      <c r="L1573" s="10" t="str">
        <f>IFERROR(VLOOKUP(out[[#This Row],[role]:[role]],Table2[],MATCH(out[[#Headers],[ערכאה]],Table2[#Headers],0),FALSE),"אחר")</f>
        <v>בית משפט שלום</v>
      </c>
      <c r="M1573" s="10">
        <v>1</v>
      </c>
      <c r="N1573" s="10">
        <f>IF(out[[#This Row],[sex]]="female",1,0)</f>
        <v>0</v>
      </c>
      <c r="O1573" s="10"/>
      <c r="P1573" s="10">
        <f>IF(out[[#This Row],[שמות ערביים]]="ערבי",1,0)</f>
        <v>0</v>
      </c>
    </row>
    <row r="1574" spans="1:16" x14ac:dyDescent="0.25">
      <c r="A1574" s="1" t="s">
        <v>9</v>
      </c>
      <c r="B1574" s="1" t="s">
        <v>404</v>
      </c>
      <c r="C1574" s="1" t="s">
        <v>4249</v>
      </c>
      <c r="D1574" s="1" t="s">
        <v>4250</v>
      </c>
      <c r="E1574" s="1" t="s">
        <v>4251</v>
      </c>
      <c r="F1574" s="1" t="s">
        <v>4252</v>
      </c>
      <c r="G1574" s="1" t="s">
        <v>15</v>
      </c>
      <c r="H1574" t="b">
        <v>1</v>
      </c>
      <c r="I1574" t="b">
        <v>1</v>
      </c>
      <c r="J1574" s="10" t="b">
        <f>IF(OR(out[[#This Row],[retired]]=TRUE,out[[#This Row],[deceased]]=TRUE),FALSE,TRUE)</f>
        <v>0</v>
      </c>
      <c r="K1574" s="10" t="str">
        <f>IFERROR(VLOOKUP(out[[#This Row],[role]:[role]],Table2[],MATCH(out[[#Headers],[דירוג]],Table2[#Headers],0),FALSE),"אחר")</f>
        <v>שופט</v>
      </c>
      <c r="L1574" s="10" t="str">
        <f>IFERROR(VLOOKUP(out[[#This Row],[role]:[role]],Table2[],MATCH(out[[#Headers],[ערכאה]],Table2[#Headers],0),FALSE),"אחר")</f>
        <v>בית הדין האזורי לעבודה</v>
      </c>
      <c r="M1574" s="10">
        <v>1</v>
      </c>
      <c r="N1574" s="10">
        <f>IF(out[[#This Row],[sex]]="female",1,0)</f>
        <v>0</v>
      </c>
      <c r="O1574" s="10"/>
      <c r="P1574" s="10">
        <f>IF(out[[#This Row],[שמות ערביים]]="ערבי",1,0)</f>
        <v>0</v>
      </c>
    </row>
    <row r="1575" spans="1:16" x14ac:dyDescent="0.25">
      <c r="A1575" s="1" t="s">
        <v>9</v>
      </c>
      <c r="B1575" s="1" t="s">
        <v>2145</v>
      </c>
      <c r="C1575" s="1" t="s">
        <v>333</v>
      </c>
      <c r="D1575" s="1" t="s">
        <v>4253</v>
      </c>
      <c r="E1575" s="1" t="s">
        <v>70</v>
      </c>
      <c r="F1575" s="1" t="s">
        <v>70</v>
      </c>
      <c r="G1575" s="1" t="s">
        <v>15</v>
      </c>
      <c r="H1575" t="b">
        <v>1</v>
      </c>
      <c r="I1575" t="b">
        <v>1</v>
      </c>
      <c r="J1575" s="10" t="b">
        <f>IF(OR(out[[#This Row],[retired]]=TRUE,out[[#This Row],[deceased]]=TRUE),FALSE,TRUE)</f>
        <v>0</v>
      </c>
      <c r="K1575" s="10" t="str">
        <f>IFERROR(VLOOKUP(out[[#This Row],[role]:[role]],Table2[],MATCH(out[[#Headers],[דירוג]],Table2[#Headers],0),FALSE),"אחר")</f>
        <v>שופט</v>
      </c>
      <c r="L1575" s="10" t="str">
        <f>IFERROR(VLOOKUP(out[[#This Row],[role]:[role]],Table2[],MATCH(out[[#Headers],[ערכאה]],Table2[#Headers],0),FALSE),"אחר")</f>
        <v>בית משפט המחוזי</v>
      </c>
      <c r="M1575" s="10">
        <v>1</v>
      </c>
      <c r="N1575" s="10">
        <f>IF(out[[#This Row],[sex]]="female",1,0)</f>
        <v>0</v>
      </c>
      <c r="O1575" s="10"/>
      <c r="P1575" s="10">
        <f>IF(out[[#This Row],[שמות ערביים]]="ערבי",1,0)</f>
        <v>0</v>
      </c>
    </row>
    <row r="1576" spans="1:16" x14ac:dyDescent="0.25">
      <c r="A1576" s="1" t="s">
        <v>9</v>
      </c>
      <c r="B1576" s="1" t="s">
        <v>192</v>
      </c>
      <c r="C1576" s="1" t="s">
        <v>1553</v>
      </c>
      <c r="D1576" s="1" t="s">
        <v>2507</v>
      </c>
      <c r="E1576" s="1" t="s">
        <v>70</v>
      </c>
      <c r="F1576" s="1" t="s">
        <v>70</v>
      </c>
      <c r="G1576" s="1" t="s">
        <v>15</v>
      </c>
      <c r="H1576" t="b">
        <v>1</v>
      </c>
      <c r="I1576" t="b">
        <v>1</v>
      </c>
      <c r="J1576" s="10" t="b">
        <f>IF(OR(out[[#This Row],[retired]]=TRUE,out[[#This Row],[deceased]]=TRUE),FALSE,TRUE)</f>
        <v>0</v>
      </c>
      <c r="K1576" s="10" t="str">
        <f>IFERROR(VLOOKUP(out[[#This Row],[role]:[role]],Table2[],MATCH(out[[#Headers],[דירוג]],Table2[#Headers],0),FALSE),"אחר")</f>
        <v>שופט</v>
      </c>
      <c r="L1576" s="10" t="str">
        <f>IFERROR(VLOOKUP(out[[#This Row],[role]:[role]],Table2[],MATCH(out[[#Headers],[ערכאה]],Table2[#Headers],0),FALSE),"אחר")</f>
        <v>בית משפט המחוזי</v>
      </c>
      <c r="M1576" s="10">
        <v>1</v>
      </c>
      <c r="N1576" s="10">
        <f>IF(out[[#This Row],[sex]]="female",1,0)</f>
        <v>0</v>
      </c>
      <c r="O1576" s="10"/>
      <c r="P1576" s="10">
        <f>IF(out[[#This Row],[שמות ערביים]]="ערבי",1,0)</f>
        <v>0</v>
      </c>
    </row>
    <row r="1577" spans="1:16" x14ac:dyDescent="0.25">
      <c r="A1577" s="1" t="s">
        <v>9</v>
      </c>
      <c r="B1577" s="1" t="s">
        <v>1251</v>
      </c>
      <c r="C1577" s="1" t="s">
        <v>497</v>
      </c>
      <c r="D1577" s="1" t="s">
        <v>4266</v>
      </c>
      <c r="E1577" s="1" t="s">
        <v>498</v>
      </c>
      <c r="F1577" s="1" t="s">
        <v>4267</v>
      </c>
      <c r="G1577" s="1" t="s">
        <v>15</v>
      </c>
      <c r="H1577" t="b">
        <v>1</v>
      </c>
      <c r="I1577" t="b">
        <v>0</v>
      </c>
      <c r="J1577" s="10" t="b">
        <f>IF(OR(out[[#This Row],[retired]]=TRUE,out[[#This Row],[deceased]]=TRUE),FALSE,TRUE)</f>
        <v>0</v>
      </c>
      <c r="K1577" s="10" t="str">
        <f>IFERROR(VLOOKUP(out[[#This Row],[role]:[role]],Table2[],MATCH(out[[#Headers],[דירוג]],Table2[#Headers],0),FALSE),"אחר")</f>
        <v>סגן או משנה</v>
      </c>
      <c r="L1577" s="10" t="str">
        <f>IFERROR(VLOOKUP(out[[#This Row],[role]:[role]],Table2[],MATCH(out[[#Headers],[ערכאה]],Table2[#Headers],0),FALSE),"אחר")</f>
        <v>בית המשפט העליון</v>
      </c>
      <c r="M1577" s="10">
        <v>1</v>
      </c>
      <c r="N1577" s="10">
        <f>IF(out[[#This Row],[sex]]="female",1,0)</f>
        <v>0</v>
      </c>
      <c r="O1577" s="10"/>
      <c r="P1577" s="10">
        <f>IF(out[[#This Row],[שמות ערביים]]="ערבי",1,0)</f>
        <v>0</v>
      </c>
    </row>
    <row r="1578" spans="1:16" x14ac:dyDescent="0.25">
      <c r="A1578" s="1" t="s">
        <v>9</v>
      </c>
      <c r="B1578" s="1" t="s">
        <v>4270</v>
      </c>
      <c r="C1578" s="1" t="s">
        <v>4271</v>
      </c>
      <c r="D1578" s="1" t="s">
        <v>4272</v>
      </c>
      <c r="E1578" s="1" t="s">
        <v>70</v>
      </c>
      <c r="F1578" s="1" t="s">
        <v>70</v>
      </c>
      <c r="G1578" s="1" t="s">
        <v>15</v>
      </c>
      <c r="H1578" t="b">
        <v>1</v>
      </c>
      <c r="I1578" t="b">
        <v>0</v>
      </c>
      <c r="J1578" s="10" t="b">
        <f>IF(OR(out[[#This Row],[retired]]=TRUE,out[[#This Row],[deceased]]=TRUE),FALSE,TRUE)</f>
        <v>0</v>
      </c>
      <c r="K1578" s="10" t="str">
        <f>IFERROR(VLOOKUP(out[[#This Row],[role]:[role]],Table2[],MATCH(out[[#Headers],[דירוג]],Table2[#Headers],0),FALSE),"אחר")</f>
        <v>שופט</v>
      </c>
      <c r="L1578" s="10" t="str">
        <f>IFERROR(VLOOKUP(out[[#This Row],[role]:[role]],Table2[],MATCH(out[[#Headers],[ערכאה]],Table2[#Headers],0),FALSE),"אחר")</f>
        <v>בית משפט שלום</v>
      </c>
      <c r="M1578" s="10">
        <v>1</v>
      </c>
      <c r="N1578" s="10">
        <f>IF(out[[#This Row],[sex]]="female",1,0)</f>
        <v>0</v>
      </c>
      <c r="O1578" s="10"/>
      <c r="P1578" s="10">
        <f>IF(out[[#This Row],[שמות ערביים]]="ערבי",1,0)</f>
        <v>0</v>
      </c>
    </row>
    <row r="1579" spans="1:16" x14ac:dyDescent="0.25">
      <c r="A1579" s="1" t="s">
        <v>9</v>
      </c>
      <c r="B1579" s="1" t="s">
        <v>735</v>
      </c>
      <c r="C1579" s="1" t="s">
        <v>4273</v>
      </c>
      <c r="D1579" s="1" t="s">
        <v>4274</v>
      </c>
      <c r="E1579" s="1" t="s">
        <v>4275</v>
      </c>
      <c r="F1579" s="1" t="s">
        <v>4276</v>
      </c>
      <c r="G1579" s="1" t="s">
        <v>26</v>
      </c>
      <c r="H1579" t="b">
        <v>1</v>
      </c>
      <c r="I1579" t="b">
        <v>0</v>
      </c>
      <c r="J1579" s="10" t="b">
        <f>IF(OR(out[[#This Row],[retired]]=TRUE,out[[#This Row],[deceased]]=TRUE),FALSE,TRUE)</f>
        <v>0</v>
      </c>
      <c r="K1579" s="10" t="str">
        <f>IFERROR(VLOOKUP(out[[#This Row],[role]:[role]],Table2[],MATCH(out[[#Headers],[דירוג]],Table2[#Headers],0),FALSE),"אחר")</f>
        <v>שופט</v>
      </c>
      <c r="L1579" s="10" t="str">
        <f>IFERROR(VLOOKUP(out[[#This Row],[role]:[role]],Table2[],MATCH(out[[#Headers],[ערכאה]],Table2[#Headers],0),FALSE),"אחר")</f>
        <v>בית משפט המחוזי</v>
      </c>
      <c r="M1579" s="10">
        <v>1</v>
      </c>
      <c r="N1579" s="10">
        <f>IF(out[[#This Row],[sex]]="female",1,0)</f>
        <v>1</v>
      </c>
      <c r="O1579" s="10"/>
      <c r="P1579" s="10">
        <f>IF(out[[#This Row],[שמות ערביים]]="ערבי",1,0)</f>
        <v>0</v>
      </c>
    </row>
    <row r="1580" spans="1:16" x14ac:dyDescent="0.25">
      <c r="A1580" s="1" t="s">
        <v>9</v>
      </c>
      <c r="B1580" s="1" t="s">
        <v>107</v>
      </c>
      <c r="C1580" s="1" t="s">
        <v>137</v>
      </c>
      <c r="D1580" s="1" t="s">
        <v>4277</v>
      </c>
      <c r="E1580" s="1" t="s">
        <v>139</v>
      </c>
      <c r="F1580" s="1" t="s">
        <v>4267</v>
      </c>
      <c r="G1580" s="1" t="s">
        <v>26</v>
      </c>
      <c r="H1580" t="b">
        <v>1</v>
      </c>
      <c r="I1580" t="b">
        <v>0</v>
      </c>
      <c r="J1580" s="10" t="b">
        <f>IF(OR(out[[#This Row],[retired]]=TRUE,out[[#This Row],[deceased]]=TRUE),FALSE,TRUE)</f>
        <v>0</v>
      </c>
      <c r="K1580" s="10" t="str">
        <f>IFERROR(VLOOKUP(out[[#This Row],[role]:[role]],Table2[],MATCH(out[[#Headers],[דירוג]],Table2[#Headers],0),FALSE),"אחר")</f>
        <v>שופט</v>
      </c>
      <c r="L1580" s="10" t="str">
        <f>IFERROR(VLOOKUP(out[[#This Row],[role]:[role]],Table2[],MATCH(out[[#Headers],[ערכאה]],Table2[#Headers],0),FALSE),"אחר")</f>
        <v>בית משפט המחוזי</v>
      </c>
      <c r="M1580" s="10">
        <v>1</v>
      </c>
      <c r="N1580" s="10">
        <f>IF(out[[#This Row],[sex]]="female",1,0)</f>
        <v>1</v>
      </c>
      <c r="O1580" s="10"/>
      <c r="P1580" s="10">
        <f>IF(out[[#This Row],[שמות ערביים]]="ערבי",1,0)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38BC-B39A-4358-8145-524F5ED21415}">
  <sheetPr>
    <tabColor theme="1"/>
  </sheetPr>
  <dimension ref="A1:T629"/>
  <sheetViews>
    <sheetView topLeftCell="B1" workbookViewId="0">
      <selection activeCell="C15" sqref="C15"/>
    </sheetView>
  </sheetViews>
  <sheetFormatPr defaultRowHeight="15" x14ac:dyDescent="0.25"/>
  <cols>
    <col min="1" max="2" width="56.42578125" bestFit="1" customWidth="1"/>
    <col min="14" max="14" width="10.7109375" bestFit="1" customWidth="1"/>
    <col min="20" max="20" width="19" bestFit="1" customWidth="1"/>
  </cols>
  <sheetData>
    <row r="1" spans="1:20" s="2" customFormat="1" x14ac:dyDescent="0.25">
      <c r="A1" s="2" t="s">
        <v>4286</v>
      </c>
      <c r="B1" s="2" t="s">
        <v>1</v>
      </c>
      <c r="C1" s="2" t="s">
        <v>4279</v>
      </c>
      <c r="D1" s="2" t="s">
        <v>4284</v>
      </c>
      <c r="E1" s="2" t="s">
        <v>9</v>
      </c>
      <c r="F1" s="2" t="s">
        <v>99</v>
      </c>
      <c r="G1" s="2" t="s">
        <v>4281</v>
      </c>
      <c r="H1" s="2" t="s">
        <v>1082</v>
      </c>
      <c r="I1" s="2" t="s">
        <v>4282</v>
      </c>
      <c r="J1" s="2" t="s">
        <v>4283</v>
      </c>
      <c r="K1" s="2" t="s">
        <v>4285</v>
      </c>
      <c r="L1" s="2" t="s">
        <v>4287</v>
      </c>
      <c r="M1" s="2" t="s">
        <v>4300</v>
      </c>
      <c r="N1" s="2" t="s">
        <v>4288</v>
      </c>
      <c r="O1" s="2" t="s">
        <v>4296</v>
      </c>
      <c r="P1" s="2" t="s">
        <v>4292</v>
      </c>
      <c r="Q1" s="2" t="s">
        <v>4294</v>
      </c>
      <c r="R1" s="2" t="s">
        <v>4280</v>
      </c>
      <c r="S1" s="2" t="s">
        <v>4289</v>
      </c>
      <c r="T1" s="2" t="s">
        <v>4290</v>
      </c>
    </row>
    <row r="2" spans="1:20" x14ac:dyDescent="0.25">
      <c r="A2" s="1" t="s">
        <v>927</v>
      </c>
      <c r="B2" s="1" t="str">
        <f>Table2[[#This Row],[Column1]]</f>
        <v>משנה לנשיא בית המשפט העליון</v>
      </c>
      <c r="C2" s="1" t="b">
        <f>IF(ISNUMBER(SEARCH(Table2[[#Headers],[סגן]],Table2[[#This Row],[role]:[role]])),TRUE,FALSE)</f>
        <v>0</v>
      </c>
      <c r="D2" s="1" t="b">
        <f>IF(ISNUMBER(SEARCH(Table2[[#Headers],[נשיא]],Table2[[#This Row],[role]:[role]])),TRUE,FALSE)</f>
        <v>1</v>
      </c>
      <c r="E2" s="1" t="b">
        <f>IF(ISNUMBER(SEARCH(Table2[[#Headers],[שופט]],Table2[[#This Row],[role]:[role]])),TRUE,FALSE)</f>
        <v>0</v>
      </c>
      <c r="F2" s="1" t="b">
        <f>IF(ISNUMBER(SEARCH(Table2[[#Headers],[רשם]],Table2[[#This Row],[role]:[role]])),TRUE,FALSE)</f>
        <v>0</v>
      </c>
      <c r="G2" s="1" t="b">
        <f>IF(ISNUMBER(SEARCH(Table2[[#Headers],[מחוזי]],Table2[[#This Row],[role]:[role]])),TRUE,FALSE)</f>
        <v>0</v>
      </c>
      <c r="H2" s="1" t="b">
        <f>IF(ISNUMBER(SEARCH(Table2[[#Headers],[שלום]],Table2[[#This Row],[role]:[role]])),TRUE,FALSE)</f>
        <v>0</v>
      </c>
      <c r="I2" s="1" t="b">
        <f>IF(ISNUMBER(SEARCH(Table2[[#Headers],[אזורי]],Table2[[#This Row],[role]:[role]])),TRUE,FALSE)</f>
        <v>0</v>
      </c>
      <c r="J2" s="1" t="b">
        <f>IF(ISNUMBER(SEARCH(Table2[[#Headers],[ארצי]],Table2[[#This Row],[role]:[role]])),TRUE,FALSE)</f>
        <v>0</v>
      </c>
      <c r="K2" s="1" t="b">
        <f>IF(ISNUMBER(SEARCH(Table2[[#Headers],[עבודה]],Table2[[#This Row],[role]:[role]])),TRUE,FALSE)</f>
        <v>0</v>
      </c>
      <c r="L2" s="1" t="b">
        <f>IF(ISNUMBER(SEARCH(Table2[[#Headers],[עליון]],Table2[[#This Row],[role]:[role]])),TRUE,FALSE)</f>
        <v>1</v>
      </c>
      <c r="M2" s="1" t="b">
        <f>IF(ISNUMBER(SEARCH(Table2[[#Headers],[נוער]],Table2[[#This Row],[role]:[role]])),TRUE,FALSE)</f>
        <v>0</v>
      </c>
      <c r="N2" s="1" t="b">
        <f>IF(ISNUMBER(SEARCH(Table2[[#Headers],[משנה]],Table2[[#This Row],[role]:[role]])),TRUE,FALSE)</f>
        <v>1</v>
      </c>
      <c r="O2" s="1" t="b">
        <f>IF(ISNUMBER(SEARCH(Table2[[#Headers],[בתי המשפט]],Table2[[#This Row],[role]:[role]])),TRUE,FALSE)</f>
        <v>0</v>
      </c>
      <c r="P2" s="1" t="b">
        <f>IF(ISNUMBER(SEARCH(Table2[[#Headers],[מנהל]],Table2[[#This Row],[role]:[role]])),TRUE,FALSE)</f>
        <v>0</v>
      </c>
      <c r="Q2" s="1" t="b">
        <f>IF(ISNUMBER(SEARCH(Table2[[#Headers],[תעבורה]],Table2[[#This Row],[role]:[role]])),TRUE,FALSE)</f>
        <v>0</v>
      </c>
      <c r="R2" s="1" t="b">
        <f>IF(AND(Table2[[#This Row],[נשיא]]=TRUE,AND(Table2[[#This Row],[סגן]]=FALSE,Table2[[#This Row],[משנה]]=FALSE)),TRUE,FALSE)</f>
        <v>0</v>
      </c>
      <c r="S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3" spans="1:20" x14ac:dyDescent="0.25">
      <c r="A3" s="1" t="s">
        <v>274</v>
      </c>
      <c r="B3" s="1" t="str">
        <f>Table2[[#This Row],[Column1]]</f>
        <v>משנה לנשיא בית המשפט העליון בדימוס</v>
      </c>
      <c r="C3" s="1" t="b">
        <f>IF(ISNUMBER(SEARCH(Table2[[#Headers],[סגן]],Table2[[#This Row],[role]:[role]])),TRUE,FALSE)</f>
        <v>0</v>
      </c>
      <c r="D3" s="1" t="b">
        <f>IF(ISNUMBER(SEARCH(Table2[[#Headers],[נשיא]],Table2[[#This Row],[role]:[role]])),TRUE,FALSE)</f>
        <v>1</v>
      </c>
      <c r="E3" s="1" t="b">
        <f>IF(ISNUMBER(SEARCH(Table2[[#Headers],[שופט]],Table2[[#This Row],[role]:[role]])),TRUE,FALSE)</f>
        <v>0</v>
      </c>
      <c r="F3" s="1" t="b">
        <f>IF(ISNUMBER(SEARCH(Table2[[#Headers],[רשם]],Table2[[#This Row],[role]:[role]])),TRUE,FALSE)</f>
        <v>0</v>
      </c>
      <c r="G3" s="1" t="b">
        <f>IF(ISNUMBER(SEARCH(Table2[[#Headers],[מחוזי]],Table2[[#This Row],[role]:[role]])),TRUE,FALSE)</f>
        <v>0</v>
      </c>
      <c r="H3" s="1" t="b">
        <f>IF(ISNUMBER(SEARCH(Table2[[#Headers],[שלום]],Table2[[#This Row],[role]:[role]])),TRUE,FALSE)</f>
        <v>0</v>
      </c>
      <c r="I3" s="1" t="b">
        <f>IF(ISNUMBER(SEARCH(Table2[[#Headers],[אזורי]],Table2[[#This Row],[role]:[role]])),TRUE,FALSE)</f>
        <v>0</v>
      </c>
      <c r="J3" s="1" t="b">
        <f>IF(ISNUMBER(SEARCH(Table2[[#Headers],[ארצי]],Table2[[#This Row],[role]:[role]])),TRUE,FALSE)</f>
        <v>0</v>
      </c>
      <c r="K3" s="1" t="b">
        <f>IF(ISNUMBER(SEARCH(Table2[[#Headers],[עבודה]],Table2[[#This Row],[role]:[role]])),TRUE,FALSE)</f>
        <v>0</v>
      </c>
      <c r="L3" s="1" t="b">
        <f>IF(ISNUMBER(SEARCH(Table2[[#Headers],[עליון]],Table2[[#This Row],[role]:[role]])),TRUE,FALSE)</f>
        <v>1</v>
      </c>
      <c r="M3" s="1" t="b">
        <f>IF(ISNUMBER(SEARCH(Table2[[#Headers],[נוער]],Table2[[#This Row],[role]:[role]])),TRUE,FALSE)</f>
        <v>0</v>
      </c>
      <c r="N3" s="1" t="b">
        <f>IF(ISNUMBER(SEARCH(Table2[[#Headers],[משנה]],Table2[[#This Row],[role]:[role]])),TRUE,FALSE)</f>
        <v>1</v>
      </c>
      <c r="O3" s="1" t="b">
        <f>IF(ISNUMBER(SEARCH(Table2[[#Headers],[בתי המשפט]],Table2[[#This Row],[role]:[role]])),TRUE,FALSE)</f>
        <v>0</v>
      </c>
      <c r="P3" s="1" t="b">
        <f>IF(ISNUMBER(SEARCH(Table2[[#Headers],[מנהל]],Table2[[#This Row],[role]:[role]])),TRUE,FALSE)</f>
        <v>0</v>
      </c>
      <c r="Q3" s="1" t="b">
        <f>IF(ISNUMBER(SEARCH(Table2[[#Headers],[תעבורה]],Table2[[#This Row],[role]:[role]])),TRUE,FALSE)</f>
        <v>0</v>
      </c>
      <c r="R3" s="1" t="b">
        <f>IF(AND(Table2[[#This Row],[נשיא]]=TRUE,AND(Table2[[#This Row],[סגן]]=FALSE,Table2[[#This Row],[משנה]]=FALSE)),TRUE,FALSE)</f>
        <v>0</v>
      </c>
      <c r="S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4" spans="1:20" x14ac:dyDescent="0.25">
      <c r="A4" s="1" t="s">
        <v>1251</v>
      </c>
      <c r="B4" s="1" t="str">
        <f>Table2[[#This Row],[Column1]]</f>
        <v>משנה לנשיאת בית המשפט העליון בדימוס</v>
      </c>
      <c r="C4" s="1" t="b">
        <f>IF(ISNUMBER(SEARCH(Table2[[#Headers],[סגן]],Table2[[#This Row],[role]:[role]])),TRUE,FALSE)</f>
        <v>0</v>
      </c>
      <c r="D4" s="1" t="b">
        <f>IF(ISNUMBER(SEARCH(Table2[[#Headers],[נשיא]],Table2[[#This Row],[role]:[role]])),TRUE,FALSE)</f>
        <v>1</v>
      </c>
      <c r="E4" s="1" t="b">
        <f>IF(ISNUMBER(SEARCH(Table2[[#Headers],[שופט]],Table2[[#This Row],[role]:[role]])),TRUE,FALSE)</f>
        <v>0</v>
      </c>
      <c r="F4" s="1" t="b">
        <f>IF(ISNUMBER(SEARCH(Table2[[#Headers],[רשם]],Table2[[#This Row],[role]:[role]])),TRUE,FALSE)</f>
        <v>0</v>
      </c>
      <c r="G4" s="1" t="b">
        <f>IF(ISNUMBER(SEARCH(Table2[[#Headers],[מחוזי]],Table2[[#This Row],[role]:[role]])),TRUE,FALSE)</f>
        <v>0</v>
      </c>
      <c r="H4" s="1" t="b">
        <f>IF(ISNUMBER(SEARCH(Table2[[#Headers],[שלום]],Table2[[#This Row],[role]:[role]])),TRUE,FALSE)</f>
        <v>0</v>
      </c>
      <c r="I4" s="1" t="b">
        <f>IF(ISNUMBER(SEARCH(Table2[[#Headers],[אזורי]],Table2[[#This Row],[role]:[role]])),TRUE,FALSE)</f>
        <v>0</v>
      </c>
      <c r="J4" s="1" t="b">
        <f>IF(ISNUMBER(SEARCH(Table2[[#Headers],[ארצי]],Table2[[#This Row],[role]:[role]])),TRUE,FALSE)</f>
        <v>0</v>
      </c>
      <c r="K4" s="1" t="b">
        <f>IF(ISNUMBER(SEARCH(Table2[[#Headers],[עבודה]],Table2[[#This Row],[role]:[role]])),TRUE,FALSE)</f>
        <v>0</v>
      </c>
      <c r="L4" s="1" t="b">
        <f>IF(ISNUMBER(SEARCH(Table2[[#Headers],[עליון]],Table2[[#This Row],[role]:[role]])),TRUE,FALSE)</f>
        <v>1</v>
      </c>
      <c r="M4" s="1" t="b">
        <f>IF(ISNUMBER(SEARCH(Table2[[#Headers],[נוער]],Table2[[#This Row],[role]:[role]])),TRUE,FALSE)</f>
        <v>0</v>
      </c>
      <c r="N4" s="1" t="b">
        <f>IF(ISNUMBER(SEARCH(Table2[[#Headers],[משנה]],Table2[[#This Row],[role]:[role]])),TRUE,FALSE)</f>
        <v>1</v>
      </c>
      <c r="O4" s="1" t="b">
        <f>IF(ISNUMBER(SEARCH(Table2[[#Headers],[בתי המשפט]],Table2[[#This Row],[role]:[role]])),TRUE,FALSE)</f>
        <v>0</v>
      </c>
      <c r="P4" s="1" t="b">
        <f>IF(ISNUMBER(SEARCH(Table2[[#Headers],[מנהל]],Table2[[#This Row],[role]:[role]])),TRUE,FALSE)</f>
        <v>0</v>
      </c>
      <c r="Q4" s="1" t="b">
        <f>IF(ISNUMBER(SEARCH(Table2[[#Headers],[תעבורה]],Table2[[#This Row],[role]:[role]])),TRUE,FALSE)</f>
        <v>0</v>
      </c>
      <c r="R4" s="1" t="b">
        <f>IF(AND(Table2[[#This Row],[נשיא]]=TRUE,AND(Table2[[#This Row],[סגן]]=FALSE,Table2[[#This Row],[משנה]]=FALSE)),TRUE,FALSE)</f>
        <v>0</v>
      </c>
      <c r="S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5" spans="1:20" x14ac:dyDescent="0.25">
      <c r="A5" s="1" t="s">
        <v>243</v>
      </c>
      <c r="B5" s="1" t="str">
        <f>Table2[[#This Row],[Column1]]</f>
        <v>נשיא בית המשפט העליון</v>
      </c>
      <c r="C5" s="1" t="b">
        <f>IF(ISNUMBER(SEARCH(Table2[[#Headers],[סגן]],Table2[[#This Row],[role]:[role]])),TRUE,FALSE)</f>
        <v>0</v>
      </c>
      <c r="D5" s="1" t="b">
        <f>IF(ISNUMBER(SEARCH(Table2[[#Headers],[נשיא]],Table2[[#This Row],[role]:[role]])),TRUE,FALSE)</f>
        <v>1</v>
      </c>
      <c r="E5" s="1" t="b">
        <f>IF(ISNUMBER(SEARCH(Table2[[#Headers],[שופט]],Table2[[#This Row],[role]:[role]])),TRUE,FALSE)</f>
        <v>0</v>
      </c>
      <c r="F5" s="1" t="b">
        <f>IF(ISNUMBER(SEARCH(Table2[[#Headers],[רשם]],Table2[[#This Row],[role]:[role]])),TRUE,FALSE)</f>
        <v>0</v>
      </c>
      <c r="G5" s="1" t="b">
        <f>IF(ISNUMBER(SEARCH(Table2[[#Headers],[מחוזי]],Table2[[#This Row],[role]:[role]])),TRUE,FALSE)</f>
        <v>0</v>
      </c>
      <c r="H5" s="1" t="b">
        <f>IF(ISNUMBER(SEARCH(Table2[[#Headers],[שלום]],Table2[[#This Row],[role]:[role]])),TRUE,FALSE)</f>
        <v>0</v>
      </c>
      <c r="I5" s="1" t="b">
        <f>IF(ISNUMBER(SEARCH(Table2[[#Headers],[אזורי]],Table2[[#This Row],[role]:[role]])),TRUE,FALSE)</f>
        <v>0</v>
      </c>
      <c r="J5" s="1" t="b">
        <f>IF(ISNUMBER(SEARCH(Table2[[#Headers],[ארצי]],Table2[[#This Row],[role]:[role]])),TRUE,FALSE)</f>
        <v>0</v>
      </c>
      <c r="K5" s="1" t="b">
        <f>IF(ISNUMBER(SEARCH(Table2[[#Headers],[עבודה]],Table2[[#This Row],[role]:[role]])),TRUE,FALSE)</f>
        <v>0</v>
      </c>
      <c r="L5" s="1" t="b">
        <f>IF(ISNUMBER(SEARCH(Table2[[#Headers],[עליון]],Table2[[#This Row],[role]:[role]])),TRUE,FALSE)</f>
        <v>1</v>
      </c>
      <c r="M5" s="1" t="b">
        <f>IF(ISNUMBER(SEARCH(Table2[[#Headers],[נוער]],Table2[[#This Row],[role]:[role]])),TRUE,FALSE)</f>
        <v>0</v>
      </c>
      <c r="N5" s="1" t="b">
        <f>IF(ISNUMBER(SEARCH(Table2[[#Headers],[משנה]],Table2[[#This Row],[role]:[role]])),TRUE,FALSE)</f>
        <v>0</v>
      </c>
      <c r="O5" s="1" t="b">
        <f>IF(ISNUMBER(SEARCH(Table2[[#Headers],[בתי המשפט]],Table2[[#This Row],[role]:[role]])),TRUE,FALSE)</f>
        <v>0</v>
      </c>
      <c r="P5" s="1" t="b">
        <f>IF(ISNUMBER(SEARCH(Table2[[#Headers],[מנהל]],Table2[[#This Row],[role]:[role]])),TRUE,FALSE)</f>
        <v>0</v>
      </c>
      <c r="Q5" s="1" t="b">
        <f>IF(ISNUMBER(SEARCH(Table2[[#Headers],[תעבורה]],Table2[[#This Row],[role]:[role]])),TRUE,FALSE)</f>
        <v>0</v>
      </c>
      <c r="R5" s="1" t="b">
        <f>IF(AND(Table2[[#This Row],[נשיא]]=TRUE,AND(Table2[[#This Row],[סגן]]=FALSE,Table2[[#This Row],[משנה]]=FALSE)),TRUE,FALSE)</f>
        <v>1</v>
      </c>
      <c r="S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6" spans="1:20" x14ac:dyDescent="0.25">
      <c r="A6" s="1" t="s">
        <v>1106</v>
      </c>
      <c r="B6" s="1" t="str">
        <f>Table2[[#This Row],[Column1]]</f>
        <v>נשיא בית המשפט העליון בדימוס</v>
      </c>
      <c r="C6" s="1" t="b">
        <f>IF(ISNUMBER(SEARCH(Table2[[#Headers],[סגן]],Table2[[#This Row],[role]:[role]])),TRUE,FALSE)</f>
        <v>0</v>
      </c>
      <c r="D6" s="1" t="b">
        <f>IF(ISNUMBER(SEARCH(Table2[[#Headers],[נשיא]],Table2[[#This Row],[role]:[role]])),TRUE,FALSE)</f>
        <v>1</v>
      </c>
      <c r="E6" s="1" t="b">
        <f>IF(ISNUMBER(SEARCH(Table2[[#Headers],[שופט]],Table2[[#This Row],[role]:[role]])),TRUE,FALSE)</f>
        <v>0</v>
      </c>
      <c r="F6" s="1" t="b">
        <f>IF(ISNUMBER(SEARCH(Table2[[#Headers],[רשם]],Table2[[#This Row],[role]:[role]])),TRUE,FALSE)</f>
        <v>0</v>
      </c>
      <c r="G6" s="1" t="b">
        <f>IF(ISNUMBER(SEARCH(Table2[[#Headers],[מחוזי]],Table2[[#This Row],[role]:[role]])),TRUE,FALSE)</f>
        <v>0</v>
      </c>
      <c r="H6" s="1" t="b">
        <f>IF(ISNUMBER(SEARCH(Table2[[#Headers],[שלום]],Table2[[#This Row],[role]:[role]])),TRUE,FALSE)</f>
        <v>0</v>
      </c>
      <c r="I6" s="1" t="b">
        <f>IF(ISNUMBER(SEARCH(Table2[[#Headers],[אזורי]],Table2[[#This Row],[role]:[role]])),TRUE,FALSE)</f>
        <v>0</v>
      </c>
      <c r="J6" s="1" t="b">
        <f>IF(ISNUMBER(SEARCH(Table2[[#Headers],[ארצי]],Table2[[#This Row],[role]:[role]])),TRUE,FALSE)</f>
        <v>0</v>
      </c>
      <c r="K6" s="1" t="b">
        <f>IF(ISNUMBER(SEARCH(Table2[[#Headers],[עבודה]],Table2[[#This Row],[role]:[role]])),TRUE,FALSE)</f>
        <v>0</v>
      </c>
      <c r="L6" s="1" t="b">
        <f>IF(ISNUMBER(SEARCH(Table2[[#Headers],[עליון]],Table2[[#This Row],[role]:[role]])),TRUE,FALSE)</f>
        <v>1</v>
      </c>
      <c r="M6" s="1" t="b">
        <f>IF(ISNUMBER(SEARCH(Table2[[#Headers],[נוער]],Table2[[#This Row],[role]:[role]])),TRUE,FALSE)</f>
        <v>0</v>
      </c>
      <c r="N6" s="1" t="b">
        <f>IF(ISNUMBER(SEARCH(Table2[[#Headers],[משנה]],Table2[[#This Row],[role]:[role]])),TRUE,FALSE)</f>
        <v>0</v>
      </c>
      <c r="O6" s="1" t="b">
        <f>IF(ISNUMBER(SEARCH(Table2[[#Headers],[בתי המשפט]],Table2[[#This Row],[role]:[role]])),TRUE,FALSE)</f>
        <v>0</v>
      </c>
      <c r="P6" s="1" t="b">
        <f>IF(ISNUMBER(SEARCH(Table2[[#Headers],[מנהל]],Table2[[#This Row],[role]:[role]])),TRUE,FALSE)</f>
        <v>0</v>
      </c>
      <c r="Q6" s="1" t="b">
        <f>IF(ISNUMBER(SEARCH(Table2[[#Headers],[תעבורה]],Table2[[#This Row],[role]:[role]])),TRUE,FALSE)</f>
        <v>0</v>
      </c>
      <c r="R6" s="1" t="b">
        <f>IF(AND(Table2[[#This Row],[נשיא]]=TRUE,AND(Table2[[#This Row],[סגן]]=FALSE,Table2[[#This Row],[משנה]]=FALSE)),TRUE,FALSE)</f>
        <v>1</v>
      </c>
      <c r="S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7" spans="1:20" x14ac:dyDescent="0.25">
      <c r="A7" s="1" t="s">
        <v>2093</v>
      </c>
      <c r="B7" s="1" t="str">
        <f>Table2[[#This Row],[Column1]]</f>
        <v>נשיאת בית המשפט העליון</v>
      </c>
      <c r="C7" s="1" t="b">
        <f>IF(ISNUMBER(SEARCH(Table2[[#Headers],[סגן]],Table2[[#This Row],[role]:[role]])),TRUE,FALSE)</f>
        <v>0</v>
      </c>
      <c r="D7" s="1" t="b">
        <f>IF(ISNUMBER(SEARCH(Table2[[#Headers],[נשיא]],Table2[[#This Row],[role]:[role]])),TRUE,FALSE)</f>
        <v>1</v>
      </c>
      <c r="E7" s="1" t="b">
        <f>IF(ISNUMBER(SEARCH(Table2[[#Headers],[שופט]],Table2[[#This Row],[role]:[role]])),TRUE,FALSE)</f>
        <v>0</v>
      </c>
      <c r="F7" s="1" t="b">
        <f>IF(ISNUMBER(SEARCH(Table2[[#Headers],[רשם]],Table2[[#This Row],[role]:[role]])),TRUE,FALSE)</f>
        <v>0</v>
      </c>
      <c r="G7" s="1" t="b">
        <f>IF(ISNUMBER(SEARCH(Table2[[#Headers],[מחוזי]],Table2[[#This Row],[role]:[role]])),TRUE,FALSE)</f>
        <v>0</v>
      </c>
      <c r="H7" s="1" t="b">
        <f>IF(ISNUMBER(SEARCH(Table2[[#Headers],[שלום]],Table2[[#This Row],[role]:[role]])),TRUE,FALSE)</f>
        <v>0</v>
      </c>
      <c r="I7" s="1" t="b">
        <f>IF(ISNUMBER(SEARCH(Table2[[#Headers],[אזורי]],Table2[[#This Row],[role]:[role]])),TRUE,FALSE)</f>
        <v>0</v>
      </c>
      <c r="J7" s="1" t="b">
        <f>IF(ISNUMBER(SEARCH(Table2[[#Headers],[ארצי]],Table2[[#This Row],[role]:[role]])),TRUE,FALSE)</f>
        <v>0</v>
      </c>
      <c r="K7" s="1" t="b">
        <f>IF(ISNUMBER(SEARCH(Table2[[#Headers],[עבודה]],Table2[[#This Row],[role]:[role]])),TRUE,FALSE)</f>
        <v>0</v>
      </c>
      <c r="L7" s="1" t="b">
        <f>IF(ISNUMBER(SEARCH(Table2[[#Headers],[עליון]],Table2[[#This Row],[role]:[role]])),TRUE,FALSE)</f>
        <v>1</v>
      </c>
      <c r="M7" s="1" t="b">
        <f>IF(ISNUMBER(SEARCH(Table2[[#Headers],[נוער]],Table2[[#This Row],[role]:[role]])),TRUE,FALSE)</f>
        <v>0</v>
      </c>
      <c r="N7" s="1" t="b">
        <f>IF(ISNUMBER(SEARCH(Table2[[#Headers],[משנה]],Table2[[#This Row],[role]:[role]])),TRUE,FALSE)</f>
        <v>0</v>
      </c>
      <c r="O7" s="1" t="b">
        <f>IF(ISNUMBER(SEARCH(Table2[[#Headers],[בתי המשפט]],Table2[[#This Row],[role]:[role]])),TRUE,FALSE)</f>
        <v>0</v>
      </c>
      <c r="P7" s="1" t="b">
        <f>IF(ISNUMBER(SEARCH(Table2[[#Headers],[מנהל]],Table2[[#This Row],[role]:[role]])),TRUE,FALSE)</f>
        <v>0</v>
      </c>
      <c r="Q7" s="1" t="b">
        <f>IF(ISNUMBER(SEARCH(Table2[[#Headers],[תעבורה]],Table2[[#This Row],[role]:[role]])),TRUE,FALSE)</f>
        <v>0</v>
      </c>
      <c r="R7" s="1" t="b">
        <f>IF(AND(Table2[[#This Row],[נשיא]]=TRUE,AND(Table2[[#This Row],[סגן]]=FALSE,Table2[[#This Row],[משנה]]=FALSE)),TRUE,FALSE)</f>
        <v>1</v>
      </c>
      <c r="S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8" spans="1:20" x14ac:dyDescent="0.25">
      <c r="A8" s="1" t="s">
        <v>767</v>
      </c>
      <c r="B8" s="1" t="str">
        <f>Table2[[#This Row],[Column1]]</f>
        <v>נשיאת בית המשפט העליון בדימוס</v>
      </c>
      <c r="C8" s="1" t="b">
        <f>IF(ISNUMBER(SEARCH(Table2[[#Headers],[סגן]],Table2[[#This Row],[role]:[role]])),TRUE,FALSE)</f>
        <v>0</v>
      </c>
      <c r="D8" s="1" t="b">
        <f>IF(ISNUMBER(SEARCH(Table2[[#Headers],[נשיא]],Table2[[#This Row],[role]:[role]])),TRUE,FALSE)</f>
        <v>1</v>
      </c>
      <c r="E8" s="1" t="b">
        <f>IF(ISNUMBER(SEARCH(Table2[[#Headers],[שופט]],Table2[[#This Row],[role]:[role]])),TRUE,FALSE)</f>
        <v>0</v>
      </c>
      <c r="F8" s="1" t="b">
        <f>IF(ISNUMBER(SEARCH(Table2[[#Headers],[רשם]],Table2[[#This Row],[role]:[role]])),TRUE,FALSE)</f>
        <v>0</v>
      </c>
      <c r="G8" s="1" t="b">
        <f>IF(ISNUMBER(SEARCH(Table2[[#Headers],[מחוזי]],Table2[[#This Row],[role]:[role]])),TRUE,FALSE)</f>
        <v>0</v>
      </c>
      <c r="H8" s="1" t="b">
        <f>IF(ISNUMBER(SEARCH(Table2[[#Headers],[שלום]],Table2[[#This Row],[role]:[role]])),TRUE,FALSE)</f>
        <v>0</v>
      </c>
      <c r="I8" s="1" t="b">
        <f>IF(ISNUMBER(SEARCH(Table2[[#Headers],[אזורי]],Table2[[#This Row],[role]:[role]])),TRUE,FALSE)</f>
        <v>0</v>
      </c>
      <c r="J8" s="1" t="b">
        <f>IF(ISNUMBER(SEARCH(Table2[[#Headers],[ארצי]],Table2[[#This Row],[role]:[role]])),TRUE,FALSE)</f>
        <v>0</v>
      </c>
      <c r="K8" s="1" t="b">
        <f>IF(ISNUMBER(SEARCH(Table2[[#Headers],[עבודה]],Table2[[#This Row],[role]:[role]])),TRUE,FALSE)</f>
        <v>0</v>
      </c>
      <c r="L8" s="1" t="b">
        <f>IF(ISNUMBER(SEARCH(Table2[[#Headers],[עליון]],Table2[[#This Row],[role]:[role]])),TRUE,FALSE)</f>
        <v>1</v>
      </c>
      <c r="M8" s="1" t="b">
        <f>IF(ISNUMBER(SEARCH(Table2[[#Headers],[נוער]],Table2[[#This Row],[role]:[role]])),TRUE,FALSE)</f>
        <v>0</v>
      </c>
      <c r="N8" s="1" t="b">
        <f>IF(ISNUMBER(SEARCH(Table2[[#Headers],[משנה]],Table2[[#This Row],[role]:[role]])),TRUE,FALSE)</f>
        <v>0</v>
      </c>
      <c r="O8" s="1" t="b">
        <f>IF(ISNUMBER(SEARCH(Table2[[#Headers],[בתי המשפט]],Table2[[#This Row],[role]:[role]])),TRUE,FALSE)</f>
        <v>0</v>
      </c>
      <c r="P8" s="1" t="b">
        <f>IF(ISNUMBER(SEARCH(Table2[[#Headers],[מנהל]],Table2[[#This Row],[role]:[role]])),TRUE,FALSE)</f>
        <v>0</v>
      </c>
      <c r="Q8" s="1" t="b">
        <f>IF(ISNUMBER(SEARCH(Table2[[#Headers],[תעבורה]],Table2[[#This Row],[role]:[role]])),TRUE,FALSE)</f>
        <v>0</v>
      </c>
      <c r="R8" s="1" t="b">
        <f>IF(AND(Table2[[#This Row],[נשיא]]=TRUE,AND(Table2[[#This Row],[סגן]]=FALSE,Table2[[#This Row],[משנה]]=FALSE)),TRUE,FALSE)</f>
        <v>1</v>
      </c>
      <c r="S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9" spans="1:20" x14ac:dyDescent="0.25">
      <c r="A9" s="1" t="s">
        <v>2516</v>
      </c>
      <c r="B9" s="1" t="str">
        <f>Table2[[#This Row],[Column1]]</f>
        <v>רשם בית המשפט העליון</v>
      </c>
      <c r="C9" s="1" t="b">
        <f>IF(ISNUMBER(SEARCH(Table2[[#Headers],[סגן]],Table2[[#This Row],[role]:[role]])),TRUE,FALSE)</f>
        <v>0</v>
      </c>
      <c r="D9" s="1" t="b">
        <f>IF(ISNUMBER(SEARCH(Table2[[#Headers],[נשיא]],Table2[[#This Row],[role]:[role]])),TRUE,FALSE)</f>
        <v>0</v>
      </c>
      <c r="E9" s="1" t="b">
        <f>IF(ISNUMBER(SEARCH(Table2[[#Headers],[שופט]],Table2[[#This Row],[role]:[role]])),TRUE,FALSE)</f>
        <v>0</v>
      </c>
      <c r="F9" s="1" t="b">
        <f>IF(ISNUMBER(SEARCH(Table2[[#Headers],[רשם]],Table2[[#This Row],[role]:[role]])),TRUE,FALSE)</f>
        <v>1</v>
      </c>
      <c r="G9" s="1" t="b">
        <f>IF(ISNUMBER(SEARCH(Table2[[#Headers],[מחוזי]],Table2[[#This Row],[role]:[role]])),TRUE,FALSE)</f>
        <v>0</v>
      </c>
      <c r="H9" s="1" t="b">
        <f>IF(ISNUMBER(SEARCH(Table2[[#Headers],[שלום]],Table2[[#This Row],[role]:[role]])),TRUE,FALSE)</f>
        <v>0</v>
      </c>
      <c r="I9" s="1" t="b">
        <f>IF(ISNUMBER(SEARCH(Table2[[#Headers],[אזורי]],Table2[[#This Row],[role]:[role]])),TRUE,FALSE)</f>
        <v>0</v>
      </c>
      <c r="J9" s="1" t="b">
        <f>IF(ISNUMBER(SEARCH(Table2[[#Headers],[ארצי]],Table2[[#This Row],[role]:[role]])),TRUE,FALSE)</f>
        <v>0</v>
      </c>
      <c r="K9" s="1" t="b">
        <f>IF(ISNUMBER(SEARCH(Table2[[#Headers],[עבודה]],Table2[[#This Row],[role]:[role]])),TRUE,FALSE)</f>
        <v>0</v>
      </c>
      <c r="L9" s="1" t="b">
        <f>IF(ISNUMBER(SEARCH(Table2[[#Headers],[עליון]],Table2[[#This Row],[role]:[role]])),TRUE,FALSE)</f>
        <v>1</v>
      </c>
      <c r="M9" s="1" t="b">
        <f>IF(ISNUMBER(SEARCH(Table2[[#Headers],[נוער]],Table2[[#This Row],[role]:[role]])),TRUE,FALSE)</f>
        <v>0</v>
      </c>
      <c r="N9" s="1" t="b">
        <f>IF(ISNUMBER(SEARCH(Table2[[#Headers],[משנה]],Table2[[#This Row],[role]:[role]])),TRUE,FALSE)</f>
        <v>0</v>
      </c>
      <c r="O9" s="1" t="b">
        <f>IF(ISNUMBER(SEARCH(Table2[[#Headers],[בתי המשפט]],Table2[[#This Row],[role]:[role]])),TRUE,FALSE)</f>
        <v>0</v>
      </c>
      <c r="P9" s="1" t="b">
        <f>IF(ISNUMBER(SEARCH(Table2[[#Headers],[מנהל]],Table2[[#This Row],[role]:[role]])),TRUE,FALSE)</f>
        <v>0</v>
      </c>
      <c r="Q9" s="1" t="b">
        <f>IF(ISNUMBER(SEARCH(Table2[[#Headers],[תעבורה]],Table2[[#This Row],[role]:[role]])),TRUE,FALSE)</f>
        <v>0</v>
      </c>
      <c r="R9" s="1" t="b">
        <f>IF(AND(Table2[[#This Row],[נשיא]]=TRUE,AND(Table2[[#This Row],[סגן]]=FALSE,Table2[[#This Row],[משנה]]=FALSE)),TRUE,FALSE)</f>
        <v>0</v>
      </c>
      <c r="S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0" spans="1:20" x14ac:dyDescent="0.25">
      <c r="A10" s="1" t="s">
        <v>3209</v>
      </c>
      <c r="B10" s="1" t="str">
        <f>Table2[[#This Row],[Column1]]</f>
        <v>רשמת בית המשפט העליון</v>
      </c>
      <c r="C10" s="1" t="b">
        <f>IF(ISNUMBER(SEARCH(Table2[[#Headers],[סגן]],Table2[[#This Row],[role]:[role]])),TRUE,FALSE)</f>
        <v>0</v>
      </c>
      <c r="D10" s="1" t="b">
        <f>IF(ISNUMBER(SEARCH(Table2[[#Headers],[נשיא]],Table2[[#This Row],[role]:[role]])),TRUE,FALSE)</f>
        <v>0</v>
      </c>
      <c r="E10" s="1" t="b">
        <f>IF(ISNUMBER(SEARCH(Table2[[#Headers],[שופט]],Table2[[#This Row],[role]:[role]])),TRUE,FALSE)</f>
        <v>0</v>
      </c>
      <c r="F10" s="1" t="b">
        <f>IF(ISNUMBER(SEARCH(Table2[[#Headers],[רשם]],Table2[[#This Row],[role]:[role]])),TRUE,FALSE)</f>
        <v>1</v>
      </c>
      <c r="G10" s="1" t="b">
        <f>IF(ISNUMBER(SEARCH(Table2[[#Headers],[מחוזי]],Table2[[#This Row],[role]:[role]])),TRUE,FALSE)</f>
        <v>0</v>
      </c>
      <c r="H10" s="1" t="b">
        <f>IF(ISNUMBER(SEARCH(Table2[[#Headers],[שלום]],Table2[[#This Row],[role]:[role]])),TRUE,FALSE)</f>
        <v>0</v>
      </c>
      <c r="I10" s="1" t="b">
        <f>IF(ISNUMBER(SEARCH(Table2[[#Headers],[אזורי]],Table2[[#This Row],[role]:[role]])),TRUE,FALSE)</f>
        <v>0</v>
      </c>
      <c r="J10" s="1" t="b">
        <f>IF(ISNUMBER(SEARCH(Table2[[#Headers],[ארצי]],Table2[[#This Row],[role]:[role]])),TRUE,FALSE)</f>
        <v>0</v>
      </c>
      <c r="K10" s="1" t="b">
        <f>IF(ISNUMBER(SEARCH(Table2[[#Headers],[עבודה]],Table2[[#This Row],[role]:[role]])),TRUE,FALSE)</f>
        <v>0</v>
      </c>
      <c r="L10" s="1" t="b">
        <f>IF(ISNUMBER(SEARCH(Table2[[#Headers],[עליון]],Table2[[#This Row],[role]:[role]])),TRUE,FALSE)</f>
        <v>1</v>
      </c>
      <c r="M10" s="1" t="b">
        <f>IF(ISNUMBER(SEARCH(Table2[[#Headers],[נוער]],Table2[[#This Row],[role]:[role]])),TRUE,FALSE)</f>
        <v>0</v>
      </c>
      <c r="N10" s="1" t="b">
        <f>IF(ISNUMBER(SEARCH(Table2[[#Headers],[משנה]],Table2[[#This Row],[role]:[role]])),TRUE,FALSE)</f>
        <v>0</v>
      </c>
      <c r="O10" s="1" t="b">
        <f>IF(ISNUMBER(SEARCH(Table2[[#Headers],[בתי המשפט]],Table2[[#This Row],[role]:[role]])),TRUE,FALSE)</f>
        <v>0</v>
      </c>
      <c r="P10" s="1" t="b">
        <f>IF(ISNUMBER(SEARCH(Table2[[#Headers],[מנהל]],Table2[[#This Row],[role]:[role]])),TRUE,FALSE)</f>
        <v>0</v>
      </c>
      <c r="Q10" s="1" t="b">
        <f>IF(ISNUMBER(SEARCH(Table2[[#Headers],[תעבורה]],Table2[[#This Row],[role]:[role]])),TRUE,FALSE)</f>
        <v>0</v>
      </c>
      <c r="R10" s="1" t="b">
        <f>IF(AND(Table2[[#This Row],[נשיא]]=TRUE,AND(Table2[[#This Row],[סגן]]=FALSE,Table2[[#This Row],[משנה]]=FALSE)),TRUE,FALSE)</f>
        <v>0</v>
      </c>
      <c r="S1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1" spans="1:20" x14ac:dyDescent="0.25">
      <c r="A11" s="1" t="s">
        <v>451</v>
      </c>
      <c r="B11" s="1" t="str">
        <f>Table2[[#This Row],[Column1]]</f>
        <v>שופט בית המשפט העליון</v>
      </c>
      <c r="C11" s="1" t="b">
        <f>IF(ISNUMBER(SEARCH(Table2[[#Headers],[סגן]],Table2[[#This Row],[role]:[role]])),TRUE,FALSE)</f>
        <v>0</v>
      </c>
      <c r="D11" s="1" t="b">
        <f>IF(ISNUMBER(SEARCH(Table2[[#Headers],[נשיא]],Table2[[#This Row],[role]:[role]])),TRUE,FALSE)</f>
        <v>0</v>
      </c>
      <c r="E11" s="1" t="b">
        <f>IF(ISNUMBER(SEARCH(Table2[[#Headers],[שופט]],Table2[[#This Row],[role]:[role]])),TRUE,FALSE)</f>
        <v>1</v>
      </c>
      <c r="F11" s="1" t="b">
        <f>IF(ISNUMBER(SEARCH(Table2[[#Headers],[רשם]],Table2[[#This Row],[role]:[role]])),TRUE,FALSE)</f>
        <v>0</v>
      </c>
      <c r="G11" s="1" t="b">
        <f>IF(ISNUMBER(SEARCH(Table2[[#Headers],[מחוזי]],Table2[[#This Row],[role]:[role]])),TRUE,FALSE)</f>
        <v>0</v>
      </c>
      <c r="H11" s="1" t="b">
        <f>IF(ISNUMBER(SEARCH(Table2[[#Headers],[שלום]],Table2[[#This Row],[role]:[role]])),TRUE,FALSE)</f>
        <v>0</v>
      </c>
      <c r="I11" s="1" t="b">
        <f>IF(ISNUMBER(SEARCH(Table2[[#Headers],[אזורי]],Table2[[#This Row],[role]:[role]])),TRUE,FALSE)</f>
        <v>0</v>
      </c>
      <c r="J11" s="1" t="b">
        <f>IF(ISNUMBER(SEARCH(Table2[[#Headers],[ארצי]],Table2[[#This Row],[role]:[role]])),TRUE,FALSE)</f>
        <v>0</v>
      </c>
      <c r="K11" s="1" t="b">
        <f>IF(ISNUMBER(SEARCH(Table2[[#Headers],[עבודה]],Table2[[#This Row],[role]:[role]])),TRUE,FALSE)</f>
        <v>0</v>
      </c>
      <c r="L11" s="1" t="b">
        <f>IF(ISNUMBER(SEARCH(Table2[[#Headers],[עליון]],Table2[[#This Row],[role]:[role]])),TRUE,FALSE)</f>
        <v>1</v>
      </c>
      <c r="M11" s="1" t="b">
        <f>IF(ISNUMBER(SEARCH(Table2[[#Headers],[נוער]],Table2[[#This Row],[role]:[role]])),TRUE,FALSE)</f>
        <v>0</v>
      </c>
      <c r="N11" s="1" t="b">
        <f>IF(ISNUMBER(SEARCH(Table2[[#Headers],[משנה]],Table2[[#This Row],[role]:[role]])),TRUE,FALSE)</f>
        <v>0</v>
      </c>
      <c r="O11" s="1" t="b">
        <f>IF(ISNUMBER(SEARCH(Table2[[#Headers],[בתי המשפט]],Table2[[#This Row],[role]:[role]])),TRUE,FALSE)</f>
        <v>0</v>
      </c>
      <c r="P11" s="1" t="b">
        <f>IF(ISNUMBER(SEARCH(Table2[[#Headers],[מנהל]],Table2[[#This Row],[role]:[role]])),TRUE,FALSE)</f>
        <v>0</v>
      </c>
      <c r="Q11" s="1" t="b">
        <f>IF(ISNUMBER(SEARCH(Table2[[#Headers],[תעבורה]],Table2[[#This Row],[role]:[role]])),TRUE,FALSE)</f>
        <v>0</v>
      </c>
      <c r="R11" s="1" t="b">
        <f>IF(AND(Table2[[#This Row],[נשיא]]=TRUE,AND(Table2[[#This Row],[סגן]]=FALSE,Table2[[#This Row],[משנה]]=FALSE)),TRUE,FALSE)</f>
        <v>0</v>
      </c>
      <c r="S1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1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2" spans="1:20" x14ac:dyDescent="0.25">
      <c r="A12" s="1" t="s">
        <v>2552</v>
      </c>
      <c r="B12" s="1" t="str">
        <f>Table2[[#This Row],[Column1]]</f>
        <v>שופט בית המשפט העליון בדימוב</v>
      </c>
      <c r="C12" s="1" t="b">
        <f>IF(ISNUMBER(SEARCH(Table2[[#Headers],[סגן]],Table2[[#This Row],[role]:[role]])),TRUE,FALSE)</f>
        <v>0</v>
      </c>
      <c r="D12" s="1" t="b">
        <f>IF(ISNUMBER(SEARCH(Table2[[#Headers],[נשיא]],Table2[[#This Row],[role]:[role]])),TRUE,FALSE)</f>
        <v>0</v>
      </c>
      <c r="E12" s="1" t="b">
        <f>IF(ISNUMBER(SEARCH(Table2[[#Headers],[שופט]],Table2[[#This Row],[role]:[role]])),TRUE,FALSE)</f>
        <v>1</v>
      </c>
      <c r="F12" s="1" t="b">
        <f>IF(ISNUMBER(SEARCH(Table2[[#Headers],[רשם]],Table2[[#This Row],[role]:[role]])),TRUE,FALSE)</f>
        <v>0</v>
      </c>
      <c r="G12" s="1" t="b">
        <f>IF(ISNUMBER(SEARCH(Table2[[#Headers],[מחוזי]],Table2[[#This Row],[role]:[role]])),TRUE,FALSE)</f>
        <v>0</v>
      </c>
      <c r="H12" s="1" t="b">
        <f>IF(ISNUMBER(SEARCH(Table2[[#Headers],[שלום]],Table2[[#This Row],[role]:[role]])),TRUE,FALSE)</f>
        <v>0</v>
      </c>
      <c r="I12" s="1" t="b">
        <f>IF(ISNUMBER(SEARCH(Table2[[#Headers],[אזורי]],Table2[[#This Row],[role]:[role]])),TRUE,FALSE)</f>
        <v>0</v>
      </c>
      <c r="J12" s="1" t="b">
        <f>IF(ISNUMBER(SEARCH(Table2[[#Headers],[ארצי]],Table2[[#This Row],[role]:[role]])),TRUE,FALSE)</f>
        <v>0</v>
      </c>
      <c r="K12" s="1" t="b">
        <f>IF(ISNUMBER(SEARCH(Table2[[#Headers],[עבודה]],Table2[[#This Row],[role]:[role]])),TRUE,FALSE)</f>
        <v>0</v>
      </c>
      <c r="L12" s="1" t="b">
        <f>IF(ISNUMBER(SEARCH(Table2[[#Headers],[עליון]],Table2[[#This Row],[role]:[role]])),TRUE,FALSE)</f>
        <v>1</v>
      </c>
      <c r="M12" s="1" t="b">
        <f>IF(ISNUMBER(SEARCH(Table2[[#Headers],[נוער]],Table2[[#This Row],[role]:[role]])),TRUE,FALSE)</f>
        <v>0</v>
      </c>
      <c r="N12" s="1" t="b">
        <f>IF(ISNUMBER(SEARCH(Table2[[#Headers],[משנה]],Table2[[#This Row],[role]:[role]])),TRUE,FALSE)</f>
        <v>0</v>
      </c>
      <c r="O12" s="1" t="b">
        <f>IF(ISNUMBER(SEARCH(Table2[[#Headers],[בתי המשפט]],Table2[[#This Row],[role]:[role]])),TRUE,FALSE)</f>
        <v>0</v>
      </c>
      <c r="P12" s="1" t="b">
        <f>IF(ISNUMBER(SEARCH(Table2[[#Headers],[מנהל]],Table2[[#This Row],[role]:[role]])),TRUE,FALSE)</f>
        <v>0</v>
      </c>
      <c r="Q12" s="1" t="b">
        <f>IF(ISNUMBER(SEARCH(Table2[[#Headers],[תעבורה]],Table2[[#This Row],[role]:[role]])),TRUE,FALSE)</f>
        <v>0</v>
      </c>
      <c r="R12" s="1" t="b">
        <f>IF(AND(Table2[[#This Row],[נשיא]]=TRUE,AND(Table2[[#This Row],[סגן]]=FALSE,Table2[[#This Row],[משנה]]=FALSE)),TRUE,FALSE)</f>
        <v>0</v>
      </c>
      <c r="S1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1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3" spans="1:20" x14ac:dyDescent="0.25">
      <c r="A13" s="1" t="s">
        <v>549</v>
      </c>
      <c r="B13" s="1" t="str">
        <f>Table2[[#This Row],[Column1]]</f>
        <v>שופט בית המשפט העליון בדימוס</v>
      </c>
      <c r="C13" s="1" t="b">
        <f>IF(ISNUMBER(SEARCH(Table2[[#Headers],[סגן]],Table2[[#This Row],[role]:[role]])),TRUE,FALSE)</f>
        <v>0</v>
      </c>
      <c r="D13" s="1" t="b">
        <f>IF(ISNUMBER(SEARCH(Table2[[#Headers],[נשיא]],Table2[[#This Row],[role]:[role]])),TRUE,FALSE)</f>
        <v>0</v>
      </c>
      <c r="E13" s="1" t="b">
        <f>IF(ISNUMBER(SEARCH(Table2[[#Headers],[שופט]],Table2[[#This Row],[role]:[role]])),TRUE,FALSE)</f>
        <v>1</v>
      </c>
      <c r="F13" s="1" t="b">
        <f>IF(ISNUMBER(SEARCH(Table2[[#Headers],[רשם]],Table2[[#This Row],[role]:[role]])),TRUE,FALSE)</f>
        <v>0</v>
      </c>
      <c r="G13" s="1" t="b">
        <f>IF(ISNUMBER(SEARCH(Table2[[#Headers],[מחוזי]],Table2[[#This Row],[role]:[role]])),TRUE,FALSE)</f>
        <v>0</v>
      </c>
      <c r="H13" s="1" t="b">
        <f>IF(ISNUMBER(SEARCH(Table2[[#Headers],[שלום]],Table2[[#This Row],[role]:[role]])),TRUE,FALSE)</f>
        <v>0</v>
      </c>
      <c r="I13" s="1" t="b">
        <f>IF(ISNUMBER(SEARCH(Table2[[#Headers],[אזורי]],Table2[[#This Row],[role]:[role]])),TRUE,FALSE)</f>
        <v>0</v>
      </c>
      <c r="J13" s="1" t="b">
        <f>IF(ISNUMBER(SEARCH(Table2[[#Headers],[ארצי]],Table2[[#This Row],[role]:[role]])),TRUE,FALSE)</f>
        <v>0</v>
      </c>
      <c r="K13" s="1" t="b">
        <f>IF(ISNUMBER(SEARCH(Table2[[#Headers],[עבודה]],Table2[[#This Row],[role]:[role]])),TRUE,FALSE)</f>
        <v>0</v>
      </c>
      <c r="L13" s="1" t="b">
        <f>IF(ISNUMBER(SEARCH(Table2[[#Headers],[עליון]],Table2[[#This Row],[role]:[role]])),TRUE,FALSE)</f>
        <v>1</v>
      </c>
      <c r="M13" s="1" t="b">
        <f>IF(ISNUMBER(SEARCH(Table2[[#Headers],[נוער]],Table2[[#This Row],[role]:[role]])),TRUE,FALSE)</f>
        <v>0</v>
      </c>
      <c r="N13" s="1" t="b">
        <f>IF(ISNUMBER(SEARCH(Table2[[#Headers],[משנה]],Table2[[#This Row],[role]:[role]])),TRUE,FALSE)</f>
        <v>0</v>
      </c>
      <c r="O13" s="1" t="b">
        <f>IF(ISNUMBER(SEARCH(Table2[[#Headers],[בתי המשפט]],Table2[[#This Row],[role]:[role]])),TRUE,FALSE)</f>
        <v>0</v>
      </c>
      <c r="P13" s="1" t="b">
        <f>IF(ISNUMBER(SEARCH(Table2[[#Headers],[מנהל]],Table2[[#This Row],[role]:[role]])),TRUE,FALSE)</f>
        <v>0</v>
      </c>
      <c r="Q13" s="1" t="b">
        <f>IF(ISNUMBER(SEARCH(Table2[[#Headers],[תעבורה]],Table2[[#This Row],[role]:[role]])),TRUE,FALSE)</f>
        <v>0</v>
      </c>
      <c r="R13" s="1" t="b">
        <f>IF(AND(Table2[[#This Row],[נשיא]]=TRUE,AND(Table2[[#This Row],[סגן]]=FALSE,Table2[[#This Row],[משנה]]=FALSE)),TRUE,FALSE)</f>
        <v>0</v>
      </c>
      <c r="S1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1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4" spans="1:20" x14ac:dyDescent="0.25">
      <c r="A14" s="1" t="s">
        <v>1639</v>
      </c>
      <c r="B14" s="1" t="str">
        <f>Table2[[#This Row],[Column1]]</f>
        <v>שופט העליון בדימוס</v>
      </c>
      <c r="C14" s="1" t="b">
        <f>IF(ISNUMBER(SEARCH(Table2[[#Headers],[סגן]],Table2[[#This Row],[role]:[role]])),TRUE,FALSE)</f>
        <v>0</v>
      </c>
      <c r="D14" s="1" t="b">
        <f>IF(ISNUMBER(SEARCH(Table2[[#Headers],[נשיא]],Table2[[#This Row],[role]:[role]])),TRUE,FALSE)</f>
        <v>0</v>
      </c>
      <c r="E14" s="1" t="b">
        <f>IF(ISNUMBER(SEARCH(Table2[[#Headers],[שופט]],Table2[[#This Row],[role]:[role]])),TRUE,FALSE)</f>
        <v>1</v>
      </c>
      <c r="F14" s="1" t="b">
        <f>IF(ISNUMBER(SEARCH(Table2[[#Headers],[רשם]],Table2[[#This Row],[role]:[role]])),TRUE,FALSE)</f>
        <v>0</v>
      </c>
      <c r="G14" s="1" t="b">
        <f>IF(ISNUMBER(SEARCH(Table2[[#Headers],[מחוזי]],Table2[[#This Row],[role]:[role]])),TRUE,FALSE)</f>
        <v>0</v>
      </c>
      <c r="H14" s="1" t="b">
        <f>IF(ISNUMBER(SEARCH(Table2[[#Headers],[שלום]],Table2[[#This Row],[role]:[role]])),TRUE,FALSE)</f>
        <v>0</v>
      </c>
      <c r="I14" s="1" t="b">
        <f>IF(ISNUMBER(SEARCH(Table2[[#Headers],[אזורי]],Table2[[#This Row],[role]:[role]])),TRUE,FALSE)</f>
        <v>0</v>
      </c>
      <c r="J14" s="1" t="b">
        <f>IF(ISNUMBER(SEARCH(Table2[[#Headers],[ארצי]],Table2[[#This Row],[role]:[role]])),TRUE,FALSE)</f>
        <v>0</v>
      </c>
      <c r="K14" s="1" t="b">
        <f>IF(ISNUMBER(SEARCH(Table2[[#Headers],[עבודה]],Table2[[#This Row],[role]:[role]])),TRUE,FALSE)</f>
        <v>0</v>
      </c>
      <c r="L14" s="1" t="b">
        <f>IF(ISNUMBER(SEARCH(Table2[[#Headers],[עליון]],Table2[[#This Row],[role]:[role]])),TRUE,FALSE)</f>
        <v>1</v>
      </c>
      <c r="M14" s="1" t="b">
        <f>IF(ISNUMBER(SEARCH(Table2[[#Headers],[נוער]],Table2[[#This Row],[role]:[role]])),TRUE,FALSE)</f>
        <v>0</v>
      </c>
      <c r="N14" s="1" t="b">
        <f>IF(ISNUMBER(SEARCH(Table2[[#Headers],[משנה]],Table2[[#This Row],[role]:[role]])),TRUE,FALSE)</f>
        <v>0</v>
      </c>
      <c r="O14" s="1" t="b">
        <f>IF(ISNUMBER(SEARCH(Table2[[#Headers],[בתי המשפט]],Table2[[#This Row],[role]:[role]])),TRUE,FALSE)</f>
        <v>0</v>
      </c>
      <c r="P14" s="1" t="b">
        <f>IF(ISNUMBER(SEARCH(Table2[[#Headers],[מנהל]],Table2[[#This Row],[role]:[role]])),TRUE,FALSE)</f>
        <v>0</v>
      </c>
      <c r="Q14" s="1" t="b">
        <f>IF(ISNUMBER(SEARCH(Table2[[#Headers],[תעבורה]],Table2[[#This Row],[role]:[role]])),TRUE,FALSE)</f>
        <v>0</v>
      </c>
      <c r="R14" s="1" t="b">
        <f>IF(AND(Table2[[#This Row],[נשיא]]=TRUE,AND(Table2[[#This Row],[סגן]]=FALSE,Table2[[#This Row],[משנה]]=FALSE)),TRUE,FALSE)</f>
        <v>0</v>
      </c>
      <c r="S1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1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5" spans="1:20" x14ac:dyDescent="0.25">
      <c r="A15" s="1" t="s">
        <v>3458</v>
      </c>
      <c r="B15" s="1" t="str">
        <f>Table2[[#This Row],[Column1]]</f>
        <v>שופט של בימ"ש עליון</v>
      </c>
      <c r="C15" s="1" t="b">
        <f>IF(ISNUMBER(SEARCH(Table2[[#Headers],[סגן]],Table2[[#This Row],[role]:[role]])),TRUE,FALSE)</f>
        <v>0</v>
      </c>
      <c r="D15" s="1" t="b">
        <f>IF(ISNUMBER(SEARCH(Table2[[#Headers],[נשיא]],Table2[[#This Row],[role]:[role]])),TRUE,FALSE)</f>
        <v>0</v>
      </c>
      <c r="E15" s="1" t="b">
        <f>IF(ISNUMBER(SEARCH(Table2[[#Headers],[שופט]],Table2[[#This Row],[role]:[role]])),TRUE,FALSE)</f>
        <v>1</v>
      </c>
      <c r="F15" s="1" t="b">
        <f>IF(ISNUMBER(SEARCH(Table2[[#Headers],[רשם]],Table2[[#This Row],[role]:[role]])),TRUE,FALSE)</f>
        <v>0</v>
      </c>
      <c r="G15" s="1" t="b">
        <f>IF(ISNUMBER(SEARCH(Table2[[#Headers],[מחוזי]],Table2[[#This Row],[role]:[role]])),TRUE,FALSE)</f>
        <v>0</v>
      </c>
      <c r="H15" s="1" t="b">
        <f>IF(ISNUMBER(SEARCH(Table2[[#Headers],[שלום]],Table2[[#This Row],[role]:[role]])),TRUE,FALSE)</f>
        <v>0</v>
      </c>
      <c r="I15" s="1" t="b">
        <f>IF(ISNUMBER(SEARCH(Table2[[#Headers],[אזורי]],Table2[[#This Row],[role]:[role]])),TRUE,FALSE)</f>
        <v>0</v>
      </c>
      <c r="J15" s="1" t="b">
        <f>IF(ISNUMBER(SEARCH(Table2[[#Headers],[ארצי]],Table2[[#This Row],[role]:[role]])),TRUE,FALSE)</f>
        <v>0</v>
      </c>
      <c r="K15" s="1" t="b">
        <f>IF(ISNUMBER(SEARCH(Table2[[#Headers],[עבודה]],Table2[[#This Row],[role]:[role]])),TRUE,FALSE)</f>
        <v>0</v>
      </c>
      <c r="L15" s="1" t="b">
        <f>IF(ISNUMBER(SEARCH(Table2[[#Headers],[עליון]],Table2[[#This Row],[role]:[role]])),TRUE,FALSE)</f>
        <v>1</v>
      </c>
      <c r="M15" s="1" t="b">
        <f>IF(ISNUMBER(SEARCH(Table2[[#Headers],[נוער]],Table2[[#This Row],[role]:[role]])),TRUE,FALSE)</f>
        <v>0</v>
      </c>
      <c r="N15" s="1" t="b">
        <f>IF(ISNUMBER(SEARCH(Table2[[#Headers],[משנה]],Table2[[#This Row],[role]:[role]])),TRUE,FALSE)</f>
        <v>0</v>
      </c>
      <c r="O15" s="1" t="b">
        <f>IF(ISNUMBER(SEARCH(Table2[[#Headers],[בתי המשפט]],Table2[[#This Row],[role]:[role]])),TRUE,FALSE)</f>
        <v>0</v>
      </c>
      <c r="P15" s="1" t="b">
        <f>IF(ISNUMBER(SEARCH(Table2[[#Headers],[מנהל]],Table2[[#This Row],[role]:[role]])),TRUE,FALSE)</f>
        <v>0</v>
      </c>
      <c r="Q15" s="1" t="b">
        <f>IF(ISNUMBER(SEARCH(Table2[[#Headers],[תעבורה]],Table2[[#This Row],[role]:[role]])),TRUE,FALSE)</f>
        <v>0</v>
      </c>
      <c r="R15" s="1" t="b">
        <f>IF(AND(Table2[[#This Row],[נשיא]]=TRUE,AND(Table2[[#This Row],[סגן]]=FALSE,Table2[[#This Row],[משנה]]=FALSE)),TRUE,FALSE)</f>
        <v>0</v>
      </c>
      <c r="S1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1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6" spans="1:20" x14ac:dyDescent="0.25">
      <c r="A16" s="1" t="s">
        <v>1033</v>
      </c>
      <c r="B16" s="1" t="str">
        <f>Table2[[#This Row],[Column1]]</f>
        <v>שופטת בית המשפט העליון</v>
      </c>
      <c r="C16" s="1" t="b">
        <f>IF(ISNUMBER(SEARCH(Table2[[#Headers],[סגן]],Table2[[#This Row],[role]:[role]])),TRUE,FALSE)</f>
        <v>0</v>
      </c>
      <c r="D16" s="1" t="b">
        <f>IF(ISNUMBER(SEARCH(Table2[[#Headers],[נשיא]],Table2[[#This Row],[role]:[role]])),TRUE,FALSE)</f>
        <v>0</v>
      </c>
      <c r="E16" s="1" t="b">
        <f>IF(ISNUMBER(SEARCH(Table2[[#Headers],[שופט]],Table2[[#This Row],[role]:[role]])),TRUE,FALSE)</f>
        <v>1</v>
      </c>
      <c r="F16" s="1" t="b">
        <f>IF(ISNUMBER(SEARCH(Table2[[#Headers],[רשם]],Table2[[#This Row],[role]:[role]])),TRUE,FALSE)</f>
        <v>0</v>
      </c>
      <c r="G16" s="1" t="b">
        <f>IF(ISNUMBER(SEARCH(Table2[[#Headers],[מחוזי]],Table2[[#This Row],[role]:[role]])),TRUE,FALSE)</f>
        <v>0</v>
      </c>
      <c r="H16" s="1" t="b">
        <f>IF(ISNUMBER(SEARCH(Table2[[#Headers],[שלום]],Table2[[#This Row],[role]:[role]])),TRUE,FALSE)</f>
        <v>0</v>
      </c>
      <c r="I16" s="1" t="b">
        <f>IF(ISNUMBER(SEARCH(Table2[[#Headers],[אזורי]],Table2[[#This Row],[role]:[role]])),TRUE,FALSE)</f>
        <v>0</v>
      </c>
      <c r="J16" s="1" t="b">
        <f>IF(ISNUMBER(SEARCH(Table2[[#Headers],[ארצי]],Table2[[#This Row],[role]:[role]])),TRUE,FALSE)</f>
        <v>0</v>
      </c>
      <c r="K16" s="1" t="b">
        <f>IF(ISNUMBER(SEARCH(Table2[[#Headers],[עבודה]],Table2[[#This Row],[role]:[role]])),TRUE,FALSE)</f>
        <v>0</v>
      </c>
      <c r="L16" s="1" t="b">
        <f>IF(ISNUMBER(SEARCH(Table2[[#Headers],[עליון]],Table2[[#This Row],[role]:[role]])),TRUE,FALSE)</f>
        <v>1</v>
      </c>
      <c r="M16" s="1" t="b">
        <f>IF(ISNUMBER(SEARCH(Table2[[#Headers],[נוער]],Table2[[#This Row],[role]:[role]])),TRUE,FALSE)</f>
        <v>0</v>
      </c>
      <c r="N16" s="1" t="b">
        <f>IF(ISNUMBER(SEARCH(Table2[[#Headers],[משנה]],Table2[[#This Row],[role]:[role]])),TRUE,FALSE)</f>
        <v>0</v>
      </c>
      <c r="O16" s="1" t="b">
        <f>IF(ISNUMBER(SEARCH(Table2[[#Headers],[בתי המשפט]],Table2[[#This Row],[role]:[role]])),TRUE,FALSE)</f>
        <v>0</v>
      </c>
      <c r="P16" s="1" t="b">
        <f>IF(ISNUMBER(SEARCH(Table2[[#Headers],[מנהל]],Table2[[#This Row],[role]:[role]])),TRUE,FALSE)</f>
        <v>0</v>
      </c>
      <c r="Q16" s="1" t="b">
        <f>IF(ISNUMBER(SEARCH(Table2[[#Headers],[תעבורה]],Table2[[#This Row],[role]:[role]])),TRUE,FALSE)</f>
        <v>0</v>
      </c>
      <c r="R16" s="1" t="b">
        <f>IF(AND(Table2[[#This Row],[נשיא]]=TRUE,AND(Table2[[#This Row],[סגן]]=FALSE,Table2[[#This Row],[משנה]]=FALSE)),TRUE,FALSE)</f>
        <v>0</v>
      </c>
      <c r="S1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1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7" spans="1:20" x14ac:dyDescent="0.25">
      <c r="A17" s="1" t="s">
        <v>611</v>
      </c>
      <c r="B17" s="1" t="str">
        <f>Table2[[#This Row],[Column1]]</f>
        <v>שופטת בית המשפט העליון בדימוס</v>
      </c>
      <c r="C17" s="1" t="b">
        <f>IF(ISNUMBER(SEARCH(Table2[[#Headers],[סגן]],Table2[[#This Row],[role]:[role]])),TRUE,FALSE)</f>
        <v>0</v>
      </c>
      <c r="D17" s="1" t="b">
        <f>IF(ISNUMBER(SEARCH(Table2[[#Headers],[נשיא]],Table2[[#This Row],[role]:[role]])),TRUE,FALSE)</f>
        <v>0</v>
      </c>
      <c r="E17" s="1" t="b">
        <f>IF(ISNUMBER(SEARCH(Table2[[#Headers],[שופט]],Table2[[#This Row],[role]:[role]])),TRUE,FALSE)</f>
        <v>1</v>
      </c>
      <c r="F17" s="1" t="b">
        <f>IF(ISNUMBER(SEARCH(Table2[[#Headers],[רשם]],Table2[[#This Row],[role]:[role]])),TRUE,FALSE)</f>
        <v>0</v>
      </c>
      <c r="G17" s="1" t="b">
        <f>IF(ISNUMBER(SEARCH(Table2[[#Headers],[מחוזי]],Table2[[#This Row],[role]:[role]])),TRUE,FALSE)</f>
        <v>0</v>
      </c>
      <c r="H17" s="1" t="b">
        <f>IF(ISNUMBER(SEARCH(Table2[[#Headers],[שלום]],Table2[[#This Row],[role]:[role]])),TRUE,FALSE)</f>
        <v>0</v>
      </c>
      <c r="I17" s="1" t="b">
        <f>IF(ISNUMBER(SEARCH(Table2[[#Headers],[אזורי]],Table2[[#This Row],[role]:[role]])),TRUE,FALSE)</f>
        <v>0</v>
      </c>
      <c r="J17" s="1" t="b">
        <f>IF(ISNUMBER(SEARCH(Table2[[#Headers],[ארצי]],Table2[[#This Row],[role]:[role]])),TRUE,FALSE)</f>
        <v>0</v>
      </c>
      <c r="K17" s="1" t="b">
        <f>IF(ISNUMBER(SEARCH(Table2[[#Headers],[עבודה]],Table2[[#This Row],[role]:[role]])),TRUE,FALSE)</f>
        <v>0</v>
      </c>
      <c r="L17" s="1" t="b">
        <f>IF(ISNUMBER(SEARCH(Table2[[#Headers],[עליון]],Table2[[#This Row],[role]:[role]])),TRUE,FALSE)</f>
        <v>1</v>
      </c>
      <c r="M17" s="1" t="b">
        <f>IF(ISNUMBER(SEARCH(Table2[[#Headers],[נוער]],Table2[[#This Row],[role]:[role]])),TRUE,FALSE)</f>
        <v>0</v>
      </c>
      <c r="N17" s="1" t="b">
        <f>IF(ISNUMBER(SEARCH(Table2[[#Headers],[משנה]],Table2[[#This Row],[role]:[role]])),TRUE,FALSE)</f>
        <v>0</v>
      </c>
      <c r="O17" s="1" t="b">
        <f>IF(ISNUMBER(SEARCH(Table2[[#Headers],[בתי המשפט]],Table2[[#This Row],[role]:[role]])),TRUE,FALSE)</f>
        <v>0</v>
      </c>
      <c r="P17" s="1" t="b">
        <f>IF(ISNUMBER(SEARCH(Table2[[#Headers],[מנהל]],Table2[[#This Row],[role]:[role]])),TRUE,FALSE)</f>
        <v>0</v>
      </c>
      <c r="Q17" s="1" t="b">
        <f>IF(ISNUMBER(SEARCH(Table2[[#Headers],[תעבורה]],Table2[[#This Row],[role]:[role]])),TRUE,FALSE)</f>
        <v>0</v>
      </c>
      <c r="R17" s="1" t="b">
        <f>IF(AND(Table2[[#This Row],[נשיא]]=TRUE,AND(Table2[[#This Row],[סגן]]=FALSE,Table2[[#This Row],[משנה]]=FALSE)),TRUE,FALSE)</f>
        <v>0</v>
      </c>
      <c r="S1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1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המשפט העליון</v>
      </c>
    </row>
    <row r="18" spans="1:20" x14ac:dyDescent="0.25">
      <c r="A18" s="1" t="s">
        <v>343</v>
      </c>
      <c r="B18" s="1" t="str">
        <f>Table2[[#This Row],[Column1]]</f>
        <v>סגן הנשיא בית הדין הארצי לעבודה</v>
      </c>
      <c r="C18" s="1" t="b">
        <f>IF(ISNUMBER(SEARCH(Table2[[#Headers],[סגן]],Table2[[#This Row],[role]:[role]])),TRUE,FALSE)</f>
        <v>1</v>
      </c>
      <c r="D18" s="1" t="b">
        <f>IF(ISNUMBER(SEARCH(Table2[[#Headers],[נשיא]],Table2[[#This Row],[role]:[role]])),TRUE,FALSE)</f>
        <v>1</v>
      </c>
      <c r="E18" s="1" t="b">
        <f>IF(ISNUMBER(SEARCH(Table2[[#Headers],[שופט]],Table2[[#This Row],[role]:[role]])),TRUE,FALSE)</f>
        <v>0</v>
      </c>
      <c r="F18" s="1" t="b">
        <f>IF(ISNUMBER(SEARCH(Table2[[#Headers],[רשם]],Table2[[#This Row],[role]:[role]])),TRUE,FALSE)</f>
        <v>0</v>
      </c>
      <c r="G18" s="1" t="b">
        <f>IF(ISNUMBER(SEARCH(Table2[[#Headers],[מחוזי]],Table2[[#This Row],[role]:[role]])),TRUE,FALSE)</f>
        <v>0</v>
      </c>
      <c r="H18" s="1" t="b">
        <f>IF(ISNUMBER(SEARCH(Table2[[#Headers],[שלום]],Table2[[#This Row],[role]:[role]])),TRUE,FALSE)</f>
        <v>0</v>
      </c>
      <c r="I18" s="1" t="b">
        <f>IF(ISNUMBER(SEARCH(Table2[[#Headers],[אזורי]],Table2[[#This Row],[role]:[role]])),TRUE,FALSE)</f>
        <v>0</v>
      </c>
      <c r="J18" s="1" t="b">
        <f>IF(ISNUMBER(SEARCH(Table2[[#Headers],[ארצי]],Table2[[#This Row],[role]:[role]])),TRUE,FALSE)</f>
        <v>1</v>
      </c>
      <c r="K18" s="1" t="b">
        <f>IF(ISNUMBER(SEARCH(Table2[[#Headers],[עבודה]],Table2[[#This Row],[role]:[role]])),TRUE,FALSE)</f>
        <v>1</v>
      </c>
      <c r="L18" s="1" t="b">
        <f>IF(ISNUMBER(SEARCH(Table2[[#Headers],[עליון]],Table2[[#This Row],[role]:[role]])),TRUE,FALSE)</f>
        <v>0</v>
      </c>
      <c r="M18" s="1" t="b">
        <f>IF(ISNUMBER(SEARCH(Table2[[#Headers],[נוער]],Table2[[#This Row],[role]:[role]])),TRUE,FALSE)</f>
        <v>0</v>
      </c>
      <c r="N18" s="1" t="b">
        <f>IF(ISNUMBER(SEARCH(Table2[[#Headers],[משנה]],Table2[[#This Row],[role]:[role]])),TRUE,FALSE)</f>
        <v>0</v>
      </c>
      <c r="O18" s="1" t="b">
        <f>IF(ISNUMBER(SEARCH(Table2[[#Headers],[בתי המשפט]],Table2[[#This Row],[role]:[role]])),TRUE,FALSE)</f>
        <v>0</v>
      </c>
      <c r="P18" s="1" t="b">
        <f>IF(ISNUMBER(SEARCH(Table2[[#Headers],[מנהל]],Table2[[#This Row],[role]:[role]])),TRUE,FALSE)</f>
        <v>0</v>
      </c>
      <c r="Q18" s="1" t="b">
        <f>IF(ISNUMBER(SEARCH(Table2[[#Headers],[תעבורה]],Table2[[#This Row],[role]:[role]])),TRUE,FALSE)</f>
        <v>0</v>
      </c>
      <c r="R18" s="1" t="b">
        <f>IF(AND(Table2[[#This Row],[נשיא]]=TRUE,AND(Table2[[#This Row],[סגן]]=FALSE,Table2[[#This Row],[משנה]]=FALSE)),TRUE,FALSE)</f>
        <v>0</v>
      </c>
      <c r="S1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19" spans="1:20" x14ac:dyDescent="0.25">
      <c r="A19" s="1" t="s">
        <v>1260</v>
      </c>
      <c r="B19" s="1" t="str">
        <f>Table2[[#This Row],[Column1]]</f>
        <v>סגן נשיא  בית המשפט המחוזי תל-אביב בדימוס</v>
      </c>
      <c r="C19" s="1" t="b">
        <f>IF(ISNUMBER(SEARCH(Table2[[#Headers],[סגן]],Table2[[#This Row],[role]:[role]])),TRUE,FALSE)</f>
        <v>1</v>
      </c>
      <c r="D19" s="1" t="b">
        <f>IF(ISNUMBER(SEARCH(Table2[[#Headers],[נשיא]],Table2[[#This Row],[role]:[role]])),TRUE,FALSE)</f>
        <v>1</v>
      </c>
      <c r="E19" s="1" t="b">
        <f>IF(ISNUMBER(SEARCH(Table2[[#Headers],[שופט]],Table2[[#This Row],[role]:[role]])),TRUE,FALSE)</f>
        <v>0</v>
      </c>
      <c r="F19" s="1" t="b">
        <f>IF(ISNUMBER(SEARCH(Table2[[#Headers],[רשם]],Table2[[#This Row],[role]:[role]])),TRUE,FALSE)</f>
        <v>0</v>
      </c>
      <c r="G19" s="1" t="b">
        <f>IF(ISNUMBER(SEARCH(Table2[[#Headers],[מחוזי]],Table2[[#This Row],[role]:[role]])),TRUE,FALSE)</f>
        <v>1</v>
      </c>
      <c r="H19" s="1" t="b">
        <f>IF(ISNUMBER(SEARCH(Table2[[#Headers],[שלום]],Table2[[#This Row],[role]:[role]])),TRUE,FALSE)</f>
        <v>0</v>
      </c>
      <c r="I19" s="1" t="b">
        <f>IF(ISNUMBER(SEARCH(Table2[[#Headers],[אזורי]],Table2[[#This Row],[role]:[role]])),TRUE,FALSE)</f>
        <v>0</v>
      </c>
      <c r="J19" s="1" t="b">
        <f>IF(ISNUMBER(SEARCH(Table2[[#Headers],[ארצי]],Table2[[#This Row],[role]:[role]])),TRUE,FALSE)</f>
        <v>0</v>
      </c>
      <c r="K19" s="1" t="b">
        <f>IF(ISNUMBER(SEARCH(Table2[[#Headers],[עבודה]],Table2[[#This Row],[role]:[role]])),TRUE,FALSE)</f>
        <v>0</v>
      </c>
      <c r="L19" s="1" t="b">
        <f>IF(ISNUMBER(SEARCH(Table2[[#Headers],[עליון]],Table2[[#This Row],[role]:[role]])),TRUE,FALSE)</f>
        <v>0</v>
      </c>
      <c r="M19" s="1" t="b">
        <f>IF(ISNUMBER(SEARCH(Table2[[#Headers],[נוער]],Table2[[#This Row],[role]:[role]])),TRUE,FALSE)</f>
        <v>0</v>
      </c>
      <c r="N19" s="1" t="b">
        <f>IF(ISNUMBER(SEARCH(Table2[[#Headers],[משנה]],Table2[[#This Row],[role]:[role]])),TRUE,FALSE)</f>
        <v>0</v>
      </c>
      <c r="O19" s="1" t="b">
        <f>IF(ISNUMBER(SEARCH(Table2[[#Headers],[בתי המשפט]],Table2[[#This Row],[role]:[role]])),TRUE,FALSE)</f>
        <v>0</v>
      </c>
      <c r="P19" s="1" t="b">
        <f>IF(ISNUMBER(SEARCH(Table2[[#Headers],[מנהל]],Table2[[#This Row],[role]:[role]])),TRUE,FALSE)</f>
        <v>0</v>
      </c>
      <c r="Q19" s="1" t="b">
        <f>IF(ISNUMBER(SEARCH(Table2[[#Headers],[תעבורה]],Table2[[#This Row],[role]:[role]])),TRUE,FALSE)</f>
        <v>0</v>
      </c>
      <c r="R19" s="1" t="b">
        <f>IF(AND(Table2[[#This Row],[נשיא]]=TRUE,AND(Table2[[#This Row],[סגן]]=FALSE,Table2[[#This Row],[משנה]]=FALSE)),TRUE,FALSE)</f>
        <v>0</v>
      </c>
      <c r="S1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0" spans="1:20" x14ac:dyDescent="0.25">
      <c r="A20" s="1" t="s">
        <v>553</v>
      </c>
      <c r="B20" s="1" t="str">
        <f>Table2[[#This Row],[Column1]]</f>
        <v>סגן נשיא בימ"ש מחוזי בנצרת</v>
      </c>
      <c r="C20" s="1" t="b">
        <f>IF(ISNUMBER(SEARCH(Table2[[#Headers],[סגן]],Table2[[#This Row],[role]:[role]])),TRUE,FALSE)</f>
        <v>1</v>
      </c>
      <c r="D20" s="1" t="b">
        <f>IF(ISNUMBER(SEARCH(Table2[[#Headers],[נשיא]],Table2[[#This Row],[role]:[role]])),TRUE,FALSE)</f>
        <v>1</v>
      </c>
      <c r="E20" s="1" t="b">
        <f>IF(ISNUMBER(SEARCH(Table2[[#Headers],[שופט]],Table2[[#This Row],[role]:[role]])),TRUE,FALSE)</f>
        <v>0</v>
      </c>
      <c r="F20" s="1" t="b">
        <f>IF(ISNUMBER(SEARCH(Table2[[#Headers],[רשם]],Table2[[#This Row],[role]:[role]])),TRUE,FALSE)</f>
        <v>0</v>
      </c>
      <c r="G20" s="1" t="b">
        <f>IF(ISNUMBER(SEARCH(Table2[[#Headers],[מחוזי]],Table2[[#This Row],[role]:[role]])),TRUE,FALSE)</f>
        <v>1</v>
      </c>
      <c r="H20" s="1" t="b">
        <f>IF(ISNUMBER(SEARCH(Table2[[#Headers],[שלום]],Table2[[#This Row],[role]:[role]])),TRUE,FALSE)</f>
        <v>0</v>
      </c>
      <c r="I20" s="1" t="b">
        <f>IF(ISNUMBER(SEARCH(Table2[[#Headers],[אזורי]],Table2[[#This Row],[role]:[role]])),TRUE,FALSE)</f>
        <v>0</v>
      </c>
      <c r="J20" s="1" t="b">
        <f>IF(ISNUMBER(SEARCH(Table2[[#Headers],[ארצי]],Table2[[#This Row],[role]:[role]])),TRUE,FALSE)</f>
        <v>0</v>
      </c>
      <c r="K20" s="1" t="b">
        <f>IF(ISNUMBER(SEARCH(Table2[[#Headers],[עבודה]],Table2[[#This Row],[role]:[role]])),TRUE,FALSE)</f>
        <v>0</v>
      </c>
      <c r="L20" s="1" t="b">
        <f>IF(ISNUMBER(SEARCH(Table2[[#Headers],[עליון]],Table2[[#This Row],[role]:[role]])),TRUE,FALSE)</f>
        <v>0</v>
      </c>
      <c r="M20" s="1" t="b">
        <f>IF(ISNUMBER(SEARCH(Table2[[#Headers],[נוער]],Table2[[#This Row],[role]:[role]])),TRUE,FALSE)</f>
        <v>0</v>
      </c>
      <c r="N20" s="1" t="b">
        <f>IF(ISNUMBER(SEARCH(Table2[[#Headers],[משנה]],Table2[[#This Row],[role]:[role]])),TRUE,FALSE)</f>
        <v>0</v>
      </c>
      <c r="O20" s="1" t="b">
        <f>IF(ISNUMBER(SEARCH(Table2[[#Headers],[בתי המשפט]],Table2[[#This Row],[role]:[role]])),TRUE,FALSE)</f>
        <v>0</v>
      </c>
      <c r="P20" s="1" t="b">
        <f>IF(ISNUMBER(SEARCH(Table2[[#Headers],[מנהל]],Table2[[#This Row],[role]:[role]])),TRUE,FALSE)</f>
        <v>0</v>
      </c>
      <c r="Q20" s="1" t="b">
        <f>IF(ISNUMBER(SEARCH(Table2[[#Headers],[תעבורה]],Table2[[#This Row],[role]:[role]])),TRUE,FALSE)</f>
        <v>0</v>
      </c>
      <c r="R20" s="1" t="b">
        <f>IF(AND(Table2[[#This Row],[נשיא]]=TRUE,AND(Table2[[#This Row],[סגן]]=FALSE,Table2[[#This Row],[משנה]]=FALSE)),TRUE,FALSE)</f>
        <v>0</v>
      </c>
      <c r="S2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1" spans="1:20" x14ac:dyDescent="0.25">
      <c r="A21" s="1" t="s">
        <v>3514</v>
      </c>
      <c r="B21" s="1" t="str">
        <f>Table2[[#This Row],[Column1]]</f>
        <v>סגן נשיא בית הדין האזורי לעבודה ב"ש</v>
      </c>
      <c r="C21" s="1" t="b">
        <f>IF(ISNUMBER(SEARCH(Table2[[#Headers],[סגן]],Table2[[#This Row],[role]:[role]])),TRUE,FALSE)</f>
        <v>1</v>
      </c>
      <c r="D21" s="1" t="b">
        <f>IF(ISNUMBER(SEARCH(Table2[[#Headers],[נשיא]],Table2[[#This Row],[role]:[role]])),TRUE,FALSE)</f>
        <v>1</v>
      </c>
      <c r="E21" s="1" t="b">
        <f>IF(ISNUMBER(SEARCH(Table2[[#Headers],[שופט]],Table2[[#This Row],[role]:[role]])),TRUE,FALSE)</f>
        <v>0</v>
      </c>
      <c r="F21" s="1" t="b">
        <f>IF(ISNUMBER(SEARCH(Table2[[#Headers],[רשם]],Table2[[#This Row],[role]:[role]])),TRUE,FALSE)</f>
        <v>0</v>
      </c>
      <c r="G21" s="1" t="b">
        <f>IF(ISNUMBER(SEARCH(Table2[[#Headers],[מחוזי]],Table2[[#This Row],[role]:[role]])),TRUE,FALSE)</f>
        <v>0</v>
      </c>
      <c r="H21" s="1" t="b">
        <f>IF(ISNUMBER(SEARCH(Table2[[#Headers],[שלום]],Table2[[#This Row],[role]:[role]])),TRUE,FALSE)</f>
        <v>0</v>
      </c>
      <c r="I21" s="1" t="b">
        <f>IF(ISNUMBER(SEARCH(Table2[[#Headers],[אזורי]],Table2[[#This Row],[role]:[role]])),TRUE,FALSE)</f>
        <v>1</v>
      </c>
      <c r="J21" s="1" t="b">
        <f>IF(ISNUMBER(SEARCH(Table2[[#Headers],[ארצי]],Table2[[#This Row],[role]:[role]])),TRUE,FALSE)</f>
        <v>0</v>
      </c>
      <c r="K21" s="1" t="b">
        <f>IF(ISNUMBER(SEARCH(Table2[[#Headers],[עבודה]],Table2[[#This Row],[role]:[role]])),TRUE,FALSE)</f>
        <v>1</v>
      </c>
      <c r="L21" s="1" t="b">
        <f>IF(ISNUMBER(SEARCH(Table2[[#Headers],[עליון]],Table2[[#This Row],[role]:[role]])),TRUE,FALSE)</f>
        <v>0</v>
      </c>
      <c r="M21" s="1" t="b">
        <f>IF(ISNUMBER(SEARCH(Table2[[#Headers],[נוער]],Table2[[#This Row],[role]:[role]])),TRUE,FALSE)</f>
        <v>0</v>
      </c>
      <c r="N21" s="1" t="b">
        <f>IF(ISNUMBER(SEARCH(Table2[[#Headers],[משנה]],Table2[[#This Row],[role]:[role]])),TRUE,FALSE)</f>
        <v>0</v>
      </c>
      <c r="O21" s="1" t="b">
        <f>IF(ISNUMBER(SEARCH(Table2[[#Headers],[בתי המשפט]],Table2[[#This Row],[role]:[role]])),TRUE,FALSE)</f>
        <v>0</v>
      </c>
      <c r="P21" s="1" t="b">
        <f>IF(ISNUMBER(SEARCH(Table2[[#Headers],[מנהל]],Table2[[#This Row],[role]:[role]])),TRUE,FALSE)</f>
        <v>0</v>
      </c>
      <c r="Q21" s="1" t="b">
        <f>IF(ISNUMBER(SEARCH(Table2[[#Headers],[תעבורה]],Table2[[#This Row],[role]:[role]])),TRUE,FALSE)</f>
        <v>0</v>
      </c>
      <c r="R21" s="1" t="b">
        <f>IF(AND(Table2[[#This Row],[נשיא]]=TRUE,AND(Table2[[#This Row],[סגן]]=FALSE,Table2[[#This Row],[משנה]]=FALSE)),TRUE,FALSE)</f>
        <v>0</v>
      </c>
      <c r="S2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2" spans="1:20" x14ac:dyDescent="0.25">
      <c r="A22" s="1" t="s">
        <v>1391</v>
      </c>
      <c r="B22" s="1" t="str">
        <f>Table2[[#This Row],[Column1]]</f>
        <v>סגן נשיא בית הדין האזורי לעבודה חיפה</v>
      </c>
      <c r="C22" s="1" t="b">
        <f>IF(ISNUMBER(SEARCH(Table2[[#Headers],[סגן]],Table2[[#This Row],[role]:[role]])),TRUE,FALSE)</f>
        <v>1</v>
      </c>
      <c r="D22" s="1" t="b">
        <f>IF(ISNUMBER(SEARCH(Table2[[#Headers],[נשיא]],Table2[[#This Row],[role]:[role]])),TRUE,FALSE)</f>
        <v>1</v>
      </c>
      <c r="E22" s="1" t="b">
        <f>IF(ISNUMBER(SEARCH(Table2[[#Headers],[שופט]],Table2[[#This Row],[role]:[role]])),TRUE,FALSE)</f>
        <v>0</v>
      </c>
      <c r="F22" s="1" t="b">
        <f>IF(ISNUMBER(SEARCH(Table2[[#Headers],[רשם]],Table2[[#This Row],[role]:[role]])),TRUE,FALSE)</f>
        <v>0</v>
      </c>
      <c r="G22" s="1" t="b">
        <f>IF(ISNUMBER(SEARCH(Table2[[#Headers],[מחוזי]],Table2[[#This Row],[role]:[role]])),TRUE,FALSE)</f>
        <v>0</v>
      </c>
      <c r="H22" s="1" t="b">
        <f>IF(ISNUMBER(SEARCH(Table2[[#Headers],[שלום]],Table2[[#This Row],[role]:[role]])),TRUE,FALSE)</f>
        <v>0</v>
      </c>
      <c r="I22" s="1" t="b">
        <f>IF(ISNUMBER(SEARCH(Table2[[#Headers],[אזורי]],Table2[[#This Row],[role]:[role]])),TRUE,FALSE)</f>
        <v>1</v>
      </c>
      <c r="J22" s="1" t="b">
        <f>IF(ISNUMBER(SEARCH(Table2[[#Headers],[ארצי]],Table2[[#This Row],[role]:[role]])),TRUE,FALSE)</f>
        <v>0</v>
      </c>
      <c r="K22" s="1" t="b">
        <f>IF(ISNUMBER(SEARCH(Table2[[#Headers],[עבודה]],Table2[[#This Row],[role]:[role]])),TRUE,FALSE)</f>
        <v>1</v>
      </c>
      <c r="L22" s="1" t="b">
        <f>IF(ISNUMBER(SEARCH(Table2[[#Headers],[עליון]],Table2[[#This Row],[role]:[role]])),TRUE,FALSE)</f>
        <v>0</v>
      </c>
      <c r="M22" s="1" t="b">
        <f>IF(ISNUMBER(SEARCH(Table2[[#Headers],[נוער]],Table2[[#This Row],[role]:[role]])),TRUE,FALSE)</f>
        <v>0</v>
      </c>
      <c r="N22" s="1" t="b">
        <f>IF(ISNUMBER(SEARCH(Table2[[#Headers],[משנה]],Table2[[#This Row],[role]:[role]])),TRUE,FALSE)</f>
        <v>0</v>
      </c>
      <c r="O22" s="1" t="b">
        <f>IF(ISNUMBER(SEARCH(Table2[[#Headers],[בתי המשפט]],Table2[[#This Row],[role]:[role]])),TRUE,FALSE)</f>
        <v>0</v>
      </c>
      <c r="P22" s="1" t="b">
        <f>IF(ISNUMBER(SEARCH(Table2[[#Headers],[מנהל]],Table2[[#This Row],[role]:[role]])),TRUE,FALSE)</f>
        <v>0</v>
      </c>
      <c r="Q22" s="1" t="b">
        <f>IF(ISNUMBER(SEARCH(Table2[[#Headers],[תעבורה]],Table2[[#This Row],[role]:[role]])),TRUE,FALSE)</f>
        <v>0</v>
      </c>
      <c r="R22" s="1" t="b">
        <f>IF(AND(Table2[[#This Row],[נשיא]]=TRUE,AND(Table2[[#This Row],[סגן]]=FALSE,Table2[[#This Row],[משנה]]=FALSE)),TRUE,FALSE)</f>
        <v>0</v>
      </c>
      <c r="S2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3" spans="1:20" x14ac:dyDescent="0.25">
      <c r="A23" s="1" t="s">
        <v>42</v>
      </c>
      <c r="B23" s="1" t="str">
        <f>Table2[[#This Row],[Column1]]</f>
        <v>סגן נשיא בית הדין האזורי לעבודה ירושלים</v>
      </c>
      <c r="C23" s="1" t="b">
        <f>IF(ISNUMBER(SEARCH(Table2[[#Headers],[סגן]],Table2[[#This Row],[role]:[role]])),TRUE,FALSE)</f>
        <v>1</v>
      </c>
      <c r="D23" s="1" t="b">
        <f>IF(ISNUMBER(SEARCH(Table2[[#Headers],[נשיא]],Table2[[#This Row],[role]:[role]])),TRUE,FALSE)</f>
        <v>1</v>
      </c>
      <c r="E23" s="1" t="b">
        <f>IF(ISNUMBER(SEARCH(Table2[[#Headers],[שופט]],Table2[[#This Row],[role]:[role]])),TRUE,FALSE)</f>
        <v>0</v>
      </c>
      <c r="F23" s="1" t="b">
        <f>IF(ISNUMBER(SEARCH(Table2[[#Headers],[רשם]],Table2[[#This Row],[role]:[role]])),TRUE,FALSE)</f>
        <v>0</v>
      </c>
      <c r="G23" s="1" t="b">
        <f>IF(ISNUMBER(SEARCH(Table2[[#Headers],[מחוזי]],Table2[[#This Row],[role]:[role]])),TRUE,FALSE)</f>
        <v>0</v>
      </c>
      <c r="H23" s="1" t="b">
        <f>IF(ISNUMBER(SEARCH(Table2[[#Headers],[שלום]],Table2[[#This Row],[role]:[role]])),TRUE,FALSE)</f>
        <v>0</v>
      </c>
      <c r="I23" s="1" t="b">
        <f>IF(ISNUMBER(SEARCH(Table2[[#Headers],[אזורי]],Table2[[#This Row],[role]:[role]])),TRUE,FALSE)</f>
        <v>1</v>
      </c>
      <c r="J23" s="1" t="b">
        <f>IF(ISNUMBER(SEARCH(Table2[[#Headers],[ארצי]],Table2[[#This Row],[role]:[role]])),TRUE,FALSE)</f>
        <v>0</v>
      </c>
      <c r="K23" s="1" t="b">
        <f>IF(ISNUMBER(SEARCH(Table2[[#Headers],[עבודה]],Table2[[#This Row],[role]:[role]])),TRUE,FALSE)</f>
        <v>1</v>
      </c>
      <c r="L23" s="1" t="b">
        <f>IF(ISNUMBER(SEARCH(Table2[[#Headers],[עליון]],Table2[[#This Row],[role]:[role]])),TRUE,FALSE)</f>
        <v>0</v>
      </c>
      <c r="M23" s="1" t="b">
        <f>IF(ISNUMBER(SEARCH(Table2[[#Headers],[נוער]],Table2[[#This Row],[role]:[role]])),TRUE,FALSE)</f>
        <v>0</v>
      </c>
      <c r="N23" s="1" t="b">
        <f>IF(ISNUMBER(SEARCH(Table2[[#Headers],[משנה]],Table2[[#This Row],[role]:[role]])),TRUE,FALSE)</f>
        <v>0</v>
      </c>
      <c r="O23" s="1" t="b">
        <f>IF(ISNUMBER(SEARCH(Table2[[#Headers],[בתי המשפט]],Table2[[#This Row],[role]:[role]])),TRUE,FALSE)</f>
        <v>0</v>
      </c>
      <c r="P23" s="1" t="b">
        <f>IF(ISNUMBER(SEARCH(Table2[[#Headers],[מנהל]],Table2[[#This Row],[role]:[role]])),TRUE,FALSE)</f>
        <v>0</v>
      </c>
      <c r="Q23" s="1" t="b">
        <f>IF(ISNUMBER(SEARCH(Table2[[#Headers],[תעבורה]],Table2[[#This Row],[role]:[role]])),TRUE,FALSE)</f>
        <v>0</v>
      </c>
      <c r="R23" s="1" t="b">
        <f>IF(AND(Table2[[#This Row],[נשיא]]=TRUE,AND(Table2[[#This Row],[סגן]]=FALSE,Table2[[#This Row],[משנה]]=FALSE)),TRUE,FALSE)</f>
        <v>0</v>
      </c>
      <c r="S2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4" spans="1:20" x14ac:dyDescent="0.25">
      <c r="A24" s="1" t="s">
        <v>386</v>
      </c>
      <c r="B24" s="1" t="str">
        <f>Table2[[#This Row],[Column1]]</f>
        <v>סגן נשיא בית המשפט</v>
      </c>
      <c r="C24" s="1" t="b">
        <f>IF(ISNUMBER(SEARCH(Table2[[#Headers],[סגן]],Table2[[#This Row],[role]:[role]])),TRUE,FALSE)</f>
        <v>1</v>
      </c>
      <c r="D24" s="1" t="b">
        <f>IF(ISNUMBER(SEARCH(Table2[[#Headers],[נשיא]],Table2[[#This Row],[role]:[role]])),TRUE,FALSE)</f>
        <v>1</v>
      </c>
      <c r="E24" s="1" t="b">
        <f>IF(ISNUMBER(SEARCH(Table2[[#Headers],[שופט]],Table2[[#This Row],[role]:[role]])),TRUE,FALSE)</f>
        <v>0</v>
      </c>
      <c r="F24" s="1" t="b">
        <f>IF(ISNUMBER(SEARCH(Table2[[#Headers],[רשם]],Table2[[#This Row],[role]:[role]])),TRUE,FALSE)</f>
        <v>0</v>
      </c>
      <c r="G24" s="1" t="b">
        <f>IF(ISNUMBER(SEARCH(Table2[[#Headers],[מחוזי]],Table2[[#This Row],[role]:[role]])),TRUE,FALSE)</f>
        <v>0</v>
      </c>
      <c r="H24" s="1" t="b">
        <f>IF(ISNUMBER(SEARCH(Table2[[#Headers],[שלום]],Table2[[#This Row],[role]:[role]])),TRUE,FALSE)</f>
        <v>0</v>
      </c>
      <c r="I24" s="1" t="b">
        <f>IF(ISNUMBER(SEARCH(Table2[[#Headers],[אזורי]],Table2[[#This Row],[role]:[role]])),TRUE,FALSE)</f>
        <v>0</v>
      </c>
      <c r="J24" s="1" t="b">
        <f>IF(ISNUMBER(SEARCH(Table2[[#Headers],[ארצי]],Table2[[#This Row],[role]:[role]])),TRUE,FALSE)</f>
        <v>0</v>
      </c>
      <c r="K24" s="1" t="b">
        <f>IF(ISNUMBER(SEARCH(Table2[[#Headers],[עבודה]],Table2[[#This Row],[role]:[role]])),TRUE,FALSE)</f>
        <v>0</v>
      </c>
      <c r="L24" s="1" t="b">
        <f>IF(ISNUMBER(SEARCH(Table2[[#Headers],[עליון]],Table2[[#This Row],[role]:[role]])),TRUE,FALSE)</f>
        <v>0</v>
      </c>
      <c r="M24" s="1" t="b">
        <f>IF(ISNUMBER(SEARCH(Table2[[#Headers],[נוער]],Table2[[#This Row],[role]:[role]])),TRUE,FALSE)</f>
        <v>0</v>
      </c>
      <c r="N24" s="1" t="b">
        <f>IF(ISNUMBER(SEARCH(Table2[[#Headers],[משנה]],Table2[[#This Row],[role]:[role]])),TRUE,FALSE)</f>
        <v>0</v>
      </c>
      <c r="O24" s="1" t="b">
        <f>IF(ISNUMBER(SEARCH(Table2[[#Headers],[בתי המשפט]],Table2[[#This Row],[role]:[role]])),TRUE,FALSE)</f>
        <v>0</v>
      </c>
      <c r="P24" s="1" t="b">
        <f>IF(ISNUMBER(SEARCH(Table2[[#Headers],[מנהל]],Table2[[#This Row],[role]:[role]])),TRUE,FALSE)</f>
        <v>0</v>
      </c>
      <c r="Q24" s="1" t="b">
        <f>IF(ISNUMBER(SEARCH(Table2[[#Headers],[תעבורה]],Table2[[#This Row],[role]:[role]])),TRUE,FALSE)</f>
        <v>0</v>
      </c>
      <c r="R24" s="1" t="b">
        <f>IF(AND(Table2[[#This Row],[נשיא]]=TRUE,AND(Table2[[#This Row],[סגן]]=FALSE,Table2[[#This Row],[משנה]]=FALSE)),TRUE,FALSE)</f>
        <v>0</v>
      </c>
      <c r="S2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25" spans="1:20" x14ac:dyDescent="0.25">
      <c r="A25" s="1" t="s">
        <v>871</v>
      </c>
      <c r="B25" s="1" t="str">
        <f>Table2[[#This Row],[Column1]]</f>
        <v>סגן נשיא בית המשפט בדימוס</v>
      </c>
      <c r="C25" s="1" t="b">
        <f>IF(ISNUMBER(SEARCH(Table2[[#Headers],[סגן]],Table2[[#This Row],[role]:[role]])),TRUE,FALSE)</f>
        <v>1</v>
      </c>
      <c r="D25" s="1" t="b">
        <f>IF(ISNUMBER(SEARCH(Table2[[#Headers],[נשיא]],Table2[[#This Row],[role]:[role]])),TRUE,FALSE)</f>
        <v>1</v>
      </c>
      <c r="E25" s="1" t="b">
        <f>IF(ISNUMBER(SEARCH(Table2[[#Headers],[שופט]],Table2[[#This Row],[role]:[role]])),TRUE,FALSE)</f>
        <v>0</v>
      </c>
      <c r="F25" s="1" t="b">
        <f>IF(ISNUMBER(SEARCH(Table2[[#Headers],[רשם]],Table2[[#This Row],[role]:[role]])),TRUE,FALSE)</f>
        <v>0</v>
      </c>
      <c r="G25" s="1" t="b">
        <f>IF(ISNUMBER(SEARCH(Table2[[#Headers],[מחוזי]],Table2[[#This Row],[role]:[role]])),TRUE,FALSE)</f>
        <v>0</v>
      </c>
      <c r="H25" s="1" t="b">
        <f>IF(ISNUMBER(SEARCH(Table2[[#Headers],[שלום]],Table2[[#This Row],[role]:[role]])),TRUE,FALSE)</f>
        <v>0</v>
      </c>
      <c r="I25" s="1" t="b">
        <f>IF(ISNUMBER(SEARCH(Table2[[#Headers],[אזורי]],Table2[[#This Row],[role]:[role]])),TRUE,FALSE)</f>
        <v>0</v>
      </c>
      <c r="J25" s="1" t="b">
        <f>IF(ISNUMBER(SEARCH(Table2[[#Headers],[ארצי]],Table2[[#This Row],[role]:[role]])),TRUE,FALSE)</f>
        <v>0</v>
      </c>
      <c r="K25" s="1" t="b">
        <f>IF(ISNUMBER(SEARCH(Table2[[#Headers],[עבודה]],Table2[[#This Row],[role]:[role]])),TRUE,FALSE)</f>
        <v>0</v>
      </c>
      <c r="L25" s="1" t="b">
        <f>IF(ISNUMBER(SEARCH(Table2[[#Headers],[עליון]],Table2[[#This Row],[role]:[role]])),TRUE,FALSE)</f>
        <v>0</v>
      </c>
      <c r="M25" s="1" t="b">
        <f>IF(ISNUMBER(SEARCH(Table2[[#Headers],[נוער]],Table2[[#This Row],[role]:[role]])),TRUE,FALSE)</f>
        <v>0</v>
      </c>
      <c r="N25" s="1" t="b">
        <f>IF(ISNUMBER(SEARCH(Table2[[#Headers],[משנה]],Table2[[#This Row],[role]:[role]])),TRUE,FALSE)</f>
        <v>0</v>
      </c>
      <c r="O25" s="1" t="b">
        <f>IF(ISNUMBER(SEARCH(Table2[[#Headers],[בתי המשפט]],Table2[[#This Row],[role]:[role]])),TRUE,FALSE)</f>
        <v>0</v>
      </c>
      <c r="P25" s="1" t="b">
        <f>IF(ISNUMBER(SEARCH(Table2[[#Headers],[מנהל]],Table2[[#This Row],[role]:[role]])),TRUE,FALSE)</f>
        <v>0</v>
      </c>
      <c r="Q25" s="1" t="b">
        <f>IF(ISNUMBER(SEARCH(Table2[[#Headers],[תעבורה]],Table2[[#This Row],[role]:[role]])),TRUE,FALSE)</f>
        <v>0</v>
      </c>
      <c r="R25" s="1" t="b">
        <f>IF(AND(Table2[[#This Row],[נשיא]]=TRUE,AND(Table2[[#This Row],[סגן]]=FALSE,Table2[[#This Row],[משנה]]=FALSE)),TRUE,FALSE)</f>
        <v>0</v>
      </c>
      <c r="S2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26" spans="1:20" x14ac:dyDescent="0.25">
      <c r="A26" s="1" t="s">
        <v>763</v>
      </c>
      <c r="B26" s="1" t="str">
        <f>Table2[[#This Row],[Column1]]</f>
        <v>סגן נשיא בית המשפט המחוזי באר שבע</v>
      </c>
      <c r="C26" s="1" t="b">
        <f>IF(ISNUMBER(SEARCH(Table2[[#Headers],[סגן]],Table2[[#This Row],[role]:[role]])),TRUE,FALSE)</f>
        <v>1</v>
      </c>
      <c r="D26" s="1" t="b">
        <f>IF(ISNUMBER(SEARCH(Table2[[#Headers],[נשיא]],Table2[[#This Row],[role]:[role]])),TRUE,FALSE)</f>
        <v>1</v>
      </c>
      <c r="E26" s="1" t="b">
        <f>IF(ISNUMBER(SEARCH(Table2[[#Headers],[שופט]],Table2[[#This Row],[role]:[role]])),TRUE,FALSE)</f>
        <v>0</v>
      </c>
      <c r="F26" s="1" t="b">
        <f>IF(ISNUMBER(SEARCH(Table2[[#Headers],[רשם]],Table2[[#This Row],[role]:[role]])),TRUE,FALSE)</f>
        <v>0</v>
      </c>
      <c r="G26" s="1" t="b">
        <f>IF(ISNUMBER(SEARCH(Table2[[#Headers],[מחוזי]],Table2[[#This Row],[role]:[role]])),TRUE,FALSE)</f>
        <v>1</v>
      </c>
      <c r="H26" s="1" t="b">
        <f>IF(ISNUMBER(SEARCH(Table2[[#Headers],[שלום]],Table2[[#This Row],[role]:[role]])),TRUE,FALSE)</f>
        <v>0</v>
      </c>
      <c r="I26" s="1" t="b">
        <f>IF(ISNUMBER(SEARCH(Table2[[#Headers],[אזורי]],Table2[[#This Row],[role]:[role]])),TRUE,FALSE)</f>
        <v>0</v>
      </c>
      <c r="J26" s="1" t="b">
        <f>IF(ISNUMBER(SEARCH(Table2[[#Headers],[ארצי]],Table2[[#This Row],[role]:[role]])),TRUE,FALSE)</f>
        <v>0</v>
      </c>
      <c r="K26" s="1" t="b">
        <f>IF(ISNUMBER(SEARCH(Table2[[#Headers],[עבודה]],Table2[[#This Row],[role]:[role]])),TRUE,FALSE)</f>
        <v>0</v>
      </c>
      <c r="L26" s="1" t="b">
        <f>IF(ISNUMBER(SEARCH(Table2[[#Headers],[עליון]],Table2[[#This Row],[role]:[role]])),TRUE,FALSE)</f>
        <v>0</v>
      </c>
      <c r="M26" s="1" t="b">
        <f>IF(ISNUMBER(SEARCH(Table2[[#Headers],[נוער]],Table2[[#This Row],[role]:[role]])),TRUE,FALSE)</f>
        <v>0</v>
      </c>
      <c r="N26" s="1" t="b">
        <f>IF(ISNUMBER(SEARCH(Table2[[#Headers],[משנה]],Table2[[#This Row],[role]:[role]])),TRUE,FALSE)</f>
        <v>0</v>
      </c>
      <c r="O26" s="1" t="b">
        <f>IF(ISNUMBER(SEARCH(Table2[[#Headers],[בתי המשפט]],Table2[[#This Row],[role]:[role]])),TRUE,FALSE)</f>
        <v>0</v>
      </c>
      <c r="P26" s="1" t="b">
        <f>IF(ISNUMBER(SEARCH(Table2[[#Headers],[מנהל]],Table2[[#This Row],[role]:[role]])),TRUE,FALSE)</f>
        <v>0</v>
      </c>
      <c r="Q26" s="1" t="b">
        <f>IF(ISNUMBER(SEARCH(Table2[[#Headers],[תעבורה]],Table2[[#This Row],[role]:[role]])),TRUE,FALSE)</f>
        <v>0</v>
      </c>
      <c r="R26" s="1" t="b">
        <f>IF(AND(Table2[[#This Row],[נשיא]]=TRUE,AND(Table2[[#This Row],[סגן]]=FALSE,Table2[[#This Row],[משנה]]=FALSE)),TRUE,FALSE)</f>
        <v>0</v>
      </c>
      <c r="S2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" spans="1:20" x14ac:dyDescent="0.25">
      <c r="A27" s="1" t="s">
        <v>845</v>
      </c>
      <c r="B27" s="1" t="str">
        <f>Table2[[#This Row],[Column1]]</f>
        <v>סגן נשיא בית המשפט המחוזי באר שבע בדימוס</v>
      </c>
      <c r="C27" s="1" t="b">
        <f>IF(ISNUMBER(SEARCH(Table2[[#Headers],[סגן]],Table2[[#This Row],[role]:[role]])),TRUE,FALSE)</f>
        <v>1</v>
      </c>
      <c r="D27" s="1" t="b">
        <f>IF(ISNUMBER(SEARCH(Table2[[#Headers],[נשיא]],Table2[[#This Row],[role]:[role]])),TRUE,FALSE)</f>
        <v>1</v>
      </c>
      <c r="E27" s="1" t="b">
        <f>IF(ISNUMBER(SEARCH(Table2[[#Headers],[שופט]],Table2[[#This Row],[role]:[role]])),TRUE,FALSE)</f>
        <v>0</v>
      </c>
      <c r="F27" s="1" t="b">
        <f>IF(ISNUMBER(SEARCH(Table2[[#Headers],[רשם]],Table2[[#This Row],[role]:[role]])),TRUE,FALSE)</f>
        <v>0</v>
      </c>
      <c r="G27" s="1" t="b">
        <f>IF(ISNUMBER(SEARCH(Table2[[#Headers],[מחוזי]],Table2[[#This Row],[role]:[role]])),TRUE,FALSE)</f>
        <v>1</v>
      </c>
      <c r="H27" s="1" t="b">
        <f>IF(ISNUMBER(SEARCH(Table2[[#Headers],[שלום]],Table2[[#This Row],[role]:[role]])),TRUE,FALSE)</f>
        <v>0</v>
      </c>
      <c r="I27" s="1" t="b">
        <f>IF(ISNUMBER(SEARCH(Table2[[#Headers],[אזורי]],Table2[[#This Row],[role]:[role]])),TRUE,FALSE)</f>
        <v>0</v>
      </c>
      <c r="J27" s="1" t="b">
        <f>IF(ISNUMBER(SEARCH(Table2[[#Headers],[ארצי]],Table2[[#This Row],[role]:[role]])),TRUE,FALSE)</f>
        <v>0</v>
      </c>
      <c r="K27" s="1" t="b">
        <f>IF(ISNUMBER(SEARCH(Table2[[#Headers],[עבודה]],Table2[[#This Row],[role]:[role]])),TRUE,FALSE)</f>
        <v>0</v>
      </c>
      <c r="L27" s="1" t="b">
        <f>IF(ISNUMBER(SEARCH(Table2[[#Headers],[עליון]],Table2[[#This Row],[role]:[role]])),TRUE,FALSE)</f>
        <v>0</v>
      </c>
      <c r="M27" s="1" t="b">
        <f>IF(ISNUMBER(SEARCH(Table2[[#Headers],[נוער]],Table2[[#This Row],[role]:[role]])),TRUE,FALSE)</f>
        <v>0</v>
      </c>
      <c r="N27" s="1" t="b">
        <f>IF(ISNUMBER(SEARCH(Table2[[#Headers],[משנה]],Table2[[#This Row],[role]:[role]])),TRUE,FALSE)</f>
        <v>0</v>
      </c>
      <c r="O27" s="1" t="b">
        <f>IF(ISNUMBER(SEARCH(Table2[[#Headers],[בתי המשפט]],Table2[[#This Row],[role]:[role]])),TRUE,FALSE)</f>
        <v>0</v>
      </c>
      <c r="P27" s="1" t="b">
        <f>IF(ISNUMBER(SEARCH(Table2[[#Headers],[מנהל]],Table2[[#This Row],[role]:[role]])),TRUE,FALSE)</f>
        <v>0</v>
      </c>
      <c r="Q27" s="1" t="b">
        <f>IF(ISNUMBER(SEARCH(Table2[[#Headers],[תעבורה]],Table2[[#This Row],[role]:[role]])),TRUE,FALSE)</f>
        <v>0</v>
      </c>
      <c r="R27" s="1" t="b">
        <f>IF(AND(Table2[[#This Row],[נשיא]]=TRUE,AND(Table2[[#This Row],[סגן]]=FALSE,Table2[[#This Row],[משנה]]=FALSE)),TRUE,FALSE)</f>
        <v>0</v>
      </c>
      <c r="S2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8" spans="1:20" x14ac:dyDescent="0.25">
      <c r="A28" s="1" t="s">
        <v>496</v>
      </c>
      <c r="B28" s="1" t="str">
        <f>Table2[[#This Row],[Column1]]</f>
        <v>סגן נשיא בית המשפט המחוזי חיפה</v>
      </c>
      <c r="C28" s="1" t="b">
        <f>IF(ISNUMBER(SEARCH(Table2[[#Headers],[סגן]],Table2[[#This Row],[role]:[role]])),TRUE,FALSE)</f>
        <v>1</v>
      </c>
      <c r="D28" s="1" t="b">
        <f>IF(ISNUMBER(SEARCH(Table2[[#Headers],[נשיא]],Table2[[#This Row],[role]:[role]])),TRUE,FALSE)</f>
        <v>1</v>
      </c>
      <c r="E28" s="1" t="b">
        <f>IF(ISNUMBER(SEARCH(Table2[[#Headers],[שופט]],Table2[[#This Row],[role]:[role]])),TRUE,FALSE)</f>
        <v>0</v>
      </c>
      <c r="F28" s="1" t="b">
        <f>IF(ISNUMBER(SEARCH(Table2[[#Headers],[רשם]],Table2[[#This Row],[role]:[role]])),TRUE,FALSE)</f>
        <v>0</v>
      </c>
      <c r="G28" s="1" t="b">
        <f>IF(ISNUMBER(SEARCH(Table2[[#Headers],[מחוזי]],Table2[[#This Row],[role]:[role]])),TRUE,FALSE)</f>
        <v>1</v>
      </c>
      <c r="H28" s="1" t="b">
        <f>IF(ISNUMBER(SEARCH(Table2[[#Headers],[שלום]],Table2[[#This Row],[role]:[role]])),TRUE,FALSE)</f>
        <v>0</v>
      </c>
      <c r="I28" s="1" t="b">
        <f>IF(ISNUMBER(SEARCH(Table2[[#Headers],[אזורי]],Table2[[#This Row],[role]:[role]])),TRUE,FALSE)</f>
        <v>0</v>
      </c>
      <c r="J28" s="1" t="b">
        <f>IF(ISNUMBER(SEARCH(Table2[[#Headers],[ארצי]],Table2[[#This Row],[role]:[role]])),TRUE,FALSE)</f>
        <v>0</v>
      </c>
      <c r="K28" s="1" t="b">
        <f>IF(ISNUMBER(SEARCH(Table2[[#Headers],[עבודה]],Table2[[#This Row],[role]:[role]])),TRUE,FALSE)</f>
        <v>0</v>
      </c>
      <c r="L28" s="1" t="b">
        <f>IF(ISNUMBER(SEARCH(Table2[[#Headers],[עליון]],Table2[[#This Row],[role]:[role]])),TRUE,FALSE)</f>
        <v>0</v>
      </c>
      <c r="M28" s="1" t="b">
        <f>IF(ISNUMBER(SEARCH(Table2[[#Headers],[נוער]],Table2[[#This Row],[role]:[role]])),TRUE,FALSE)</f>
        <v>0</v>
      </c>
      <c r="N28" s="1" t="b">
        <f>IF(ISNUMBER(SEARCH(Table2[[#Headers],[משנה]],Table2[[#This Row],[role]:[role]])),TRUE,FALSE)</f>
        <v>0</v>
      </c>
      <c r="O28" s="1" t="b">
        <f>IF(ISNUMBER(SEARCH(Table2[[#Headers],[בתי המשפט]],Table2[[#This Row],[role]:[role]])),TRUE,FALSE)</f>
        <v>0</v>
      </c>
      <c r="P28" s="1" t="b">
        <f>IF(ISNUMBER(SEARCH(Table2[[#Headers],[מנהל]],Table2[[#This Row],[role]:[role]])),TRUE,FALSE)</f>
        <v>0</v>
      </c>
      <c r="Q28" s="1" t="b">
        <f>IF(ISNUMBER(SEARCH(Table2[[#Headers],[תעבורה]],Table2[[#This Row],[role]:[role]])),TRUE,FALSE)</f>
        <v>0</v>
      </c>
      <c r="R28" s="1" t="b">
        <f>IF(AND(Table2[[#This Row],[נשיא]]=TRUE,AND(Table2[[#This Row],[סגן]]=FALSE,Table2[[#This Row],[משנה]]=FALSE)),TRUE,FALSE)</f>
        <v>0</v>
      </c>
      <c r="S2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9" spans="1:20" x14ac:dyDescent="0.25">
      <c r="A29" s="1" t="s">
        <v>629</v>
      </c>
      <c r="B29" s="1" t="str">
        <f>Table2[[#This Row],[Column1]]</f>
        <v>סגן נשיא בית המשפט המחוזי חיפה בדימוס</v>
      </c>
      <c r="C29" s="1" t="b">
        <f>IF(ISNUMBER(SEARCH(Table2[[#Headers],[סגן]],Table2[[#This Row],[role]:[role]])),TRUE,FALSE)</f>
        <v>1</v>
      </c>
      <c r="D29" s="1" t="b">
        <f>IF(ISNUMBER(SEARCH(Table2[[#Headers],[נשיא]],Table2[[#This Row],[role]:[role]])),TRUE,FALSE)</f>
        <v>1</v>
      </c>
      <c r="E29" s="1" t="b">
        <f>IF(ISNUMBER(SEARCH(Table2[[#Headers],[שופט]],Table2[[#This Row],[role]:[role]])),TRUE,FALSE)</f>
        <v>0</v>
      </c>
      <c r="F29" s="1" t="b">
        <f>IF(ISNUMBER(SEARCH(Table2[[#Headers],[רשם]],Table2[[#This Row],[role]:[role]])),TRUE,FALSE)</f>
        <v>0</v>
      </c>
      <c r="G29" s="1" t="b">
        <f>IF(ISNUMBER(SEARCH(Table2[[#Headers],[מחוזי]],Table2[[#This Row],[role]:[role]])),TRUE,FALSE)</f>
        <v>1</v>
      </c>
      <c r="H29" s="1" t="b">
        <f>IF(ISNUMBER(SEARCH(Table2[[#Headers],[שלום]],Table2[[#This Row],[role]:[role]])),TRUE,FALSE)</f>
        <v>0</v>
      </c>
      <c r="I29" s="1" t="b">
        <f>IF(ISNUMBER(SEARCH(Table2[[#Headers],[אזורי]],Table2[[#This Row],[role]:[role]])),TRUE,FALSE)</f>
        <v>0</v>
      </c>
      <c r="J29" s="1" t="b">
        <f>IF(ISNUMBER(SEARCH(Table2[[#Headers],[ארצי]],Table2[[#This Row],[role]:[role]])),TRUE,FALSE)</f>
        <v>0</v>
      </c>
      <c r="K29" s="1" t="b">
        <f>IF(ISNUMBER(SEARCH(Table2[[#Headers],[עבודה]],Table2[[#This Row],[role]:[role]])),TRUE,FALSE)</f>
        <v>0</v>
      </c>
      <c r="L29" s="1" t="b">
        <f>IF(ISNUMBER(SEARCH(Table2[[#Headers],[עליון]],Table2[[#This Row],[role]:[role]])),TRUE,FALSE)</f>
        <v>0</v>
      </c>
      <c r="M29" s="1" t="b">
        <f>IF(ISNUMBER(SEARCH(Table2[[#Headers],[נוער]],Table2[[#This Row],[role]:[role]])),TRUE,FALSE)</f>
        <v>0</v>
      </c>
      <c r="N29" s="1" t="b">
        <f>IF(ISNUMBER(SEARCH(Table2[[#Headers],[משנה]],Table2[[#This Row],[role]:[role]])),TRUE,FALSE)</f>
        <v>0</v>
      </c>
      <c r="O29" s="1" t="b">
        <f>IF(ISNUMBER(SEARCH(Table2[[#Headers],[בתי המשפט]],Table2[[#This Row],[role]:[role]])),TRUE,FALSE)</f>
        <v>0</v>
      </c>
      <c r="P29" s="1" t="b">
        <f>IF(ISNUMBER(SEARCH(Table2[[#Headers],[מנהל]],Table2[[#This Row],[role]:[role]])),TRUE,FALSE)</f>
        <v>0</v>
      </c>
      <c r="Q29" s="1" t="b">
        <f>IF(ISNUMBER(SEARCH(Table2[[#Headers],[תעבורה]],Table2[[#This Row],[role]:[role]])),TRUE,FALSE)</f>
        <v>0</v>
      </c>
      <c r="R29" s="1" t="b">
        <f>IF(AND(Table2[[#This Row],[נשיא]]=TRUE,AND(Table2[[#This Row],[סגן]]=FALSE,Table2[[#This Row],[משנה]]=FALSE)),TRUE,FALSE)</f>
        <v>0</v>
      </c>
      <c r="S2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2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0" spans="1:20" x14ac:dyDescent="0.25">
      <c r="A30" s="1" t="s">
        <v>1687</v>
      </c>
      <c r="B30" s="1" t="str">
        <f>Table2[[#This Row],[Column1]]</f>
        <v>סגן נשיא בית המשפט המחוזי ירושלים</v>
      </c>
      <c r="C30" s="1" t="b">
        <f>IF(ISNUMBER(SEARCH(Table2[[#Headers],[סגן]],Table2[[#This Row],[role]:[role]])),TRUE,FALSE)</f>
        <v>1</v>
      </c>
      <c r="D30" s="1" t="b">
        <f>IF(ISNUMBER(SEARCH(Table2[[#Headers],[נשיא]],Table2[[#This Row],[role]:[role]])),TRUE,FALSE)</f>
        <v>1</v>
      </c>
      <c r="E30" s="1" t="b">
        <f>IF(ISNUMBER(SEARCH(Table2[[#Headers],[שופט]],Table2[[#This Row],[role]:[role]])),TRUE,FALSE)</f>
        <v>0</v>
      </c>
      <c r="F30" s="1" t="b">
        <f>IF(ISNUMBER(SEARCH(Table2[[#Headers],[רשם]],Table2[[#This Row],[role]:[role]])),TRUE,FALSE)</f>
        <v>0</v>
      </c>
      <c r="G30" s="1" t="b">
        <f>IF(ISNUMBER(SEARCH(Table2[[#Headers],[מחוזי]],Table2[[#This Row],[role]:[role]])),TRUE,FALSE)</f>
        <v>1</v>
      </c>
      <c r="H30" s="1" t="b">
        <f>IF(ISNUMBER(SEARCH(Table2[[#Headers],[שלום]],Table2[[#This Row],[role]:[role]])),TRUE,FALSE)</f>
        <v>0</v>
      </c>
      <c r="I30" s="1" t="b">
        <f>IF(ISNUMBER(SEARCH(Table2[[#Headers],[אזורי]],Table2[[#This Row],[role]:[role]])),TRUE,FALSE)</f>
        <v>0</v>
      </c>
      <c r="J30" s="1" t="b">
        <f>IF(ISNUMBER(SEARCH(Table2[[#Headers],[ארצי]],Table2[[#This Row],[role]:[role]])),TRUE,FALSE)</f>
        <v>0</v>
      </c>
      <c r="K30" s="1" t="b">
        <f>IF(ISNUMBER(SEARCH(Table2[[#Headers],[עבודה]],Table2[[#This Row],[role]:[role]])),TRUE,FALSE)</f>
        <v>0</v>
      </c>
      <c r="L30" s="1" t="b">
        <f>IF(ISNUMBER(SEARCH(Table2[[#Headers],[עליון]],Table2[[#This Row],[role]:[role]])),TRUE,FALSE)</f>
        <v>0</v>
      </c>
      <c r="M30" s="1" t="b">
        <f>IF(ISNUMBER(SEARCH(Table2[[#Headers],[נוער]],Table2[[#This Row],[role]:[role]])),TRUE,FALSE)</f>
        <v>0</v>
      </c>
      <c r="N30" s="1" t="b">
        <f>IF(ISNUMBER(SEARCH(Table2[[#Headers],[משנה]],Table2[[#This Row],[role]:[role]])),TRUE,FALSE)</f>
        <v>0</v>
      </c>
      <c r="O30" s="1" t="b">
        <f>IF(ISNUMBER(SEARCH(Table2[[#Headers],[בתי המשפט]],Table2[[#This Row],[role]:[role]])),TRUE,FALSE)</f>
        <v>0</v>
      </c>
      <c r="P30" s="1" t="b">
        <f>IF(ISNUMBER(SEARCH(Table2[[#Headers],[מנהל]],Table2[[#This Row],[role]:[role]])),TRUE,FALSE)</f>
        <v>0</v>
      </c>
      <c r="Q30" s="1" t="b">
        <f>IF(ISNUMBER(SEARCH(Table2[[#Headers],[תעבורה]],Table2[[#This Row],[role]:[role]])),TRUE,FALSE)</f>
        <v>0</v>
      </c>
      <c r="R30" s="1" t="b">
        <f>IF(AND(Table2[[#This Row],[נשיא]]=TRUE,AND(Table2[[#This Row],[סגן]]=FALSE,Table2[[#This Row],[משנה]]=FALSE)),TRUE,FALSE)</f>
        <v>0</v>
      </c>
      <c r="S3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1" spans="1:20" x14ac:dyDescent="0.25">
      <c r="A31" s="1" t="s">
        <v>2418</v>
      </c>
      <c r="B31" s="1" t="str">
        <f>Table2[[#This Row],[Column1]]</f>
        <v>סגן נשיא בית המשפט המחוזי ירושלים בדימוס</v>
      </c>
      <c r="C31" s="1" t="b">
        <f>IF(ISNUMBER(SEARCH(Table2[[#Headers],[סגן]],Table2[[#This Row],[role]:[role]])),TRUE,FALSE)</f>
        <v>1</v>
      </c>
      <c r="D31" s="1" t="b">
        <f>IF(ISNUMBER(SEARCH(Table2[[#Headers],[נשיא]],Table2[[#This Row],[role]:[role]])),TRUE,FALSE)</f>
        <v>1</v>
      </c>
      <c r="E31" s="1" t="b">
        <f>IF(ISNUMBER(SEARCH(Table2[[#Headers],[שופט]],Table2[[#This Row],[role]:[role]])),TRUE,FALSE)</f>
        <v>0</v>
      </c>
      <c r="F31" s="1" t="b">
        <f>IF(ISNUMBER(SEARCH(Table2[[#Headers],[רשם]],Table2[[#This Row],[role]:[role]])),TRUE,FALSE)</f>
        <v>0</v>
      </c>
      <c r="G31" s="1" t="b">
        <f>IF(ISNUMBER(SEARCH(Table2[[#Headers],[מחוזי]],Table2[[#This Row],[role]:[role]])),TRUE,FALSE)</f>
        <v>1</v>
      </c>
      <c r="H31" s="1" t="b">
        <f>IF(ISNUMBER(SEARCH(Table2[[#Headers],[שלום]],Table2[[#This Row],[role]:[role]])),TRUE,FALSE)</f>
        <v>0</v>
      </c>
      <c r="I31" s="1" t="b">
        <f>IF(ISNUMBER(SEARCH(Table2[[#Headers],[אזורי]],Table2[[#This Row],[role]:[role]])),TRUE,FALSE)</f>
        <v>0</v>
      </c>
      <c r="J31" s="1" t="b">
        <f>IF(ISNUMBER(SEARCH(Table2[[#Headers],[ארצי]],Table2[[#This Row],[role]:[role]])),TRUE,FALSE)</f>
        <v>0</v>
      </c>
      <c r="K31" s="1" t="b">
        <f>IF(ISNUMBER(SEARCH(Table2[[#Headers],[עבודה]],Table2[[#This Row],[role]:[role]])),TRUE,FALSE)</f>
        <v>0</v>
      </c>
      <c r="L31" s="1" t="b">
        <f>IF(ISNUMBER(SEARCH(Table2[[#Headers],[עליון]],Table2[[#This Row],[role]:[role]])),TRUE,FALSE)</f>
        <v>0</v>
      </c>
      <c r="M31" s="1" t="b">
        <f>IF(ISNUMBER(SEARCH(Table2[[#Headers],[נוער]],Table2[[#This Row],[role]:[role]])),TRUE,FALSE)</f>
        <v>0</v>
      </c>
      <c r="N31" s="1" t="b">
        <f>IF(ISNUMBER(SEARCH(Table2[[#Headers],[משנה]],Table2[[#This Row],[role]:[role]])),TRUE,FALSE)</f>
        <v>0</v>
      </c>
      <c r="O31" s="1" t="b">
        <f>IF(ISNUMBER(SEARCH(Table2[[#Headers],[בתי המשפט]],Table2[[#This Row],[role]:[role]])),TRUE,FALSE)</f>
        <v>0</v>
      </c>
      <c r="P31" s="1" t="b">
        <f>IF(ISNUMBER(SEARCH(Table2[[#Headers],[מנהל]],Table2[[#This Row],[role]:[role]])),TRUE,FALSE)</f>
        <v>0</v>
      </c>
      <c r="Q31" s="1" t="b">
        <f>IF(ISNUMBER(SEARCH(Table2[[#Headers],[תעבורה]],Table2[[#This Row],[role]:[role]])),TRUE,FALSE)</f>
        <v>0</v>
      </c>
      <c r="R31" s="1" t="b">
        <f>IF(AND(Table2[[#This Row],[נשיא]]=TRUE,AND(Table2[[#This Row],[סגן]]=FALSE,Table2[[#This Row],[משנה]]=FALSE)),TRUE,FALSE)</f>
        <v>0</v>
      </c>
      <c r="S3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2" spans="1:20" x14ac:dyDescent="0.25">
      <c r="A32" s="1" t="s">
        <v>3367</v>
      </c>
      <c r="B32" s="1" t="str">
        <f>Table2[[#This Row],[Column1]]</f>
        <v>סגן נשיא בית המשפט המחוזי מרכז</v>
      </c>
      <c r="C32" s="1" t="b">
        <f>IF(ISNUMBER(SEARCH(Table2[[#Headers],[סגן]],Table2[[#This Row],[role]:[role]])),TRUE,FALSE)</f>
        <v>1</v>
      </c>
      <c r="D32" s="1" t="b">
        <f>IF(ISNUMBER(SEARCH(Table2[[#Headers],[נשיא]],Table2[[#This Row],[role]:[role]])),TRUE,FALSE)</f>
        <v>1</v>
      </c>
      <c r="E32" s="1" t="b">
        <f>IF(ISNUMBER(SEARCH(Table2[[#Headers],[שופט]],Table2[[#This Row],[role]:[role]])),TRUE,FALSE)</f>
        <v>0</v>
      </c>
      <c r="F32" s="1" t="b">
        <f>IF(ISNUMBER(SEARCH(Table2[[#Headers],[רשם]],Table2[[#This Row],[role]:[role]])),TRUE,FALSE)</f>
        <v>0</v>
      </c>
      <c r="G32" s="1" t="b">
        <f>IF(ISNUMBER(SEARCH(Table2[[#Headers],[מחוזי]],Table2[[#This Row],[role]:[role]])),TRUE,FALSE)</f>
        <v>1</v>
      </c>
      <c r="H32" s="1" t="b">
        <f>IF(ISNUMBER(SEARCH(Table2[[#Headers],[שלום]],Table2[[#This Row],[role]:[role]])),TRUE,FALSE)</f>
        <v>0</v>
      </c>
      <c r="I32" s="1" t="b">
        <f>IF(ISNUMBER(SEARCH(Table2[[#Headers],[אזורי]],Table2[[#This Row],[role]:[role]])),TRUE,FALSE)</f>
        <v>0</v>
      </c>
      <c r="J32" s="1" t="b">
        <f>IF(ISNUMBER(SEARCH(Table2[[#Headers],[ארצי]],Table2[[#This Row],[role]:[role]])),TRUE,FALSE)</f>
        <v>0</v>
      </c>
      <c r="K32" s="1" t="b">
        <f>IF(ISNUMBER(SEARCH(Table2[[#Headers],[עבודה]],Table2[[#This Row],[role]:[role]])),TRUE,FALSE)</f>
        <v>0</v>
      </c>
      <c r="L32" s="1" t="b">
        <f>IF(ISNUMBER(SEARCH(Table2[[#Headers],[עליון]],Table2[[#This Row],[role]:[role]])),TRUE,FALSE)</f>
        <v>0</v>
      </c>
      <c r="M32" s="1" t="b">
        <f>IF(ISNUMBER(SEARCH(Table2[[#Headers],[נוער]],Table2[[#This Row],[role]:[role]])),TRUE,FALSE)</f>
        <v>0</v>
      </c>
      <c r="N32" s="1" t="b">
        <f>IF(ISNUMBER(SEARCH(Table2[[#Headers],[משנה]],Table2[[#This Row],[role]:[role]])),TRUE,FALSE)</f>
        <v>0</v>
      </c>
      <c r="O32" s="1" t="b">
        <f>IF(ISNUMBER(SEARCH(Table2[[#Headers],[בתי המשפט]],Table2[[#This Row],[role]:[role]])),TRUE,FALSE)</f>
        <v>0</v>
      </c>
      <c r="P32" s="1" t="b">
        <f>IF(ISNUMBER(SEARCH(Table2[[#Headers],[מנהל]],Table2[[#This Row],[role]:[role]])),TRUE,FALSE)</f>
        <v>0</v>
      </c>
      <c r="Q32" s="1" t="b">
        <f>IF(ISNUMBER(SEARCH(Table2[[#Headers],[תעבורה]],Table2[[#This Row],[role]:[role]])),TRUE,FALSE)</f>
        <v>0</v>
      </c>
      <c r="R32" s="1" t="b">
        <f>IF(AND(Table2[[#This Row],[נשיא]]=TRUE,AND(Table2[[#This Row],[סגן]]=FALSE,Table2[[#This Row],[משנה]]=FALSE)),TRUE,FALSE)</f>
        <v>0</v>
      </c>
      <c r="S3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3" spans="1:20" x14ac:dyDescent="0.25">
      <c r="A33" s="1" t="s">
        <v>2334</v>
      </c>
      <c r="B33" s="1" t="str">
        <f>Table2[[#This Row],[Column1]]</f>
        <v>סגן נשיא בית המשפט המחוזי מרכז בדימוס</v>
      </c>
      <c r="C33" s="1" t="b">
        <f>IF(ISNUMBER(SEARCH(Table2[[#Headers],[סגן]],Table2[[#This Row],[role]:[role]])),TRUE,FALSE)</f>
        <v>1</v>
      </c>
      <c r="D33" s="1" t="b">
        <f>IF(ISNUMBER(SEARCH(Table2[[#Headers],[נשיא]],Table2[[#This Row],[role]:[role]])),TRUE,FALSE)</f>
        <v>1</v>
      </c>
      <c r="E33" s="1" t="b">
        <f>IF(ISNUMBER(SEARCH(Table2[[#Headers],[שופט]],Table2[[#This Row],[role]:[role]])),TRUE,FALSE)</f>
        <v>0</v>
      </c>
      <c r="F33" s="1" t="b">
        <f>IF(ISNUMBER(SEARCH(Table2[[#Headers],[רשם]],Table2[[#This Row],[role]:[role]])),TRUE,FALSE)</f>
        <v>0</v>
      </c>
      <c r="G33" s="1" t="b">
        <f>IF(ISNUMBER(SEARCH(Table2[[#Headers],[מחוזי]],Table2[[#This Row],[role]:[role]])),TRUE,FALSE)</f>
        <v>1</v>
      </c>
      <c r="H33" s="1" t="b">
        <f>IF(ISNUMBER(SEARCH(Table2[[#Headers],[שלום]],Table2[[#This Row],[role]:[role]])),TRUE,FALSE)</f>
        <v>0</v>
      </c>
      <c r="I33" s="1" t="b">
        <f>IF(ISNUMBER(SEARCH(Table2[[#Headers],[אזורי]],Table2[[#This Row],[role]:[role]])),TRUE,FALSE)</f>
        <v>0</v>
      </c>
      <c r="J33" s="1" t="b">
        <f>IF(ISNUMBER(SEARCH(Table2[[#Headers],[ארצי]],Table2[[#This Row],[role]:[role]])),TRUE,FALSE)</f>
        <v>0</v>
      </c>
      <c r="K33" s="1" t="b">
        <f>IF(ISNUMBER(SEARCH(Table2[[#Headers],[עבודה]],Table2[[#This Row],[role]:[role]])),TRUE,FALSE)</f>
        <v>0</v>
      </c>
      <c r="L33" s="1" t="b">
        <f>IF(ISNUMBER(SEARCH(Table2[[#Headers],[עליון]],Table2[[#This Row],[role]:[role]])),TRUE,FALSE)</f>
        <v>0</v>
      </c>
      <c r="M33" s="1" t="b">
        <f>IF(ISNUMBER(SEARCH(Table2[[#Headers],[נוער]],Table2[[#This Row],[role]:[role]])),TRUE,FALSE)</f>
        <v>0</v>
      </c>
      <c r="N33" s="1" t="b">
        <f>IF(ISNUMBER(SEARCH(Table2[[#Headers],[משנה]],Table2[[#This Row],[role]:[role]])),TRUE,FALSE)</f>
        <v>0</v>
      </c>
      <c r="O33" s="1" t="b">
        <f>IF(ISNUMBER(SEARCH(Table2[[#Headers],[בתי המשפט]],Table2[[#This Row],[role]:[role]])),TRUE,FALSE)</f>
        <v>0</v>
      </c>
      <c r="P33" s="1" t="b">
        <f>IF(ISNUMBER(SEARCH(Table2[[#Headers],[מנהל]],Table2[[#This Row],[role]:[role]])),TRUE,FALSE)</f>
        <v>0</v>
      </c>
      <c r="Q33" s="1" t="b">
        <f>IF(ISNUMBER(SEARCH(Table2[[#Headers],[תעבורה]],Table2[[#This Row],[role]:[role]])),TRUE,FALSE)</f>
        <v>0</v>
      </c>
      <c r="R33" s="1" t="b">
        <f>IF(AND(Table2[[#This Row],[נשיא]]=TRUE,AND(Table2[[#This Row],[סגן]]=FALSE,Table2[[#This Row],[משנה]]=FALSE)),TRUE,FALSE)</f>
        <v>0</v>
      </c>
      <c r="S3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4" spans="1:20" x14ac:dyDescent="0.25">
      <c r="A34" s="1" t="s">
        <v>1415</v>
      </c>
      <c r="B34" s="1" t="str">
        <f>Table2[[#This Row],[Column1]]</f>
        <v>סגן נשיא בית המשפט המחוזי נצרת</v>
      </c>
      <c r="C34" s="1" t="b">
        <f>IF(ISNUMBER(SEARCH(Table2[[#Headers],[סגן]],Table2[[#This Row],[role]:[role]])),TRUE,FALSE)</f>
        <v>1</v>
      </c>
      <c r="D34" s="1" t="b">
        <f>IF(ISNUMBER(SEARCH(Table2[[#Headers],[נשיא]],Table2[[#This Row],[role]:[role]])),TRUE,FALSE)</f>
        <v>1</v>
      </c>
      <c r="E34" s="1" t="b">
        <f>IF(ISNUMBER(SEARCH(Table2[[#Headers],[שופט]],Table2[[#This Row],[role]:[role]])),TRUE,FALSE)</f>
        <v>0</v>
      </c>
      <c r="F34" s="1" t="b">
        <f>IF(ISNUMBER(SEARCH(Table2[[#Headers],[רשם]],Table2[[#This Row],[role]:[role]])),TRUE,FALSE)</f>
        <v>0</v>
      </c>
      <c r="G34" s="1" t="b">
        <f>IF(ISNUMBER(SEARCH(Table2[[#Headers],[מחוזי]],Table2[[#This Row],[role]:[role]])),TRUE,FALSE)</f>
        <v>1</v>
      </c>
      <c r="H34" s="1" t="b">
        <f>IF(ISNUMBER(SEARCH(Table2[[#Headers],[שלום]],Table2[[#This Row],[role]:[role]])),TRUE,FALSE)</f>
        <v>0</v>
      </c>
      <c r="I34" s="1" t="b">
        <f>IF(ISNUMBER(SEARCH(Table2[[#Headers],[אזורי]],Table2[[#This Row],[role]:[role]])),TRUE,FALSE)</f>
        <v>0</v>
      </c>
      <c r="J34" s="1" t="b">
        <f>IF(ISNUMBER(SEARCH(Table2[[#Headers],[ארצי]],Table2[[#This Row],[role]:[role]])),TRUE,FALSE)</f>
        <v>0</v>
      </c>
      <c r="K34" s="1" t="b">
        <f>IF(ISNUMBER(SEARCH(Table2[[#Headers],[עבודה]],Table2[[#This Row],[role]:[role]])),TRUE,FALSE)</f>
        <v>0</v>
      </c>
      <c r="L34" s="1" t="b">
        <f>IF(ISNUMBER(SEARCH(Table2[[#Headers],[עליון]],Table2[[#This Row],[role]:[role]])),TRUE,FALSE)</f>
        <v>0</v>
      </c>
      <c r="M34" s="1" t="b">
        <f>IF(ISNUMBER(SEARCH(Table2[[#Headers],[נוער]],Table2[[#This Row],[role]:[role]])),TRUE,FALSE)</f>
        <v>0</v>
      </c>
      <c r="N34" s="1" t="b">
        <f>IF(ISNUMBER(SEARCH(Table2[[#Headers],[משנה]],Table2[[#This Row],[role]:[role]])),TRUE,FALSE)</f>
        <v>0</v>
      </c>
      <c r="O34" s="1" t="b">
        <f>IF(ISNUMBER(SEARCH(Table2[[#Headers],[בתי המשפט]],Table2[[#This Row],[role]:[role]])),TRUE,FALSE)</f>
        <v>0</v>
      </c>
      <c r="P34" s="1" t="b">
        <f>IF(ISNUMBER(SEARCH(Table2[[#Headers],[מנהל]],Table2[[#This Row],[role]:[role]])),TRUE,FALSE)</f>
        <v>0</v>
      </c>
      <c r="Q34" s="1" t="b">
        <f>IF(ISNUMBER(SEARCH(Table2[[#Headers],[תעבורה]],Table2[[#This Row],[role]:[role]])),TRUE,FALSE)</f>
        <v>0</v>
      </c>
      <c r="R34" s="1" t="b">
        <f>IF(AND(Table2[[#This Row],[נשיא]]=TRUE,AND(Table2[[#This Row],[סגן]]=FALSE,Table2[[#This Row],[משנה]]=FALSE)),TRUE,FALSE)</f>
        <v>0</v>
      </c>
      <c r="S3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5" spans="1:20" x14ac:dyDescent="0.25">
      <c r="A35" s="1" t="s">
        <v>512</v>
      </c>
      <c r="B35" s="1" t="str">
        <f>Table2[[#This Row],[Column1]]</f>
        <v>סגן נשיא בית המשפט המחוזי נצרת בדימוס</v>
      </c>
      <c r="C35" s="1" t="b">
        <f>IF(ISNUMBER(SEARCH(Table2[[#Headers],[סגן]],Table2[[#This Row],[role]:[role]])),TRUE,FALSE)</f>
        <v>1</v>
      </c>
      <c r="D35" s="1" t="b">
        <f>IF(ISNUMBER(SEARCH(Table2[[#Headers],[נשיא]],Table2[[#This Row],[role]:[role]])),TRUE,FALSE)</f>
        <v>1</v>
      </c>
      <c r="E35" s="1" t="b">
        <f>IF(ISNUMBER(SEARCH(Table2[[#Headers],[שופט]],Table2[[#This Row],[role]:[role]])),TRUE,FALSE)</f>
        <v>0</v>
      </c>
      <c r="F35" s="1" t="b">
        <f>IF(ISNUMBER(SEARCH(Table2[[#Headers],[רשם]],Table2[[#This Row],[role]:[role]])),TRUE,FALSE)</f>
        <v>0</v>
      </c>
      <c r="G35" s="1" t="b">
        <f>IF(ISNUMBER(SEARCH(Table2[[#Headers],[מחוזי]],Table2[[#This Row],[role]:[role]])),TRUE,FALSE)</f>
        <v>1</v>
      </c>
      <c r="H35" s="1" t="b">
        <f>IF(ISNUMBER(SEARCH(Table2[[#Headers],[שלום]],Table2[[#This Row],[role]:[role]])),TRUE,FALSE)</f>
        <v>0</v>
      </c>
      <c r="I35" s="1" t="b">
        <f>IF(ISNUMBER(SEARCH(Table2[[#Headers],[אזורי]],Table2[[#This Row],[role]:[role]])),TRUE,FALSE)</f>
        <v>0</v>
      </c>
      <c r="J35" s="1" t="b">
        <f>IF(ISNUMBER(SEARCH(Table2[[#Headers],[ארצי]],Table2[[#This Row],[role]:[role]])),TRUE,FALSE)</f>
        <v>0</v>
      </c>
      <c r="K35" s="1" t="b">
        <f>IF(ISNUMBER(SEARCH(Table2[[#Headers],[עבודה]],Table2[[#This Row],[role]:[role]])),TRUE,FALSE)</f>
        <v>0</v>
      </c>
      <c r="L35" s="1" t="b">
        <f>IF(ISNUMBER(SEARCH(Table2[[#Headers],[עליון]],Table2[[#This Row],[role]:[role]])),TRUE,FALSE)</f>
        <v>0</v>
      </c>
      <c r="M35" s="1" t="b">
        <f>IF(ISNUMBER(SEARCH(Table2[[#Headers],[נוער]],Table2[[#This Row],[role]:[role]])),TRUE,FALSE)</f>
        <v>0</v>
      </c>
      <c r="N35" s="1" t="b">
        <f>IF(ISNUMBER(SEARCH(Table2[[#Headers],[משנה]],Table2[[#This Row],[role]:[role]])),TRUE,FALSE)</f>
        <v>0</v>
      </c>
      <c r="O35" s="1" t="b">
        <f>IF(ISNUMBER(SEARCH(Table2[[#Headers],[בתי המשפט]],Table2[[#This Row],[role]:[role]])),TRUE,FALSE)</f>
        <v>0</v>
      </c>
      <c r="P35" s="1" t="b">
        <f>IF(ISNUMBER(SEARCH(Table2[[#Headers],[מנהל]],Table2[[#This Row],[role]:[role]])),TRUE,FALSE)</f>
        <v>0</v>
      </c>
      <c r="Q35" s="1" t="b">
        <f>IF(ISNUMBER(SEARCH(Table2[[#Headers],[תעבורה]],Table2[[#This Row],[role]:[role]])),TRUE,FALSE)</f>
        <v>0</v>
      </c>
      <c r="R35" s="1" t="b">
        <f>IF(AND(Table2[[#This Row],[נשיא]]=TRUE,AND(Table2[[#This Row],[סגן]]=FALSE,Table2[[#This Row],[משנה]]=FALSE)),TRUE,FALSE)</f>
        <v>0</v>
      </c>
      <c r="S3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6" spans="1:20" x14ac:dyDescent="0.25">
      <c r="A36" s="1" t="s">
        <v>81</v>
      </c>
      <c r="B36" s="1" t="str">
        <f>Table2[[#This Row],[Column1]]</f>
        <v>סגן נשיא בית המשפט המחוזי תל-אביב</v>
      </c>
      <c r="C36" s="1" t="b">
        <f>IF(ISNUMBER(SEARCH(Table2[[#Headers],[סגן]],Table2[[#This Row],[role]:[role]])),TRUE,FALSE)</f>
        <v>1</v>
      </c>
      <c r="D36" s="1" t="b">
        <f>IF(ISNUMBER(SEARCH(Table2[[#Headers],[נשיא]],Table2[[#This Row],[role]:[role]])),TRUE,FALSE)</f>
        <v>1</v>
      </c>
      <c r="E36" s="1" t="b">
        <f>IF(ISNUMBER(SEARCH(Table2[[#Headers],[שופט]],Table2[[#This Row],[role]:[role]])),TRUE,FALSE)</f>
        <v>0</v>
      </c>
      <c r="F36" s="1" t="b">
        <f>IF(ISNUMBER(SEARCH(Table2[[#Headers],[רשם]],Table2[[#This Row],[role]:[role]])),TRUE,FALSE)</f>
        <v>0</v>
      </c>
      <c r="G36" s="1" t="b">
        <f>IF(ISNUMBER(SEARCH(Table2[[#Headers],[מחוזי]],Table2[[#This Row],[role]:[role]])),TRUE,FALSE)</f>
        <v>1</v>
      </c>
      <c r="H36" s="1" t="b">
        <f>IF(ISNUMBER(SEARCH(Table2[[#Headers],[שלום]],Table2[[#This Row],[role]:[role]])),TRUE,FALSE)</f>
        <v>0</v>
      </c>
      <c r="I36" s="1" t="b">
        <f>IF(ISNUMBER(SEARCH(Table2[[#Headers],[אזורי]],Table2[[#This Row],[role]:[role]])),TRUE,FALSE)</f>
        <v>0</v>
      </c>
      <c r="J36" s="1" t="b">
        <f>IF(ISNUMBER(SEARCH(Table2[[#Headers],[ארצי]],Table2[[#This Row],[role]:[role]])),TRUE,FALSE)</f>
        <v>0</v>
      </c>
      <c r="K36" s="1" t="b">
        <f>IF(ISNUMBER(SEARCH(Table2[[#Headers],[עבודה]],Table2[[#This Row],[role]:[role]])),TRUE,FALSE)</f>
        <v>0</v>
      </c>
      <c r="L36" s="1" t="b">
        <f>IF(ISNUMBER(SEARCH(Table2[[#Headers],[עליון]],Table2[[#This Row],[role]:[role]])),TRUE,FALSE)</f>
        <v>0</v>
      </c>
      <c r="M36" s="1" t="b">
        <f>IF(ISNUMBER(SEARCH(Table2[[#Headers],[נוער]],Table2[[#This Row],[role]:[role]])),TRUE,FALSE)</f>
        <v>0</v>
      </c>
      <c r="N36" s="1" t="b">
        <f>IF(ISNUMBER(SEARCH(Table2[[#Headers],[משנה]],Table2[[#This Row],[role]:[role]])),TRUE,FALSE)</f>
        <v>0</v>
      </c>
      <c r="O36" s="1" t="b">
        <f>IF(ISNUMBER(SEARCH(Table2[[#Headers],[בתי המשפט]],Table2[[#This Row],[role]:[role]])),TRUE,FALSE)</f>
        <v>0</v>
      </c>
      <c r="P36" s="1" t="b">
        <f>IF(ISNUMBER(SEARCH(Table2[[#Headers],[מנהל]],Table2[[#This Row],[role]:[role]])),TRUE,FALSE)</f>
        <v>0</v>
      </c>
      <c r="Q36" s="1" t="b">
        <f>IF(ISNUMBER(SEARCH(Table2[[#Headers],[תעבורה]],Table2[[#This Row],[role]:[role]])),TRUE,FALSE)</f>
        <v>0</v>
      </c>
      <c r="R36" s="1" t="b">
        <f>IF(AND(Table2[[#This Row],[נשיא]]=TRUE,AND(Table2[[#This Row],[סגן]]=FALSE,Table2[[#This Row],[משנה]]=FALSE)),TRUE,FALSE)</f>
        <v>0</v>
      </c>
      <c r="S3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7" spans="1:20" x14ac:dyDescent="0.25">
      <c r="A37" s="1" t="s">
        <v>998</v>
      </c>
      <c r="B37" s="1" t="str">
        <f>Table2[[#This Row],[Column1]]</f>
        <v>סגן נשיא בית המשפט המחוזי תל-אביב בדימוס</v>
      </c>
      <c r="C37" s="1" t="b">
        <f>IF(ISNUMBER(SEARCH(Table2[[#Headers],[סגן]],Table2[[#This Row],[role]:[role]])),TRUE,FALSE)</f>
        <v>1</v>
      </c>
      <c r="D37" s="1" t="b">
        <f>IF(ISNUMBER(SEARCH(Table2[[#Headers],[נשיא]],Table2[[#This Row],[role]:[role]])),TRUE,FALSE)</f>
        <v>1</v>
      </c>
      <c r="E37" s="1" t="b">
        <f>IF(ISNUMBER(SEARCH(Table2[[#Headers],[שופט]],Table2[[#This Row],[role]:[role]])),TRUE,FALSE)</f>
        <v>0</v>
      </c>
      <c r="F37" s="1" t="b">
        <f>IF(ISNUMBER(SEARCH(Table2[[#Headers],[רשם]],Table2[[#This Row],[role]:[role]])),TRUE,FALSE)</f>
        <v>0</v>
      </c>
      <c r="G37" s="1" t="b">
        <f>IF(ISNUMBER(SEARCH(Table2[[#Headers],[מחוזי]],Table2[[#This Row],[role]:[role]])),TRUE,FALSE)</f>
        <v>1</v>
      </c>
      <c r="H37" s="1" t="b">
        <f>IF(ISNUMBER(SEARCH(Table2[[#Headers],[שלום]],Table2[[#This Row],[role]:[role]])),TRUE,FALSE)</f>
        <v>0</v>
      </c>
      <c r="I37" s="1" t="b">
        <f>IF(ISNUMBER(SEARCH(Table2[[#Headers],[אזורי]],Table2[[#This Row],[role]:[role]])),TRUE,FALSE)</f>
        <v>0</v>
      </c>
      <c r="J37" s="1" t="b">
        <f>IF(ISNUMBER(SEARCH(Table2[[#Headers],[ארצי]],Table2[[#This Row],[role]:[role]])),TRUE,FALSE)</f>
        <v>0</v>
      </c>
      <c r="K37" s="1" t="b">
        <f>IF(ISNUMBER(SEARCH(Table2[[#Headers],[עבודה]],Table2[[#This Row],[role]:[role]])),TRUE,FALSE)</f>
        <v>0</v>
      </c>
      <c r="L37" s="1" t="b">
        <f>IF(ISNUMBER(SEARCH(Table2[[#Headers],[עליון]],Table2[[#This Row],[role]:[role]])),TRUE,FALSE)</f>
        <v>0</v>
      </c>
      <c r="M37" s="1" t="b">
        <f>IF(ISNUMBER(SEARCH(Table2[[#Headers],[נוער]],Table2[[#This Row],[role]:[role]])),TRUE,FALSE)</f>
        <v>0</v>
      </c>
      <c r="N37" s="1" t="b">
        <f>IF(ISNUMBER(SEARCH(Table2[[#Headers],[משנה]],Table2[[#This Row],[role]:[role]])),TRUE,FALSE)</f>
        <v>0</v>
      </c>
      <c r="O37" s="1" t="b">
        <f>IF(ISNUMBER(SEARCH(Table2[[#Headers],[בתי המשפט]],Table2[[#This Row],[role]:[role]])),TRUE,FALSE)</f>
        <v>0</v>
      </c>
      <c r="P37" s="1" t="b">
        <f>IF(ISNUMBER(SEARCH(Table2[[#Headers],[מנהל]],Table2[[#This Row],[role]:[role]])),TRUE,FALSE)</f>
        <v>0</v>
      </c>
      <c r="Q37" s="1" t="b">
        <f>IF(ISNUMBER(SEARCH(Table2[[#Headers],[תעבורה]],Table2[[#This Row],[role]:[role]])),TRUE,FALSE)</f>
        <v>0</v>
      </c>
      <c r="R37" s="1" t="b">
        <f>IF(AND(Table2[[#This Row],[נשיא]]=TRUE,AND(Table2[[#This Row],[סגן]]=FALSE,Table2[[#This Row],[משנה]]=FALSE)),TRUE,FALSE)</f>
        <v>0</v>
      </c>
      <c r="S3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8" spans="1:20" x14ac:dyDescent="0.25">
      <c r="A38" s="1" t="s">
        <v>4105</v>
      </c>
      <c r="B38" s="1" t="str">
        <f>Table2[[#This Row],[Column1]]</f>
        <v>סגן נשיא בית המשפט המחוזי תל אביב יפו</v>
      </c>
      <c r="C38" s="1" t="b">
        <f>IF(ISNUMBER(SEARCH(Table2[[#Headers],[סגן]],Table2[[#This Row],[role]:[role]])),TRUE,FALSE)</f>
        <v>1</v>
      </c>
      <c r="D38" s="1" t="b">
        <f>IF(ISNUMBER(SEARCH(Table2[[#Headers],[נשיא]],Table2[[#This Row],[role]:[role]])),TRUE,FALSE)</f>
        <v>1</v>
      </c>
      <c r="E38" s="1" t="b">
        <f>IF(ISNUMBER(SEARCH(Table2[[#Headers],[שופט]],Table2[[#This Row],[role]:[role]])),TRUE,FALSE)</f>
        <v>0</v>
      </c>
      <c r="F38" s="1" t="b">
        <f>IF(ISNUMBER(SEARCH(Table2[[#Headers],[רשם]],Table2[[#This Row],[role]:[role]])),TRUE,FALSE)</f>
        <v>0</v>
      </c>
      <c r="G38" s="1" t="b">
        <f>IF(ISNUMBER(SEARCH(Table2[[#Headers],[מחוזי]],Table2[[#This Row],[role]:[role]])),TRUE,FALSE)</f>
        <v>1</v>
      </c>
      <c r="H38" s="1" t="b">
        <f>IF(ISNUMBER(SEARCH(Table2[[#Headers],[שלום]],Table2[[#This Row],[role]:[role]])),TRUE,FALSE)</f>
        <v>0</v>
      </c>
      <c r="I38" s="1" t="b">
        <f>IF(ISNUMBER(SEARCH(Table2[[#Headers],[אזורי]],Table2[[#This Row],[role]:[role]])),TRUE,FALSE)</f>
        <v>0</v>
      </c>
      <c r="J38" s="1" t="b">
        <f>IF(ISNUMBER(SEARCH(Table2[[#Headers],[ארצי]],Table2[[#This Row],[role]:[role]])),TRUE,FALSE)</f>
        <v>0</v>
      </c>
      <c r="K38" s="1" t="b">
        <f>IF(ISNUMBER(SEARCH(Table2[[#Headers],[עבודה]],Table2[[#This Row],[role]:[role]])),TRUE,FALSE)</f>
        <v>0</v>
      </c>
      <c r="L38" s="1" t="b">
        <f>IF(ISNUMBER(SEARCH(Table2[[#Headers],[עליון]],Table2[[#This Row],[role]:[role]])),TRUE,FALSE)</f>
        <v>0</v>
      </c>
      <c r="M38" s="1" t="b">
        <f>IF(ISNUMBER(SEARCH(Table2[[#Headers],[נוער]],Table2[[#This Row],[role]:[role]])),TRUE,FALSE)</f>
        <v>0</v>
      </c>
      <c r="N38" s="1" t="b">
        <f>IF(ISNUMBER(SEARCH(Table2[[#Headers],[משנה]],Table2[[#This Row],[role]:[role]])),TRUE,FALSE)</f>
        <v>0</v>
      </c>
      <c r="O38" s="1" t="b">
        <f>IF(ISNUMBER(SEARCH(Table2[[#Headers],[בתי המשפט]],Table2[[#This Row],[role]:[role]])),TRUE,FALSE)</f>
        <v>0</v>
      </c>
      <c r="P38" s="1" t="b">
        <f>IF(ISNUMBER(SEARCH(Table2[[#Headers],[מנהל]],Table2[[#This Row],[role]:[role]])),TRUE,FALSE)</f>
        <v>0</v>
      </c>
      <c r="Q38" s="1" t="b">
        <f>IF(ISNUMBER(SEARCH(Table2[[#Headers],[תעבורה]],Table2[[#This Row],[role]:[role]])),TRUE,FALSE)</f>
        <v>0</v>
      </c>
      <c r="R38" s="1" t="b">
        <f>IF(AND(Table2[[#This Row],[נשיא]]=TRUE,AND(Table2[[#This Row],[סגן]]=FALSE,Table2[[#This Row],[משנה]]=FALSE)),TRUE,FALSE)</f>
        <v>0</v>
      </c>
      <c r="S3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9" spans="1:20" x14ac:dyDescent="0.25">
      <c r="A39" s="1" t="s">
        <v>1623</v>
      </c>
      <c r="B39" s="1" t="str">
        <f>Table2[[#This Row],[Column1]]</f>
        <v>סגן נשיא בית משפט השלום אשדוד</v>
      </c>
      <c r="C39" s="1" t="b">
        <f>IF(ISNUMBER(SEARCH(Table2[[#Headers],[סגן]],Table2[[#This Row],[role]:[role]])),TRUE,FALSE)</f>
        <v>1</v>
      </c>
      <c r="D39" s="1" t="b">
        <f>IF(ISNUMBER(SEARCH(Table2[[#Headers],[נשיא]],Table2[[#This Row],[role]:[role]])),TRUE,FALSE)</f>
        <v>1</v>
      </c>
      <c r="E39" s="1" t="b">
        <f>IF(ISNUMBER(SEARCH(Table2[[#Headers],[שופט]],Table2[[#This Row],[role]:[role]])),TRUE,FALSE)</f>
        <v>0</v>
      </c>
      <c r="F39" s="1" t="b">
        <f>IF(ISNUMBER(SEARCH(Table2[[#Headers],[רשם]],Table2[[#This Row],[role]:[role]])),TRUE,FALSE)</f>
        <v>0</v>
      </c>
      <c r="G39" s="1" t="b">
        <f>IF(ISNUMBER(SEARCH(Table2[[#Headers],[מחוזי]],Table2[[#This Row],[role]:[role]])),TRUE,FALSE)</f>
        <v>0</v>
      </c>
      <c r="H39" s="1" t="b">
        <f>IF(ISNUMBER(SEARCH(Table2[[#Headers],[שלום]],Table2[[#This Row],[role]:[role]])),TRUE,FALSE)</f>
        <v>1</v>
      </c>
      <c r="I39" s="1" t="b">
        <f>IF(ISNUMBER(SEARCH(Table2[[#Headers],[אזורי]],Table2[[#This Row],[role]:[role]])),TRUE,FALSE)</f>
        <v>0</v>
      </c>
      <c r="J39" s="1" t="b">
        <f>IF(ISNUMBER(SEARCH(Table2[[#Headers],[ארצי]],Table2[[#This Row],[role]:[role]])),TRUE,FALSE)</f>
        <v>0</v>
      </c>
      <c r="K39" s="1" t="b">
        <f>IF(ISNUMBER(SEARCH(Table2[[#Headers],[עבודה]],Table2[[#This Row],[role]:[role]])),TRUE,FALSE)</f>
        <v>0</v>
      </c>
      <c r="L39" s="1" t="b">
        <f>IF(ISNUMBER(SEARCH(Table2[[#Headers],[עליון]],Table2[[#This Row],[role]:[role]])),TRUE,FALSE)</f>
        <v>0</v>
      </c>
      <c r="M39" s="1" t="b">
        <f>IF(ISNUMBER(SEARCH(Table2[[#Headers],[נוער]],Table2[[#This Row],[role]:[role]])),TRUE,FALSE)</f>
        <v>0</v>
      </c>
      <c r="N39" s="1" t="b">
        <f>IF(ISNUMBER(SEARCH(Table2[[#Headers],[משנה]],Table2[[#This Row],[role]:[role]])),TRUE,FALSE)</f>
        <v>0</v>
      </c>
      <c r="O39" s="1" t="b">
        <f>IF(ISNUMBER(SEARCH(Table2[[#Headers],[בתי המשפט]],Table2[[#This Row],[role]:[role]])),TRUE,FALSE)</f>
        <v>0</v>
      </c>
      <c r="P39" s="1" t="b">
        <f>IF(ISNUMBER(SEARCH(Table2[[#Headers],[מנהל]],Table2[[#This Row],[role]:[role]])),TRUE,FALSE)</f>
        <v>0</v>
      </c>
      <c r="Q39" s="1" t="b">
        <f>IF(ISNUMBER(SEARCH(Table2[[#Headers],[תעבורה]],Table2[[#This Row],[role]:[role]])),TRUE,FALSE)</f>
        <v>0</v>
      </c>
      <c r="R39" s="1" t="b">
        <f>IF(AND(Table2[[#This Row],[נשיא]]=TRUE,AND(Table2[[#This Row],[סגן]]=FALSE,Table2[[#This Row],[משנה]]=FALSE)),TRUE,FALSE)</f>
        <v>0</v>
      </c>
      <c r="S3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3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0" spans="1:20" x14ac:dyDescent="0.25">
      <c r="A40" s="1" t="s">
        <v>2125</v>
      </c>
      <c r="B40" s="1" t="str">
        <f>Table2[[#This Row],[Column1]]</f>
        <v>סגן נשיא בית משפט השלום אשדוד בדימוס</v>
      </c>
      <c r="C40" s="1" t="b">
        <f>IF(ISNUMBER(SEARCH(Table2[[#Headers],[סגן]],Table2[[#This Row],[role]:[role]])),TRUE,FALSE)</f>
        <v>1</v>
      </c>
      <c r="D40" s="1" t="b">
        <f>IF(ISNUMBER(SEARCH(Table2[[#Headers],[נשיא]],Table2[[#This Row],[role]:[role]])),TRUE,FALSE)</f>
        <v>1</v>
      </c>
      <c r="E40" s="1" t="b">
        <f>IF(ISNUMBER(SEARCH(Table2[[#Headers],[שופט]],Table2[[#This Row],[role]:[role]])),TRUE,FALSE)</f>
        <v>0</v>
      </c>
      <c r="F40" s="1" t="b">
        <f>IF(ISNUMBER(SEARCH(Table2[[#Headers],[רשם]],Table2[[#This Row],[role]:[role]])),TRUE,FALSE)</f>
        <v>0</v>
      </c>
      <c r="G40" s="1" t="b">
        <f>IF(ISNUMBER(SEARCH(Table2[[#Headers],[מחוזי]],Table2[[#This Row],[role]:[role]])),TRUE,FALSE)</f>
        <v>0</v>
      </c>
      <c r="H40" s="1" t="b">
        <f>IF(ISNUMBER(SEARCH(Table2[[#Headers],[שלום]],Table2[[#This Row],[role]:[role]])),TRUE,FALSE)</f>
        <v>1</v>
      </c>
      <c r="I40" s="1" t="b">
        <f>IF(ISNUMBER(SEARCH(Table2[[#Headers],[אזורי]],Table2[[#This Row],[role]:[role]])),TRUE,FALSE)</f>
        <v>0</v>
      </c>
      <c r="J40" s="1" t="b">
        <f>IF(ISNUMBER(SEARCH(Table2[[#Headers],[ארצי]],Table2[[#This Row],[role]:[role]])),TRUE,FALSE)</f>
        <v>0</v>
      </c>
      <c r="K40" s="1" t="b">
        <f>IF(ISNUMBER(SEARCH(Table2[[#Headers],[עבודה]],Table2[[#This Row],[role]:[role]])),TRUE,FALSE)</f>
        <v>0</v>
      </c>
      <c r="L40" s="1" t="b">
        <f>IF(ISNUMBER(SEARCH(Table2[[#Headers],[עליון]],Table2[[#This Row],[role]:[role]])),TRUE,FALSE)</f>
        <v>0</v>
      </c>
      <c r="M40" s="1" t="b">
        <f>IF(ISNUMBER(SEARCH(Table2[[#Headers],[נוער]],Table2[[#This Row],[role]:[role]])),TRUE,FALSE)</f>
        <v>0</v>
      </c>
      <c r="N40" s="1" t="b">
        <f>IF(ISNUMBER(SEARCH(Table2[[#Headers],[משנה]],Table2[[#This Row],[role]:[role]])),TRUE,FALSE)</f>
        <v>0</v>
      </c>
      <c r="O40" s="1" t="b">
        <f>IF(ISNUMBER(SEARCH(Table2[[#Headers],[בתי המשפט]],Table2[[#This Row],[role]:[role]])),TRUE,FALSE)</f>
        <v>0</v>
      </c>
      <c r="P40" s="1" t="b">
        <f>IF(ISNUMBER(SEARCH(Table2[[#Headers],[מנהל]],Table2[[#This Row],[role]:[role]])),TRUE,FALSE)</f>
        <v>0</v>
      </c>
      <c r="Q40" s="1" t="b">
        <f>IF(ISNUMBER(SEARCH(Table2[[#Headers],[תעבורה]],Table2[[#This Row],[role]:[role]])),TRUE,FALSE)</f>
        <v>0</v>
      </c>
      <c r="R40" s="1" t="b">
        <f>IF(AND(Table2[[#This Row],[נשיא]]=TRUE,AND(Table2[[#This Row],[סגן]]=FALSE,Table2[[#This Row],[משנה]]=FALSE)),TRUE,FALSE)</f>
        <v>0</v>
      </c>
      <c r="S4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1" spans="1:20" x14ac:dyDescent="0.25">
      <c r="A41" s="1" t="s">
        <v>1091</v>
      </c>
      <c r="B41" s="1" t="str">
        <f>Table2[[#This Row],[Column1]]</f>
        <v>סגן נשיא בית משפט השלום ב"ש</v>
      </c>
      <c r="C41" s="1" t="b">
        <f>IF(ISNUMBER(SEARCH(Table2[[#Headers],[סגן]],Table2[[#This Row],[role]:[role]])),TRUE,FALSE)</f>
        <v>1</v>
      </c>
      <c r="D41" s="1" t="b">
        <f>IF(ISNUMBER(SEARCH(Table2[[#Headers],[נשיא]],Table2[[#This Row],[role]:[role]])),TRUE,FALSE)</f>
        <v>1</v>
      </c>
      <c r="E41" s="1" t="b">
        <f>IF(ISNUMBER(SEARCH(Table2[[#Headers],[שופט]],Table2[[#This Row],[role]:[role]])),TRUE,FALSE)</f>
        <v>0</v>
      </c>
      <c r="F41" s="1" t="b">
        <f>IF(ISNUMBER(SEARCH(Table2[[#Headers],[רשם]],Table2[[#This Row],[role]:[role]])),TRUE,FALSE)</f>
        <v>0</v>
      </c>
      <c r="G41" s="1" t="b">
        <f>IF(ISNUMBER(SEARCH(Table2[[#Headers],[מחוזי]],Table2[[#This Row],[role]:[role]])),TRUE,FALSE)</f>
        <v>0</v>
      </c>
      <c r="H41" s="1" t="b">
        <f>IF(ISNUMBER(SEARCH(Table2[[#Headers],[שלום]],Table2[[#This Row],[role]:[role]])),TRUE,FALSE)</f>
        <v>1</v>
      </c>
      <c r="I41" s="1" t="b">
        <f>IF(ISNUMBER(SEARCH(Table2[[#Headers],[אזורי]],Table2[[#This Row],[role]:[role]])),TRUE,FALSE)</f>
        <v>0</v>
      </c>
      <c r="J41" s="1" t="b">
        <f>IF(ISNUMBER(SEARCH(Table2[[#Headers],[ארצי]],Table2[[#This Row],[role]:[role]])),TRUE,FALSE)</f>
        <v>0</v>
      </c>
      <c r="K41" s="1" t="b">
        <f>IF(ISNUMBER(SEARCH(Table2[[#Headers],[עבודה]],Table2[[#This Row],[role]:[role]])),TRUE,FALSE)</f>
        <v>0</v>
      </c>
      <c r="L41" s="1" t="b">
        <f>IF(ISNUMBER(SEARCH(Table2[[#Headers],[עליון]],Table2[[#This Row],[role]:[role]])),TRUE,FALSE)</f>
        <v>0</v>
      </c>
      <c r="M41" s="1" t="b">
        <f>IF(ISNUMBER(SEARCH(Table2[[#Headers],[נוער]],Table2[[#This Row],[role]:[role]])),TRUE,FALSE)</f>
        <v>0</v>
      </c>
      <c r="N41" s="1" t="b">
        <f>IF(ISNUMBER(SEARCH(Table2[[#Headers],[משנה]],Table2[[#This Row],[role]:[role]])),TRUE,FALSE)</f>
        <v>0</v>
      </c>
      <c r="O41" s="1" t="b">
        <f>IF(ISNUMBER(SEARCH(Table2[[#Headers],[בתי המשפט]],Table2[[#This Row],[role]:[role]])),TRUE,FALSE)</f>
        <v>0</v>
      </c>
      <c r="P41" s="1" t="b">
        <f>IF(ISNUMBER(SEARCH(Table2[[#Headers],[מנהל]],Table2[[#This Row],[role]:[role]])),TRUE,FALSE)</f>
        <v>0</v>
      </c>
      <c r="Q41" s="1" t="b">
        <f>IF(ISNUMBER(SEARCH(Table2[[#Headers],[תעבורה]],Table2[[#This Row],[role]:[role]])),TRUE,FALSE)</f>
        <v>0</v>
      </c>
      <c r="R41" s="1" t="b">
        <f>IF(AND(Table2[[#This Row],[נשיא]]=TRUE,AND(Table2[[#This Row],[סגן]]=FALSE,Table2[[#This Row],[משנה]]=FALSE)),TRUE,FALSE)</f>
        <v>0</v>
      </c>
      <c r="S4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2" spans="1:20" x14ac:dyDescent="0.25">
      <c r="A42" s="1" t="s">
        <v>2712</v>
      </c>
      <c r="B42" s="1" t="str">
        <f>Table2[[#This Row],[Column1]]</f>
        <v>סגן נשיא בית משפט השלום חדרה בדימוס</v>
      </c>
      <c r="C42" s="1" t="b">
        <f>IF(ISNUMBER(SEARCH(Table2[[#Headers],[סגן]],Table2[[#This Row],[role]:[role]])),TRUE,FALSE)</f>
        <v>1</v>
      </c>
      <c r="D42" s="1" t="b">
        <f>IF(ISNUMBER(SEARCH(Table2[[#Headers],[נשיא]],Table2[[#This Row],[role]:[role]])),TRUE,FALSE)</f>
        <v>1</v>
      </c>
      <c r="E42" s="1" t="b">
        <f>IF(ISNUMBER(SEARCH(Table2[[#Headers],[שופט]],Table2[[#This Row],[role]:[role]])),TRUE,FALSE)</f>
        <v>0</v>
      </c>
      <c r="F42" s="1" t="b">
        <f>IF(ISNUMBER(SEARCH(Table2[[#Headers],[רשם]],Table2[[#This Row],[role]:[role]])),TRUE,FALSE)</f>
        <v>0</v>
      </c>
      <c r="G42" s="1" t="b">
        <f>IF(ISNUMBER(SEARCH(Table2[[#Headers],[מחוזי]],Table2[[#This Row],[role]:[role]])),TRUE,FALSE)</f>
        <v>0</v>
      </c>
      <c r="H42" s="1" t="b">
        <f>IF(ISNUMBER(SEARCH(Table2[[#Headers],[שלום]],Table2[[#This Row],[role]:[role]])),TRUE,FALSE)</f>
        <v>1</v>
      </c>
      <c r="I42" s="1" t="b">
        <f>IF(ISNUMBER(SEARCH(Table2[[#Headers],[אזורי]],Table2[[#This Row],[role]:[role]])),TRUE,FALSE)</f>
        <v>0</v>
      </c>
      <c r="J42" s="1" t="b">
        <f>IF(ISNUMBER(SEARCH(Table2[[#Headers],[ארצי]],Table2[[#This Row],[role]:[role]])),TRUE,FALSE)</f>
        <v>0</v>
      </c>
      <c r="K42" s="1" t="b">
        <f>IF(ISNUMBER(SEARCH(Table2[[#Headers],[עבודה]],Table2[[#This Row],[role]:[role]])),TRUE,FALSE)</f>
        <v>0</v>
      </c>
      <c r="L42" s="1" t="b">
        <f>IF(ISNUMBER(SEARCH(Table2[[#Headers],[עליון]],Table2[[#This Row],[role]:[role]])),TRUE,FALSE)</f>
        <v>0</v>
      </c>
      <c r="M42" s="1" t="b">
        <f>IF(ISNUMBER(SEARCH(Table2[[#Headers],[נוער]],Table2[[#This Row],[role]:[role]])),TRUE,FALSE)</f>
        <v>0</v>
      </c>
      <c r="N42" s="1" t="b">
        <f>IF(ISNUMBER(SEARCH(Table2[[#Headers],[משנה]],Table2[[#This Row],[role]:[role]])),TRUE,FALSE)</f>
        <v>0</v>
      </c>
      <c r="O42" s="1" t="b">
        <f>IF(ISNUMBER(SEARCH(Table2[[#Headers],[בתי המשפט]],Table2[[#This Row],[role]:[role]])),TRUE,FALSE)</f>
        <v>0</v>
      </c>
      <c r="P42" s="1" t="b">
        <f>IF(ISNUMBER(SEARCH(Table2[[#Headers],[מנהל]],Table2[[#This Row],[role]:[role]])),TRUE,FALSE)</f>
        <v>0</v>
      </c>
      <c r="Q42" s="1" t="b">
        <f>IF(ISNUMBER(SEARCH(Table2[[#Headers],[תעבורה]],Table2[[#This Row],[role]:[role]])),TRUE,FALSE)</f>
        <v>0</v>
      </c>
      <c r="R42" s="1" t="b">
        <f>IF(AND(Table2[[#This Row],[נשיא]]=TRUE,AND(Table2[[#This Row],[סגן]]=FALSE,Table2[[#This Row],[משנה]]=FALSE)),TRUE,FALSE)</f>
        <v>0</v>
      </c>
      <c r="S4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" spans="1:20" x14ac:dyDescent="0.25">
      <c r="A43" s="1" t="s">
        <v>2071</v>
      </c>
      <c r="B43" s="1" t="str">
        <f>Table2[[#This Row],[Column1]]</f>
        <v>סגן נשיא בית משפט השלום חיפה</v>
      </c>
      <c r="C43" s="1" t="b">
        <f>IF(ISNUMBER(SEARCH(Table2[[#Headers],[סגן]],Table2[[#This Row],[role]:[role]])),TRUE,FALSE)</f>
        <v>1</v>
      </c>
      <c r="D43" s="1" t="b">
        <f>IF(ISNUMBER(SEARCH(Table2[[#Headers],[נשיא]],Table2[[#This Row],[role]:[role]])),TRUE,FALSE)</f>
        <v>1</v>
      </c>
      <c r="E43" s="1" t="b">
        <f>IF(ISNUMBER(SEARCH(Table2[[#Headers],[שופט]],Table2[[#This Row],[role]:[role]])),TRUE,FALSE)</f>
        <v>0</v>
      </c>
      <c r="F43" s="1" t="b">
        <f>IF(ISNUMBER(SEARCH(Table2[[#Headers],[רשם]],Table2[[#This Row],[role]:[role]])),TRUE,FALSE)</f>
        <v>0</v>
      </c>
      <c r="G43" s="1" t="b">
        <f>IF(ISNUMBER(SEARCH(Table2[[#Headers],[מחוזי]],Table2[[#This Row],[role]:[role]])),TRUE,FALSE)</f>
        <v>0</v>
      </c>
      <c r="H43" s="1" t="b">
        <f>IF(ISNUMBER(SEARCH(Table2[[#Headers],[שלום]],Table2[[#This Row],[role]:[role]])),TRUE,FALSE)</f>
        <v>1</v>
      </c>
      <c r="I43" s="1" t="b">
        <f>IF(ISNUMBER(SEARCH(Table2[[#Headers],[אזורי]],Table2[[#This Row],[role]:[role]])),TRUE,FALSE)</f>
        <v>0</v>
      </c>
      <c r="J43" s="1" t="b">
        <f>IF(ISNUMBER(SEARCH(Table2[[#Headers],[ארצי]],Table2[[#This Row],[role]:[role]])),TRUE,FALSE)</f>
        <v>0</v>
      </c>
      <c r="K43" s="1" t="b">
        <f>IF(ISNUMBER(SEARCH(Table2[[#Headers],[עבודה]],Table2[[#This Row],[role]:[role]])),TRUE,FALSE)</f>
        <v>0</v>
      </c>
      <c r="L43" s="1" t="b">
        <f>IF(ISNUMBER(SEARCH(Table2[[#Headers],[עליון]],Table2[[#This Row],[role]:[role]])),TRUE,FALSE)</f>
        <v>0</v>
      </c>
      <c r="M43" s="1" t="b">
        <f>IF(ISNUMBER(SEARCH(Table2[[#Headers],[נוער]],Table2[[#This Row],[role]:[role]])),TRUE,FALSE)</f>
        <v>0</v>
      </c>
      <c r="N43" s="1" t="b">
        <f>IF(ISNUMBER(SEARCH(Table2[[#Headers],[משנה]],Table2[[#This Row],[role]:[role]])),TRUE,FALSE)</f>
        <v>0</v>
      </c>
      <c r="O43" s="1" t="b">
        <f>IF(ISNUMBER(SEARCH(Table2[[#Headers],[בתי המשפט]],Table2[[#This Row],[role]:[role]])),TRUE,FALSE)</f>
        <v>0</v>
      </c>
      <c r="P43" s="1" t="b">
        <f>IF(ISNUMBER(SEARCH(Table2[[#Headers],[מנהל]],Table2[[#This Row],[role]:[role]])),TRUE,FALSE)</f>
        <v>0</v>
      </c>
      <c r="Q43" s="1" t="b">
        <f>IF(ISNUMBER(SEARCH(Table2[[#Headers],[תעבורה]],Table2[[#This Row],[role]:[role]])),TRUE,FALSE)</f>
        <v>0</v>
      </c>
      <c r="R43" s="1" t="b">
        <f>IF(AND(Table2[[#This Row],[נשיא]]=TRUE,AND(Table2[[#This Row],[סגן]]=FALSE,Table2[[#This Row],[משנה]]=FALSE)),TRUE,FALSE)</f>
        <v>0</v>
      </c>
      <c r="S4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" spans="1:20" x14ac:dyDescent="0.25">
      <c r="A44" s="1" t="s">
        <v>1669</v>
      </c>
      <c r="B44" s="1" t="str">
        <f>Table2[[#This Row],[Column1]]</f>
        <v>סגן נשיא בית משפט השלום חיפה בדימוס</v>
      </c>
      <c r="C44" s="1" t="b">
        <f>IF(ISNUMBER(SEARCH(Table2[[#Headers],[סגן]],Table2[[#This Row],[role]:[role]])),TRUE,FALSE)</f>
        <v>1</v>
      </c>
      <c r="D44" s="1" t="b">
        <f>IF(ISNUMBER(SEARCH(Table2[[#Headers],[נשיא]],Table2[[#This Row],[role]:[role]])),TRUE,FALSE)</f>
        <v>1</v>
      </c>
      <c r="E44" s="1" t="b">
        <f>IF(ISNUMBER(SEARCH(Table2[[#Headers],[שופט]],Table2[[#This Row],[role]:[role]])),TRUE,FALSE)</f>
        <v>0</v>
      </c>
      <c r="F44" s="1" t="b">
        <f>IF(ISNUMBER(SEARCH(Table2[[#Headers],[רשם]],Table2[[#This Row],[role]:[role]])),TRUE,FALSE)</f>
        <v>0</v>
      </c>
      <c r="G44" s="1" t="b">
        <f>IF(ISNUMBER(SEARCH(Table2[[#Headers],[מחוזי]],Table2[[#This Row],[role]:[role]])),TRUE,FALSE)</f>
        <v>0</v>
      </c>
      <c r="H44" s="1" t="b">
        <f>IF(ISNUMBER(SEARCH(Table2[[#Headers],[שלום]],Table2[[#This Row],[role]:[role]])),TRUE,FALSE)</f>
        <v>1</v>
      </c>
      <c r="I44" s="1" t="b">
        <f>IF(ISNUMBER(SEARCH(Table2[[#Headers],[אזורי]],Table2[[#This Row],[role]:[role]])),TRUE,FALSE)</f>
        <v>0</v>
      </c>
      <c r="J44" s="1" t="b">
        <f>IF(ISNUMBER(SEARCH(Table2[[#Headers],[ארצי]],Table2[[#This Row],[role]:[role]])),TRUE,FALSE)</f>
        <v>0</v>
      </c>
      <c r="K44" s="1" t="b">
        <f>IF(ISNUMBER(SEARCH(Table2[[#Headers],[עבודה]],Table2[[#This Row],[role]:[role]])),TRUE,FALSE)</f>
        <v>0</v>
      </c>
      <c r="L44" s="1" t="b">
        <f>IF(ISNUMBER(SEARCH(Table2[[#Headers],[עליון]],Table2[[#This Row],[role]:[role]])),TRUE,FALSE)</f>
        <v>0</v>
      </c>
      <c r="M44" s="1" t="b">
        <f>IF(ISNUMBER(SEARCH(Table2[[#Headers],[נוער]],Table2[[#This Row],[role]:[role]])),TRUE,FALSE)</f>
        <v>0</v>
      </c>
      <c r="N44" s="1" t="b">
        <f>IF(ISNUMBER(SEARCH(Table2[[#Headers],[משנה]],Table2[[#This Row],[role]:[role]])),TRUE,FALSE)</f>
        <v>0</v>
      </c>
      <c r="O44" s="1" t="b">
        <f>IF(ISNUMBER(SEARCH(Table2[[#Headers],[בתי המשפט]],Table2[[#This Row],[role]:[role]])),TRUE,FALSE)</f>
        <v>0</v>
      </c>
      <c r="P44" s="1" t="b">
        <f>IF(ISNUMBER(SEARCH(Table2[[#Headers],[מנהל]],Table2[[#This Row],[role]:[role]])),TRUE,FALSE)</f>
        <v>0</v>
      </c>
      <c r="Q44" s="1" t="b">
        <f>IF(ISNUMBER(SEARCH(Table2[[#Headers],[תעבורה]],Table2[[#This Row],[role]:[role]])),TRUE,FALSE)</f>
        <v>0</v>
      </c>
      <c r="R44" s="1" t="b">
        <f>IF(AND(Table2[[#This Row],[נשיא]]=TRUE,AND(Table2[[#This Row],[סגן]]=FALSE,Table2[[#This Row],[משנה]]=FALSE)),TRUE,FALSE)</f>
        <v>0</v>
      </c>
      <c r="S4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5" spans="1:20" x14ac:dyDescent="0.25">
      <c r="A45" s="1" t="s">
        <v>2814</v>
      </c>
      <c r="B45" s="1" t="str">
        <f>Table2[[#This Row],[Column1]]</f>
        <v>סגן נשיא בית משפט השלום טבריה</v>
      </c>
      <c r="C45" s="1" t="b">
        <f>IF(ISNUMBER(SEARCH(Table2[[#Headers],[סגן]],Table2[[#This Row],[role]:[role]])),TRUE,FALSE)</f>
        <v>1</v>
      </c>
      <c r="D45" s="1" t="b">
        <f>IF(ISNUMBER(SEARCH(Table2[[#Headers],[נשיא]],Table2[[#This Row],[role]:[role]])),TRUE,FALSE)</f>
        <v>1</v>
      </c>
      <c r="E45" s="1" t="b">
        <f>IF(ISNUMBER(SEARCH(Table2[[#Headers],[שופט]],Table2[[#This Row],[role]:[role]])),TRUE,FALSE)</f>
        <v>0</v>
      </c>
      <c r="F45" s="1" t="b">
        <f>IF(ISNUMBER(SEARCH(Table2[[#Headers],[רשם]],Table2[[#This Row],[role]:[role]])),TRUE,FALSE)</f>
        <v>0</v>
      </c>
      <c r="G45" s="1" t="b">
        <f>IF(ISNUMBER(SEARCH(Table2[[#Headers],[מחוזי]],Table2[[#This Row],[role]:[role]])),TRUE,FALSE)</f>
        <v>0</v>
      </c>
      <c r="H45" s="1" t="b">
        <f>IF(ISNUMBER(SEARCH(Table2[[#Headers],[שלום]],Table2[[#This Row],[role]:[role]])),TRUE,FALSE)</f>
        <v>1</v>
      </c>
      <c r="I45" s="1" t="b">
        <f>IF(ISNUMBER(SEARCH(Table2[[#Headers],[אזורי]],Table2[[#This Row],[role]:[role]])),TRUE,FALSE)</f>
        <v>0</v>
      </c>
      <c r="J45" s="1" t="b">
        <f>IF(ISNUMBER(SEARCH(Table2[[#Headers],[ארצי]],Table2[[#This Row],[role]:[role]])),TRUE,FALSE)</f>
        <v>0</v>
      </c>
      <c r="K45" s="1" t="b">
        <f>IF(ISNUMBER(SEARCH(Table2[[#Headers],[עבודה]],Table2[[#This Row],[role]:[role]])),TRUE,FALSE)</f>
        <v>0</v>
      </c>
      <c r="L45" s="1" t="b">
        <f>IF(ISNUMBER(SEARCH(Table2[[#Headers],[עליון]],Table2[[#This Row],[role]:[role]])),TRUE,FALSE)</f>
        <v>0</v>
      </c>
      <c r="M45" s="1" t="b">
        <f>IF(ISNUMBER(SEARCH(Table2[[#Headers],[נוער]],Table2[[#This Row],[role]:[role]])),TRUE,FALSE)</f>
        <v>0</v>
      </c>
      <c r="N45" s="1" t="b">
        <f>IF(ISNUMBER(SEARCH(Table2[[#Headers],[משנה]],Table2[[#This Row],[role]:[role]])),TRUE,FALSE)</f>
        <v>0</v>
      </c>
      <c r="O45" s="1" t="b">
        <f>IF(ISNUMBER(SEARCH(Table2[[#Headers],[בתי המשפט]],Table2[[#This Row],[role]:[role]])),TRUE,FALSE)</f>
        <v>0</v>
      </c>
      <c r="P45" s="1" t="b">
        <f>IF(ISNUMBER(SEARCH(Table2[[#Headers],[מנהל]],Table2[[#This Row],[role]:[role]])),TRUE,FALSE)</f>
        <v>0</v>
      </c>
      <c r="Q45" s="1" t="b">
        <f>IF(ISNUMBER(SEARCH(Table2[[#Headers],[תעבורה]],Table2[[#This Row],[role]:[role]])),TRUE,FALSE)</f>
        <v>0</v>
      </c>
      <c r="R45" s="1" t="b">
        <f>IF(AND(Table2[[#This Row],[נשיא]]=TRUE,AND(Table2[[#This Row],[סגן]]=FALSE,Table2[[#This Row],[משנה]]=FALSE)),TRUE,FALSE)</f>
        <v>0</v>
      </c>
      <c r="S4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6" spans="1:20" x14ac:dyDescent="0.25">
      <c r="A46" s="1" t="s">
        <v>649</v>
      </c>
      <c r="B46" s="1" t="str">
        <f>Table2[[#This Row],[Column1]]</f>
        <v>סגן נשיא בית משפט השלום ירושלים</v>
      </c>
      <c r="C46" s="1" t="b">
        <f>IF(ISNUMBER(SEARCH(Table2[[#Headers],[סגן]],Table2[[#This Row],[role]:[role]])),TRUE,FALSE)</f>
        <v>1</v>
      </c>
      <c r="D46" s="1" t="b">
        <f>IF(ISNUMBER(SEARCH(Table2[[#Headers],[נשיא]],Table2[[#This Row],[role]:[role]])),TRUE,FALSE)</f>
        <v>1</v>
      </c>
      <c r="E46" s="1" t="b">
        <f>IF(ISNUMBER(SEARCH(Table2[[#Headers],[שופט]],Table2[[#This Row],[role]:[role]])),TRUE,FALSE)</f>
        <v>0</v>
      </c>
      <c r="F46" s="1" t="b">
        <f>IF(ISNUMBER(SEARCH(Table2[[#Headers],[רשם]],Table2[[#This Row],[role]:[role]])),TRUE,FALSE)</f>
        <v>0</v>
      </c>
      <c r="G46" s="1" t="b">
        <f>IF(ISNUMBER(SEARCH(Table2[[#Headers],[מחוזי]],Table2[[#This Row],[role]:[role]])),TRUE,FALSE)</f>
        <v>0</v>
      </c>
      <c r="H46" s="1" t="b">
        <f>IF(ISNUMBER(SEARCH(Table2[[#Headers],[שלום]],Table2[[#This Row],[role]:[role]])),TRUE,FALSE)</f>
        <v>1</v>
      </c>
      <c r="I46" s="1" t="b">
        <f>IF(ISNUMBER(SEARCH(Table2[[#Headers],[אזורי]],Table2[[#This Row],[role]:[role]])),TRUE,FALSE)</f>
        <v>0</v>
      </c>
      <c r="J46" s="1" t="b">
        <f>IF(ISNUMBER(SEARCH(Table2[[#Headers],[ארצי]],Table2[[#This Row],[role]:[role]])),TRUE,FALSE)</f>
        <v>0</v>
      </c>
      <c r="K46" s="1" t="b">
        <f>IF(ISNUMBER(SEARCH(Table2[[#Headers],[עבודה]],Table2[[#This Row],[role]:[role]])),TRUE,FALSE)</f>
        <v>0</v>
      </c>
      <c r="L46" s="1" t="b">
        <f>IF(ISNUMBER(SEARCH(Table2[[#Headers],[עליון]],Table2[[#This Row],[role]:[role]])),TRUE,FALSE)</f>
        <v>0</v>
      </c>
      <c r="M46" s="1" t="b">
        <f>IF(ISNUMBER(SEARCH(Table2[[#Headers],[נוער]],Table2[[#This Row],[role]:[role]])),TRUE,FALSE)</f>
        <v>0</v>
      </c>
      <c r="N46" s="1" t="b">
        <f>IF(ISNUMBER(SEARCH(Table2[[#Headers],[משנה]],Table2[[#This Row],[role]:[role]])),TRUE,FALSE)</f>
        <v>0</v>
      </c>
      <c r="O46" s="1" t="b">
        <f>IF(ISNUMBER(SEARCH(Table2[[#Headers],[בתי המשפט]],Table2[[#This Row],[role]:[role]])),TRUE,FALSE)</f>
        <v>0</v>
      </c>
      <c r="P46" s="1" t="b">
        <f>IF(ISNUMBER(SEARCH(Table2[[#Headers],[מנהל]],Table2[[#This Row],[role]:[role]])),TRUE,FALSE)</f>
        <v>0</v>
      </c>
      <c r="Q46" s="1" t="b">
        <f>IF(ISNUMBER(SEARCH(Table2[[#Headers],[תעבורה]],Table2[[#This Row],[role]:[role]])),TRUE,FALSE)</f>
        <v>0</v>
      </c>
      <c r="R46" s="1" t="b">
        <f>IF(AND(Table2[[#This Row],[נשיא]]=TRUE,AND(Table2[[#This Row],[סגן]]=FALSE,Table2[[#This Row],[משנה]]=FALSE)),TRUE,FALSE)</f>
        <v>0</v>
      </c>
      <c r="S4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7" spans="1:20" x14ac:dyDescent="0.25">
      <c r="A47" s="1" t="s">
        <v>868</v>
      </c>
      <c r="B47" s="1" t="str">
        <f>Table2[[#This Row],[Column1]]</f>
        <v>סגן נשיא בית משפט השלום ירושלים בדימוס</v>
      </c>
      <c r="C47" s="1" t="b">
        <f>IF(ISNUMBER(SEARCH(Table2[[#Headers],[סגן]],Table2[[#This Row],[role]:[role]])),TRUE,FALSE)</f>
        <v>1</v>
      </c>
      <c r="D47" s="1" t="b">
        <f>IF(ISNUMBER(SEARCH(Table2[[#Headers],[נשיא]],Table2[[#This Row],[role]:[role]])),TRUE,FALSE)</f>
        <v>1</v>
      </c>
      <c r="E47" s="1" t="b">
        <f>IF(ISNUMBER(SEARCH(Table2[[#Headers],[שופט]],Table2[[#This Row],[role]:[role]])),TRUE,FALSE)</f>
        <v>0</v>
      </c>
      <c r="F47" s="1" t="b">
        <f>IF(ISNUMBER(SEARCH(Table2[[#Headers],[רשם]],Table2[[#This Row],[role]:[role]])),TRUE,FALSE)</f>
        <v>0</v>
      </c>
      <c r="G47" s="1" t="b">
        <f>IF(ISNUMBER(SEARCH(Table2[[#Headers],[מחוזי]],Table2[[#This Row],[role]:[role]])),TRUE,FALSE)</f>
        <v>0</v>
      </c>
      <c r="H47" s="1" t="b">
        <f>IF(ISNUMBER(SEARCH(Table2[[#Headers],[שלום]],Table2[[#This Row],[role]:[role]])),TRUE,FALSE)</f>
        <v>1</v>
      </c>
      <c r="I47" s="1" t="b">
        <f>IF(ISNUMBER(SEARCH(Table2[[#Headers],[אזורי]],Table2[[#This Row],[role]:[role]])),TRUE,FALSE)</f>
        <v>0</v>
      </c>
      <c r="J47" s="1" t="b">
        <f>IF(ISNUMBER(SEARCH(Table2[[#Headers],[ארצי]],Table2[[#This Row],[role]:[role]])),TRUE,FALSE)</f>
        <v>0</v>
      </c>
      <c r="K47" s="1" t="b">
        <f>IF(ISNUMBER(SEARCH(Table2[[#Headers],[עבודה]],Table2[[#This Row],[role]:[role]])),TRUE,FALSE)</f>
        <v>0</v>
      </c>
      <c r="L47" s="1" t="b">
        <f>IF(ISNUMBER(SEARCH(Table2[[#Headers],[עליון]],Table2[[#This Row],[role]:[role]])),TRUE,FALSE)</f>
        <v>0</v>
      </c>
      <c r="M47" s="1" t="b">
        <f>IF(ISNUMBER(SEARCH(Table2[[#Headers],[נוער]],Table2[[#This Row],[role]:[role]])),TRUE,FALSE)</f>
        <v>0</v>
      </c>
      <c r="N47" s="1" t="b">
        <f>IF(ISNUMBER(SEARCH(Table2[[#Headers],[משנה]],Table2[[#This Row],[role]:[role]])),TRUE,FALSE)</f>
        <v>0</v>
      </c>
      <c r="O47" s="1" t="b">
        <f>IF(ISNUMBER(SEARCH(Table2[[#Headers],[בתי המשפט]],Table2[[#This Row],[role]:[role]])),TRUE,FALSE)</f>
        <v>0</v>
      </c>
      <c r="P47" s="1" t="b">
        <f>IF(ISNUMBER(SEARCH(Table2[[#Headers],[מנהל]],Table2[[#This Row],[role]:[role]])),TRUE,FALSE)</f>
        <v>0</v>
      </c>
      <c r="Q47" s="1" t="b">
        <f>IF(ISNUMBER(SEARCH(Table2[[#Headers],[תעבורה]],Table2[[#This Row],[role]:[role]])),TRUE,FALSE)</f>
        <v>0</v>
      </c>
      <c r="R47" s="1" t="b">
        <f>IF(AND(Table2[[#This Row],[נשיא]]=TRUE,AND(Table2[[#This Row],[סגן]]=FALSE,Table2[[#This Row],[משנה]]=FALSE)),TRUE,FALSE)</f>
        <v>0</v>
      </c>
      <c r="S4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8" spans="1:20" x14ac:dyDescent="0.25">
      <c r="A48" s="1" t="s">
        <v>182</v>
      </c>
      <c r="B48" s="1" t="str">
        <f>Table2[[#This Row],[Column1]]</f>
        <v>סגן נשיא בית משפט השלום נצרת</v>
      </c>
      <c r="C48" s="1" t="b">
        <f>IF(ISNUMBER(SEARCH(Table2[[#Headers],[סגן]],Table2[[#This Row],[role]:[role]])),TRUE,FALSE)</f>
        <v>1</v>
      </c>
      <c r="D48" s="1" t="b">
        <f>IF(ISNUMBER(SEARCH(Table2[[#Headers],[נשיא]],Table2[[#This Row],[role]:[role]])),TRUE,FALSE)</f>
        <v>1</v>
      </c>
      <c r="E48" s="1" t="b">
        <f>IF(ISNUMBER(SEARCH(Table2[[#Headers],[שופט]],Table2[[#This Row],[role]:[role]])),TRUE,FALSE)</f>
        <v>0</v>
      </c>
      <c r="F48" s="1" t="b">
        <f>IF(ISNUMBER(SEARCH(Table2[[#Headers],[רשם]],Table2[[#This Row],[role]:[role]])),TRUE,FALSE)</f>
        <v>0</v>
      </c>
      <c r="G48" s="1" t="b">
        <f>IF(ISNUMBER(SEARCH(Table2[[#Headers],[מחוזי]],Table2[[#This Row],[role]:[role]])),TRUE,FALSE)</f>
        <v>0</v>
      </c>
      <c r="H48" s="1" t="b">
        <f>IF(ISNUMBER(SEARCH(Table2[[#Headers],[שלום]],Table2[[#This Row],[role]:[role]])),TRUE,FALSE)</f>
        <v>1</v>
      </c>
      <c r="I48" s="1" t="b">
        <f>IF(ISNUMBER(SEARCH(Table2[[#Headers],[אזורי]],Table2[[#This Row],[role]:[role]])),TRUE,FALSE)</f>
        <v>0</v>
      </c>
      <c r="J48" s="1" t="b">
        <f>IF(ISNUMBER(SEARCH(Table2[[#Headers],[ארצי]],Table2[[#This Row],[role]:[role]])),TRUE,FALSE)</f>
        <v>0</v>
      </c>
      <c r="K48" s="1" t="b">
        <f>IF(ISNUMBER(SEARCH(Table2[[#Headers],[עבודה]],Table2[[#This Row],[role]:[role]])),TRUE,FALSE)</f>
        <v>0</v>
      </c>
      <c r="L48" s="1" t="b">
        <f>IF(ISNUMBER(SEARCH(Table2[[#Headers],[עליון]],Table2[[#This Row],[role]:[role]])),TRUE,FALSE)</f>
        <v>0</v>
      </c>
      <c r="M48" s="1" t="b">
        <f>IF(ISNUMBER(SEARCH(Table2[[#Headers],[נוער]],Table2[[#This Row],[role]:[role]])),TRUE,FALSE)</f>
        <v>0</v>
      </c>
      <c r="N48" s="1" t="b">
        <f>IF(ISNUMBER(SEARCH(Table2[[#Headers],[משנה]],Table2[[#This Row],[role]:[role]])),TRUE,FALSE)</f>
        <v>0</v>
      </c>
      <c r="O48" s="1" t="b">
        <f>IF(ISNUMBER(SEARCH(Table2[[#Headers],[בתי המשפט]],Table2[[#This Row],[role]:[role]])),TRUE,FALSE)</f>
        <v>0</v>
      </c>
      <c r="P48" s="1" t="b">
        <f>IF(ISNUMBER(SEARCH(Table2[[#Headers],[מנהל]],Table2[[#This Row],[role]:[role]])),TRUE,FALSE)</f>
        <v>0</v>
      </c>
      <c r="Q48" s="1" t="b">
        <f>IF(ISNUMBER(SEARCH(Table2[[#Headers],[תעבורה]],Table2[[#This Row],[role]:[role]])),TRUE,FALSE)</f>
        <v>0</v>
      </c>
      <c r="R48" s="1" t="b">
        <f>IF(AND(Table2[[#This Row],[נשיא]]=TRUE,AND(Table2[[#This Row],[סגן]]=FALSE,Table2[[#This Row],[משנה]]=FALSE)),TRUE,FALSE)</f>
        <v>0</v>
      </c>
      <c r="S4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9" spans="1:20" x14ac:dyDescent="0.25">
      <c r="A49" s="1" t="s">
        <v>3960</v>
      </c>
      <c r="B49" s="1" t="str">
        <f>Table2[[#This Row],[Column1]]</f>
        <v>סגן נשיא בית משפט השלום נתניה</v>
      </c>
      <c r="C49" s="1" t="b">
        <f>IF(ISNUMBER(SEARCH(Table2[[#Headers],[סגן]],Table2[[#This Row],[role]:[role]])),TRUE,FALSE)</f>
        <v>1</v>
      </c>
      <c r="D49" s="1" t="b">
        <f>IF(ISNUMBER(SEARCH(Table2[[#Headers],[נשיא]],Table2[[#This Row],[role]:[role]])),TRUE,FALSE)</f>
        <v>1</v>
      </c>
      <c r="E49" s="1" t="b">
        <f>IF(ISNUMBER(SEARCH(Table2[[#Headers],[שופט]],Table2[[#This Row],[role]:[role]])),TRUE,FALSE)</f>
        <v>0</v>
      </c>
      <c r="F49" s="1" t="b">
        <f>IF(ISNUMBER(SEARCH(Table2[[#Headers],[רשם]],Table2[[#This Row],[role]:[role]])),TRUE,FALSE)</f>
        <v>0</v>
      </c>
      <c r="G49" s="1" t="b">
        <f>IF(ISNUMBER(SEARCH(Table2[[#Headers],[מחוזי]],Table2[[#This Row],[role]:[role]])),TRUE,FALSE)</f>
        <v>0</v>
      </c>
      <c r="H49" s="1" t="b">
        <f>IF(ISNUMBER(SEARCH(Table2[[#Headers],[שלום]],Table2[[#This Row],[role]:[role]])),TRUE,FALSE)</f>
        <v>1</v>
      </c>
      <c r="I49" s="1" t="b">
        <f>IF(ISNUMBER(SEARCH(Table2[[#Headers],[אזורי]],Table2[[#This Row],[role]:[role]])),TRUE,FALSE)</f>
        <v>0</v>
      </c>
      <c r="J49" s="1" t="b">
        <f>IF(ISNUMBER(SEARCH(Table2[[#Headers],[ארצי]],Table2[[#This Row],[role]:[role]])),TRUE,FALSE)</f>
        <v>0</v>
      </c>
      <c r="K49" s="1" t="b">
        <f>IF(ISNUMBER(SEARCH(Table2[[#Headers],[עבודה]],Table2[[#This Row],[role]:[role]])),TRUE,FALSE)</f>
        <v>0</v>
      </c>
      <c r="L49" s="1" t="b">
        <f>IF(ISNUMBER(SEARCH(Table2[[#Headers],[עליון]],Table2[[#This Row],[role]:[role]])),TRUE,FALSE)</f>
        <v>0</v>
      </c>
      <c r="M49" s="1" t="b">
        <f>IF(ISNUMBER(SEARCH(Table2[[#Headers],[נוער]],Table2[[#This Row],[role]:[role]])),TRUE,FALSE)</f>
        <v>0</v>
      </c>
      <c r="N49" s="1" t="b">
        <f>IF(ISNUMBER(SEARCH(Table2[[#Headers],[משנה]],Table2[[#This Row],[role]:[role]])),TRUE,FALSE)</f>
        <v>0</v>
      </c>
      <c r="O49" s="1" t="b">
        <f>IF(ISNUMBER(SEARCH(Table2[[#Headers],[בתי המשפט]],Table2[[#This Row],[role]:[role]])),TRUE,FALSE)</f>
        <v>0</v>
      </c>
      <c r="P49" s="1" t="b">
        <f>IF(ISNUMBER(SEARCH(Table2[[#Headers],[מנהל]],Table2[[#This Row],[role]:[role]])),TRUE,FALSE)</f>
        <v>0</v>
      </c>
      <c r="Q49" s="1" t="b">
        <f>IF(ISNUMBER(SEARCH(Table2[[#Headers],[תעבורה]],Table2[[#This Row],[role]:[role]])),TRUE,FALSE)</f>
        <v>0</v>
      </c>
      <c r="R49" s="1" t="b">
        <f>IF(AND(Table2[[#This Row],[נשיא]]=TRUE,AND(Table2[[#This Row],[סגן]]=FALSE,Table2[[#This Row],[משנה]]=FALSE)),TRUE,FALSE)</f>
        <v>0</v>
      </c>
      <c r="S4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4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" spans="1:20" x14ac:dyDescent="0.25">
      <c r="A50" s="1" t="s">
        <v>1382</v>
      </c>
      <c r="B50" s="1" t="str">
        <f>Table2[[#This Row],[Column1]]</f>
        <v>סגן נשיא בית משפט השלום נתניה בדימוס</v>
      </c>
      <c r="C50" s="1" t="b">
        <f>IF(ISNUMBER(SEARCH(Table2[[#Headers],[סגן]],Table2[[#This Row],[role]:[role]])),TRUE,FALSE)</f>
        <v>1</v>
      </c>
      <c r="D50" s="1" t="b">
        <f>IF(ISNUMBER(SEARCH(Table2[[#Headers],[נשיא]],Table2[[#This Row],[role]:[role]])),TRUE,FALSE)</f>
        <v>1</v>
      </c>
      <c r="E50" s="1" t="b">
        <f>IF(ISNUMBER(SEARCH(Table2[[#Headers],[שופט]],Table2[[#This Row],[role]:[role]])),TRUE,FALSE)</f>
        <v>0</v>
      </c>
      <c r="F50" s="1" t="b">
        <f>IF(ISNUMBER(SEARCH(Table2[[#Headers],[רשם]],Table2[[#This Row],[role]:[role]])),TRUE,FALSE)</f>
        <v>0</v>
      </c>
      <c r="G50" s="1" t="b">
        <f>IF(ISNUMBER(SEARCH(Table2[[#Headers],[מחוזי]],Table2[[#This Row],[role]:[role]])),TRUE,FALSE)</f>
        <v>0</v>
      </c>
      <c r="H50" s="1" t="b">
        <f>IF(ISNUMBER(SEARCH(Table2[[#Headers],[שלום]],Table2[[#This Row],[role]:[role]])),TRUE,FALSE)</f>
        <v>1</v>
      </c>
      <c r="I50" s="1" t="b">
        <f>IF(ISNUMBER(SEARCH(Table2[[#Headers],[אזורי]],Table2[[#This Row],[role]:[role]])),TRUE,FALSE)</f>
        <v>0</v>
      </c>
      <c r="J50" s="1" t="b">
        <f>IF(ISNUMBER(SEARCH(Table2[[#Headers],[ארצי]],Table2[[#This Row],[role]:[role]])),TRUE,FALSE)</f>
        <v>0</v>
      </c>
      <c r="K50" s="1" t="b">
        <f>IF(ISNUMBER(SEARCH(Table2[[#Headers],[עבודה]],Table2[[#This Row],[role]:[role]])),TRUE,FALSE)</f>
        <v>0</v>
      </c>
      <c r="L50" s="1" t="b">
        <f>IF(ISNUMBER(SEARCH(Table2[[#Headers],[עליון]],Table2[[#This Row],[role]:[role]])),TRUE,FALSE)</f>
        <v>0</v>
      </c>
      <c r="M50" s="1" t="b">
        <f>IF(ISNUMBER(SEARCH(Table2[[#Headers],[נוער]],Table2[[#This Row],[role]:[role]])),TRUE,FALSE)</f>
        <v>0</v>
      </c>
      <c r="N50" s="1" t="b">
        <f>IF(ISNUMBER(SEARCH(Table2[[#Headers],[משנה]],Table2[[#This Row],[role]:[role]])),TRUE,FALSE)</f>
        <v>0</v>
      </c>
      <c r="O50" s="1" t="b">
        <f>IF(ISNUMBER(SEARCH(Table2[[#Headers],[בתי המשפט]],Table2[[#This Row],[role]:[role]])),TRUE,FALSE)</f>
        <v>0</v>
      </c>
      <c r="P50" s="1" t="b">
        <f>IF(ISNUMBER(SEARCH(Table2[[#Headers],[מנהל]],Table2[[#This Row],[role]:[role]])),TRUE,FALSE)</f>
        <v>0</v>
      </c>
      <c r="Q50" s="1" t="b">
        <f>IF(ISNUMBER(SEARCH(Table2[[#Headers],[תעבורה]],Table2[[#This Row],[role]:[role]])),TRUE,FALSE)</f>
        <v>0</v>
      </c>
      <c r="R50" s="1" t="b">
        <f>IF(AND(Table2[[#This Row],[נשיא]]=TRUE,AND(Table2[[#This Row],[סגן]]=FALSE,Table2[[#This Row],[משנה]]=FALSE)),TRUE,FALSE)</f>
        <v>0</v>
      </c>
      <c r="S5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" spans="1:20" x14ac:dyDescent="0.25">
      <c r="A51" s="1" t="s">
        <v>3039</v>
      </c>
      <c r="B51" s="1" t="str">
        <f>Table2[[#This Row],[Column1]]</f>
        <v>סגן נשיא בית משפט השלום עכו</v>
      </c>
      <c r="C51" s="1" t="b">
        <f>IF(ISNUMBER(SEARCH(Table2[[#Headers],[סגן]],Table2[[#This Row],[role]:[role]])),TRUE,FALSE)</f>
        <v>1</v>
      </c>
      <c r="D51" s="1" t="b">
        <f>IF(ISNUMBER(SEARCH(Table2[[#Headers],[נשיא]],Table2[[#This Row],[role]:[role]])),TRUE,FALSE)</f>
        <v>1</v>
      </c>
      <c r="E51" s="1" t="b">
        <f>IF(ISNUMBER(SEARCH(Table2[[#Headers],[שופט]],Table2[[#This Row],[role]:[role]])),TRUE,FALSE)</f>
        <v>0</v>
      </c>
      <c r="F51" s="1" t="b">
        <f>IF(ISNUMBER(SEARCH(Table2[[#Headers],[רשם]],Table2[[#This Row],[role]:[role]])),TRUE,FALSE)</f>
        <v>0</v>
      </c>
      <c r="G51" s="1" t="b">
        <f>IF(ISNUMBER(SEARCH(Table2[[#Headers],[מחוזי]],Table2[[#This Row],[role]:[role]])),TRUE,FALSE)</f>
        <v>0</v>
      </c>
      <c r="H51" s="1" t="b">
        <f>IF(ISNUMBER(SEARCH(Table2[[#Headers],[שלום]],Table2[[#This Row],[role]:[role]])),TRUE,FALSE)</f>
        <v>1</v>
      </c>
      <c r="I51" s="1" t="b">
        <f>IF(ISNUMBER(SEARCH(Table2[[#Headers],[אזורי]],Table2[[#This Row],[role]:[role]])),TRUE,FALSE)</f>
        <v>0</v>
      </c>
      <c r="J51" s="1" t="b">
        <f>IF(ISNUMBER(SEARCH(Table2[[#Headers],[ארצי]],Table2[[#This Row],[role]:[role]])),TRUE,FALSE)</f>
        <v>0</v>
      </c>
      <c r="K51" s="1" t="b">
        <f>IF(ISNUMBER(SEARCH(Table2[[#Headers],[עבודה]],Table2[[#This Row],[role]:[role]])),TRUE,FALSE)</f>
        <v>0</v>
      </c>
      <c r="L51" s="1" t="b">
        <f>IF(ISNUMBER(SEARCH(Table2[[#Headers],[עליון]],Table2[[#This Row],[role]:[role]])),TRUE,FALSE)</f>
        <v>0</v>
      </c>
      <c r="M51" s="1" t="b">
        <f>IF(ISNUMBER(SEARCH(Table2[[#Headers],[נוער]],Table2[[#This Row],[role]:[role]])),TRUE,FALSE)</f>
        <v>0</v>
      </c>
      <c r="N51" s="1" t="b">
        <f>IF(ISNUMBER(SEARCH(Table2[[#Headers],[משנה]],Table2[[#This Row],[role]:[role]])),TRUE,FALSE)</f>
        <v>0</v>
      </c>
      <c r="O51" s="1" t="b">
        <f>IF(ISNUMBER(SEARCH(Table2[[#Headers],[בתי המשפט]],Table2[[#This Row],[role]:[role]])),TRUE,FALSE)</f>
        <v>0</v>
      </c>
      <c r="P51" s="1" t="b">
        <f>IF(ISNUMBER(SEARCH(Table2[[#Headers],[מנהל]],Table2[[#This Row],[role]:[role]])),TRUE,FALSE)</f>
        <v>0</v>
      </c>
      <c r="Q51" s="1" t="b">
        <f>IF(ISNUMBER(SEARCH(Table2[[#Headers],[תעבורה]],Table2[[#This Row],[role]:[role]])),TRUE,FALSE)</f>
        <v>0</v>
      </c>
      <c r="R51" s="1" t="b">
        <f>IF(AND(Table2[[#This Row],[נשיא]]=TRUE,AND(Table2[[#This Row],[סגן]]=FALSE,Table2[[#This Row],[משנה]]=FALSE)),TRUE,FALSE)</f>
        <v>0</v>
      </c>
      <c r="S5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" spans="1:20" x14ac:dyDescent="0.25">
      <c r="A52" s="1" t="s">
        <v>2275</v>
      </c>
      <c r="B52" s="1" t="str">
        <f>Table2[[#This Row],[Column1]]</f>
        <v>סגן נשיא בית משפט השלום פ"ת</v>
      </c>
      <c r="C52" s="1" t="b">
        <f>IF(ISNUMBER(SEARCH(Table2[[#Headers],[סגן]],Table2[[#This Row],[role]:[role]])),TRUE,FALSE)</f>
        <v>1</v>
      </c>
      <c r="D52" s="1" t="b">
        <f>IF(ISNUMBER(SEARCH(Table2[[#Headers],[נשיא]],Table2[[#This Row],[role]:[role]])),TRUE,FALSE)</f>
        <v>1</v>
      </c>
      <c r="E52" s="1" t="b">
        <f>IF(ISNUMBER(SEARCH(Table2[[#Headers],[שופט]],Table2[[#This Row],[role]:[role]])),TRUE,FALSE)</f>
        <v>0</v>
      </c>
      <c r="F52" s="1" t="b">
        <f>IF(ISNUMBER(SEARCH(Table2[[#Headers],[רשם]],Table2[[#This Row],[role]:[role]])),TRUE,FALSE)</f>
        <v>0</v>
      </c>
      <c r="G52" s="1" t="b">
        <f>IF(ISNUMBER(SEARCH(Table2[[#Headers],[מחוזי]],Table2[[#This Row],[role]:[role]])),TRUE,FALSE)</f>
        <v>0</v>
      </c>
      <c r="H52" s="1" t="b">
        <f>IF(ISNUMBER(SEARCH(Table2[[#Headers],[שלום]],Table2[[#This Row],[role]:[role]])),TRUE,FALSE)</f>
        <v>1</v>
      </c>
      <c r="I52" s="1" t="b">
        <f>IF(ISNUMBER(SEARCH(Table2[[#Headers],[אזורי]],Table2[[#This Row],[role]:[role]])),TRUE,FALSE)</f>
        <v>0</v>
      </c>
      <c r="J52" s="1" t="b">
        <f>IF(ISNUMBER(SEARCH(Table2[[#Headers],[ארצי]],Table2[[#This Row],[role]:[role]])),TRUE,FALSE)</f>
        <v>0</v>
      </c>
      <c r="K52" s="1" t="b">
        <f>IF(ISNUMBER(SEARCH(Table2[[#Headers],[עבודה]],Table2[[#This Row],[role]:[role]])),TRUE,FALSE)</f>
        <v>0</v>
      </c>
      <c r="L52" s="1" t="b">
        <f>IF(ISNUMBER(SEARCH(Table2[[#Headers],[עליון]],Table2[[#This Row],[role]:[role]])),TRUE,FALSE)</f>
        <v>0</v>
      </c>
      <c r="M52" s="1" t="b">
        <f>IF(ISNUMBER(SEARCH(Table2[[#Headers],[נוער]],Table2[[#This Row],[role]:[role]])),TRUE,FALSE)</f>
        <v>0</v>
      </c>
      <c r="N52" s="1" t="b">
        <f>IF(ISNUMBER(SEARCH(Table2[[#Headers],[משנה]],Table2[[#This Row],[role]:[role]])),TRUE,FALSE)</f>
        <v>0</v>
      </c>
      <c r="O52" s="1" t="b">
        <f>IF(ISNUMBER(SEARCH(Table2[[#Headers],[בתי המשפט]],Table2[[#This Row],[role]:[role]])),TRUE,FALSE)</f>
        <v>0</v>
      </c>
      <c r="P52" s="1" t="b">
        <f>IF(ISNUMBER(SEARCH(Table2[[#Headers],[מנהל]],Table2[[#This Row],[role]:[role]])),TRUE,FALSE)</f>
        <v>0</v>
      </c>
      <c r="Q52" s="1" t="b">
        <f>IF(ISNUMBER(SEARCH(Table2[[#Headers],[תעבורה]],Table2[[#This Row],[role]:[role]])),TRUE,FALSE)</f>
        <v>0</v>
      </c>
      <c r="R52" s="1" t="b">
        <f>IF(AND(Table2[[#This Row],[נשיא]]=TRUE,AND(Table2[[#This Row],[סגן]]=FALSE,Table2[[#This Row],[משנה]]=FALSE)),TRUE,FALSE)</f>
        <v>0</v>
      </c>
      <c r="S5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" spans="1:20" x14ac:dyDescent="0.25">
      <c r="A53" s="1" t="s">
        <v>2975</v>
      </c>
      <c r="B53" s="1" t="str">
        <f>Table2[[#This Row],[Column1]]</f>
        <v>סגן נשיא בית משפט השלום קריות</v>
      </c>
      <c r="C53" s="1" t="b">
        <f>IF(ISNUMBER(SEARCH(Table2[[#Headers],[סגן]],Table2[[#This Row],[role]:[role]])),TRUE,FALSE)</f>
        <v>1</v>
      </c>
      <c r="D53" s="1" t="b">
        <f>IF(ISNUMBER(SEARCH(Table2[[#Headers],[נשיא]],Table2[[#This Row],[role]:[role]])),TRUE,FALSE)</f>
        <v>1</v>
      </c>
      <c r="E53" s="1" t="b">
        <f>IF(ISNUMBER(SEARCH(Table2[[#Headers],[שופט]],Table2[[#This Row],[role]:[role]])),TRUE,FALSE)</f>
        <v>0</v>
      </c>
      <c r="F53" s="1" t="b">
        <f>IF(ISNUMBER(SEARCH(Table2[[#Headers],[רשם]],Table2[[#This Row],[role]:[role]])),TRUE,FALSE)</f>
        <v>0</v>
      </c>
      <c r="G53" s="1" t="b">
        <f>IF(ISNUMBER(SEARCH(Table2[[#Headers],[מחוזי]],Table2[[#This Row],[role]:[role]])),TRUE,FALSE)</f>
        <v>0</v>
      </c>
      <c r="H53" s="1" t="b">
        <f>IF(ISNUMBER(SEARCH(Table2[[#Headers],[שלום]],Table2[[#This Row],[role]:[role]])),TRUE,FALSE)</f>
        <v>1</v>
      </c>
      <c r="I53" s="1" t="b">
        <f>IF(ISNUMBER(SEARCH(Table2[[#Headers],[אזורי]],Table2[[#This Row],[role]:[role]])),TRUE,FALSE)</f>
        <v>0</v>
      </c>
      <c r="J53" s="1" t="b">
        <f>IF(ISNUMBER(SEARCH(Table2[[#Headers],[ארצי]],Table2[[#This Row],[role]:[role]])),TRUE,FALSE)</f>
        <v>0</v>
      </c>
      <c r="K53" s="1" t="b">
        <f>IF(ISNUMBER(SEARCH(Table2[[#Headers],[עבודה]],Table2[[#This Row],[role]:[role]])),TRUE,FALSE)</f>
        <v>0</v>
      </c>
      <c r="L53" s="1" t="b">
        <f>IF(ISNUMBER(SEARCH(Table2[[#Headers],[עליון]],Table2[[#This Row],[role]:[role]])),TRUE,FALSE)</f>
        <v>0</v>
      </c>
      <c r="M53" s="1" t="b">
        <f>IF(ISNUMBER(SEARCH(Table2[[#Headers],[נוער]],Table2[[#This Row],[role]:[role]])),TRUE,FALSE)</f>
        <v>0</v>
      </c>
      <c r="N53" s="1" t="b">
        <f>IF(ISNUMBER(SEARCH(Table2[[#Headers],[משנה]],Table2[[#This Row],[role]:[role]])),TRUE,FALSE)</f>
        <v>0</v>
      </c>
      <c r="O53" s="1" t="b">
        <f>IF(ISNUMBER(SEARCH(Table2[[#Headers],[בתי המשפט]],Table2[[#This Row],[role]:[role]])),TRUE,FALSE)</f>
        <v>0</v>
      </c>
      <c r="P53" s="1" t="b">
        <f>IF(ISNUMBER(SEARCH(Table2[[#Headers],[מנהל]],Table2[[#This Row],[role]:[role]])),TRUE,FALSE)</f>
        <v>0</v>
      </c>
      <c r="Q53" s="1" t="b">
        <f>IF(ISNUMBER(SEARCH(Table2[[#Headers],[תעבורה]],Table2[[#This Row],[role]:[role]])),TRUE,FALSE)</f>
        <v>0</v>
      </c>
      <c r="R53" s="1" t="b">
        <f>IF(AND(Table2[[#This Row],[נשיא]]=TRUE,AND(Table2[[#This Row],[סגן]]=FALSE,Table2[[#This Row],[משנה]]=FALSE)),TRUE,FALSE)</f>
        <v>0</v>
      </c>
      <c r="S5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4" spans="1:20" x14ac:dyDescent="0.25">
      <c r="A54" s="1" t="s">
        <v>172</v>
      </c>
      <c r="B54" s="1" t="str">
        <f>Table2[[#This Row],[Column1]]</f>
        <v>סגן נשיא בית משפט השלום קרית גת</v>
      </c>
      <c r="C54" s="1" t="b">
        <f>IF(ISNUMBER(SEARCH(Table2[[#Headers],[סגן]],Table2[[#This Row],[role]:[role]])),TRUE,FALSE)</f>
        <v>1</v>
      </c>
      <c r="D54" s="1" t="b">
        <f>IF(ISNUMBER(SEARCH(Table2[[#Headers],[נשיא]],Table2[[#This Row],[role]:[role]])),TRUE,FALSE)</f>
        <v>1</v>
      </c>
      <c r="E54" s="1" t="b">
        <f>IF(ISNUMBER(SEARCH(Table2[[#Headers],[שופט]],Table2[[#This Row],[role]:[role]])),TRUE,FALSE)</f>
        <v>0</v>
      </c>
      <c r="F54" s="1" t="b">
        <f>IF(ISNUMBER(SEARCH(Table2[[#Headers],[רשם]],Table2[[#This Row],[role]:[role]])),TRUE,FALSE)</f>
        <v>0</v>
      </c>
      <c r="G54" s="1" t="b">
        <f>IF(ISNUMBER(SEARCH(Table2[[#Headers],[מחוזי]],Table2[[#This Row],[role]:[role]])),TRUE,FALSE)</f>
        <v>0</v>
      </c>
      <c r="H54" s="1" t="b">
        <f>IF(ISNUMBER(SEARCH(Table2[[#Headers],[שלום]],Table2[[#This Row],[role]:[role]])),TRUE,FALSE)</f>
        <v>1</v>
      </c>
      <c r="I54" s="1" t="b">
        <f>IF(ISNUMBER(SEARCH(Table2[[#Headers],[אזורי]],Table2[[#This Row],[role]:[role]])),TRUE,FALSE)</f>
        <v>0</v>
      </c>
      <c r="J54" s="1" t="b">
        <f>IF(ISNUMBER(SEARCH(Table2[[#Headers],[ארצי]],Table2[[#This Row],[role]:[role]])),TRUE,FALSE)</f>
        <v>0</v>
      </c>
      <c r="K54" s="1" t="b">
        <f>IF(ISNUMBER(SEARCH(Table2[[#Headers],[עבודה]],Table2[[#This Row],[role]:[role]])),TRUE,FALSE)</f>
        <v>0</v>
      </c>
      <c r="L54" s="1" t="b">
        <f>IF(ISNUMBER(SEARCH(Table2[[#Headers],[עליון]],Table2[[#This Row],[role]:[role]])),TRUE,FALSE)</f>
        <v>0</v>
      </c>
      <c r="M54" s="1" t="b">
        <f>IF(ISNUMBER(SEARCH(Table2[[#Headers],[נוער]],Table2[[#This Row],[role]:[role]])),TRUE,FALSE)</f>
        <v>0</v>
      </c>
      <c r="N54" s="1" t="b">
        <f>IF(ISNUMBER(SEARCH(Table2[[#Headers],[משנה]],Table2[[#This Row],[role]:[role]])),TRUE,FALSE)</f>
        <v>0</v>
      </c>
      <c r="O54" s="1" t="b">
        <f>IF(ISNUMBER(SEARCH(Table2[[#Headers],[בתי המשפט]],Table2[[#This Row],[role]:[role]])),TRUE,FALSE)</f>
        <v>0</v>
      </c>
      <c r="P54" s="1" t="b">
        <f>IF(ISNUMBER(SEARCH(Table2[[#Headers],[מנהל]],Table2[[#This Row],[role]:[role]])),TRUE,FALSE)</f>
        <v>0</v>
      </c>
      <c r="Q54" s="1" t="b">
        <f>IF(ISNUMBER(SEARCH(Table2[[#Headers],[תעבורה]],Table2[[#This Row],[role]:[role]])),TRUE,FALSE)</f>
        <v>0</v>
      </c>
      <c r="R54" s="1" t="b">
        <f>IF(AND(Table2[[#This Row],[נשיא]]=TRUE,AND(Table2[[#This Row],[סגן]]=FALSE,Table2[[#This Row],[משנה]]=FALSE)),TRUE,FALSE)</f>
        <v>0</v>
      </c>
      <c r="S5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" spans="1:20" x14ac:dyDescent="0.25">
      <c r="A55" s="1" t="s">
        <v>2894</v>
      </c>
      <c r="B55" s="1" t="str">
        <f>Table2[[#This Row],[Column1]]</f>
        <v>סגן נשיא בית משפט השלום קרית שמונה</v>
      </c>
      <c r="C55" s="1" t="b">
        <f>IF(ISNUMBER(SEARCH(Table2[[#Headers],[סגן]],Table2[[#This Row],[role]:[role]])),TRUE,FALSE)</f>
        <v>1</v>
      </c>
      <c r="D55" s="1" t="b">
        <f>IF(ISNUMBER(SEARCH(Table2[[#Headers],[נשיא]],Table2[[#This Row],[role]:[role]])),TRUE,FALSE)</f>
        <v>1</v>
      </c>
      <c r="E55" s="1" t="b">
        <f>IF(ISNUMBER(SEARCH(Table2[[#Headers],[שופט]],Table2[[#This Row],[role]:[role]])),TRUE,FALSE)</f>
        <v>0</v>
      </c>
      <c r="F55" s="1" t="b">
        <f>IF(ISNUMBER(SEARCH(Table2[[#Headers],[רשם]],Table2[[#This Row],[role]:[role]])),TRUE,FALSE)</f>
        <v>0</v>
      </c>
      <c r="G55" s="1" t="b">
        <f>IF(ISNUMBER(SEARCH(Table2[[#Headers],[מחוזי]],Table2[[#This Row],[role]:[role]])),TRUE,FALSE)</f>
        <v>0</v>
      </c>
      <c r="H55" s="1" t="b">
        <f>IF(ISNUMBER(SEARCH(Table2[[#Headers],[שלום]],Table2[[#This Row],[role]:[role]])),TRUE,FALSE)</f>
        <v>1</v>
      </c>
      <c r="I55" s="1" t="b">
        <f>IF(ISNUMBER(SEARCH(Table2[[#Headers],[אזורי]],Table2[[#This Row],[role]:[role]])),TRUE,FALSE)</f>
        <v>0</v>
      </c>
      <c r="J55" s="1" t="b">
        <f>IF(ISNUMBER(SEARCH(Table2[[#Headers],[ארצי]],Table2[[#This Row],[role]:[role]])),TRUE,FALSE)</f>
        <v>0</v>
      </c>
      <c r="K55" s="1" t="b">
        <f>IF(ISNUMBER(SEARCH(Table2[[#Headers],[עבודה]],Table2[[#This Row],[role]:[role]])),TRUE,FALSE)</f>
        <v>0</v>
      </c>
      <c r="L55" s="1" t="b">
        <f>IF(ISNUMBER(SEARCH(Table2[[#Headers],[עליון]],Table2[[#This Row],[role]:[role]])),TRUE,FALSE)</f>
        <v>0</v>
      </c>
      <c r="M55" s="1" t="b">
        <f>IF(ISNUMBER(SEARCH(Table2[[#Headers],[נוער]],Table2[[#This Row],[role]:[role]])),TRUE,FALSE)</f>
        <v>0</v>
      </c>
      <c r="N55" s="1" t="b">
        <f>IF(ISNUMBER(SEARCH(Table2[[#Headers],[משנה]],Table2[[#This Row],[role]:[role]])),TRUE,FALSE)</f>
        <v>0</v>
      </c>
      <c r="O55" s="1" t="b">
        <f>IF(ISNUMBER(SEARCH(Table2[[#Headers],[בתי המשפט]],Table2[[#This Row],[role]:[role]])),TRUE,FALSE)</f>
        <v>0</v>
      </c>
      <c r="P55" s="1" t="b">
        <f>IF(ISNUMBER(SEARCH(Table2[[#Headers],[מנהל]],Table2[[#This Row],[role]:[role]])),TRUE,FALSE)</f>
        <v>0</v>
      </c>
      <c r="Q55" s="1" t="b">
        <f>IF(ISNUMBER(SEARCH(Table2[[#Headers],[תעבורה]],Table2[[#This Row],[role]:[role]])),TRUE,FALSE)</f>
        <v>0</v>
      </c>
      <c r="R55" s="1" t="b">
        <f>IF(AND(Table2[[#This Row],[נשיא]]=TRUE,AND(Table2[[#This Row],[סגן]]=FALSE,Table2[[#This Row],[משנה]]=FALSE)),TRUE,FALSE)</f>
        <v>0</v>
      </c>
      <c r="S5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" spans="1:20" x14ac:dyDescent="0.25">
      <c r="A56" s="1" t="s">
        <v>3382</v>
      </c>
      <c r="B56" s="1" t="str">
        <f>Table2[[#This Row],[Column1]]</f>
        <v>סגן נשיא בית משפט השלום ראשל"צ</v>
      </c>
      <c r="C56" s="1" t="b">
        <f>IF(ISNUMBER(SEARCH(Table2[[#Headers],[סגן]],Table2[[#This Row],[role]:[role]])),TRUE,FALSE)</f>
        <v>1</v>
      </c>
      <c r="D56" s="1" t="b">
        <f>IF(ISNUMBER(SEARCH(Table2[[#Headers],[נשיא]],Table2[[#This Row],[role]:[role]])),TRUE,FALSE)</f>
        <v>1</v>
      </c>
      <c r="E56" s="1" t="b">
        <f>IF(ISNUMBER(SEARCH(Table2[[#Headers],[שופט]],Table2[[#This Row],[role]:[role]])),TRUE,FALSE)</f>
        <v>0</v>
      </c>
      <c r="F56" s="1" t="b">
        <f>IF(ISNUMBER(SEARCH(Table2[[#Headers],[רשם]],Table2[[#This Row],[role]:[role]])),TRUE,FALSE)</f>
        <v>0</v>
      </c>
      <c r="G56" s="1" t="b">
        <f>IF(ISNUMBER(SEARCH(Table2[[#Headers],[מחוזי]],Table2[[#This Row],[role]:[role]])),TRUE,FALSE)</f>
        <v>0</v>
      </c>
      <c r="H56" s="1" t="b">
        <f>IF(ISNUMBER(SEARCH(Table2[[#Headers],[שלום]],Table2[[#This Row],[role]:[role]])),TRUE,FALSE)</f>
        <v>1</v>
      </c>
      <c r="I56" s="1" t="b">
        <f>IF(ISNUMBER(SEARCH(Table2[[#Headers],[אזורי]],Table2[[#This Row],[role]:[role]])),TRUE,FALSE)</f>
        <v>0</v>
      </c>
      <c r="J56" s="1" t="b">
        <f>IF(ISNUMBER(SEARCH(Table2[[#Headers],[ארצי]],Table2[[#This Row],[role]:[role]])),TRUE,FALSE)</f>
        <v>0</v>
      </c>
      <c r="K56" s="1" t="b">
        <f>IF(ISNUMBER(SEARCH(Table2[[#Headers],[עבודה]],Table2[[#This Row],[role]:[role]])),TRUE,FALSE)</f>
        <v>0</v>
      </c>
      <c r="L56" s="1" t="b">
        <f>IF(ISNUMBER(SEARCH(Table2[[#Headers],[עליון]],Table2[[#This Row],[role]:[role]])),TRUE,FALSE)</f>
        <v>0</v>
      </c>
      <c r="M56" s="1" t="b">
        <f>IF(ISNUMBER(SEARCH(Table2[[#Headers],[נוער]],Table2[[#This Row],[role]:[role]])),TRUE,FALSE)</f>
        <v>0</v>
      </c>
      <c r="N56" s="1" t="b">
        <f>IF(ISNUMBER(SEARCH(Table2[[#Headers],[משנה]],Table2[[#This Row],[role]:[role]])),TRUE,FALSE)</f>
        <v>0</v>
      </c>
      <c r="O56" s="1" t="b">
        <f>IF(ISNUMBER(SEARCH(Table2[[#Headers],[בתי המשפט]],Table2[[#This Row],[role]:[role]])),TRUE,FALSE)</f>
        <v>0</v>
      </c>
      <c r="P56" s="1" t="b">
        <f>IF(ISNUMBER(SEARCH(Table2[[#Headers],[מנהל]],Table2[[#This Row],[role]:[role]])),TRUE,FALSE)</f>
        <v>0</v>
      </c>
      <c r="Q56" s="1" t="b">
        <f>IF(ISNUMBER(SEARCH(Table2[[#Headers],[תעבורה]],Table2[[#This Row],[role]:[role]])),TRUE,FALSE)</f>
        <v>0</v>
      </c>
      <c r="R56" s="1" t="b">
        <f>IF(AND(Table2[[#This Row],[נשיא]]=TRUE,AND(Table2[[#This Row],[סגן]]=FALSE,Table2[[#This Row],[משנה]]=FALSE)),TRUE,FALSE)</f>
        <v>0</v>
      </c>
      <c r="S5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7" spans="1:20" x14ac:dyDescent="0.25">
      <c r="A57" s="1" t="s">
        <v>2769</v>
      </c>
      <c r="B57" s="1" t="str">
        <f>Table2[[#This Row],[Column1]]</f>
        <v>סגן נשיא בית משפט השלום רמלה</v>
      </c>
      <c r="C57" s="1" t="b">
        <f>IF(ISNUMBER(SEARCH(Table2[[#Headers],[סגן]],Table2[[#This Row],[role]:[role]])),TRUE,FALSE)</f>
        <v>1</v>
      </c>
      <c r="D57" s="1" t="b">
        <f>IF(ISNUMBER(SEARCH(Table2[[#Headers],[נשיא]],Table2[[#This Row],[role]:[role]])),TRUE,FALSE)</f>
        <v>1</v>
      </c>
      <c r="E57" s="1" t="b">
        <f>IF(ISNUMBER(SEARCH(Table2[[#Headers],[שופט]],Table2[[#This Row],[role]:[role]])),TRUE,FALSE)</f>
        <v>0</v>
      </c>
      <c r="F57" s="1" t="b">
        <f>IF(ISNUMBER(SEARCH(Table2[[#Headers],[רשם]],Table2[[#This Row],[role]:[role]])),TRUE,FALSE)</f>
        <v>0</v>
      </c>
      <c r="G57" s="1" t="b">
        <f>IF(ISNUMBER(SEARCH(Table2[[#Headers],[מחוזי]],Table2[[#This Row],[role]:[role]])),TRUE,FALSE)</f>
        <v>0</v>
      </c>
      <c r="H57" s="1" t="b">
        <f>IF(ISNUMBER(SEARCH(Table2[[#Headers],[שלום]],Table2[[#This Row],[role]:[role]])),TRUE,FALSE)</f>
        <v>1</v>
      </c>
      <c r="I57" s="1" t="b">
        <f>IF(ISNUMBER(SEARCH(Table2[[#Headers],[אזורי]],Table2[[#This Row],[role]:[role]])),TRUE,FALSE)</f>
        <v>0</v>
      </c>
      <c r="J57" s="1" t="b">
        <f>IF(ISNUMBER(SEARCH(Table2[[#Headers],[ארצי]],Table2[[#This Row],[role]:[role]])),TRUE,FALSE)</f>
        <v>0</v>
      </c>
      <c r="K57" s="1" t="b">
        <f>IF(ISNUMBER(SEARCH(Table2[[#Headers],[עבודה]],Table2[[#This Row],[role]:[role]])),TRUE,FALSE)</f>
        <v>0</v>
      </c>
      <c r="L57" s="1" t="b">
        <f>IF(ISNUMBER(SEARCH(Table2[[#Headers],[עליון]],Table2[[#This Row],[role]:[role]])),TRUE,FALSE)</f>
        <v>0</v>
      </c>
      <c r="M57" s="1" t="b">
        <f>IF(ISNUMBER(SEARCH(Table2[[#Headers],[נוער]],Table2[[#This Row],[role]:[role]])),TRUE,FALSE)</f>
        <v>0</v>
      </c>
      <c r="N57" s="1" t="b">
        <f>IF(ISNUMBER(SEARCH(Table2[[#Headers],[משנה]],Table2[[#This Row],[role]:[role]])),TRUE,FALSE)</f>
        <v>0</v>
      </c>
      <c r="O57" s="1" t="b">
        <f>IF(ISNUMBER(SEARCH(Table2[[#Headers],[בתי המשפט]],Table2[[#This Row],[role]:[role]])),TRUE,FALSE)</f>
        <v>0</v>
      </c>
      <c r="P57" s="1" t="b">
        <f>IF(ISNUMBER(SEARCH(Table2[[#Headers],[מנהל]],Table2[[#This Row],[role]:[role]])),TRUE,FALSE)</f>
        <v>0</v>
      </c>
      <c r="Q57" s="1" t="b">
        <f>IF(ISNUMBER(SEARCH(Table2[[#Headers],[תעבורה]],Table2[[#This Row],[role]:[role]])),TRUE,FALSE)</f>
        <v>0</v>
      </c>
      <c r="R57" s="1" t="b">
        <f>IF(AND(Table2[[#This Row],[נשיא]]=TRUE,AND(Table2[[#This Row],[סגן]]=FALSE,Table2[[#This Row],[משנה]]=FALSE)),TRUE,FALSE)</f>
        <v>0</v>
      </c>
      <c r="S5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" spans="1:20" x14ac:dyDescent="0.25">
      <c r="A58" s="1" t="s">
        <v>3147</v>
      </c>
      <c r="B58" s="1" t="str">
        <f>Table2[[#This Row],[Column1]]</f>
        <v>סגן נשיא בית משפט השלום רמלה בדימוס</v>
      </c>
      <c r="C58" s="1" t="b">
        <f>IF(ISNUMBER(SEARCH(Table2[[#Headers],[סגן]],Table2[[#This Row],[role]:[role]])),TRUE,FALSE)</f>
        <v>1</v>
      </c>
      <c r="D58" s="1" t="b">
        <f>IF(ISNUMBER(SEARCH(Table2[[#Headers],[נשיא]],Table2[[#This Row],[role]:[role]])),TRUE,FALSE)</f>
        <v>1</v>
      </c>
      <c r="E58" s="1" t="b">
        <f>IF(ISNUMBER(SEARCH(Table2[[#Headers],[שופט]],Table2[[#This Row],[role]:[role]])),TRUE,FALSE)</f>
        <v>0</v>
      </c>
      <c r="F58" s="1" t="b">
        <f>IF(ISNUMBER(SEARCH(Table2[[#Headers],[רשם]],Table2[[#This Row],[role]:[role]])),TRUE,FALSE)</f>
        <v>0</v>
      </c>
      <c r="G58" s="1" t="b">
        <f>IF(ISNUMBER(SEARCH(Table2[[#Headers],[מחוזי]],Table2[[#This Row],[role]:[role]])),TRUE,FALSE)</f>
        <v>0</v>
      </c>
      <c r="H58" s="1" t="b">
        <f>IF(ISNUMBER(SEARCH(Table2[[#Headers],[שלום]],Table2[[#This Row],[role]:[role]])),TRUE,FALSE)</f>
        <v>1</v>
      </c>
      <c r="I58" s="1" t="b">
        <f>IF(ISNUMBER(SEARCH(Table2[[#Headers],[אזורי]],Table2[[#This Row],[role]:[role]])),TRUE,FALSE)</f>
        <v>0</v>
      </c>
      <c r="J58" s="1" t="b">
        <f>IF(ISNUMBER(SEARCH(Table2[[#Headers],[ארצי]],Table2[[#This Row],[role]:[role]])),TRUE,FALSE)</f>
        <v>0</v>
      </c>
      <c r="K58" s="1" t="b">
        <f>IF(ISNUMBER(SEARCH(Table2[[#Headers],[עבודה]],Table2[[#This Row],[role]:[role]])),TRUE,FALSE)</f>
        <v>0</v>
      </c>
      <c r="L58" s="1" t="b">
        <f>IF(ISNUMBER(SEARCH(Table2[[#Headers],[עליון]],Table2[[#This Row],[role]:[role]])),TRUE,FALSE)</f>
        <v>0</v>
      </c>
      <c r="M58" s="1" t="b">
        <f>IF(ISNUMBER(SEARCH(Table2[[#Headers],[נוער]],Table2[[#This Row],[role]:[role]])),TRUE,FALSE)</f>
        <v>0</v>
      </c>
      <c r="N58" s="1" t="b">
        <f>IF(ISNUMBER(SEARCH(Table2[[#Headers],[משנה]],Table2[[#This Row],[role]:[role]])),TRUE,FALSE)</f>
        <v>0</v>
      </c>
      <c r="O58" s="1" t="b">
        <f>IF(ISNUMBER(SEARCH(Table2[[#Headers],[בתי המשפט]],Table2[[#This Row],[role]:[role]])),TRUE,FALSE)</f>
        <v>0</v>
      </c>
      <c r="P58" s="1" t="b">
        <f>IF(ISNUMBER(SEARCH(Table2[[#Headers],[מנהל]],Table2[[#This Row],[role]:[role]])),TRUE,FALSE)</f>
        <v>0</v>
      </c>
      <c r="Q58" s="1" t="b">
        <f>IF(ISNUMBER(SEARCH(Table2[[#Headers],[תעבורה]],Table2[[#This Row],[role]:[role]])),TRUE,FALSE)</f>
        <v>0</v>
      </c>
      <c r="R58" s="1" t="b">
        <f>IF(AND(Table2[[#This Row],[נשיא]]=TRUE,AND(Table2[[#This Row],[סגן]]=FALSE,Table2[[#This Row],[משנה]]=FALSE)),TRUE,FALSE)</f>
        <v>0</v>
      </c>
      <c r="S5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" spans="1:20" x14ac:dyDescent="0.25">
      <c r="A59" s="1" t="s">
        <v>1137</v>
      </c>
      <c r="B59" s="1" t="str">
        <f>Table2[[#This Row],[Column1]]</f>
        <v>סגן נשיא בית משפט השלום תל-אביב</v>
      </c>
      <c r="C59" s="1" t="b">
        <f>IF(ISNUMBER(SEARCH(Table2[[#Headers],[סגן]],Table2[[#This Row],[role]:[role]])),TRUE,FALSE)</f>
        <v>1</v>
      </c>
      <c r="D59" s="1" t="b">
        <f>IF(ISNUMBER(SEARCH(Table2[[#Headers],[נשיא]],Table2[[#This Row],[role]:[role]])),TRUE,FALSE)</f>
        <v>1</v>
      </c>
      <c r="E59" s="1" t="b">
        <f>IF(ISNUMBER(SEARCH(Table2[[#Headers],[שופט]],Table2[[#This Row],[role]:[role]])),TRUE,FALSE)</f>
        <v>0</v>
      </c>
      <c r="F59" s="1" t="b">
        <f>IF(ISNUMBER(SEARCH(Table2[[#Headers],[רשם]],Table2[[#This Row],[role]:[role]])),TRUE,FALSE)</f>
        <v>0</v>
      </c>
      <c r="G59" s="1" t="b">
        <f>IF(ISNUMBER(SEARCH(Table2[[#Headers],[מחוזי]],Table2[[#This Row],[role]:[role]])),TRUE,FALSE)</f>
        <v>0</v>
      </c>
      <c r="H59" s="1" t="b">
        <f>IF(ISNUMBER(SEARCH(Table2[[#Headers],[שלום]],Table2[[#This Row],[role]:[role]])),TRUE,FALSE)</f>
        <v>1</v>
      </c>
      <c r="I59" s="1" t="b">
        <f>IF(ISNUMBER(SEARCH(Table2[[#Headers],[אזורי]],Table2[[#This Row],[role]:[role]])),TRUE,FALSE)</f>
        <v>0</v>
      </c>
      <c r="J59" s="1" t="b">
        <f>IF(ISNUMBER(SEARCH(Table2[[#Headers],[ארצי]],Table2[[#This Row],[role]:[role]])),TRUE,FALSE)</f>
        <v>0</v>
      </c>
      <c r="K59" s="1" t="b">
        <f>IF(ISNUMBER(SEARCH(Table2[[#Headers],[עבודה]],Table2[[#This Row],[role]:[role]])),TRUE,FALSE)</f>
        <v>0</v>
      </c>
      <c r="L59" s="1" t="b">
        <f>IF(ISNUMBER(SEARCH(Table2[[#Headers],[עליון]],Table2[[#This Row],[role]:[role]])),TRUE,FALSE)</f>
        <v>0</v>
      </c>
      <c r="M59" s="1" t="b">
        <f>IF(ISNUMBER(SEARCH(Table2[[#Headers],[נוער]],Table2[[#This Row],[role]:[role]])),TRUE,FALSE)</f>
        <v>0</v>
      </c>
      <c r="N59" s="1" t="b">
        <f>IF(ISNUMBER(SEARCH(Table2[[#Headers],[משנה]],Table2[[#This Row],[role]:[role]])),TRUE,FALSE)</f>
        <v>0</v>
      </c>
      <c r="O59" s="1" t="b">
        <f>IF(ISNUMBER(SEARCH(Table2[[#Headers],[בתי המשפט]],Table2[[#This Row],[role]:[role]])),TRUE,FALSE)</f>
        <v>0</v>
      </c>
      <c r="P59" s="1" t="b">
        <f>IF(ISNUMBER(SEARCH(Table2[[#Headers],[מנהל]],Table2[[#This Row],[role]:[role]])),TRUE,FALSE)</f>
        <v>0</v>
      </c>
      <c r="Q59" s="1" t="b">
        <f>IF(ISNUMBER(SEARCH(Table2[[#Headers],[תעבורה]],Table2[[#This Row],[role]:[role]])),TRUE,FALSE)</f>
        <v>0</v>
      </c>
      <c r="R59" s="1" t="b">
        <f>IF(AND(Table2[[#This Row],[נשיא]]=TRUE,AND(Table2[[#This Row],[סגן]]=FALSE,Table2[[#This Row],[משנה]]=FALSE)),TRUE,FALSE)</f>
        <v>0</v>
      </c>
      <c r="S5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5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" spans="1:20" x14ac:dyDescent="0.25">
      <c r="A60" s="1" t="s">
        <v>1265</v>
      </c>
      <c r="B60" s="1" t="str">
        <f>Table2[[#This Row],[Column1]]</f>
        <v>סגן נשיא בית משפט השלום תל-אביב בדימוס</v>
      </c>
      <c r="C60" s="1" t="b">
        <f>IF(ISNUMBER(SEARCH(Table2[[#Headers],[סגן]],Table2[[#This Row],[role]:[role]])),TRUE,FALSE)</f>
        <v>1</v>
      </c>
      <c r="D60" s="1" t="b">
        <f>IF(ISNUMBER(SEARCH(Table2[[#Headers],[נשיא]],Table2[[#This Row],[role]:[role]])),TRUE,FALSE)</f>
        <v>1</v>
      </c>
      <c r="E60" s="1" t="b">
        <f>IF(ISNUMBER(SEARCH(Table2[[#Headers],[שופט]],Table2[[#This Row],[role]:[role]])),TRUE,FALSE)</f>
        <v>0</v>
      </c>
      <c r="F60" s="1" t="b">
        <f>IF(ISNUMBER(SEARCH(Table2[[#Headers],[רשם]],Table2[[#This Row],[role]:[role]])),TRUE,FALSE)</f>
        <v>0</v>
      </c>
      <c r="G60" s="1" t="b">
        <f>IF(ISNUMBER(SEARCH(Table2[[#Headers],[מחוזי]],Table2[[#This Row],[role]:[role]])),TRUE,FALSE)</f>
        <v>0</v>
      </c>
      <c r="H60" s="1" t="b">
        <f>IF(ISNUMBER(SEARCH(Table2[[#Headers],[שלום]],Table2[[#This Row],[role]:[role]])),TRUE,FALSE)</f>
        <v>1</v>
      </c>
      <c r="I60" s="1" t="b">
        <f>IF(ISNUMBER(SEARCH(Table2[[#Headers],[אזורי]],Table2[[#This Row],[role]:[role]])),TRUE,FALSE)</f>
        <v>0</v>
      </c>
      <c r="J60" s="1" t="b">
        <f>IF(ISNUMBER(SEARCH(Table2[[#Headers],[ארצי]],Table2[[#This Row],[role]:[role]])),TRUE,FALSE)</f>
        <v>0</v>
      </c>
      <c r="K60" s="1" t="b">
        <f>IF(ISNUMBER(SEARCH(Table2[[#Headers],[עבודה]],Table2[[#This Row],[role]:[role]])),TRUE,FALSE)</f>
        <v>0</v>
      </c>
      <c r="L60" s="1" t="b">
        <f>IF(ISNUMBER(SEARCH(Table2[[#Headers],[עליון]],Table2[[#This Row],[role]:[role]])),TRUE,FALSE)</f>
        <v>0</v>
      </c>
      <c r="M60" s="1" t="b">
        <f>IF(ISNUMBER(SEARCH(Table2[[#Headers],[נוער]],Table2[[#This Row],[role]:[role]])),TRUE,FALSE)</f>
        <v>0</v>
      </c>
      <c r="N60" s="1" t="b">
        <f>IF(ISNUMBER(SEARCH(Table2[[#Headers],[משנה]],Table2[[#This Row],[role]:[role]])),TRUE,FALSE)</f>
        <v>0</v>
      </c>
      <c r="O60" s="1" t="b">
        <f>IF(ISNUMBER(SEARCH(Table2[[#Headers],[בתי המשפט]],Table2[[#This Row],[role]:[role]])),TRUE,FALSE)</f>
        <v>0</v>
      </c>
      <c r="P60" s="1" t="b">
        <f>IF(ISNUMBER(SEARCH(Table2[[#Headers],[מנהל]],Table2[[#This Row],[role]:[role]])),TRUE,FALSE)</f>
        <v>0</v>
      </c>
      <c r="Q60" s="1" t="b">
        <f>IF(ISNUMBER(SEARCH(Table2[[#Headers],[תעבורה]],Table2[[#This Row],[role]:[role]])),TRUE,FALSE)</f>
        <v>0</v>
      </c>
      <c r="R60" s="1" t="b">
        <f>IF(AND(Table2[[#This Row],[נשיא]]=TRUE,AND(Table2[[#This Row],[סגן]]=FALSE,Table2[[#This Row],[משנה]]=FALSE)),TRUE,FALSE)</f>
        <v>0</v>
      </c>
      <c r="S6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1" spans="1:20" x14ac:dyDescent="0.25">
      <c r="A61" s="1" t="s">
        <v>224</v>
      </c>
      <c r="B61" s="1" t="str">
        <f>Table2[[#This Row],[Column1]]</f>
        <v>סגן נשיא בית משפט לתעבורה</v>
      </c>
      <c r="C61" s="1" t="b">
        <f>IF(ISNUMBER(SEARCH(Table2[[#Headers],[סגן]],Table2[[#This Row],[role]:[role]])),TRUE,FALSE)</f>
        <v>1</v>
      </c>
      <c r="D61" s="1" t="b">
        <f>IF(ISNUMBER(SEARCH(Table2[[#Headers],[נשיא]],Table2[[#This Row],[role]:[role]])),TRUE,FALSE)</f>
        <v>1</v>
      </c>
      <c r="E61" s="1" t="b">
        <f>IF(ISNUMBER(SEARCH(Table2[[#Headers],[שופט]],Table2[[#This Row],[role]:[role]])),TRUE,FALSE)</f>
        <v>0</v>
      </c>
      <c r="F61" s="1" t="b">
        <f>IF(ISNUMBER(SEARCH(Table2[[#Headers],[רשם]],Table2[[#This Row],[role]:[role]])),TRUE,FALSE)</f>
        <v>0</v>
      </c>
      <c r="G61" s="1" t="b">
        <f>IF(ISNUMBER(SEARCH(Table2[[#Headers],[מחוזי]],Table2[[#This Row],[role]:[role]])),TRUE,FALSE)</f>
        <v>0</v>
      </c>
      <c r="H61" s="1" t="b">
        <f>IF(ISNUMBER(SEARCH(Table2[[#Headers],[שלום]],Table2[[#This Row],[role]:[role]])),TRUE,FALSE)</f>
        <v>0</v>
      </c>
      <c r="I61" s="1" t="b">
        <f>IF(ISNUMBER(SEARCH(Table2[[#Headers],[אזורי]],Table2[[#This Row],[role]:[role]])),TRUE,FALSE)</f>
        <v>0</v>
      </c>
      <c r="J61" s="1" t="b">
        <f>IF(ISNUMBER(SEARCH(Table2[[#Headers],[ארצי]],Table2[[#This Row],[role]:[role]])),TRUE,FALSE)</f>
        <v>0</v>
      </c>
      <c r="K61" s="1" t="b">
        <f>IF(ISNUMBER(SEARCH(Table2[[#Headers],[עבודה]],Table2[[#This Row],[role]:[role]])),TRUE,FALSE)</f>
        <v>0</v>
      </c>
      <c r="L61" s="1" t="b">
        <f>IF(ISNUMBER(SEARCH(Table2[[#Headers],[עליון]],Table2[[#This Row],[role]:[role]])),TRUE,FALSE)</f>
        <v>0</v>
      </c>
      <c r="M61" s="1" t="b">
        <f>IF(ISNUMBER(SEARCH(Table2[[#Headers],[נוער]],Table2[[#This Row],[role]:[role]])),TRUE,FALSE)</f>
        <v>0</v>
      </c>
      <c r="N61" s="1" t="b">
        <f>IF(ISNUMBER(SEARCH(Table2[[#Headers],[משנה]],Table2[[#This Row],[role]:[role]])),TRUE,FALSE)</f>
        <v>0</v>
      </c>
      <c r="O61" s="1" t="b">
        <f>IF(ISNUMBER(SEARCH(Table2[[#Headers],[בתי המשפט]],Table2[[#This Row],[role]:[role]])),TRUE,FALSE)</f>
        <v>0</v>
      </c>
      <c r="P61" s="1" t="b">
        <f>IF(ISNUMBER(SEARCH(Table2[[#Headers],[מנהל]],Table2[[#This Row],[role]:[role]])),TRUE,FALSE)</f>
        <v>0</v>
      </c>
      <c r="Q61" s="1" t="b">
        <f>IF(ISNUMBER(SEARCH(Table2[[#Headers],[תעבורה]],Table2[[#This Row],[role]:[role]])),TRUE,FALSE)</f>
        <v>1</v>
      </c>
      <c r="R61" s="1" t="b">
        <f>IF(AND(Table2[[#This Row],[נשיא]]=TRUE,AND(Table2[[#This Row],[סגן]]=FALSE,Table2[[#This Row],[משנה]]=FALSE)),TRUE,FALSE)</f>
        <v>0</v>
      </c>
      <c r="S6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62" spans="1:20" x14ac:dyDescent="0.25">
      <c r="A62" s="1" t="s">
        <v>2538</v>
      </c>
      <c r="B62" s="1" t="str">
        <f>Table2[[#This Row],[Column1]]</f>
        <v>סגן נשיא בית משפט משפחה בשלום אילת</v>
      </c>
      <c r="C62" s="1" t="b">
        <f>IF(ISNUMBER(SEARCH(Table2[[#Headers],[סגן]],Table2[[#This Row],[role]:[role]])),TRUE,FALSE)</f>
        <v>1</v>
      </c>
      <c r="D62" s="1" t="b">
        <f>IF(ISNUMBER(SEARCH(Table2[[#Headers],[נשיא]],Table2[[#This Row],[role]:[role]])),TRUE,FALSE)</f>
        <v>1</v>
      </c>
      <c r="E62" s="1" t="b">
        <f>IF(ISNUMBER(SEARCH(Table2[[#Headers],[שופט]],Table2[[#This Row],[role]:[role]])),TRUE,FALSE)</f>
        <v>0</v>
      </c>
      <c r="F62" s="1" t="b">
        <f>IF(ISNUMBER(SEARCH(Table2[[#Headers],[רשם]],Table2[[#This Row],[role]:[role]])),TRUE,FALSE)</f>
        <v>0</v>
      </c>
      <c r="G62" s="1" t="b">
        <f>IF(ISNUMBER(SEARCH(Table2[[#Headers],[מחוזי]],Table2[[#This Row],[role]:[role]])),TRUE,FALSE)</f>
        <v>0</v>
      </c>
      <c r="H62" s="1" t="b">
        <f>IF(ISNUMBER(SEARCH(Table2[[#Headers],[שלום]],Table2[[#This Row],[role]:[role]])),TRUE,FALSE)</f>
        <v>1</v>
      </c>
      <c r="I62" s="1" t="b">
        <f>IF(ISNUMBER(SEARCH(Table2[[#Headers],[אזורי]],Table2[[#This Row],[role]:[role]])),TRUE,FALSE)</f>
        <v>0</v>
      </c>
      <c r="J62" s="1" t="b">
        <f>IF(ISNUMBER(SEARCH(Table2[[#Headers],[ארצי]],Table2[[#This Row],[role]:[role]])),TRUE,FALSE)</f>
        <v>0</v>
      </c>
      <c r="K62" s="1" t="b">
        <f>IF(ISNUMBER(SEARCH(Table2[[#Headers],[עבודה]],Table2[[#This Row],[role]:[role]])),TRUE,FALSE)</f>
        <v>0</v>
      </c>
      <c r="L62" s="1" t="b">
        <f>IF(ISNUMBER(SEARCH(Table2[[#Headers],[עליון]],Table2[[#This Row],[role]:[role]])),TRUE,FALSE)</f>
        <v>0</v>
      </c>
      <c r="M62" s="1" t="b">
        <f>IF(ISNUMBER(SEARCH(Table2[[#Headers],[נוער]],Table2[[#This Row],[role]:[role]])),TRUE,FALSE)</f>
        <v>0</v>
      </c>
      <c r="N62" s="1" t="b">
        <f>IF(ISNUMBER(SEARCH(Table2[[#Headers],[משנה]],Table2[[#This Row],[role]:[role]])),TRUE,FALSE)</f>
        <v>0</v>
      </c>
      <c r="O62" s="1" t="b">
        <f>IF(ISNUMBER(SEARCH(Table2[[#Headers],[בתי המשפט]],Table2[[#This Row],[role]:[role]])),TRUE,FALSE)</f>
        <v>0</v>
      </c>
      <c r="P62" s="1" t="b">
        <f>IF(ISNUMBER(SEARCH(Table2[[#Headers],[מנהל]],Table2[[#This Row],[role]:[role]])),TRUE,FALSE)</f>
        <v>0</v>
      </c>
      <c r="Q62" s="1" t="b">
        <f>IF(ISNUMBER(SEARCH(Table2[[#Headers],[תעבורה]],Table2[[#This Row],[role]:[role]])),TRUE,FALSE)</f>
        <v>0</v>
      </c>
      <c r="R62" s="1" t="b">
        <f>IF(AND(Table2[[#This Row],[נשיא]]=TRUE,AND(Table2[[#This Row],[סגן]]=FALSE,Table2[[#This Row],[משנה]]=FALSE)),TRUE,FALSE)</f>
        <v>0</v>
      </c>
      <c r="S6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3" spans="1:20" x14ac:dyDescent="0.25">
      <c r="A63" s="1" t="s">
        <v>3429</v>
      </c>
      <c r="B63" s="1" t="str">
        <f>Table2[[#This Row],[Column1]]</f>
        <v>סגן נשיא בית משפט משפחה בשלום ירושלים</v>
      </c>
      <c r="C63" s="1" t="b">
        <f>IF(ISNUMBER(SEARCH(Table2[[#Headers],[סגן]],Table2[[#This Row],[role]:[role]])),TRUE,FALSE)</f>
        <v>1</v>
      </c>
      <c r="D63" s="1" t="b">
        <f>IF(ISNUMBER(SEARCH(Table2[[#Headers],[נשיא]],Table2[[#This Row],[role]:[role]])),TRUE,FALSE)</f>
        <v>1</v>
      </c>
      <c r="E63" s="1" t="b">
        <f>IF(ISNUMBER(SEARCH(Table2[[#Headers],[שופט]],Table2[[#This Row],[role]:[role]])),TRUE,FALSE)</f>
        <v>0</v>
      </c>
      <c r="F63" s="1" t="b">
        <f>IF(ISNUMBER(SEARCH(Table2[[#Headers],[רשם]],Table2[[#This Row],[role]:[role]])),TRUE,FALSE)</f>
        <v>0</v>
      </c>
      <c r="G63" s="1" t="b">
        <f>IF(ISNUMBER(SEARCH(Table2[[#Headers],[מחוזי]],Table2[[#This Row],[role]:[role]])),TRUE,FALSE)</f>
        <v>0</v>
      </c>
      <c r="H63" s="1" t="b">
        <f>IF(ISNUMBER(SEARCH(Table2[[#Headers],[שלום]],Table2[[#This Row],[role]:[role]])),TRUE,FALSE)</f>
        <v>1</v>
      </c>
      <c r="I63" s="1" t="b">
        <f>IF(ISNUMBER(SEARCH(Table2[[#Headers],[אזורי]],Table2[[#This Row],[role]:[role]])),TRUE,FALSE)</f>
        <v>0</v>
      </c>
      <c r="J63" s="1" t="b">
        <f>IF(ISNUMBER(SEARCH(Table2[[#Headers],[ארצי]],Table2[[#This Row],[role]:[role]])),TRUE,FALSE)</f>
        <v>0</v>
      </c>
      <c r="K63" s="1" t="b">
        <f>IF(ISNUMBER(SEARCH(Table2[[#Headers],[עבודה]],Table2[[#This Row],[role]:[role]])),TRUE,FALSE)</f>
        <v>0</v>
      </c>
      <c r="L63" s="1" t="b">
        <f>IF(ISNUMBER(SEARCH(Table2[[#Headers],[עליון]],Table2[[#This Row],[role]:[role]])),TRUE,FALSE)</f>
        <v>0</v>
      </c>
      <c r="M63" s="1" t="b">
        <f>IF(ISNUMBER(SEARCH(Table2[[#Headers],[נוער]],Table2[[#This Row],[role]:[role]])),TRUE,FALSE)</f>
        <v>0</v>
      </c>
      <c r="N63" s="1" t="b">
        <f>IF(ISNUMBER(SEARCH(Table2[[#Headers],[משנה]],Table2[[#This Row],[role]:[role]])),TRUE,FALSE)</f>
        <v>0</v>
      </c>
      <c r="O63" s="1" t="b">
        <f>IF(ISNUMBER(SEARCH(Table2[[#Headers],[בתי המשפט]],Table2[[#This Row],[role]:[role]])),TRUE,FALSE)</f>
        <v>0</v>
      </c>
      <c r="P63" s="1" t="b">
        <f>IF(ISNUMBER(SEARCH(Table2[[#Headers],[מנהל]],Table2[[#This Row],[role]:[role]])),TRUE,FALSE)</f>
        <v>0</v>
      </c>
      <c r="Q63" s="1" t="b">
        <f>IF(ISNUMBER(SEARCH(Table2[[#Headers],[תעבורה]],Table2[[#This Row],[role]:[role]])),TRUE,FALSE)</f>
        <v>0</v>
      </c>
      <c r="R63" s="1" t="b">
        <f>IF(AND(Table2[[#This Row],[נשיא]]=TRUE,AND(Table2[[#This Row],[סגן]]=FALSE,Table2[[#This Row],[משנה]]=FALSE)),TRUE,FALSE)</f>
        <v>0</v>
      </c>
      <c r="S6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4" spans="1:20" x14ac:dyDescent="0.25">
      <c r="A64" s="1" t="s">
        <v>16</v>
      </c>
      <c r="B64" s="1" t="str">
        <f>Table2[[#This Row],[Column1]]</f>
        <v>סגן נשיא בתי משפט לנוער</v>
      </c>
      <c r="C64" s="1" t="b">
        <f>IF(ISNUMBER(SEARCH(Table2[[#Headers],[סגן]],Table2[[#This Row],[role]:[role]])),TRUE,FALSE)</f>
        <v>1</v>
      </c>
      <c r="D64" s="1" t="b">
        <f>IF(ISNUMBER(SEARCH(Table2[[#Headers],[נשיא]],Table2[[#This Row],[role]:[role]])),TRUE,FALSE)</f>
        <v>1</v>
      </c>
      <c r="E64" s="1" t="b">
        <f>IF(ISNUMBER(SEARCH(Table2[[#Headers],[שופט]],Table2[[#This Row],[role]:[role]])),TRUE,FALSE)</f>
        <v>0</v>
      </c>
      <c r="F64" s="1" t="b">
        <f>IF(ISNUMBER(SEARCH(Table2[[#Headers],[רשם]],Table2[[#This Row],[role]:[role]])),TRUE,FALSE)</f>
        <v>0</v>
      </c>
      <c r="G64" s="1" t="b">
        <f>IF(ISNUMBER(SEARCH(Table2[[#Headers],[מחוזי]],Table2[[#This Row],[role]:[role]])),TRUE,FALSE)</f>
        <v>0</v>
      </c>
      <c r="H64" s="1" t="b">
        <f>IF(ISNUMBER(SEARCH(Table2[[#Headers],[שלום]],Table2[[#This Row],[role]:[role]])),TRUE,FALSE)</f>
        <v>0</v>
      </c>
      <c r="I64" s="1" t="b">
        <f>IF(ISNUMBER(SEARCH(Table2[[#Headers],[אזורי]],Table2[[#This Row],[role]:[role]])),TRUE,FALSE)</f>
        <v>0</v>
      </c>
      <c r="J64" s="1" t="b">
        <f>IF(ISNUMBER(SEARCH(Table2[[#Headers],[ארצי]],Table2[[#This Row],[role]:[role]])),TRUE,FALSE)</f>
        <v>0</v>
      </c>
      <c r="K64" s="1" t="b">
        <f>IF(ISNUMBER(SEARCH(Table2[[#Headers],[עבודה]],Table2[[#This Row],[role]:[role]])),TRUE,FALSE)</f>
        <v>0</v>
      </c>
      <c r="L64" s="1" t="b">
        <f>IF(ISNUMBER(SEARCH(Table2[[#Headers],[עליון]],Table2[[#This Row],[role]:[role]])),TRUE,FALSE)</f>
        <v>0</v>
      </c>
      <c r="M64" s="1" t="b">
        <f>IF(ISNUMBER(SEARCH(Table2[[#Headers],[נוער]],Table2[[#This Row],[role]:[role]])),TRUE,FALSE)</f>
        <v>1</v>
      </c>
      <c r="N64" s="1" t="b">
        <f>IF(ISNUMBER(SEARCH(Table2[[#Headers],[משנה]],Table2[[#This Row],[role]:[role]])),TRUE,FALSE)</f>
        <v>0</v>
      </c>
      <c r="O64" s="1" t="b">
        <f>IF(ISNUMBER(SEARCH(Table2[[#Headers],[בתי המשפט]],Table2[[#This Row],[role]:[role]])),TRUE,FALSE)</f>
        <v>0</v>
      </c>
      <c r="P64" s="1" t="b">
        <f>IF(ISNUMBER(SEARCH(Table2[[#Headers],[מנהל]],Table2[[#This Row],[role]:[role]])),TRUE,FALSE)</f>
        <v>0</v>
      </c>
      <c r="Q64" s="1" t="b">
        <f>IF(ISNUMBER(SEARCH(Table2[[#Headers],[תעבורה]],Table2[[#This Row],[role]:[role]])),TRUE,FALSE)</f>
        <v>0</v>
      </c>
      <c r="R64" s="1" t="b">
        <f>IF(AND(Table2[[#This Row],[נשיא]]=TRUE,AND(Table2[[#This Row],[סגן]]=FALSE,Table2[[#This Row],[משנה]]=FALSE)),TRUE,FALSE)</f>
        <v>0</v>
      </c>
      <c r="S6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5" spans="1:20" x14ac:dyDescent="0.25">
      <c r="A65" s="1" t="s">
        <v>2665</v>
      </c>
      <c r="B65" s="1" t="str">
        <f>Table2[[#This Row],[Column1]]</f>
        <v>סגן נשיא השלום אשקלון</v>
      </c>
      <c r="C65" s="1" t="b">
        <f>IF(ISNUMBER(SEARCH(Table2[[#Headers],[סגן]],Table2[[#This Row],[role]:[role]])),TRUE,FALSE)</f>
        <v>1</v>
      </c>
      <c r="D65" s="1" t="b">
        <f>IF(ISNUMBER(SEARCH(Table2[[#Headers],[נשיא]],Table2[[#This Row],[role]:[role]])),TRUE,FALSE)</f>
        <v>1</v>
      </c>
      <c r="E65" s="1" t="b">
        <f>IF(ISNUMBER(SEARCH(Table2[[#Headers],[שופט]],Table2[[#This Row],[role]:[role]])),TRUE,FALSE)</f>
        <v>0</v>
      </c>
      <c r="F65" s="1" t="b">
        <f>IF(ISNUMBER(SEARCH(Table2[[#Headers],[רשם]],Table2[[#This Row],[role]:[role]])),TRUE,FALSE)</f>
        <v>0</v>
      </c>
      <c r="G65" s="1" t="b">
        <f>IF(ISNUMBER(SEARCH(Table2[[#Headers],[מחוזי]],Table2[[#This Row],[role]:[role]])),TRUE,FALSE)</f>
        <v>0</v>
      </c>
      <c r="H65" s="1" t="b">
        <f>IF(ISNUMBER(SEARCH(Table2[[#Headers],[שלום]],Table2[[#This Row],[role]:[role]])),TRUE,FALSE)</f>
        <v>1</v>
      </c>
      <c r="I65" s="1" t="b">
        <f>IF(ISNUMBER(SEARCH(Table2[[#Headers],[אזורי]],Table2[[#This Row],[role]:[role]])),TRUE,FALSE)</f>
        <v>0</v>
      </c>
      <c r="J65" s="1" t="b">
        <f>IF(ISNUMBER(SEARCH(Table2[[#Headers],[ארצי]],Table2[[#This Row],[role]:[role]])),TRUE,FALSE)</f>
        <v>0</v>
      </c>
      <c r="K65" s="1" t="b">
        <f>IF(ISNUMBER(SEARCH(Table2[[#Headers],[עבודה]],Table2[[#This Row],[role]:[role]])),TRUE,FALSE)</f>
        <v>0</v>
      </c>
      <c r="L65" s="1" t="b">
        <f>IF(ISNUMBER(SEARCH(Table2[[#Headers],[עליון]],Table2[[#This Row],[role]:[role]])),TRUE,FALSE)</f>
        <v>0</v>
      </c>
      <c r="M65" s="1" t="b">
        <f>IF(ISNUMBER(SEARCH(Table2[[#Headers],[נוער]],Table2[[#This Row],[role]:[role]])),TRUE,FALSE)</f>
        <v>0</v>
      </c>
      <c r="N65" s="1" t="b">
        <f>IF(ISNUMBER(SEARCH(Table2[[#Headers],[משנה]],Table2[[#This Row],[role]:[role]])),TRUE,FALSE)</f>
        <v>0</v>
      </c>
      <c r="O65" s="1" t="b">
        <f>IF(ISNUMBER(SEARCH(Table2[[#Headers],[בתי המשפט]],Table2[[#This Row],[role]:[role]])),TRUE,FALSE)</f>
        <v>0</v>
      </c>
      <c r="P65" s="1" t="b">
        <f>IF(ISNUMBER(SEARCH(Table2[[#Headers],[מנהל]],Table2[[#This Row],[role]:[role]])),TRUE,FALSE)</f>
        <v>0</v>
      </c>
      <c r="Q65" s="1" t="b">
        <f>IF(ISNUMBER(SEARCH(Table2[[#Headers],[תעבורה]],Table2[[#This Row],[role]:[role]])),TRUE,FALSE)</f>
        <v>0</v>
      </c>
      <c r="R65" s="1" t="b">
        <f>IF(AND(Table2[[#This Row],[נשיא]]=TRUE,AND(Table2[[#This Row],[סגן]]=FALSE,Table2[[#This Row],[משנה]]=FALSE)),TRUE,FALSE)</f>
        <v>0</v>
      </c>
      <c r="S6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6" spans="1:20" x14ac:dyDescent="0.25">
      <c r="A66" s="1" t="s">
        <v>1152</v>
      </c>
      <c r="B66" s="1" t="str">
        <f>Table2[[#This Row],[Column1]]</f>
        <v>סגן נשיא לענייני משפחה בבתי משפט השלום במחוז דרום</v>
      </c>
      <c r="C66" s="1" t="b">
        <f>IF(ISNUMBER(SEARCH(Table2[[#Headers],[סגן]],Table2[[#This Row],[role]:[role]])),TRUE,FALSE)</f>
        <v>1</v>
      </c>
      <c r="D66" s="1" t="b">
        <f>IF(ISNUMBER(SEARCH(Table2[[#Headers],[נשיא]],Table2[[#This Row],[role]:[role]])),TRUE,FALSE)</f>
        <v>1</v>
      </c>
      <c r="E66" s="1" t="b">
        <f>IF(ISNUMBER(SEARCH(Table2[[#Headers],[שופט]],Table2[[#This Row],[role]:[role]])),TRUE,FALSE)</f>
        <v>0</v>
      </c>
      <c r="F66" s="1" t="b">
        <f>IF(ISNUMBER(SEARCH(Table2[[#Headers],[רשם]],Table2[[#This Row],[role]:[role]])),TRUE,FALSE)</f>
        <v>0</v>
      </c>
      <c r="G66" s="1" t="b">
        <f>IF(ISNUMBER(SEARCH(Table2[[#Headers],[מחוזי]],Table2[[#This Row],[role]:[role]])),TRUE,FALSE)</f>
        <v>0</v>
      </c>
      <c r="H66" s="1" t="b">
        <f>IF(ISNUMBER(SEARCH(Table2[[#Headers],[שלום]],Table2[[#This Row],[role]:[role]])),TRUE,FALSE)</f>
        <v>1</v>
      </c>
      <c r="I66" s="1" t="b">
        <f>IF(ISNUMBER(SEARCH(Table2[[#Headers],[אזורי]],Table2[[#This Row],[role]:[role]])),TRUE,FALSE)</f>
        <v>0</v>
      </c>
      <c r="J66" s="1" t="b">
        <f>IF(ISNUMBER(SEARCH(Table2[[#Headers],[ארצי]],Table2[[#This Row],[role]:[role]])),TRUE,FALSE)</f>
        <v>0</v>
      </c>
      <c r="K66" s="1" t="b">
        <f>IF(ISNUMBER(SEARCH(Table2[[#Headers],[עבודה]],Table2[[#This Row],[role]:[role]])),TRUE,FALSE)</f>
        <v>0</v>
      </c>
      <c r="L66" s="1" t="b">
        <f>IF(ISNUMBER(SEARCH(Table2[[#Headers],[עליון]],Table2[[#This Row],[role]:[role]])),TRUE,FALSE)</f>
        <v>0</v>
      </c>
      <c r="M66" s="1" t="b">
        <f>IF(ISNUMBER(SEARCH(Table2[[#Headers],[נוער]],Table2[[#This Row],[role]:[role]])),TRUE,FALSE)</f>
        <v>0</v>
      </c>
      <c r="N66" s="1" t="b">
        <f>IF(ISNUMBER(SEARCH(Table2[[#Headers],[משנה]],Table2[[#This Row],[role]:[role]])),TRUE,FALSE)</f>
        <v>0</v>
      </c>
      <c r="O66" s="1" t="b">
        <f>IF(ISNUMBER(SEARCH(Table2[[#Headers],[בתי המשפט]],Table2[[#This Row],[role]:[role]])),TRUE,FALSE)</f>
        <v>0</v>
      </c>
      <c r="P66" s="1" t="b">
        <f>IF(ISNUMBER(SEARCH(Table2[[#Headers],[מנהל]],Table2[[#This Row],[role]:[role]])),TRUE,FALSE)</f>
        <v>0</v>
      </c>
      <c r="Q66" s="1" t="b">
        <f>IF(ISNUMBER(SEARCH(Table2[[#Headers],[תעבורה]],Table2[[#This Row],[role]:[role]])),TRUE,FALSE)</f>
        <v>0</v>
      </c>
      <c r="R66" s="1" t="b">
        <f>IF(AND(Table2[[#This Row],[נשיא]]=TRUE,AND(Table2[[#This Row],[סגן]]=FALSE,Table2[[#This Row],[משנה]]=FALSE)),TRUE,FALSE)</f>
        <v>0</v>
      </c>
      <c r="S6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7" spans="1:20" x14ac:dyDescent="0.25">
      <c r="A67" s="1" t="s">
        <v>1774</v>
      </c>
      <c r="B67" s="1" t="str">
        <f>Table2[[#This Row],[Column1]]</f>
        <v>סגן נשיא לענייני משפחה בבתי משפט השלום במחוז ירושלים בדימוס</v>
      </c>
      <c r="C67" s="1" t="b">
        <f>IF(ISNUMBER(SEARCH(Table2[[#Headers],[סגן]],Table2[[#This Row],[role]:[role]])),TRUE,FALSE)</f>
        <v>1</v>
      </c>
      <c r="D67" s="1" t="b">
        <f>IF(ISNUMBER(SEARCH(Table2[[#Headers],[נשיא]],Table2[[#This Row],[role]:[role]])),TRUE,FALSE)</f>
        <v>1</v>
      </c>
      <c r="E67" s="1" t="b">
        <f>IF(ISNUMBER(SEARCH(Table2[[#Headers],[שופט]],Table2[[#This Row],[role]:[role]])),TRUE,FALSE)</f>
        <v>0</v>
      </c>
      <c r="F67" s="1" t="b">
        <f>IF(ISNUMBER(SEARCH(Table2[[#Headers],[רשם]],Table2[[#This Row],[role]:[role]])),TRUE,FALSE)</f>
        <v>0</v>
      </c>
      <c r="G67" s="1" t="b">
        <f>IF(ISNUMBER(SEARCH(Table2[[#Headers],[מחוזי]],Table2[[#This Row],[role]:[role]])),TRUE,FALSE)</f>
        <v>0</v>
      </c>
      <c r="H67" s="1" t="b">
        <f>IF(ISNUMBER(SEARCH(Table2[[#Headers],[שלום]],Table2[[#This Row],[role]:[role]])),TRUE,FALSE)</f>
        <v>1</v>
      </c>
      <c r="I67" s="1" t="b">
        <f>IF(ISNUMBER(SEARCH(Table2[[#Headers],[אזורי]],Table2[[#This Row],[role]:[role]])),TRUE,FALSE)</f>
        <v>0</v>
      </c>
      <c r="J67" s="1" t="b">
        <f>IF(ISNUMBER(SEARCH(Table2[[#Headers],[ארצי]],Table2[[#This Row],[role]:[role]])),TRUE,FALSE)</f>
        <v>0</v>
      </c>
      <c r="K67" s="1" t="b">
        <f>IF(ISNUMBER(SEARCH(Table2[[#Headers],[עבודה]],Table2[[#This Row],[role]:[role]])),TRUE,FALSE)</f>
        <v>0</v>
      </c>
      <c r="L67" s="1" t="b">
        <f>IF(ISNUMBER(SEARCH(Table2[[#Headers],[עליון]],Table2[[#This Row],[role]:[role]])),TRUE,FALSE)</f>
        <v>0</v>
      </c>
      <c r="M67" s="1" t="b">
        <f>IF(ISNUMBER(SEARCH(Table2[[#Headers],[נוער]],Table2[[#This Row],[role]:[role]])),TRUE,FALSE)</f>
        <v>0</v>
      </c>
      <c r="N67" s="1" t="b">
        <f>IF(ISNUMBER(SEARCH(Table2[[#Headers],[משנה]],Table2[[#This Row],[role]:[role]])),TRUE,FALSE)</f>
        <v>0</v>
      </c>
      <c r="O67" s="1" t="b">
        <f>IF(ISNUMBER(SEARCH(Table2[[#Headers],[בתי המשפט]],Table2[[#This Row],[role]:[role]])),TRUE,FALSE)</f>
        <v>0</v>
      </c>
      <c r="P67" s="1" t="b">
        <f>IF(ISNUMBER(SEARCH(Table2[[#Headers],[מנהל]],Table2[[#This Row],[role]:[role]])),TRUE,FALSE)</f>
        <v>0</v>
      </c>
      <c r="Q67" s="1" t="b">
        <f>IF(ISNUMBER(SEARCH(Table2[[#Headers],[תעבורה]],Table2[[#This Row],[role]:[role]])),TRUE,FALSE)</f>
        <v>0</v>
      </c>
      <c r="R67" s="1" t="b">
        <f>IF(AND(Table2[[#This Row],[נשיא]]=TRUE,AND(Table2[[#This Row],[סגן]]=FALSE,Table2[[#This Row],[משנה]]=FALSE)),TRUE,FALSE)</f>
        <v>0</v>
      </c>
      <c r="S6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8" spans="1:20" x14ac:dyDescent="0.25">
      <c r="A68" s="1" t="s">
        <v>1937</v>
      </c>
      <c r="B68" s="1" t="str">
        <f>Table2[[#This Row],[Column1]]</f>
        <v>סגן נשיא לענייני משפחה בבתי משפט השלום במחוז צפון</v>
      </c>
      <c r="C68" s="1" t="b">
        <f>IF(ISNUMBER(SEARCH(Table2[[#Headers],[סגן]],Table2[[#This Row],[role]:[role]])),TRUE,FALSE)</f>
        <v>1</v>
      </c>
      <c r="D68" s="1" t="b">
        <f>IF(ISNUMBER(SEARCH(Table2[[#Headers],[נשיא]],Table2[[#This Row],[role]:[role]])),TRUE,FALSE)</f>
        <v>1</v>
      </c>
      <c r="E68" s="1" t="b">
        <f>IF(ISNUMBER(SEARCH(Table2[[#Headers],[שופט]],Table2[[#This Row],[role]:[role]])),TRUE,FALSE)</f>
        <v>0</v>
      </c>
      <c r="F68" s="1" t="b">
        <f>IF(ISNUMBER(SEARCH(Table2[[#Headers],[רשם]],Table2[[#This Row],[role]:[role]])),TRUE,FALSE)</f>
        <v>0</v>
      </c>
      <c r="G68" s="1" t="b">
        <f>IF(ISNUMBER(SEARCH(Table2[[#Headers],[מחוזי]],Table2[[#This Row],[role]:[role]])),TRUE,FALSE)</f>
        <v>0</v>
      </c>
      <c r="H68" s="1" t="b">
        <f>IF(ISNUMBER(SEARCH(Table2[[#Headers],[שלום]],Table2[[#This Row],[role]:[role]])),TRUE,FALSE)</f>
        <v>1</v>
      </c>
      <c r="I68" s="1" t="b">
        <f>IF(ISNUMBER(SEARCH(Table2[[#Headers],[אזורי]],Table2[[#This Row],[role]:[role]])),TRUE,FALSE)</f>
        <v>0</v>
      </c>
      <c r="J68" s="1" t="b">
        <f>IF(ISNUMBER(SEARCH(Table2[[#Headers],[ארצי]],Table2[[#This Row],[role]:[role]])),TRUE,FALSE)</f>
        <v>0</v>
      </c>
      <c r="K68" s="1" t="b">
        <f>IF(ISNUMBER(SEARCH(Table2[[#Headers],[עבודה]],Table2[[#This Row],[role]:[role]])),TRUE,FALSE)</f>
        <v>0</v>
      </c>
      <c r="L68" s="1" t="b">
        <f>IF(ISNUMBER(SEARCH(Table2[[#Headers],[עליון]],Table2[[#This Row],[role]:[role]])),TRUE,FALSE)</f>
        <v>0</v>
      </c>
      <c r="M68" s="1" t="b">
        <f>IF(ISNUMBER(SEARCH(Table2[[#Headers],[נוער]],Table2[[#This Row],[role]:[role]])),TRUE,FALSE)</f>
        <v>0</v>
      </c>
      <c r="N68" s="1" t="b">
        <f>IF(ISNUMBER(SEARCH(Table2[[#Headers],[משנה]],Table2[[#This Row],[role]:[role]])),TRUE,FALSE)</f>
        <v>0</v>
      </c>
      <c r="O68" s="1" t="b">
        <f>IF(ISNUMBER(SEARCH(Table2[[#Headers],[בתי המשפט]],Table2[[#This Row],[role]:[role]])),TRUE,FALSE)</f>
        <v>0</v>
      </c>
      <c r="P68" s="1" t="b">
        <f>IF(ISNUMBER(SEARCH(Table2[[#Headers],[מנהל]],Table2[[#This Row],[role]:[role]])),TRUE,FALSE)</f>
        <v>0</v>
      </c>
      <c r="Q68" s="1" t="b">
        <f>IF(ISNUMBER(SEARCH(Table2[[#Headers],[תעבורה]],Table2[[#This Row],[role]:[role]])),TRUE,FALSE)</f>
        <v>0</v>
      </c>
      <c r="R68" s="1" t="b">
        <f>IF(AND(Table2[[#This Row],[נשיא]]=TRUE,AND(Table2[[#This Row],[סגן]]=FALSE,Table2[[#This Row],[משנה]]=FALSE)),TRUE,FALSE)</f>
        <v>0</v>
      </c>
      <c r="S6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9" spans="1:20" x14ac:dyDescent="0.25">
      <c r="A69" s="1" t="s">
        <v>3422</v>
      </c>
      <c r="B69" s="1" t="str">
        <f>Table2[[#This Row],[Column1]]</f>
        <v>סגן נשיא של ביהמ"ש המחוזי תל אביב בדימוס</v>
      </c>
      <c r="C69" s="1" t="b">
        <f>IF(ISNUMBER(SEARCH(Table2[[#Headers],[סגן]],Table2[[#This Row],[role]:[role]])),TRUE,FALSE)</f>
        <v>1</v>
      </c>
      <c r="D69" s="1" t="b">
        <f>IF(ISNUMBER(SEARCH(Table2[[#Headers],[נשיא]],Table2[[#This Row],[role]:[role]])),TRUE,FALSE)</f>
        <v>1</v>
      </c>
      <c r="E69" s="1" t="b">
        <f>IF(ISNUMBER(SEARCH(Table2[[#Headers],[שופט]],Table2[[#This Row],[role]:[role]])),TRUE,FALSE)</f>
        <v>0</v>
      </c>
      <c r="F69" s="1" t="b">
        <f>IF(ISNUMBER(SEARCH(Table2[[#Headers],[רשם]],Table2[[#This Row],[role]:[role]])),TRUE,FALSE)</f>
        <v>0</v>
      </c>
      <c r="G69" s="1" t="b">
        <f>IF(ISNUMBER(SEARCH(Table2[[#Headers],[מחוזי]],Table2[[#This Row],[role]:[role]])),TRUE,FALSE)</f>
        <v>1</v>
      </c>
      <c r="H69" s="1" t="b">
        <f>IF(ISNUMBER(SEARCH(Table2[[#Headers],[שלום]],Table2[[#This Row],[role]:[role]])),TRUE,FALSE)</f>
        <v>0</v>
      </c>
      <c r="I69" s="1" t="b">
        <f>IF(ISNUMBER(SEARCH(Table2[[#Headers],[אזורי]],Table2[[#This Row],[role]:[role]])),TRUE,FALSE)</f>
        <v>0</v>
      </c>
      <c r="J69" s="1" t="b">
        <f>IF(ISNUMBER(SEARCH(Table2[[#Headers],[ארצי]],Table2[[#This Row],[role]:[role]])),TRUE,FALSE)</f>
        <v>0</v>
      </c>
      <c r="K69" s="1" t="b">
        <f>IF(ISNUMBER(SEARCH(Table2[[#Headers],[עבודה]],Table2[[#This Row],[role]:[role]])),TRUE,FALSE)</f>
        <v>0</v>
      </c>
      <c r="L69" s="1" t="b">
        <f>IF(ISNUMBER(SEARCH(Table2[[#Headers],[עליון]],Table2[[#This Row],[role]:[role]])),TRUE,FALSE)</f>
        <v>0</v>
      </c>
      <c r="M69" s="1" t="b">
        <f>IF(ISNUMBER(SEARCH(Table2[[#Headers],[נוער]],Table2[[#This Row],[role]:[role]])),TRUE,FALSE)</f>
        <v>0</v>
      </c>
      <c r="N69" s="1" t="b">
        <f>IF(ISNUMBER(SEARCH(Table2[[#Headers],[משנה]],Table2[[#This Row],[role]:[role]])),TRUE,FALSE)</f>
        <v>0</v>
      </c>
      <c r="O69" s="1" t="b">
        <f>IF(ISNUMBER(SEARCH(Table2[[#Headers],[בתי המשפט]],Table2[[#This Row],[role]:[role]])),TRUE,FALSE)</f>
        <v>0</v>
      </c>
      <c r="P69" s="1" t="b">
        <f>IF(ISNUMBER(SEARCH(Table2[[#Headers],[מנהל]],Table2[[#This Row],[role]:[role]])),TRUE,FALSE)</f>
        <v>0</v>
      </c>
      <c r="Q69" s="1" t="b">
        <f>IF(ISNUMBER(SEARCH(Table2[[#Headers],[תעבורה]],Table2[[#This Row],[role]:[role]])),TRUE,FALSE)</f>
        <v>0</v>
      </c>
      <c r="R69" s="1" t="b">
        <f>IF(AND(Table2[[#This Row],[נשיא]]=TRUE,AND(Table2[[#This Row],[סגן]]=FALSE,Table2[[#This Row],[משנה]]=FALSE)),TRUE,FALSE)</f>
        <v>0</v>
      </c>
      <c r="S6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6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70" spans="1:20" x14ac:dyDescent="0.25">
      <c r="A70" s="1" t="s">
        <v>3398</v>
      </c>
      <c r="B70" s="1" t="str">
        <f>Table2[[#This Row],[Column1]]</f>
        <v>סגן נשיא של ביהמ"ש שלום מחוז חיפה בדימוס</v>
      </c>
      <c r="C70" s="1" t="b">
        <f>IF(ISNUMBER(SEARCH(Table2[[#Headers],[סגן]],Table2[[#This Row],[role]:[role]])),TRUE,FALSE)</f>
        <v>1</v>
      </c>
      <c r="D70" s="1" t="b">
        <f>IF(ISNUMBER(SEARCH(Table2[[#Headers],[נשיא]],Table2[[#This Row],[role]:[role]])),TRUE,FALSE)</f>
        <v>1</v>
      </c>
      <c r="E70" s="1" t="b">
        <f>IF(ISNUMBER(SEARCH(Table2[[#Headers],[שופט]],Table2[[#This Row],[role]:[role]])),TRUE,FALSE)</f>
        <v>0</v>
      </c>
      <c r="F70" s="1" t="b">
        <f>IF(ISNUMBER(SEARCH(Table2[[#Headers],[רשם]],Table2[[#This Row],[role]:[role]])),TRUE,FALSE)</f>
        <v>0</v>
      </c>
      <c r="G70" s="1" t="b">
        <f>IF(ISNUMBER(SEARCH(Table2[[#Headers],[מחוזי]],Table2[[#This Row],[role]:[role]])),TRUE,FALSE)</f>
        <v>0</v>
      </c>
      <c r="H70" s="1" t="b">
        <f>IF(ISNUMBER(SEARCH(Table2[[#Headers],[שלום]],Table2[[#This Row],[role]:[role]])),TRUE,FALSE)</f>
        <v>1</v>
      </c>
      <c r="I70" s="1" t="b">
        <f>IF(ISNUMBER(SEARCH(Table2[[#Headers],[אזורי]],Table2[[#This Row],[role]:[role]])),TRUE,FALSE)</f>
        <v>0</v>
      </c>
      <c r="J70" s="1" t="b">
        <f>IF(ISNUMBER(SEARCH(Table2[[#Headers],[ארצי]],Table2[[#This Row],[role]:[role]])),TRUE,FALSE)</f>
        <v>0</v>
      </c>
      <c r="K70" s="1" t="b">
        <f>IF(ISNUMBER(SEARCH(Table2[[#Headers],[עבודה]],Table2[[#This Row],[role]:[role]])),TRUE,FALSE)</f>
        <v>0</v>
      </c>
      <c r="L70" s="1" t="b">
        <f>IF(ISNUMBER(SEARCH(Table2[[#Headers],[עליון]],Table2[[#This Row],[role]:[role]])),TRUE,FALSE)</f>
        <v>0</v>
      </c>
      <c r="M70" s="1" t="b">
        <f>IF(ISNUMBER(SEARCH(Table2[[#Headers],[נוער]],Table2[[#This Row],[role]:[role]])),TRUE,FALSE)</f>
        <v>0</v>
      </c>
      <c r="N70" s="1" t="b">
        <f>IF(ISNUMBER(SEARCH(Table2[[#Headers],[משנה]],Table2[[#This Row],[role]:[role]])),TRUE,FALSE)</f>
        <v>0</v>
      </c>
      <c r="O70" s="1" t="b">
        <f>IF(ISNUMBER(SEARCH(Table2[[#Headers],[בתי המשפט]],Table2[[#This Row],[role]:[role]])),TRUE,FALSE)</f>
        <v>0</v>
      </c>
      <c r="P70" s="1" t="b">
        <f>IF(ISNUMBER(SEARCH(Table2[[#Headers],[מנהל]],Table2[[#This Row],[role]:[role]])),TRUE,FALSE)</f>
        <v>0</v>
      </c>
      <c r="Q70" s="1" t="b">
        <f>IF(ISNUMBER(SEARCH(Table2[[#Headers],[תעבורה]],Table2[[#This Row],[role]:[role]])),TRUE,FALSE)</f>
        <v>0</v>
      </c>
      <c r="R70" s="1" t="b">
        <f>IF(AND(Table2[[#This Row],[נשיא]]=TRUE,AND(Table2[[#This Row],[סגן]]=FALSE,Table2[[#This Row],[משנה]]=FALSE)),TRUE,FALSE)</f>
        <v>0</v>
      </c>
      <c r="S7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71" spans="1:20" x14ac:dyDescent="0.25">
      <c r="A71" s="1" t="s">
        <v>741</v>
      </c>
      <c r="B71" s="1" t="str">
        <f>Table2[[#This Row],[Column1]]</f>
        <v>סגן נשיא של בימ"ש המחוזי ירושלים בדימוס</v>
      </c>
      <c r="C71" s="1" t="b">
        <f>IF(ISNUMBER(SEARCH(Table2[[#Headers],[סגן]],Table2[[#This Row],[role]:[role]])),TRUE,FALSE)</f>
        <v>1</v>
      </c>
      <c r="D71" s="1" t="b">
        <f>IF(ISNUMBER(SEARCH(Table2[[#Headers],[נשיא]],Table2[[#This Row],[role]:[role]])),TRUE,FALSE)</f>
        <v>1</v>
      </c>
      <c r="E71" s="1" t="b">
        <f>IF(ISNUMBER(SEARCH(Table2[[#Headers],[שופט]],Table2[[#This Row],[role]:[role]])),TRUE,FALSE)</f>
        <v>0</v>
      </c>
      <c r="F71" s="1" t="b">
        <f>IF(ISNUMBER(SEARCH(Table2[[#Headers],[רשם]],Table2[[#This Row],[role]:[role]])),TRUE,FALSE)</f>
        <v>0</v>
      </c>
      <c r="G71" s="1" t="b">
        <f>IF(ISNUMBER(SEARCH(Table2[[#Headers],[מחוזי]],Table2[[#This Row],[role]:[role]])),TRUE,FALSE)</f>
        <v>1</v>
      </c>
      <c r="H71" s="1" t="b">
        <f>IF(ISNUMBER(SEARCH(Table2[[#Headers],[שלום]],Table2[[#This Row],[role]:[role]])),TRUE,FALSE)</f>
        <v>0</v>
      </c>
      <c r="I71" s="1" t="b">
        <f>IF(ISNUMBER(SEARCH(Table2[[#Headers],[אזורי]],Table2[[#This Row],[role]:[role]])),TRUE,FALSE)</f>
        <v>0</v>
      </c>
      <c r="J71" s="1" t="b">
        <f>IF(ISNUMBER(SEARCH(Table2[[#Headers],[ארצי]],Table2[[#This Row],[role]:[role]])),TRUE,FALSE)</f>
        <v>0</v>
      </c>
      <c r="K71" s="1" t="b">
        <f>IF(ISNUMBER(SEARCH(Table2[[#Headers],[עבודה]],Table2[[#This Row],[role]:[role]])),TRUE,FALSE)</f>
        <v>0</v>
      </c>
      <c r="L71" s="1" t="b">
        <f>IF(ISNUMBER(SEARCH(Table2[[#Headers],[עליון]],Table2[[#This Row],[role]:[role]])),TRUE,FALSE)</f>
        <v>0</v>
      </c>
      <c r="M71" s="1" t="b">
        <f>IF(ISNUMBER(SEARCH(Table2[[#Headers],[נוער]],Table2[[#This Row],[role]:[role]])),TRUE,FALSE)</f>
        <v>0</v>
      </c>
      <c r="N71" s="1" t="b">
        <f>IF(ISNUMBER(SEARCH(Table2[[#Headers],[משנה]],Table2[[#This Row],[role]:[role]])),TRUE,FALSE)</f>
        <v>0</v>
      </c>
      <c r="O71" s="1" t="b">
        <f>IF(ISNUMBER(SEARCH(Table2[[#Headers],[בתי המשפט]],Table2[[#This Row],[role]:[role]])),TRUE,FALSE)</f>
        <v>0</v>
      </c>
      <c r="P71" s="1" t="b">
        <f>IF(ISNUMBER(SEARCH(Table2[[#Headers],[מנהל]],Table2[[#This Row],[role]:[role]])),TRUE,FALSE)</f>
        <v>0</v>
      </c>
      <c r="Q71" s="1" t="b">
        <f>IF(ISNUMBER(SEARCH(Table2[[#Headers],[תעבורה]],Table2[[#This Row],[role]:[role]])),TRUE,FALSE)</f>
        <v>0</v>
      </c>
      <c r="R71" s="1" t="b">
        <f>IF(AND(Table2[[#This Row],[נשיא]]=TRUE,AND(Table2[[#This Row],[סגן]]=FALSE,Table2[[#This Row],[משנה]]=FALSE)),TRUE,FALSE)</f>
        <v>0</v>
      </c>
      <c r="S7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72" spans="1:20" x14ac:dyDescent="0.25">
      <c r="A72" s="1" t="s">
        <v>2951</v>
      </c>
      <c r="B72" s="1" t="str">
        <f>Table2[[#This Row],[Column1]]</f>
        <v>סגן נשיא של בימ"ש השלום אשקלון</v>
      </c>
      <c r="C72" s="1" t="b">
        <f>IF(ISNUMBER(SEARCH(Table2[[#Headers],[סגן]],Table2[[#This Row],[role]:[role]])),TRUE,FALSE)</f>
        <v>1</v>
      </c>
      <c r="D72" s="1" t="b">
        <f>IF(ISNUMBER(SEARCH(Table2[[#Headers],[נשיא]],Table2[[#This Row],[role]:[role]])),TRUE,FALSE)</f>
        <v>1</v>
      </c>
      <c r="E72" s="1" t="b">
        <f>IF(ISNUMBER(SEARCH(Table2[[#Headers],[שופט]],Table2[[#This Row],[role]:[role]])),TRUE,FALSE)</f>
        <v>0</v>
      </c>
      <c r="F72" s="1" t="b">
        <f>IF(ISNUMBER(SEARCH(Table2[[#Headers],[רשם]],Table2[[#This Row],[role]:[role]])),TRUE,FALSE)</f>
        <v>0</v>
      </c>
      <c r="G72" s="1" t="b">
        <f>IF(ISNUMBER(SEARCH(Table2[[#Headers],[מחוזי]],Table2[[#This Row],[role]:[role]])),TRUE,FALSE)</f>
        <v>0</v>
      </c>
      <c r="H72" s="1" t="b">
        <f>IF(ISNUMBER(SEARCH(Table2[[#Headers],[שלום]],Table2[[#This Row],[role]:[role]])),TRUE,FALSE)</f>
        <v>1</v>
      </c>
      <c r="I72" s="1" t="b">
        <f>IF(ISNUMBER(SEARCH(Table2[[#Headers],[אזורי]],Table2[[#This Row],[role]:[role]])),TRUE,FALSE)</f>
        <v>0</v>
      </c>
      <c r="J72" s="1" t="b">
        <f>IF(ISNUMBER(SEARCH(Table2[[#Headers],[ארצי]],Table2[[#This Row],[role]:[role]])),TRUE,FALSE)</f>
        <v>0</v>
      </c>
      <c r="K72" s="1" t="b">
        <f>IF(ISNUMBER(SEARCH(Table2[[#Headers],[עבודה]],Table2[[#This Row],[role]:[role]])),TRUE,FALSE)</f>
        <v>0</v>
      </c>
      <c r="L72" s="1" t="b">
        <f>IF(ISNUMBER(SEARCH(Table2[[#Headers],[עליון]],Table2[[#This Row],[role]:[role]])),TRUE,FALSE)</f>
        <v>0</v>
      </c>
      <c r="M72" s="1" t="b">
        <f>IF(ISNUMBER(SEARCH(Table2[[#Headers],[נוער]],Table2[[#This Row],[role]:[role]])),TRUE,FALSE)</f>
        <v>0</v>
      </c>
      <c r="N72" s="1" t="b">
        <f>IF(ISNUMBER(SEARCH(Table2[[#Headers],[משנה]],Table2[[#This Row],[role]:[role]])),TRUE,FALSE)</f>
        <v>0</v>
      </c>
      <c r="O72" s="1" t="b">
        <f>IF(ISNUMBER(SEARCH(Table2[[#Headers],[בתי המשפט]],Table2[[#This Row],[role]:[role]])),TRUE,FALSE)</f>
        <v>0</v>
      </c>
      <c r="P72" s="1" t="b">
        <f>IF(ISNUMBER(SEARCH(Table2[[#Headers],[מנהל]],Table2[[#This Row],[role]:[role]])),TRUE,FALSE)</f>
        <v>0</v>
      </c>
      <c r="Q72" s="1" t="b">
        <f>IF(ISNUMBER(SEARCH(Table2[[#Headers],[תעבורה]],Table2[[#This Row],[role]:[role]])),TRUE,FALSE)</f>
        <v>0</v>
      </c>
      <c r="R72" s="1" t="b">
        <f>IF(AND(Table2[[#This Row],[נשיא]]=TRUE,AND(Table2[[#This Row],[סגן]]=FALSE,Table2[[#This Row],[משנה]]=FALSE)),TRUE,FALSE)</f>
        <v>0</v>
      </c>
      <c r="S7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73" spans="1:20" x14ac:dyDescent="0.25">
      <c r="A73" s="1" t="s">
        <v>3621</v>
      </c>
      <c r="B73" s="1" t="str">
        <f>Table2[[#This Row],[Column1]]</f>
        <v>סגן נשיא של בימ"ש מחוזי בדימוס</v>
      </c>
      <c r="C73" s="1" t="b">
        <f>IF(ISNUMBER(SEARCH(Table2[[#Headers],[סגן]],Table2[[#This Row],[role]:[role]])),TRUE,FALSE)</f>
        <v>1</v>
      </c>
      <c r="D73" s="1" t="b">
        <f>IF(ISNUMBER(SEARCH(Table2[[#Headers],[נשיא]],Table2[[#This Row],[role]:[role]])),TRUE,FALSE)</f>
        <v>1</v>
      </c>
      <c r="E73" s="1" t="b">
        <f>IF(ISNUMBER(SEARCH(Table2[[#Headers],[שופט]],Table2[[#This Row],[role]:[role]])),TRUE,FALSE)</f>
        <v>0</v>
      </c>
      <c r="F73" s="1" t="b">
        <f>IF(ISNUMBER(SEARCH(Table2[[#Headers],[רשם]],Table2[[#This Row],[role]:[role]])),TRUE,FALSE)</f>
        <v>0</v>
      </c>
      <c r="G73" s="1" t="b">
        <f>IF(ISNUMBER(SEARCH(Table2[[#Headers],[מחוזי]],Table2[[#This Row],[role]:[role]])),TRUE,FALSE)</f>
        <v>1</v>
      </c>
      <c r="H73" s="1" t="b">
        <f>IF(ISNUMBER(SEARCH(Table2[[#Headers],[שלום]],Table2[[#This Row],[role]:[role]])),TRUE,FALSE)</f>
        <v>0</v>
      </c>
      <c r="I73" s="1" t="b">
        <f>IF(ISNUMBER(SEARCH(Table2[[#Headers],[אזורי]],Table2[[#This Row],[role]:[role]])),TRUE,FALSE)</f>
        <v>0</v>
      </c>
      <c r="J73" s="1" t="b">
        <f>IF(ISNUMBER(SEARCH(Table2[[#Headers],[ארצי]],Table2[[#This Row],[role]:[role]])),TRUE,FALSE)</f>
        <v>0</v>
      </c>
      <c r="K73" s="1" t="b">
        <f>IF(ISNUMBER(SEARCH(Table2[[#Headers],[עבודה]],Table2[[#This Row],[role]:[role]])),TRUE,FALSE)</f>
        <v>0</v>
      </c>
      <c r="L73" s="1" t="b">
        <f>IF(ISNUMBER(SEARCH(Table2[[#Headers],[עליון]],Table2[[#This Row],[role]:[role]])),TRUE,FALSE)</f>
        <v>0</v>
      </c>
      <c r="M73" s="1" t="b">
        <f>IF(ISNUMBER(SEARCH(Table2[[#Headers],[נוער]],Table2[[#This Row],[role]:[role]])),TRUE,FALSE)</f>
        <v>0</v>
      </c>
      <c r="N73" s="1" t="b">
        <f>IF(ISNUMBER(SEARCH(Table2[[#Headers],[משנה]],Table2[[#This Row],[role]:[role]])),TRUE,FALSE)</f>
        <v>0</v>
      </c>
      <c r="O73" s="1" t="b">
        <f>IF(ISNUMBER(SEARCH(Table2[[#Headers],[בתי המשפט]],Table2[[#This Row],[role]:[role]])),TRUE,FALSE)</f>
        <v>0</v>
      </c>
      <c r="P73" s="1" t="b">
        <f>IF(ISNUMBER(SEARCH(Table2[[#Headers],[מנהל]],Table2[[#This Row],[role]:[role]])),TRUE,FALSE)</f>
        <v>0</v>
      </c>
      <c r="Q73" s="1" t="b">
        <f>IF(ISNUMBER(SEARCH(Table2[[#Headers],[תעבורה]],Table2[[#This Row],[role]:[role]])),TRUE,FALSE)</f>
        <v>0</v>
      </c>
      <c r="R73" s="1" t="b">
        <f>IF(AND(Table2[[#This Row],[נשיא]]=TRUE,AND(Table2[[#This Row],[סגן]]=FALSE,Table2[[#This Row],[משנה]]=FALSE)),TRUE,FALSE)</f>
        <v>0</v>
      </c>
      <c r="S7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74" spans="1:20" x14ac:dyDescent="0.25">
      <c r="A74" s="1" t="s">
        <v>1081</v>
      </c>
      <c r="B74" s="1" t="str">
        <f>Table2[[#This Row],[Column1]]</f>
        <v>סגן נשיא של בימ"ש מחוזי ירושלים בדימוס</v>
      </c>
      <c r="C74" s="1" t="b">
        <f>IF(ISNUMBER(SEARCH(Table2[[#Headers],[סגן]],Table2[[#This Row],[role]:[role]])),TRUE,FALSE)</f>
        <v>1</v>
      </c>
      <c r="D74" s="1" t="b">
        <f>IF(ISNUMBER(SEARCH(Table2[[#Headers],[נשיא]],Table2[[#This Row],[role]:[role]])),TRUE,FALSE)</f>
        <v>1</v>
      </c>
      <c r="E74" s="1" t="b">
        <f>IF(ISNUMBER(SEARCH(Table2[[#Headers],[שופט]],Table2[[#This Row],[role]:[role]])),TRUE,FALSE)</f>
        <v>0</v>
      </c>
      <c r="F74" s="1" t="b">
        <f>IF(ISNUMBER(SEARCH(Table2[[#Headers],[רשם]],Table2[[#This Row],[role]:[role]])),TRUE,FALSE)</f>
        <v>0</v>
      </c>
      <c r="G74" s="1" t="b">
        <f>IF(ISNUMBER(SEARCH(Table2[[#Headers],[מחוזי]],Table2[[#This Row],[role]:[role]])),TRUE,FALSE)</f>
        <v>1</v>
      </c>
      <c r="H74" s="1" t="b">
        <f>IF(ISNUMBER(SEARCH(Table2[[#Headers],[שלום]],Table2[[#This Row],[role]:[role]])),TRUE,FALSE)</f>
        <v>0</v>
      </c>
      <c r="I74" s="1" t="b">
        <f>IF(ISNUMBER(SEARCH(Table2[[#Headers],[אזורי]],Table2[[#This Row],[role]:[role]])),TRUE,FALSE)</f>
        <v>0</v>
      </c>
      <c r="J74" s="1" t="b">
        <f>IF(ISNUMBER(SEARCH(Table2[[#Headers],[ארצי]],Table2[[#This Row],[role]:[role]])),TRUE,FALSE)</f>
        <v>0</v>
      </c>
      <c r="K74" s="1" t="b">
        <f>IF(ISNUMBER(SEARCH(Table2[[#Headers],[עבודה]],Table2[[#This Row],[role]:[role]])),TRUE,FALSE)</f>
        <v>0</v>
      </c>
      <c r="L74" s="1" t="b">
        <f>IF(ISNUMBER(SEARCH(Table2[[#Headers],[עליון]],Table2[[#This Row],[role]:[role]])),TRUE,FALSE)</f>
        <v>0</v>
      </c>
      <c r="M74" s="1" t="b">
        <f>IF(ISNUMBER(SEARCH(Table2[[#Headers],[נוער]],Table2[[#This Row],[role]:[role]])),TRUE,FALSE)</f>
        <v>0</v>
      </c>
      <c r="N74" s="1" t="b">
        <f>IF(ISNUMBER(SEARCH(Table2[[#Headers],[משנה]],Table2[[#This Row],[role]:[role]])),TRUE,FALSE)</f>
        <v>0</v>
      </c>
      <c r="O74" s="1" t="b">
        <f>IF(ISNUMBER(SEARCH(Table2[[#Headers],[בתי המשפט]],Table2[[#This Row],[role]:[role]])),TRUE,FALSE)</f>
        <v>0</v>
      </c>
      <c r="P74" s="1" t="b">
        <f>IF(ISNUMBER(SEARCH(Table2[[#Headers],[מנהל]],Table2[[#This Row],[role]:[role]])),TRUE,FALSE)</f>
        <v>0</v>
      </c>
      <c r="Q74" s="1" t="b">
        <f>IF(ISNUMBER(SEARCH(Table2[[#Headers],[תעבורה]],Table2[[#This Row],[role]:[role]])),TRUE,FALSE)</f>
        <v>0</v>
      </c>
      <c r="R74" s="1" t="b">
        <f>IF(AND(Table2[[#This Row],[נשיא]]=TRUE,AND(Table2[[#This Row],[סגן]]=FALSE,Table2[[#This Row],[משנה]]=FALSE)),TRUE,FALSE)</f>
        <v>0</v>
      </c>
      <c r="S7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75" spans="1:20" x14ac:dyDescent="0.25">
      <c r="A75" s="1" t="s">
        <v>1401</v>
      </c>
      <c r="B75" s="1" t="str">
        <f>Table2[[#This Row],[Column1]]</f>
        <v>סגן נשיא של בימ"ש מחוזי תל אביב בדימוס</v>
      </c>
      <c r="C75" s="1" t="b">
        <f>IF(ISNUMBER(SEARCH(Table2[[#Headers],[סגן]],Table2[[#This Row],[role]:[role]])),TRUE,FALSE)</f>
        <v>1</v>
      </c>
      <c r="D75" s="1" t="b">
        <f>IF(ISNUMBER(SEARCH(Table2[[#Headers],[נשיא]],Table2[[#This Row],[role]:[role]])),TRUE,FALSE)</f>
        <v>1</v>
      </c>
      <c r="E75" s="1" t="b">
        <f>IF(ISNUMBER(SEARCH(Table2[[#Headers],[שופט]],Table2[[#This Row],[role]:[role]])),TRUE,FALSE)</f>
        <v>0</v>
      </c>
      <c r="F75" s="1" t="b">
        <f>IF(ISNUMBER(SEARCH(Table2[[#Headers],[רשם]],Table2[[#This Row],[role]:[role]])),TRUE,FALSE)</f>
        <v>0</v>
      </c>
      <c r="G75" s="1" t="b">
        <f>IF(ISNUMBER(SEARCH(Table2[[#Headers],[מחוזי]],Table2[[#This Row],[role]:[role]])),TRUE,FALSE)</f>
        <v>1</v>
      </c>
      <c r="H75" s="1" t="b">
        <f>IF(ISNUMBER(SEARCH(Table2[[#Headers],[שלום]],Table2[[#This Row],[role]:[role]])),TRUE,FALSE)</f>
        <v>0</v>
      </c>
      <c r="I75" s="1" t="b">
        <f>IF(ISNUMBER(SEARCH(Table2[[#Headers],[אזורי]],Table2[[#This Row],[role]:[role]])),TRUE,FALSE)</f>
        <v>0</v>
      </c>
      <c r="J75" s="1" t="b">
        <f>IF(ISNUMBER(SEARCH(Table2[[#Headers],[ארצי]],Table2[[#This Row],[role]:[role]])),TRUE,FALSE)</f>
        <v>0</v>
      </c>
      <c r="K75" s="1" t="b">
        <f>IF(ISNUMBER(SEARCH(Table2[[#Headers],[עבודה]],Table2[[#This Row],[role]:[role]])),TRUE,FALSE)</f>
        <v>0</v>
      </c>
      <c r="L75" s="1" t="b">
        <f>IF(ISNUMBER(SEARCH(Table2[[#Headers],[עליון]],Table2[[#This Row],[role]:[role]])),TRUE,FALSE)</f>
        <v>0</v>
      </c>
      <c r="M75" s="1" t="b">
        <f>IF(ISNUMBER(SEARCH(Table2[[#Headers],[נוער]],Table2[[#This Row],[role]:[role]])),TRUE,FALSE)</f>
        <v>0</v>
      </c>
      <c r="N75" s="1" t="b">
        <f>IF(ISNUMBER(SEARCH(Table2[[#Headers],[משנה]],Table2[[#This Row],[role]:[role]])),TRUE,FALSE)</f>
        <v>0</v>
      </c>
      <c r="O75" s="1" t="b">
        <f>IF(ISNUMBER(SEARCH(Table2[[#Headers],[בתי המשפט]],Table2[[#This Row],[role]:[role]])),TRUE,FALSE)</f>
        <v>0</v>
      </c>
      <c r="P75" s="1" t="b">
        <f>IF(ISNUMBER(SEARCH(Table2[[#Headers],[מנהל]],Table2[[#This Row],[role]:[role]])),TRUE,FALSE)</f>
        <v>0</v>
      </c>
      <c r="Q75" s="1" t="b">
        <f>IF(ISNUMBER(SEARCH(Table2[[#Headers],[תעבורה]],Table2[[#This Row],[role]:[role]])),TRUE,FALSE)</f>
        <v>0</v>
      </c>
      <c r="R75" s="1" t="b">
        <f>IF(AND(Table2[[#This Row],[נשיא]]=TRUE,AND(Table2[[#This Row],[סגן]]=FALSE,Table2[[#This Row],[משנה]]=FALSE)),TRUE,FALSE)</f>
        <v>0</v>
      </c>
      <c r="S7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76" spans="1:20" x14ac:dyDescent="0.25">
      <c r="A76" s="1" t="s">
        <v>3485</v>
      </c>
      <c r="B76" s="1" t="str">
        <f>Table2[[#This Row],[Column1]]</f>
        <v>סגן נשיא של בימ"ש שלום לתעבורה</v>
      </c>
      <c r="C76" s="1" t="b">
        <f>IF(ISNUMBER(SEARCH(Table2[[#Headers],[סגן]],Table2[[#This Row],[role]:[role]])),TRUE,FALSE)</f>
        <v>1</v>
      </c>
      <c r="D76" s="1" t="b">
        <f>IF(ISNUMBER(SEARCH(Table2[[#Headers],[נשיא]],Table2[[#This Row],[role]:[role]])),TRUE,FALSE)</f>
        <v>1</v>
      </c>
      <c r="E76" s="1" t="b">
        <f>IF(ISNUMBER(SEARCH(Table2[[#Headers],[שופט]],Table2[[#This Row],[role]:[role]])),TRUE,FALSE)</f>
        <v>0</v>
      </c>
      <c r="F76" s="1" t="b">
        <f>IF(ISNUMBER(SEARCH(Table2[[#Headers],[רשם]],Table2[[#This Row],[role]:[role]])),TRUE,FALSE)</f>
        <v>0</v>
      </c>
      <c r="G76" s="1" t="b">
        <f>IF(ISNUMBER(SEARCH(Table2[[#Headers],[מחוזי]],Table2[[#This Row],[role]:[role]])),TRUE,FALSE)</f>
        <v>0</v>
      </c>
      <c r="H76" s="1" t="b">
        <f>IF(ISNUMBER(SEARCH(Table2[[#Headers],[שלום]],Table2[[#This Row],[role]:[role]])),TRUE,FALSE)</f>
        <v>1</v>
      </c>
      <c r="I76" s="1" t="b">
        <f>IF(ISNUMBER(SEARCH(Table2[[#Headers],[אזורי]],Table2[[#This Row],[role]:[role]])),TRUE,FALSE)</f>
        <v>0</v>
      </c>
      <c r="J76" s="1" t="b">
        <f>IF(ISNUMBER(SEARCH(Table2[[#Headers],[ארצי]],Table2[[#This Row],[role]:[role]])),TRUE,FALSE)</f>
        <v>0</v>
      </c>
      <c r="K76" s="1" t="b">
        <f>IF(ISNUMBER(SEARCH(Table2[[#Headers],[עבודה]],Table2[[#This Row],[role]:[role]])),TRUE,FALSE)</f>
        <v>0</v>
      </c>
      <c r="L76" s="1" t="b">
        <f>IF(ISNUMBER(SEARCH(Table2[[#Headers],[עליון]],Table2[[#This Row],[role]:[role]])),TRUE,FALSE)</f>
        <v>0</v>
      </c>
      <c r="M76" s="1" t="b">
        <f>IF(ISNUMBER(SEARCH(Table2[[#Headers],[נוער]],Table2[[#This Row],[role]:[role]])),TRUE,FALSE)</f>
        <v>0</v>
      </c>
      <c r="N76" s="1" t="b">
        <f>IF(ISNUMBER(SEARCH(Table2[[#Headers],[משנה]],Table2[[#This Row],[role]:[role]])),TRUE,FALSE)</f>
        <v>0</v>
      </c>
      <c r="O76" s="1" t="b">
        <f>IF(ISNUMBER(SEARCH(Table2[[#Headers],[בתי המשפט]],Table2[[#This Row],[role]:[role]])),TRUE,FALSE)</f>
        <v>0</v>
      </c>
      <c r="P76" s="1" t="b">
        <f>IF(ISNUMBER(SEARCH(Table2[[#Headers],[מנהל]],Table2[[#This Row],[role]:[role]])),TRUE,FALSE)</f>
        <v>0</v>
      </c>
      <c r="Q76" s="1" t="b">
        <f>IF(ISNUMBER(SEARCH(Table2[[#Headers],[תעבורה]],Table2[[#This Row],[role]:[role]])),TRUE,FALSE)</f>
        <v>1</v>
      </c>
      <c r="R76" s="1" t="b">
        <f>IF(AND(Table2[[#This Row],[נשיא]]=TRUE,AND(Table2[[#This Row],[סגן]]=FALSE,Table2[[#This Row],[משנה]]=FALSE)),TRUE,FALSE)</f>
        <v>0</v>
      </c>
      <c r="S7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77" spans="1:20" x14ac:dyDescent="0.25">
      <c r="A77" s="1" t="s">
        <v>3434</v>
      </c>
      <c r="B77" s="1" t="str">
        <f>Table2[[#This Row],[Column1]]</f>
        <v>סגן נשיא של בימ"ש שלום רמלה</v>
      </c>
      <c r="C77" s="1" t="b">
        <f>IF(ISNUMBER(SEARCH(Table2[[#Headers],[סגן]],Table2[[#This Row],[role]:[role]])),TRUE,FALSE)</f>
        <v>1</v>
      </c>
      <c r="D77" s="1" t="b">
        <f>IF(ISNUMBER(SEARCH(Table2[[#Headers],[נשיא]],Table2[[#This Row],[role]:[role]])),TRUE,FALSE)</f>
        <v>1</v>
      </c>
      <c r="E77" s="1" t="b">
        <f>IF(ISNUMBER(SEARCH(Table2[[#Headers],[שופט]],Table2[[#This Row],[role]:[role]])),TRUE,FALSE)</f>
        <v>0</v>
      </c>
      <c r="F77" s="1" t="b">
        <f>IF(ISNUMBER(SEARCH(Table2[[#Headers],[רשם]],Table2[[#This Row],[role]:[role]])),TRUE,FALSE)</f>
        <v>0</v>
      </c>
      <c r="G77" s="1" t="b">
        <f>IF(ISNUMBER(SEARCH(Table2[[#Headers],[מחוזי]],Table2[[#This Row],[role]:[role]])),TRUE,FALSE)</f>
        <v>0</v>
      </c>
      <c r="H77" s="1" t="b">
        <f>IF(ISNUMBER(SEARCH(Table2[[#Headers],[שלום]],Table2[[#This Row],[role]:[role]])),TRUE,FALSE)</f>
        <v>1</v>
      </c>
      <c r="I77" s="1" t="b">
        <f>IF(ISNUMBER(SEARCH(Table2[[#Headers],[אזורי]],Table2[[#This Row],[role]:[role]])),TRUE,FALSE)</f>
        <v>0</v>
      </c>
      <c r="J77" s="1" t="b">
        <f>IF(ISNUMBER(SEARCH(Table2[[#Headers],[ארצי]],Table2[[#This Row],[role]:[role]])),TRUE,FALSE)</f>
        <v>0</v>
      </c>
      <c r="K77" s="1" t="b">
        <f>IF(ISNUMBER(SEARCH(Table2[[#Headers],[עבודה]],Table2[[#This Row],[role]:[role]])),TRUE,FALSE)</f>
        <v>0</v>
      </c>
      <c r="L77" s="1" t="b">
        <f>IF(ISNUMBER(SEARCH(Table2[[#Headers],[עליון]],Table2[[#This Row],[role]:[role]])),TRUE,FALSE)</f>
        <v>0</v>
      </c>
      <c r="M77" s="1" t="b">
        <f>IF(ISNUMBER(SEARCH(Table2[[#Headers],[נוער]],Table2[[#This Row],[role]:[role]])),TRUE,FALSE)</f>
        <v>0</v>
      </c>
      <c r="N77" s="1" t="b">
        <f>IF(ISNUMBER(SEARCH(Table2[[#Headers],[משנה]],Table2[[#This Row],[role]:[role]])),TRUE,FALSE)</f>
        <v>0</v>
      </c>
      <c r="O77" s="1" t="b">
        <f>IF(ISNUMBER(SEARCH(Table2[[#Headers],[בתי המשפט]],Table2[[#This Row],[role]:[role]])),TRUE,FALSE)</f>
        <v>0</v>
      </c>
      <c r="P77" s="1" t="b">
        <f>IF(ISNUMBER(SEARCH(Table2[[#Headers],[מנהל]],Table2[[#This Row],[role]:[role]])),TRUE,FALSE)</f>
        <v>0</v>
      </c>
      <c r="Q77" s="1" t="b">
        <f>IF(ISNUMBER(SEARCH(Table2[[#Headers],[תעבורה]],Table2[[#This Row],[role]:[role]])),TRUE,FALSE)</f>
        <v>0</v>
      </c>
      <c r="R77" s="1" t="b">
        <f>IF(AND(Table2[[#This Row],[נשיא]]=TRUE,AND(Table2[[#This Row],[סגן]]=FALSE,Table2[[#This Row],[משנה]]=FALSE)),TRUE,FALSE)</f>
        <v>0</v>
      </c>
      <c r="S7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78" spans="1:20" x14ac:dyDescent="0.25">
      <c r="A78" s="1" t="s">
        <v>4221</v>
      </c>
      <c r="B78" s="1" t="str">
        <f>Table2[[#This Row],[Column1]]</f>
        <v>סגן נשיא של בימ"ש שלום תל אביב</v>
      </c>
      <c r="C78" s="1" t="b">
        <f>IF(ISNUMBER(SEARCH(Table2[[#Headers],[סגן]],Table2[[#This Row],[role]:[role]])),TRUE,FALSE)</f>
        <v>1</v>
      </c>
      <c r="D78" s="1" t="b">
        <f>IF(ISNUMBER(SEARCH(Table2[[#Headers],[נשיא]],Table2[[#This Row],[role]:[role]])),TRUE,FALSE)</f>
        <v>1</v>
      </c>
      <c r="E78" s="1" t="b">
        <f>IF(ISNUMBER(SEARCH(Table2[[#Headers],[שופט]],Table2[[#This Row],[role]:[role]])),TRUE,FALSE)</f>
        <v>0</v>
      </c>
      <c r="F78" s="1" t="b">
        <f>IF(ISNUMBER(SEARCH(Table2[[#Headers],[רשם]],Table2[[#This Row],[role]:[role]])),TRUE,FALSE)</f>
        <v>0</v>
      </c>
      <c r="G78" s="1" t="b">
        <f>IF(ISNUMBER(SEARCH(Table2[[#Headers],[מחוזי]],Table2[[#This Row],[role]:[role]])),TRUE,FALSE)</f>
        <v>0</v>
      </c>
      <c r="H78" s="1" t="b">
        <f>IF(ISNUMBER(SEARCH(Table2[[#Headers],[שלום]],Table2[[#This Row],[role]:[role]])),TRUE,FALSE)</f>
        <v>1</v>
      </c>
      <c r="I78" s="1" t="b">
        <f>IF(ISNUMBER(SEARCH(Table2[[#Headers],[אזורי]],Table2[[#This Row],[role]:[role]])),TRUE,FALSE)</f>
        <v>0</v>
      </c>
      <c r="J78" s="1" t="b">
        <f>IF(ISNUMBER(SEARCH(Table2[[#Headers],[ארצי]],Table2[[#This Row],[role]:[role]])),TRUE,FALSE)</f>
        <v>0</v>
      </c>
      <c r="K78" s="1" t="b">
        <f>IF(ISNUMBER(SEARCH(Table2[[#Headers],[עבודה]],Table2[[#This Row],[role]:[role]])),TRUE,FALSE)</f>
        <v>0</v>
      </c>
      <c r="L78" s="1" t="b">
        <f>IF(ISNUMBER(SEARCH(Table2[[#Headers],[עליון]],Table2[[#This Row],[role]:[role]])),TRUE,FALSE)</f>
        <v>0</v>
      </c>
      <c r="M78" s="1" t="b">
        <f>IF(ISNUMBER(SEARCH(Table2[[#Headers],[נוער]],Table2[[#This Row],[role]:[role]])),TRUE,FALSE)</f>
        <v>0</v>
      </c>
      <c r="N78" s="1" t="b">
        <f>IF(ISNUMBER(SEARCH(Table2[[#Headers],[משנה]],Table2[[#This Row],[role]:[role]])),TRUE,FALSE)</f>
        <v>0</v>
      </c>
      <c r="O78" s="1" t="b">
        <f>IF(ISNUMBER(SEARCH(Table2[[#Headers],[בתי המשפט]],Table2[[#This Row],[role]:[role]])),TRUE,FALSE)</f>
        <v>0</v>
      </c>
      <c r="P78" s="1" t="b">
        <f>IF(ISNUMBER(SEARCH(Table2[[#Headers],[מנהל]],Table2[[#This Row],[role]:[role]])),TRUE,FALSE)</f>
        <v>0</v>
      </c>
      <c r="Q78" s="1" t="b">
        <f>IF(ISNUMBER(SEARCH(Table2[[#Headers],[תעבורה]],Table2[[#This Row],[role]:[role]])),TRUE,FALSE)</f>
        <v>0</v>
      </c>
      <c r="R78" s="1" t="b">
        <f>IF(AND(Table2[[#This Row],[נשיא]]=TRUE,AND(Table2[[#This Row],[סגן]]=FALSE,Table2[[#This Row],[משנה]]=FALSE)),TRUE,FALSE)</f>
        <v>0</v>
      </c>
      <c r="S7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79" spans="1:20" x14ac:dyDescent="0.25">
      <c r="A79" s="1" t="s">
        <v>3324</v>
      </c>
      <c r="B79" s="1" t="str">
        <f>Table2[[#This Row],[Column1]]</f>
        <v>סגן נשיא של בית משפט לתעבורה בדימוס</v>
      </c>
      <c r="C79" s="1" t="b">
        <f>IF(ISNUMBER(SEARCH(Table2[[#Headers],[סגן]],Table2[[#This Row],[role]:[role]])),TRUE,FALSE)</f>
        <v>1</v>
      </c>
      <c r="D79" s="1" t="b">
        <f>IF(ISNUMBER(SEARCH(Table2[[#Headers],[נשיא]],Table2[[#This Row],[role]:[role]])),TRUE,FALSE)</f>
        <v>1</v>
      </c>
      <c r="E79" s="1" t="b">
        <f>IF(ISNUMBER(SEARCH(Table2[[#Headers],[שופט]],Table2[[#This Row],[role]:[role]])),TRUE,FALSE)</f>
        <v>0</v>
      </c>
      <c r="F79" s="1" t="b">
        <f>IF(ISNUMBER(SEARCH(Table2[[#Headers],[רשם]],Table2[[#This Row],[role]:[role]])),TRUE,FALSE)</f>
        <v>0</v>
      </c>
      <c r="G79" s="1" t="b">
        <f>IF(ISNUMBER(SEARCH(Table2[[#Headers],[מחוזי]],Table2[[#This Row],[role]:[role]])),TRUE,FALSE)</f>
        <v>0</v>
      </c>
      <c r="H79" s="1" t="b">
        <f>IF(ISNUMBER(SEARCH(Table2[[#Headers],[שלום]],Table2[[#This Row],[role]:[role]])),TRUE,FALSE)</f>
        <v>0</v>
      </c>
      <c r="I79" s="1" t="b">
        <f>IF(ISNUMBER(SEARCH(Table2[[#Headers],[אזורי]],Table2[[#This Row],[role]:[role]])),TRUE,FALSE)</f>
        <v>0</v>
      </c>
      <c r="J79" s="1" t="b">
        <f>IF(ISNUMBER(SEARCH(Table2[[#Headers],[ארצי]],Table2[[#This Row],[role]:[role]])),TRUE,FALSE)</f>
        <v>0</v>
      </c>
      <c r="K79" s="1" t="b">
        <f>IF(ISNUMBER(SEARCH(Table2[[#Headers],[עבודה]],Table2[[#This Row],[role]:[role]])),TRUE,FALSE)</f>
        <v>0</v>
      </c>
      <c r="L79" s="1" t="b">
        <f>IF(ISNUMBER(SEARCH(Table2[[#Headers],[עליון]],Table2[[#This Row],[role]:[role]])),TRUE,FALSE)</f>
        <v>0</v>
      </c>
      <c r="M79" s="1" t="b">
        <f>IF(ISNUMBER(SEARCH(Table2[[#Headers],[נוער]],Table2[[#This Row],[role]:[role]])),TRUE,FALSE)</f>
        <v>0</v>
      </c>
      <c r="N79" s="1" t="b">
        <f>IF(ISNUMBER(SEARCH(Table2[[#Headers],[משנה]],Table2[[#This Row],[role]:[role]])),TRUE,FALSE)</f>
        <v>0</v>
      </c>
      <c r="O79" s="1" t="b">
        <f>IF(ISNUMBER(SEARCH(Table2[[#Headers],[בתי המשפט]],Table2[[#This Row],[role]:[role]])),TRUE,FALSE)</f>
        <v>0</v>
      </c>
      <c r="P79" s="1" t="b">
        <f>IF(ISNUMBER(SEARCH(Table2[[#Headers],[מנהל]],Table2[[#This Row],[role]:[role]])),TRUE,FALSE)</f>
        <v>0</v>
      </c>
      <c r="Q79" s="1" t="b">
        <f>IF(ISNUMBER(SEARCH(Table2[[#Headers],[תעבורה]],Table2[[#This Row],[role]:[role]])),TRUE,FALSE)</f>
        <v>1</v>
      </c>
      <c r="R79" s="1" t="b">
        <f>IF(AND(Table2[[#This Row],[נשיא]]=TRUE,AND(Table2[[#This Row],[סגן]]=FALSE,Table2[[#This Row],[משנה]]=FALSE)),TRUE,FALSE)</f>
        <v>0</v>
      </c>
      <c r="S7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7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80" spans="1:20" x14ac:dyDescent="0.25">
      <c r="A80" s="1" t="s">
        <v>3125</v>
      </c>
      <c r="B80" s="1" t="str">
        <f>Table2[[#This Row],[Column1]]</f>
        <v>סגנית נשיא  בית המשפט המחוזי תל-אביב</v>
      </c>
      <c r="C80" s="1" t="b">
        <f>IF(ISNUMBER(SEARCH(Table2[[#Headers],[סגן]],Table2[[#This Row],[role]:[role]])),TRUE,FALSE)</f>
        <v>1</v>
      </c>
      <c r="D80" s="1" t="b">
        <f>IF(ISNUMBER(SEARCH(Table2[[#Headers],[נשיא]],Table2[[#This Row],[role]:[role]])),TRUE,FALSE)</f>
        <v>1</v>
      </c>
      <c r="E80" s="1" t="b">
        <f>IF(ISNUMBER(SEARCH(Table2[[#Headers],[שופט]],Table2[[#This Row],[role]:[role]])),TRUE,FALSE)</f>
        <v>0</v>
      </c>
      <c r="F80" s="1" t="b">
        <f>IF(ISNUMBER(SEARCH(Table2[[#Headers],[רשם]],Table2[[#This Row],[role]:[role]])),TRUE,FALSE)</f>
        <v>0</v>
      </c>
      <c r="G80" s="1" t="b">
        <f>IF(ISNUMBER(SEARCH(Table2[[#Headers],[מחוזי]],Table2[[#This Row],[role]:[role]])),TRUE,FALSE)</f>
        <v>1</v>
      </c>
      <c r="H80" s="1" t="b">
        <f>IF(ISNUMBER(SEARCH(Table2[[#Headers],[שלום]],Table2[[#This Row],[role]:[role]])),TRUE,FALSE)</f>
        <v>0</v>
      </c>
      <c r="I80" s="1" t="b">
        <f>IF(ISNUMBER(SEARCH(Table2[[#Headers],[אזורי]],Table2[[#This Row],[role]:[role]])),TRUE,FALSE)</f>
        <v>0</v>
      </c>
      <c r="J80" s="1" t="b">
        <f>IF(ISNUMBER(SEARCH(Table2[[#Headers],[ארצי]],Table2[[#This Row],[role]:[role]])),TRUE,FALSE)</f>
        <v>0</v>
      </c>
      <c r="K80" s="1" t="b">
        <f>IF(ISNUMBER(SEARCH(Table2[[#Headers],[עבודה]],Table2[[#This Row],[role]:[role]])),TRUE,FALSE)</f>
        <v>0</v>
      </c>
      <c r="L80" s="1" t="b">
        <f>IF(ISNUMBER(SEARCH(Table2[[#Headers],[עליון]],Table2[[#This Row],[role]:[role]])),TRUE,FALSE)</f>
        <v>0</v>
      </c>
      <c r="M80" s="1" t="b">
        <f>IF(ISNUMBER(SEARCH(Table2[[#Headers],[נוער]],Table2[[#This Row],[role]:[role]])),TRUE,FALSE)</f>
        <v>0</v>
      </c>
      <c r="N80" s="1" t="b">
        <f>IF(ISNUMBER(SEARCH(Table2[[#Headers],[משנה]],Table2[[#This Row],[role]:[role]])),TRUE,FALSE)</f>
        <v>0</v>
      </c>
      <c r="O80" s="1" t="b">
        <f>IF(ISNUMBER(SEARCH(Table2[[#Headers],[בתי המשפט]],Table2[[#This Row],[role]:[role]])),TRUE,FALSE)</f>
        <v>0</v>
      </c>
      <c r="P80" s="1" t="b">
        <f>IF(ISNUMBER(SEARCH(Table2[[#Headers],[מנהל]],Table2[[#This Row],[role]:[role]])),TRUE,FALSE)</f>
        <v>0</v>
      </c>
      <c r="Q80" s="1" t="b">
        <f>IF(ISNUMBER(SEARCH(Table2[[#Headers],[תעבורה]],Table2[[#This Row],[role]:[role]])),TRUE,FALSE)</f>
        <v>0</v>
      </c>
      <c r="R80" s="1" t="b">
        <f>IF(AND(Table2[[#This Row],[נשיא]]=TRUE,AND(Table2[[#This Row],[סגן]]=FALSE,Table2[[#This Row],[משנה]]=FALSE)),TRUE,FALSE)</f>
        <v>0</v>
      </c>
      <c r="S8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81" spans="1:20" x14ac:dyDescent="0.25">
      <c r="A81" s="1" t="s">
        <v>227</v>
      </c>
      <c r="B81" s="1" t="s">
        <v>4295</v>
      </c>
      <c r="C81" s="1" t="b">
        <f>IF(ISNUMBER(SEARCH(Table2[[#Headers],[סגן]],Table2[[#This Row],[role]:[role]])),TRUE,FALSE)</f>
        <v>1</v>
      </c>
      <c r="D81" s="1" t="b">
        <f>IF(ISNUMBER(SEARCH(Table2[[#Headers],[נשיא]],Table2[[#This Row],[role]:[role]])),TRUE,FALSE)</f>
        <v>1</v>
      </c>
      <c r="E81" s="1" t="b">
        <f>IF(ISNUMBER(SEARCH(Table2[[#Headers],[שופט]],Table2[[#This Row],[role]:[role]])),TRUE,FALSE)</f>
        <v>0</v>
      </c>
      <c r="F81" s="1" t="b">
        <f>IF(ISNUMBER(SEARCH(Table2[[#Headers],[רשם]],Table2[[#This Row],[role]:[role]])),TRUE,FALSE)</f>
        <v>0</v>
      </c>
      <c r="G81" s="1" t="b">
        <f>IF(ISNUMBER(SEARCH(Table2[[#Headers],[מחוזי]],Table2[[#This Row],[role]:[role]])),TRUE,FALSE)</f>
        <v>1</v>
      </c>
      <c r="H81" s="1" t="b">
        <f>IF(ISNUMBER(SEARCH(Table2[[#Headers],[שלום]],Table2[[#This Row],[role]:[role]])),TRUE,FALSE)</f>
        <v>0</v>
      </c>
      <c r="I81" s="1" t="b">
        <f>IF(ISNUMBER(SEARCH(Table2[[#Headers],[אזורי]],Table2[[#This Row],[role]:[role]])),TRUE,FALSE)</f>
        <v>0</v>
      </c>
      <c r="J81" s="1" t="b">
        <f>IF(ISNUMBER(SEARCH(Table2[[#Headers],[ארצי]],Table2[[#This Row],[role]:[role]])),TRUE,FALSE)</f>
        <v>0</v>
      </c>
      <c r="K81" s="1" t="b">
        <f>IF(ISNUMBER(SEARCH(Table2[[#Headers],[עבודה]],Table2[[#This Row],[role]:[role]])),TRUE,FALSE)</f>
        <v>0</v>
      </c>
      <c r="L81" s="1" t="b">
        <f>IF(ISNUMBER(SEARCH(Table2[[#Headers],[עליון]],Table2[[#This Row],[role]:[role]])),TRUE,FALSE)</f>
        <v>0</v>
      </c>
      <c r="M81" s="1" t="b">
        <f>IF(ISNUMBER(SEARCH(Table2[[#Headers],[נוער]],Table2[[#This Row],[role]:[role]])),TRUE,FALSE)</f>
        <v>0</v>
      </c>
      <c r="N81" s="1" t="b">
        <f>IF(ISNUMBER(SEARCH(Table2[[#Headers],[משנה]],Table2[[#This Row],[role]:[role]])),TRUE,FALSE)</f>
        <v>0</v>
      </c>
      <c r="O81" s="1" t="b">
        <f>IF(ISNUMBER(SEARCH(Table2[[#Headers],[בתי המשפט]],Table2[[#This Row],[role]:[role]])),TRUE,FALSE)</f>
        <v>0</v>
      </c>
      <c r="P81" s="1" t="b">
        <f>IF(ISNUMBER(SEARCH(Table2[[#Headers],[מנהל]],Table2[[#This Row],[role]:[role]])),TRUE,FALSE)</f>
        <v>0</v>
      </c>
      <c r="Q81" s="1" t="b">
        <f>IF(ISNUMBER(SEARCH(Table2[[#Headers],[תעבורה]],Table2[[#This Row],[role]:[role]])),TRUE,FALSE)</f>
        <v>0</v>
      </c>
      <c r="R81" s="1" t="b">
        <f>IF(AND(Table2[[#This Row],[נשיא]]=TRUE,AND(Table2[[#This Row],[סגן]]=FALSE,Table2[[#This Row],[משנה]]=FALSE)),TRUE,FALSE)</f>
        <v>0</v>
      </c>
      <c r="S8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82" spans="1:20" x14ac:dyDescent="0.25">
      <c r="A82" s="1" t="s">
        <v>1725</v>
      </c>
      <c r="B82" s="1" t="str">
        <f>Table2[[#This Row],[Column1]]</f>
        <v>סגנית נשיא בית הדין האזורי לעבודה ב"ש בדימוס</v>
      </c>
      <c r="C82" s="1" t="b">
        <f>IF(ISNUMBER(SEARCH(Table2[[#Headers],[סגן]],Table2[[#This Row],[role]:[role]])),TRUE,FALSE)</f>
        <v>1</v>
      </c>
      <c r="D82" s="1" t="b">
        <f>IF(ISNUMBER(SEARCH(Table2[[#Headers],[נשיא]],Table2[[#This Row],[role]:[role]])),TRUE,FALSE)</f>
        <v>1</v>
      </c>
      <c r="E82" s="1" t="b">
        <f>IF(ISNUMBER(SEARCH(Table2[[#Headers],[שופט]],Table2[[#This Row],[role]:[role]])),TRUE,FALSE)</f>
        <v>0</v>
      </c>
      <c r="F82" s="1" t="b">
        <f>IF(ISNUMBER(SEARCH(Table2[[#Headers],[רשם]],Table2[[#This Row],[role]:[role]])),TRUE,FALSE)</f>
        <v>0</v>
      </c>
      <c r="G82" s="1" t="b">
        <f>IF(ISNUMBER(SEARCH(Table2[[#Headers],[מחוזי]],Table2[[#This Row],[role]:[role]])),TRUE,FALSE)</f>
        <v>0</v>
      </c>
      <c r="H82" s="1" t="b">
        <f>IF(ISNUMBER(SEARCH(Table2[[#Headers],[שלום]],Table2[[#This Row],[role]:[role]])),TRUE,FALSE)</f>
        <v>0</v>
      </c>
      <c r="I82" s="1" t="b">
        <f>IF(ISNUMBER(SEARCH(Table2[[#Headers],[אזורי]],Table2[[#This Row],[role]:[role]])),TRUE,FALSE)</f>
        <v>1</v>
      </c>
      <c r="J82" s="1" t="b">
        <f>IF(ISNUMBER(SEARCH(Table2[[#Headers],[ארצי]],Table2[[#This Row],[role]:[role]])),TRUE,FALSE)</f>
        <v>0</v>
      </c>
      <c r="K82" s="1" t="b">
        <f>IF(ISNUMBER(SEARCH(Table2[[#Headers],[עבודה]],Table2[[#This Row],[role]:[role]])),TRUE,FALSE)</f>
        <v>1</v>
      </c>
      <c r="L82" s="1" t="b">
        <f>IF(ISNUMBER(SEARCH(Table2[[#Headers],[עליון]],Table2[[#This Row],[role]:[role]])),TRUE,FALSE)</f>
        <v>0</v>
      </c>
      <c r="M82" s="1" t="b">
        <f>IF(ISNUMBER(SEARCH(Table2[[#Headers],[נוער]],Table2[[#This Row],[role]:[role]])),TRUE,FALSE)</f>
        <v>0</v>
      </c>
      <c r="N82" s="1" t="b">
        <f>IF(ISNUMBER(SEARCH(Table2[[#Headers],[משנה]],Table2[[#This Row],[role]:[role]])),TRUE,FALSE)</f>
        <v>0</v>
      </c>
      <c r="O82" s="1" t="b">
        <f>IF(ISNUMBER(SEARCH(Table2[[#Headers],[בתי המשפט]],Table2[[#This Row],[role]:[role]])),TRUE,FALSE)</f>
        <v>0</v>
      </c>
      <c r="P82" s="1" t="b">
        <f>IF(ISNUMBER(SEARCH(Table2[[#Headers],[מנהל]],Table2[[#This Row],[role]:[role]])),TRUE,FALSE)</f>
        <v>0</v>
      </c>
      <c r="Q82" s="1" t="b">
        <f>IF(ISNUMBER(SEARCH(Table2[[#Headers],[תעבורה]],Table2[[#This Row],[role]:[role]])),TRUE,FALSE)</f>
        <v>0</v>
      </c>
      <c r="R82" s="1" t="b">
        <f>IF(AND(Table2[[#This Row],[נשיא]]=TRUE,AND(Table2[[#This Row],[סגן]]=FALSE,Table2[[#This Row],[משנה]]=FALSE)),TRUE,FALSE)</f>
        <v>0</v>
      </c>
      <c r="S8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83" spans="1:20" x14ac:dyDescent="0.25">
      <c r="A83" s="1" t="s">
        <v>3777</v>
      </c>
      <c r="B83" s="1" t="str">
        <f>Table2[[#This Row],[Column1]]</f>
        <v>סגנית נשיא בית הדין האזורי לעבודה חיפה בדימוס</v>
      </c>
      <c r="C83" s="1" t="b">
        <f>IF(ISNUMBER(SEARCH(Table2[[#Headers],[סגן]],Table2[[#This Row],[role]:[role]])),TRUE,FALSE)</f>
        <v>1</v>
      </c>
      <c r="D83" s="1" t="b">
        <f>IF(ISNUMBER(SEARCH(Table2[[#Headers],[נשיא]],Table2[[#This Row],[role]:[role]])),TRUE,FALSE)</f>
        <v>1</v>
      </c>
      <c r="E83" s="1" t="b">
        <f>IF(ISNUMBER(SEARCH(Table2[[#Headers],[שופט]],Table2[[#This Row],[role]:[role]])),TRUE,FALSE)</f>
        <v>0</v>
      </c>
      <c r="F83" s="1" t="b">
        <f>IF(ISNUMBER(SEARCH(Table2[[#Headers],[רשם]],Table2[[#This Row],[role]:[role]])),TRUE,FALSE)</f>
        <v>0</v>
      </c>
      <c r="G83" s="1" t="b">
        <f>IF(ISNUMBER(SEARCH(Table2[[#Headers],[מחוזי]],Table2[[#This Row],[role]:[role]])),TRUE,FALSE)</f>
        <v>0</v>
      </c>
      <c r="H83" s="1" t="b">
        <f>IF(ISNUMBER(SEARCH(Table2[[#Headers],[שלום]],Table2[[#This Row],[role]:[role]])),TRUE,FALSE)</f>
        <v>0</v>
      </c>
      <c r="I83" s="1" t="b">
        <f>IF(ISNUMBER(SEARCH(Table2[[#Headers],[אזורי]],Table2[[#This Row],[role]:[role]])),TRUE,FALSE)</f>
        <v>1</v>
      </c>
      <c r="J83" s="1" t="b">
        <f>IF(ISNUMBER(SEARCH(Table2[[#Headers],[ארצי]],Table2[[#This Row],[role]:[role]])),TRUE,FALSE)</f>
        <v>0</v>
      </c>
      <c r="K83" s="1" t="b">
        <f>IF(ISNUMBER(SEARCH(Table2[[#Headers],[עבודה]],Table2[[#This Row],[role]:[role]])),TRUE,FALSE)</f>
        <v>1</v>
      </c>
      <c r="L83" s="1" t="b">
        <f>IF(ISNUMBER(SEARCH(Table2[[#Headers],[עליון]],Table2[[#This Row],[role]:[role]])),TRUE,FALSE)</f>
        <v>0</v>
      </c>
      <c r="M83" s="1" t="b">
        <f>IF(ISNUMBER(SEARCH(Table2[[#Headers],[נוער]],Table2[[#This Row],[role]:[role]])),TRUE,FALSE)</f>
        <v>0</v>
      </c>
      <c r="N83" s="1" t="b">
        <f>IF(ISNUMBER(SEARCH(Table2[[#Headers],[משנה]],Table2[[#This Row],[role]:[role]])),TRUE,FALSE)</f>
        <v>0</v>
      </c>
      <c r="O83" s="1" t="b">
        <f>IF(ISNUMBER(SEARCH(Table2[[#Headers],[בתי המשפט]],Table2[[#This Row],[role]:[role]])),TRUE,FALSE)</f>
        <v>0</v>
      </c>
      <c r="P83" s="1" t="b">
        <f>IF(ISNUMBER(SEARCH(Table2[[#Headers],[מנהל]],Table2[[#This Row],[role]:[role]])),TRUE,FALSE)</f>
        <v>0</v>
      </c>
      <c r="Q83" s="1" t="b">
        <f>IF(ISNUMBER(SEARCH(Table2[[#Headers],[תעבורה]],Table2[[#This Row],[role]:[role]])),TRUE,FALSE)</f>
        <v>0</v>
      </c>
      <c r="R83" s="1" t="b">
        <f>IF(AND(Table2[[#This Row],[נשיא]]=TRUE,AND(Table2[[#This Row],[סגן]]=FALSE,Table2[[#This Row],[משנה]]=FALSE)),TRUE,FALSE)</f>
        <v>0</v>
      </c>
      <c r="S8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84" spans="1:20" x14ac:dyDescent="0.25">
      <c r="A84" s="1" t="s">
        <v>1017</v>
      </c>
      <c r="B84" s="1" t="str">
        <f>Table2[[#This Row],[Column1]]</f>
        <v>סגנית נשיא בית הדין האזורי לעבודה ירושלים</v>
      </c>
      <c r="C84" s="1" t="b">
        <f>IF(ISNUMBER(SEARCH(Table2[[#Headers],[סגן]],Table2[[#This Row],[role]:[role]])),TRUE,FALSE)</f>
        <v>1</v>
      </c>
      <c r="D84" s="1" t="b">
        <f>IF(ISNUMBER(SEARCH(Table2[[#Headers],[נשיא]],Table2[[#This Row],[role]:[role]])),TRUE,FALSE)</f>
        <v>1</v>
      </c>
      <c r="E84" s="1" t="b">
        <f>IF(ISNUMBER(SEARCH(Table2[[#Headers],[שופט]],Table2[[#This Row],[role]:[role]])),TRUE,FALSE)</f>
        <v>0</v>
      </c>
      <c r="F84" s="1" t="b">
        <f>IF(ISNUMBER(SEARCH(Table2[[#Headers],[רשם]],Table2[[#This Row],[role]:[role]])),TRUE,FALSE)</f>
        <v>0</v>
      </c>
      <c r="G84" s="1" t="b">
        <f>IF(ISNUMBER(SEARCH(Table2[[#Headers],[מחוזי]],Table2[[#This Row],[role]:[role]])),TRUE,FALSE)</f>
        <v>0</v>
      </c>
      <c r="H84" s="1" t="b">
        <f>IF(ISNUMBER(SEARCH(Table2[[#Headers],[שלום]],Table2[[#This Row],[role]:[role]])),TRUE,FALSE)</f>
        <v>0</v>
      </c>
      <c r="I84" s="1" t="b">
        <f>IF(ISNUMBER(SEARCH(Table2[[#Headers],[אזורי]],Table2[[#This Row],[role]:[role]])),TRUE,FALSE)</f>
        <v>1</v>
      </c>
      <c r="J84" s="1" t="b">
        <f>IF(ISNUMBER(SEARCH(Table2[[#Headers],[ארצי]],Table2[[#This Row],[role]:[role]])),TRUE,FALSE)</f>
        <v>0</v>
      </c>
      <c r="K84" s="1" t="b">
        <f>IF(ISNUMBER(SEARCH(Table2[[#Headers],[עבודה]],Table2[[#This Row],[role]:[role]])),TRUE,FALSE)</f>
        <v>1</v>
      </c>
      <c r="L84" s="1" t="b">
        <f>IF(ISNUMBER(SEARCH(Table2[[#Headers],[עליון]],Table2[[#This Row],[role]:[role]])),TRUE,FALSE)</f>
        <v>0</v>
      </c>
      <c r="M84" s="1" t="b">
        <f>IF(ISNUMBER(SEARCH(Table2[[#Headers],[נוער]],Table2[[#This Row],[role]:[role]])),TRUE,FALSE)</f>
        <v>0</v>
      </c>
      <c r="N84" s="1" t="b">
        <f>IF(ISNUMBER(SEARCH(Table2[[#Headers],[משנה]],Table2[[#This Row],[role]:[role]])),TRUE,FALSE)</f>
        <v>0</v>
      </c>
      <c r="O84" s="1" t="b">
        <f>IF(ISNUMBER(SEARCH(Table2[[#Headers],[בתי המשפט]],Table2[[#This Row],[role]:[role]])),TRUE,FALSE)</f>
        <v>0</v>
      </c>
      <c r="P84" s="1" t="b">
        <f>IF(ISNUMBER(SEARCH(Table2[[#Headers],[מנהל]],Table2[[#This Row],[role]:[role]])),TRUE,FALSE)</f>
        <v>0</v>
      </c>
      <c r="Q84" s="1" t="b">
        <f>IF(ISNUMBER(SEARCH(Table2[[#Headers],[תעבורה]],Table2[[#This Row],[role]:[role]])),TRUE,FALSE)</f>
        <v>0</v>
      </c>
      <c r="R84" s="1" t="b">
        <f>IF(AND(Table2[[#This Row],[נשיא]]=TRUE,AND(Table2[[#This Row],[סגן]]=FALSE,Table2[[#This Row],[משנה]]=FALSE)),TRUE,FALSE)</f>
        <v>0</v>
      </c>
      <c r="S8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85" spans="1:20" x14ac:dyDescent="0.25">
      <c r="A85" s="1" t="s">
        <v>1352</v>
      </c>
      <c r="B85" s="1" t="str">
        <f>Table2[[#This Row],[Column1]]</f>
        <v>סגנית נשיא בית הדין האזורי לעבודה תל-אביב</v>
      </c>
      <c r="C85" s="1" t="b">
        <f>IF(ISNUMBER(SEARCH(Table2[[#Headers],[סגן]],Table2[[#This Row],[role]:[role]])),TRUE,FALSE)</f>
        <v>1</v>
      </c>
      <c r="D85" s="1" t="b">
        <f>IF(ISNUMBER(SEARCH(Table2[[#Headers],[נשיא]],Table2[[#This Row],[role]:[role]])),TRUE,FALSE)</f>
        <v>1</v>
      </c>
      <c r="E85" s="1" t="b">
        <f>IF(ISNUMBER(SEARCH(Table2[[#Headers],[שופט]],Table2[[#This Row],[role]:[role]])),TRUE,FALSE)</f>
        <v>0</v>
      </c>
      <c r="F85" s="1" t="b">
        <f>IF(ISNUMBER(SEARCH(Table2[[#Headers],[רשם]],Table2[[#This Row],[role]:[role]])),TRUE,FALSE)</f>
        <v>0</v>
      </c>
      <c r="G85" s="1" t="b">
        <f>IF(ISNUMBER(SEARCH(Table2[[#Headers],[מחוזי]],Table2[[#This Row],[role]:[role]])),TRUE,FALSE)</f>
        <v>0</v>
      </c>
      <c r="H85" s="1" t="b">
        <f>IF(ISNUMBER(SEARCH(Table2[[#Headers],[שלום]],Table2[[#This Row],[role]:[role]])),TRUE,FALSE)</f>
        <v>0</v>
      </c>
      <c r="I85" s="1" t="b">
        <f>IF(ISNUMBER(SEARCH(Table2[[#Headers],[אזורי]],Table2[[#This Row],[role]:[role]])),TRUE,FALSE)</f>
        <v>1</v>
      </c>
      <c r="J85" s="1" t="b">
        <f>IF(ISNUMBER(SEARCH(Table2[[#Headers],[ארצי]],Table2[[#This Row],[role]:[role]])),TRUE,FALSE)</f>
        <v>0</v>
      </c>
      <c r="K85" s="1" t="b">
        <f>IF(ISNUMBER(SEARCH(Table2[[#Headers],[עבודה]],Table2[[#This Row],[role]:[role]])),TRUE,FALSE)</f>
        <v>1</v>
      </c>
      <c r="L85" s="1" t="b">
        <f>IF(ISNUMBER(SEARCH(Table2[[#Headers],[עליון]],Table2[[#This Row],[role]:[role]])),TRUE,FALSE)</f>
        <v>0</v>
      </c>
      <c r="M85" s="1" t="b">
        <f>IF(ISNUMBER(SEARCH(Table2[[#Headers],[נוער]],Table2[[#This Row],[role]:[role]])),TRUE,FALSE)</f>
        <v>0</v>
      </c>
      <c r="N85" s="1" t="b">
        <f>IF(ISNUMBER(SEARCH(Table2[[#Headers],[משנה]],Table2[[#This Row],[role]:[role]])),TRUE,FALSE)</f>
        <v>0</v>
      </c>
      <c r="O85" s="1" t="b">
        <f>IF(ISNUMBER(SEARCH(Table2[[#Headers],[בתי המשפט]],Table2[[#This Row],[role]:[role]])),TRUE,FALSE)</f>
        <v>0</v>
      </c>
      <c r="P85" s="1" t="b">
        <f>IF(ISNUMBER(SEARCH(Table2[[#Headers],[מנהל]],Table2[[#This Row],[role]:[role]])),TRUE,FALSE)</f>
        <v>0</v>
      </c>
      <c r="Q85" s="1" t="b">
        <f>IF(ISNUMBER(SEARCH(Table2[[#Headers],[תעבורה]],Table2[[#This Row],[role]:[role]])),TRUE,FALSE)</f>
        <v>0</v>
      </c>
      <c r="R85" s="1" t="b">
        <f>IF(AND(Table2[[#This Row],[נשיא]]=TRUE,AND(Table2[[#This Row],[סגן]]=FALSE,Table2[[#This Row],[משנה]]=FALSE)),TRUE,FALSE)</f>
        <v>0</v>
      </c>
      <c r="S8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86" spans="1:20" x14ac:dyDescent="0.25">
      <c r="A86" s="1" t="s">
        <v>3995</v>
      </c>
      <c r="B86" s="1" t="str">
        <f>Table2[[#This Row],[Column1]]</f>
        <v>סגנית נשיא בית הדין האזורי לעבודה תל-אביב בדימוס</v>
      </c>
      <c r="C86" s="1" t="b">
        <f>IF(ISNUMBER(SEARCH(Table2[[#Headers],[סגן]],Table2[[#This Row],[role]:[role]])),TRUE,FALSE)</f>
        <v>1</v>
      </c>
      <c r="D86" s="1" t="b">
        <f>IF(ISNUMBER(SEARCH(Table2[[#Headers],[נשיא]],Table2[[#This Row],[role]:[role]])),TRUE,FALSE)</f>
        <v>1</v>
      </c>
      <c r="E86" s="1" t="b">
        <f>IF(ISNUMBER(SEARCH(Table2[[#Headers],[שופט]],Table2[[#This Row],[role]:[role]])),TRUE,FALSE)</f>
        <v>0</v>
      </c>
      <c r="F86" s="1" t="b">
        <f>IF(ISNUMBER(SEARCH(Table2[[#Headers],[רשם]],Table2[[#This Row],[role]:[role]])),TRUE,FALSE)</f>
        <v>0</v>
      </c>
      <c r="G86" s="1" t="b">
        <f>IF(ISNUMBER(SEARCH(Table2[[#Headers],[מחוזי]],Table2[[#This Row],[role]:[role]])),TRUE,FALSE)</f>
        <v>0</v>
      </c>
      <c r="H86" s="1" t="b">
        <f>IF(ISNUMBER(SEARCH(Table2[[#Headers],[שלום]],Table2[[#This Row],[role]:[role]])),TRUE,FALSE)</f>
        <v>0</v>
      </c>
      <c r="I86" s="1" t="b">
        <f>IF(ISNUMBER(SEARCH(Table2[[#Headers],[אזורי]],Table2[[#This Row],[role]:[role]])),TRUE,FALSE)</f>
        <v>1</v>
      </c>
      <c r="J86" s="1" t="b">
        <f>IF(ISNUMBER(SEARCH(Table2[[#Headers],[ארצי]],Table2[[#This Row],[role]:[role]])),TRUE,FALSE)</f>
        <v>0</v>
      </c>
      <c r="K86" s="1" t="b">
        <f>IF(ISNUMBER(SEARCH(Table2[[#Headers],[עבודה]],Table2[[#This Row],[role]:[role]])),TRUE,FALSE)</f>
        <v>1</v>
      </c>
      <c r="L86" s="1" t="b">
        <f>IF(ISNUMBER(SEARCH(Table2[[#Headers],[עליון]],Table2[[#This Row],[role]:[role]])),TRUE,FALSE)</f>
        <v>0</v>
      </c>
      <c r="M86" s="1" t="b">
        <f>IF(ISNUMBER(SEARCH(Table2[[#Headers],[נוער]],Table2[[#This Row],[role]:[role]])),TRUE,FALSE)</f>
        <v>0</v>
      </c>
      <c r="N86" s="1" t="b">
        <f>IF(ISNUMBER(SEARCH(Table2[[#Headers],[משנה]],Table2[[#This Row],[role]:[role]])),TRUE,FALSE)</f>
        <v>0</v>
      </c>
      <c r="O86" s="1" t="b">
        <f>IF(ISNUMBER(SEARCH(Table2[[#Headers],[בתי המשפט]],Table2[[#This Row],[role]:[role]])),TRUE,FALSE)</f>
        <v>0</v>
      </c>
      <c r="P86" s="1" t="b">
        <f>IF(ISNUMBER(SEARCH(Table2[[#Headers],[מנהל]],Table2[[#This Row],[role]:[role]])),TRUE,FALSE)</f>
        <v>0</v>
      </c>
      <c r="Q86" s="1" t="b">
        <f>IF(ISNUMBER(SEARCH(Table2[[#Headers],[תעבורה]],Table2[[#This Row],[role]:[role]])),TRUE,FALSE)</f>
        <v>0</v>
      </c>
      <c r="R86" s="1" t="b">
        <f>IF(AND(Table2[[#This Row],[נשיא]]=TRUE,AND(Table2[[#This Row],[סגן]]=FALSE,Table2[[#This Row],[משנה]]=FALSE)),TRUE,FALSE)</f>
        <v>0</v>
      </c>
      <c r="S8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87" spans="1:20" x14ac:dyDescent="0.25">
      <c r="A87" s="1" t="s">
        <v>1123</v>
      </c>
      <c r="B87" s="1" t="str">
        <f>Table2[[#This Row],[Column1]]</f>
        <v>סגנית נשיא בית הדין הארצי לעבודה בדימוס</v>
      </c>
      <c r="C87" s="1" t="b">
        <f>IF(ISNUMBER(SEARCH(Table2[[#Headers],[סגן]],Table2[[#This Row],[role]:[role]])),TRUE,FALSE)</f>
        <v>1</v>
      </c>
      <c r="D87" s="1" t="b">
        <f>IF(ISNUMBER(SEARCH(Table2[[#Headers],[נשיא]],Table2[[#This Row],[role]:[role]])),TRUE,FALSE)</f>
        <v>1</v>
      </c>
      <c r="E87" s="1" t="b">
        <f>IF(ISNUMBER(SEARCH(Table2[[#Headers],[שופט]],Table2[[#This Row],[role]:[role]])),TRUE,FALSE)</f>
        <v>0</v>
      </c>
      <c r="F87" s="1" t="b">
        <f>IF(ISNUMBER(SEARCH(Table2[[#Headers],[רשם]],Table2[[#This Row],[role]:[role]])),TRUE,FALSE)</f>
        <v>0</v>
      </c>
      <c r="G87" s="1" t="b">
        <f>IF(ISNUMBER(SEARCH(Table2[[#Headers],[מחוזי]],Table2[[#This Row],[role]:[role]])),TRUE,FALSE)</f>
        <v>0</v>
      </c>
      <c r="H87" s="1" t="b">
        <f>IF(ISNUMBER(SEARCH(Table2[[#Headers],[שלום]],Table2[[#This Row],[role]:[role]])),TRUE,FALSE)</f>
        <v>0</v>
      </c>
      <c r="I87" s="1" t="b">
        <f>IF(ISNUMBER(SEARCH(Table2[[#Headers],[אזורי]],Table2[[#This Row],[role]:[role]])),TRUE,FALSE)</f>
        <v>0</v>
      </c>
      <c r="J87" s="1" t="b">
        <f>IF(ISNUMBER(SEARCH(Table2[[#Headers],[ארצי]],Table2[[#This Row],[role]:[role]])),TRUE,FALSE)</f>
        <v>1</v>
      </c>
      <c r="K87" s="1" t="b">
        <f>IF(ISNUMBER(SEARCH(Table2[[#Headers],[עבודה]],Table2[[#This Row],[role]:[role]])),TRUE,FALSE)</f>
        <v>1</v>
      </c>
      <c r="L87" s="1" t="b">
        <f>IF(ISNUMBER(SEARCH(Table2[[#Headers],[עליון]],Table2[[#This Row],[role]:[role]])),TRUE,FALSE)</f>
        <v>0</v>
      </c>
      <c r="M87" s="1" t="b">
        <f>IF(ISNUMBER(SEARCH(Table2[[#Headers],[נוער]],Table2[[#This Row],[role]:[role]])),TRUE,FALSE)</f>
        <v>0</v>
      </c>
      <c r="N87" s="1" t="b">
        <f>IF(ISNUMBER(SEARCH(Table2[[#Headers],[משנה]],Table2[[#This Row],[role]:[role]])),TRUE,FALSE)</f>
        <v>0</v>
      </c>
      <c r="O87" s="1" t="b">
        <f>IF(ISNUMBER(SEARCH(Table2[[#Headers],[בתי המשפט]],Table2[[#This Row],[role]:[role]])),TRUE,FALSE)</f>
        <v>0</v>
      </c>
      <c r="P87" s="1" t="b">
        <f>IF(ISNUMBER(SEARCH(Table2[[#Headers],[מנהל]],Table2[[#This Row],[role]:[role]])),TRUE,FALSE)</f>
        <v>0</v>
      </c>
      <c r="Q87" s="1" t="b">
        <f>IF(ISNUMBER(SEARCH(Table2[[#Headers],[תעבורה]],Table2[[#This Row],[role]:[role]])),TRUE,FALSE)</f>
        <v>0</v>
      </c>
      <c r="R87" s="1" t="b">
        <f>IF(AND(Table2[[#This Row],[נשיא]]=TRUE,AND(Table2[[#This Row],[סגן]]=FALSE,Table2[[#This Row],[משנה]]=FALSE)),TRUE,FALSE)</f>
        <v>0</v>
      </c>
      <c r="S8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88" spans="1:20" x14ac:dyDescent="0.25">
      <c r="A88" s="1" t="s">
        <v>4182</v>
      </c>
      <c r="B88" s="1" t="str">
        <f>Table2[[#This Row],[Column1]]</f>
        <v>סגנית נשיא בית המשפט</v>
      </c>
      <c r="C88" s="1" t="b">
        <f>IF(ISNUMBER(SEARCH(Table2[[#Headers],[סגן]],Table2[[#This Row],[role]:[role]])),TRUE,FALSE)</f>
        <v>1</v>
      </c>
      <c r="D88" s="1" t="b">
        <f>IF(ISNUMBER(SEARCH(Table2[[#Headers],[נשיא]],Table2[[#This Row],[role]:[role]])),TRUE,FALSE)</f>
        <v>1</v>
      </c>
      <c r="E88" s="1" t="b">
        <f>IF(ISNUMBER(SEARCH(Table2[[#Headers],[שופט]],Table2[[#This Row],[role]:[role]])),TRUE,FALSE)</f>
        <v>0</v>
      </c>
      <c r="F88" s="1" t="b">
        <f>IF(ISNUMBER(SEARCH(Table2[[#Headers],[רשם]],Table2[[#This Row],[role]:[role]])),TRUE,FALSE)</f>
        <v>0</v>
      </c>
      <c r="G88" s="1" t="b">
        <f>IF(ISNUMBER(SEARCH(Table2[[#Headers],[מחוזי]],Table2[[#This Row],[role]:[role]])),TRUE,FALSE)</f>
        <v>0</v>
      </c>
      <c r="H88" s="1" t="b">
        <f>IF(ISNUMBER(SEARCH(Table2[[#Headers],[שלום]],Table2[[#This Row],[role]:[role]])),TRUE,FALSE)</f>
        <v>0</v>
      </c>
      <c r="I88" s="1" t="b">
        <f>IF(ISNUMBER(SEARCH(Table2[[#Headers],[אזורי]],Table2[[#This Row],[role]:[role]])),TRUE,FALSE)</f>
        <v>0</v>
      </c>
      <c r="J88" s="1" t="b">
        <f>IF(ISNUMBER(SEARCH(Table2[[#Headers],[ארצי]],Table2[[#This Row],[role]:[role]])),TRUE,FALSE)</f>
        <v>0</v>
      </c>
      <c r="K88" s="1" t="b">
        <f>IF(ISNUMBER(SEARCH(Table2[[#Headers],[עבודה]],Table2[[#This Row],[role]:[role]])),TRUE,FALSE)</f>
        <v>0</v>
      </c>
      <c r="L88" s="1" t="b">
        <f>IF(ISNUMBER(SEARCH(Table2[[#Headers],[עליון]],Table2[[#This Row],[role]:[role]])),TRUE,FALSE)</f>
        <v>0</v>
      </c>
      <c r="M88" s="1" t="b">
        <f>IF(ISNUMBER(SEARCH(Table2[[#Headers],[נוער]],Table2[[#This Row],[role]:[role]])),TRUE,FALSE)</f>
        <v>0</v>
      </c>
      <c r="N88" s="1" t="b">
        <f>IF(ISNUMBER(SEARCH(Table2[[#Headers],[משנה]],Table2[[#This Row],[role]:[role]])),TRUE,FALSE)</f>
        <v>0</v>
      </c>
      <c r="O88" s="1" t="b">
        <f>IF(ISNUMBER(SEARCH(Table2[[#Headers],[בתי המשפט]],Table2[[#This Row],[role]:[role]])),TRUE,FALSE)</f>
        <v>0</v>
      </c>
      <c r="P88" s="1" t="b">
        <f>IF(ISNUMBER(SEARCH(Table2[[#Headers],[מנהל]],Table2[[#This Row],[role]:[role]])),TRUE,FALSE)</f>
        <v>0</v>
      </c>
      <c r="Q88" s="1" t="b">
        <f>IF(ISNUMBER(SEARCH(Table2[[#Headers],[תעבורה]],Table2[[#This Row],[role]:[role]])),TRUE,FALSE)</f>
        <v>0</v>
      </c>
      <c r="R88" s="1" t="b">
        <f>IF(AND(Table2[[#This Row],[נשיא]]=TRUE,AND(Table2[[#This Row],[סגן]]=FALSE,Table2[[#This Row],[משנה]]=FALSE)),TRUE,FALSE)</f>
        <v>0</v>
      </c>
      <c r="S8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89" spans="1:20" x14ac:dyDescent="0.25">
      <c r="A89" s="1" t="s">
        <v>2449</v>
      </c>
      <c r="B89" s="1" t="str">
        <f>Table2[[#This Row],[Column1]]</f>
        <v>סגנית נשיא בית המשפט המחוזי ירושלים</v>
      </c>
      <c r="C89" s="1" t="b">
        <f>IF(ISNUMBER(SEARCH(Table2[[#Headers],[סגן]],Table2[[#This Row],[role]:[role]])),TRUE,FALSE)</f>
        <v>1</v>
      </c>
      <c r="D89" s="1" t="b">
        <f>IF(ISNUMBER(SEARCH(Table2[[#Headers],[נשיא]],Table2[[#This Row],[role]:[role]])),TRUE,FALSE)</f>
        <v>1</v>
      </c>
      <c r="E89" s="1" t="b">
        <f>IF(ISNUMBER(SEARCH(Table2[[#Headers],[שופט]],Table2[[#This Row],[role]:[role]])),TRUE,FALSE)</f>
        <v>0</v>
      </c>
      <c r="F89" s="1" t="b">
        <f>IF(ISNUMBER(SEARCH(Table2[[#Headers],[רשם]],Table2[[#This Row],[role]:[role]])),TRUE,FALSE)</f>
        <v>0</v>
      </c>
      <c r="G89" s="1" t="b">
        <f>IF(ISNUMBER(SEARCH(Table2[[#Headers],[מחוזי]],Table2[[#This Row],[role]:[role]])),TRUE,FALSE)</f>
        <v>1</v>
      </c>
      <c r="H89" s="1" t="b">
        <f>IF(ISNUMBER(SEARCH(Table2[[#Headers],[שלום]],Table2[[#This Row],[role]:[role]])),TRUE,FALSE)</f>
        <v>0</v>
      </c>
      <c r="I89" s="1" t="b">
        <f>IF(ISNUMBER(SEARCH(Table2[[#Headers],[אזורי]],Table2[[#This Row],[role]:[role]])),TRUE,FALSE)</f>
        <v>0</v>
      </c>
      <c r="J89" s="1" t="b">
        <f>IF(ISNUMBER(SEARCH(Table2[[#Headers],[ארצי]],Table2[[#This Row],[role]:[role]])),TRUE,FALSE)</f>
        <v>0</v>
      </c>
      <c r="K89" s="1" t="b">
        <f>IF(ISNUMBER(SEARCH(Table2[[#Headers],[עבודה]],Table2[[#This Row],[role]:[role]])),TRUE,FALSE)</f>
        <v>0</v>
      </c>
      <c r="L89" s="1" t="b">
        <f>IF(ISNUMBER(SEARCH(Table2[[#Headers],[עליון]],Table2[[#This Row],[role]:[role]])),TRUE,FALSE)</f>
        <v>0</v>
      </c>
      <c r="M89" s="1" t="b">
        <f>IF(ISNUMBER(SEARCH(Table2[[#Headers],[נוער]],Table2[[#This Row],[role]:[role]])),TRUE,FALSE)</f>
        <v>0</v>
      </c>
      <c r="N89" s="1" t="b">
        <f>IF(ISNUMBER(SEARCH(Table2[[#Headers],[משנה]],Table2[[#This Row],[role]:[role]])),TRUE,FALSE)</f>
        <v>0</v>
      </c>
      <c r="O89" s="1" t="b">
        <f>IF(ISNUMBER(SEARCH(Table2[[#Headers],[בתי המשפט]],Table2[[#This Row],[role]:[role]])),TRUE,FALSE)</f>
        <v>0</v>
      </c>
      <c r="P89" s="1" t="b">
        <f>IF(ISNUMBER(SEARCH(Table2[[#Headers],[מנהל]],Table2[[#This Row],[role]:[role]])),TRUE,FALSE)</f>
        <v>0</v>
      </c>
      <c r="Q89" s="1" t="b">
        <f>IF(ISNUMBER(SEARCH(Table2[[#Headers],[תעבורה]],Table2[[#This Row],[role]:[role]])),TRUE,FALSE)</f>
        <v>0</v>
      </c>
      <c r="R89" s="1" t="b">
        <f>IF(AND(Table2[[#This Row],[נשיא]]=TRUE,AND(Table2[[#This Row],[סגן]]=FALSE,Table2[[#This Row],[משנה]]=FALSE)),TRUE,FALSE)</f>
        <v>0</v>
      </c>
      <c r="S8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8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90" spans="1:20" x14ac:dyDescent="0.25">
      <c r="A90" s="1" t="s">
        <v>1779</v>
      </c>
      <c r="B90" s="1" t="str">
        <f>Table2[[#This Row],[Column1]]</f>
        <v>סגנית נשיא בית המשפט המחוזי ירושלים בדימוס</v>
      </c>
      <c r="C90" s="1" t="b">
        <f>IF(ISNUMBER(SEARCH(Table2[[#Headers],[סגן]],Table2[[#This Row],[role]:[role]])),TRUE,FALSE)</f>
        <v>1</v>
      </c>
      <c r="D90" s="1" t="b">
        <f>IF(ISNUMBER(SEARCH(Table2[[#Headers],[נשיא]],Table2[[#This Row],[role]:[role]])),TRUE,FALSE)</f>
        <v>1</v>
      </c>
      <c r="E90" s="1" t="b">
        <f>IF(ISNUMBER(SEARCH(Table2[[#Headers],[שופט]],Table2[[#This Row],[role]:[role]])),TRUE,FALSE)</f>
        <v>0</v>
      </c>
      <c r="F90" s="1" t="b">
        <f>IF(ISNUMBER(SEARCH(Table2[[#Headers],[רשם]],Table2[[#This Row],[role]:[role]])),TRUE,FALSE)</f>
        <v>0</v>
      </c>
      <c r="G90" s="1" t="b">
        <f>IF(ISNUMBER(SEARCH(Table2[[#Headers],[מחוזי]],Table2[[#This Row],[role]:[role]])),TRUE,FALSE)</f>
        <v>1</v>
      </c>
      <c r="H90" s="1" t="b">
        <f>IF(ISNUMBER(SEARCH(Table2[[#Headers],[שלום]],Table2[[#This Row],[role]:[role]])),TRUE,FALSE)</f>
        <v>0</v>
      </c>
      <c r="I90" s="1" t="b">
        <f>IF(ISNUMBER(SEARCH(Table2[[#Headers],[אזורי]],Table2[[#This Row],[role]:[role]])),TRUE,FALSE)</f>
        <v>0</v>
      </c>
      <c r="J90" s="1" t="b">
        <f>IF(ISNUMBER(SEARCH(Table2[[#Headers],[ארצי]],Table2[[#This Row],[role]:[role]])),TRUE,FALSE)</f>
        <v>0</v>
      </c>
      <c r="K90" s="1" t="b">
        <f>IF(ISNUMBER(SEARCH(Table2[[#Headers],[עבודה]],Table2[[#This Row],[role]:[role]])),TRUE,FALSE)</f>
        <v>0</v>
      </c>
      <c r="L90" s="1" t="b">
        <f>IF(ISNUMBER(SEARCH(Table2[[#Headers],[עליון]],Table2[[#This Row],[role]:[role]])),TRUE,FALSE)</f>
        <v>0</v>
      </c>
      <c r="M90" s="1" t="b">
        <f>IF(ISNUMBER(SEARCH(Table2[[#Headers],[נוער]],Table2[[#This Row],[role]:[role]])),TRUE,FALSE)</f>
        <v>0</v>
      </c>
      <c r="N90" s="1" t="b">
        <f>IF(ISNUMBER(SEARCH(Table2[[#Headers],[משנה]],Table2[[#This Row],[role]:[role]])),TRUE,FALSE)</f>
        <v>0</v>
      </c>
      <c r="O90" s="1" t="b">
        <f>IF(ISNUMBER(SEARCH(Table2[[#Headers],[בתי המשפט]],Table2[[#This Row],[role]:[role]])),TRUE,FALSE)</f>
        <v>0</v>
      </c>
      <c r="P90" s="1" t="b">
        <f>IF(ISNUMBER(SEARCH(Table2[[#Headers],[מנהל]],Table2[[#This Row],[role]:[role]])),TRUE,FALSE)</f>
        <v>0</v>
      </c>
      <c r="Q90" s="1" t="b">
        <f>IF(ISNUMBER(SEARCH(Table2[[#Headers],[תעבורה]],Table2[[#This Row],[role]:[role]])),TRUE,FALSE)</f>
        <v>0</v>
      </c>
      <c r="R90" s="1" t="b">
        <f>IF(AND(Table2[[#This Row],[נשיא]]=TRUE,AND(Table2[[#This Row],[סגן]]=FALSE,Table2[[#This Row],[משנה]]=FALSE)),TRUE,FALSE)</f>
        <v>0</v>
      </c>
      <c r="S9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91" spans="1:20" x14ac:dyDescent="0.25">
      <c r="A91" s="1" t="s">
        <v>2562</v>
      </c>
      <c r="B91" s="1" t="str">
        <f>Table2[[#This Row],[Column1]]</f>
        <v>סגנית נשיא בית המשפט המחוזי מרכז</v>
      </c>
      <c r="C91" s="1" t="b">
        <f>IF(ISNUMBER(SEARCH(Table2[[#Headers],[סגן]],Table2[[#This Row],[role]:[role]])),TRUE,FALSE)</f>
        <v>1</v>
      </c>
      <c r="D91" s="1" t="b">
        <f>IF(ISNUMBER(SEARCH(Table2[[#Headers],[נשיא]],Table2[[#This Row],[role]:[role]])),TRUE,FALSE)</f>
        <v>1</v>
      </c>
      <c r="E91" s="1" t="b">
        <f>IF(ISNUMBER(SEARCH(Table2[[#Headers],[שופט]],Table2[[#This Row],[role]:[role]])),TRUE,FALSE)</f>
        <v>0</v>
      </c>
      <c r="F91" s="1" t="b">
        <f>IF(ISNUMBER(SEARCH(Table2[[#Headers],[רשם]],Table2[[#This Row],[role]:[role]])),TRUE,FALSE)</f>
        <v>0</v>
      </c>
      <c r="G91" s="1" t="b">
        <f>IF(ISNUMBER(SEARCH(Table2[[#Headers],[מחוזי]],Table2[[#This Row],[role]:[role]])),TRUE,FALSE)</f>
        <v>1</v>
      </c>
      <c r="H91" s="1" t="b">
        <f>IF(ISNUMBER(SEARCH(Table2[[#Headers],[שלום]],Table2[[#This Row],[role]:[role]])),TRUE,FALSE)</f>
        <v>0</v>
      </c>
      <c r="I91" s="1" t="b">
        <f>IF(ISNUMBER(SEARCH(Table2[[#Headers],[אזורי]],Table2[[#This Row],[role]:[role]])),TRUE,FALSE)</f>
        <v>0</v>
      </c>
      <c r="J91" s="1" t="b">
        <f>IF(ISNUMBER(SEARCH(Table2[[#Headers],[ארצי]],Table2[[#This Row],[role]:[role]])),TRUE,FALSE)</f>
        <v>0</v>
      </c>
      <c r="K91" s="1" t="b">
        <f>IF(ISNUMBER(SEARCH(Table2[[#Headers],[עבודה]],Table2[[#This Row],[role]:[role]])),TRUE,FALSE)</f>
        <v>0</v>
      </c>
      <c r="L91" s="1" t="b">
        <f>IF(ISNUMBER(SEARCH(Table2[[#Headers],[עליון]],Table2[[#This Row],[role]:[role]])),TRUE,FALSE)</f>
        <v>0</v>
      </c>
      <c r="M91" s="1" t="b">
        <f>IF(ISNUMBER(SEARCH(Table2[[#Headers],[נוער]],Table2[[#This Row],[role]:[role]])),TRUE,FALSE)</f>
        <v>0</v>
      </c>
      <c r="N91" s="1" t="b">
        <f>IF(ISNUMBER(SEARCH(Table2[[#Headers],[משנה]],Table2[[#This Row],[role]:[role]])),TRUE,FALSE)</f>
        <v>0</v>
      </c>
      <c r="O91" s="1" t="b">
        <f>IF(ISNUMBER(SEARCH(Table2[[#Headers],[בתי המשפט]],Table2[[#This Row],[role]:[role]])),TRUE,FALSE)</f>
        <v>0</v>
      </c>
      <c r="P91" s="1" t="b">
        <f>IF(ISNUMBER(SEARCH(Table2[[#Headers],[מנהל]],Table2[[#This Row],[role]:[role]])),TRUE,FALSE)</f>
        <v>0</v>
      </c>
      <c r="Q91" s="1" t="b">
        <f>IF(ISNUMBER(SEARCH(Table2[[#Headers],[תעבורה]],Table2[[#This Row],[role]:[role]])),TRUE,FALSE)</f>
        <v>0</v>
      </c>
      <c r="R91" s="1" t="b">
        <f>IF(AND(Table2[[#This Row],[נשיא]]=TRUE,AND(Table2[[#This Row],[סגן]]=FALSE,Table2[[#This Row],[משנה]]=FALSE)),TRUE,FALSE)</f>
        <v>0</v>
      </c>
      <c r="S9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92" spans="1:20" x14ac:dyDescent="0.25">
      <c r="A92" s="1" t="s">
        <v>1786</v>
      </c>
      <c r="B92" s="1" t="str">
        <f>Table2[[#This Row],[Column1]]</f>
        <v>סגנית נשיא בית המשפט המחוזי נצרת</v>
      </c>
      <c r="C92" s="1" t="b">
        <f>IF(ISNUMBER(SEARCH(Table2[[#Headers],[סגן]],Table2[[#This Row],[role]:[role]])),TRUE,FALSE)</f>
        <v>1</v>
      </c>
      <c r="D92" s="1" t="b">
        <f>IF(ISNUMBER(SEARCH(Table2[[#Headers],[נשיא]],Table2[[#This Row],[role]:[role]])),TRUE,FALSE)</f>
        <v>1</v>
      </c>
      <c r="E92" s="1" t="b">
        <f>IF(ISNUMBER(SEARCH(Table2[[#Headers],[שופט]],Table2[[#This Row],[role]:[role]])),TRUE,FALSE)</f>
        <v>0</v>
      </c>
      <c r="F92" s="1" t="b">
        <f>IF(ISNUMBER(SEARCH(Table2[[#Headers],[רשם]],Table2[[#This Row],[role]:[role]])),TRUE,FALSE)</f>
        <v>0</v>
      </c>
      <c r="G92" s="1" t="b">
        <f>IF(ISNUMBER(SEARCH(Table2[[#Headers],[מחוזי]],Table2[[#This Row],[role]:[role]])),TRUE,FALSE)</f>
        <v>1</v>
      </c>
      <c r="H92" s="1" t="b">
        <f>IF(ISNUMBER(SEARCH(Table2[[#Headers],[שלום]],Table2[[#This Row],[role]:[role]])),TRUE,FALSE)</f>
        <v>0</v>
      </c>
      <c r="I92" s="1" t="b">
        <f>IF(ISNUMBER(SEARCH(Table2[[#Headers],[אזורי]],Table2[[#This Row],[role]:[role]])),TRUE,FALSE)</f>
        <v>0</v>
      </c>
      <c r="J92" s="1" t="b">
        <f>IF(ISNUMBER(SEARCH(Table2[[#Headers],[ארצי]],Table2[[#This Row],[role]:[role]])),TRUE,FALSE)</f>
        <v>0</v>
      </c>
      <c r="K92" s="1" t="b">
        <f>IF(ISNUMBER(SEARCH(Table2[[#Headers],[עבודה]],Table2[[#This Row],[role]:[role]])),TRUE,FALSE)</f>
        <v>0</v>
      </c>
      <c r="L92" s="1" t="b">
        <f>IF(ISNUMBER(SEARCH(Table2[[#Headers],[עליון]],Table2[[#This Row],[role]:[role]])),TRUE,FALSE)</f>
        <v>0</v>
      </c>
      <c r="M92" s="1" t="b">
        <f>IF(ISNUMBER(SEARCH(Table2[[#Headers],[נוער]],Table2[[#This Row],[role]:[role]])),TRUE,FALSE)</f>
        <v>0</v>
      </c>
      <c r="N92" s="1" t="b">
        <f>IF(ISNUMBER(SEARCH(Table2[[#Headers],[משנה]],Table2[[#This Row],[role]:[role]])),TRUE,FALSE)</f>
        <v>0</v>
      </c>
      <c r="O92" s="1" t="b">
        <f>IF(ISNUMBER(SEARCH(Table2[[#Headers],[בתי המשפט]],Table2[[#This Row],[role]:[role]])),TRUE,FALSE)</f>
        <v>0</v>
      </c>
      <c r="P92" s="1" t="b">
        <f>IF(ISNUMBER(SEARCH(Table2[[#Headers],[מנהל]],Table2[[#This Row],[role]:[role]])),TRUE,FALSE)</f>
        <v>0</v>
      </c>
      <c r="Q92" s="1" t="b">
        <f>IF(ISNUMBER(SEARCH(Table2[[#Headers],[תעבורה]],Table2[[#This Row],[role]:[role]])),TRUE,FALSE)</f>
        <v>0</v>
      </c>
      <c r="R92" s="1" t="b">
        <f>IF(AND(Table2[[#This Row],[נשיא]]=TRUE,AND(Table2[[#This Row],[סגן]]=FALSE,Table2[[#This Row],[משנה]]=FALSE)),TRUE,FALSE)</f>
        <v>0</v>
      </c>
      <c r="S9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93" spans="1:20" x14ac:dyDescent="0.25">
      <c r="A93" s="1" t="s">
        <v>925</v>
      </c>
      <c r="B93" s="1" t="str">
        <f>Table2[[#This Row],[Column1]]</f>
        <v>סגנית נשיא בית המשפט המחוזי תל-אביב</v>
      </c>
      <c r="C93" s="1" t="b">
        <f>IF(ISNUMBER(SEARCH(Table2[[#Headers],[סגן]],Table2[[#This Row],[role]:[role]])),TRUE,FALSE)</f>
        <v>1</v>
      </c>
      <c r="D93" s="1" t="b">
        <f>IF(ISNUMBER(SEARCH(Table2[[#Headers],[נשיא]],Table2[[#This Row],[role]:[role]])),TRUE,FALSE)</f>
        <v>1</v>
      </c>
      <c r="E93" s="1" t="b">
        <f>IF(ISNUMBER(SEARCH(Table2[[#Headers],[שופט]],Table2[[#This Row],[role]:[role]])),TRUE,FALSE)</f>
        <v>0</v>
      </c>
      <c r="F93" s="1" t="b">
        <f>IF(ISNUMBER(SEARCH(Table2[[#Headers],[רשם]],Table2[[#This Row],[role]:[role]])),TRUE,FALSE)</f>
        <v>0</v>
      </c>
      <c r="G93" s="1" t="b">
        <f>IF(ISNUMBER(SEARCH(Table2[[#Headers],[מחוזי]],Table2[[#This Row],[role]:[role]])),TRUE,FALSE)</f>
        <v>1</v>
      </c>
      <c r="H93" s="1" t="b">
        <f>IF(ISNUMBER(SEARCH(Table2[[#Headers],[שלום]],Table2[[#This Row],[role]:[role]])),TRUE,FALSE)</f>
        <v>0</v>
      </c>
      <c r="I93" s="1" t="b">
        <f>IF(ISNUMBER(SEARCH(Table2[[#Headers],[אזורי]],Table2[[#This Row],[role]:[role]])),TRUE,FALSE)</f>
        <v>0</v>
      </c>
      <c r="J93" s="1" t="b">
        <f>IF(ISNUMBER(SEARCH(Table2[[#Headers],[ארצי]],Table2[[#This Row],[role]:[role]])),TRUE,FALSE)</f>
        <v>0</v>
      </c>
      <c r="K93" s="1" t="b">
        <f>IF(ISNUMBER(SEARCH(Table2[[#Headers],[עבודה]],Table2[[#This Row],[role]:[role]])),TRUE,FALSE)</f>
        <v>0</v>
      </c>
      <c r="L93" s="1" t="b">
        <f>IF(ISNUMBER(SEARCH(Table2[[#Headers],[עליון]],Table2[[#This Row],[role]:[role]])),TRUE,FALSE)</f>
        <v>0</v>
      </c>
      <c r="M93" s="1" t="b">
        <f>IF(ISNUMBER(SEARCH(Table2[[#Headers],[נוער]],Table2[[#This Row],[role]:[role]])),TRUE,FALSE)</f>
        <v>0</v>
      </c>
      <c r="N93" s="1" t="b">
        <f>IF(ISNUMBER(SEARCH(Table2[[#Headers],[משנה]],Table2[[#This Row],[role]:[role]])),TRUE,FALSE)</f>
        <v>0</v>
      </c>
      <c r="O93" s="1" t="b">
        <f>IF(ISNUMBER(SEARCH(Table2[[#Headers],[בתי המשפט]],Table2[[#This Row],[role]:[role]])),TRUE,FALSE)</f>
        <v>0</v>
      </c>
      <c r="P93" s="1" t="b">
        <f>IF(ISNUMBER(SEARCH(Table2[[#Headers],[מנהל]],Table2[[#This Row],[role]:[role]])),TRUE,FALSE)</f>
        <v>0</v>
      </c>
      <c r="Q93" s="1" t="b">
        <f>IF(ISNUMBER(SEARCH(Table2[[#Headers],[תעבורה]],Table2[[#This Row],[role]:[role]])),TRUE,FALSE)</f>
        <v>0</v>
      </c>
      <c r="R93" s="1" t="b">
        <f>IF(AND(Table2[[#This Row],[נשיא]]=TRUE,AND(Table2[[#This Row],[סגן]]=FALSE,Table2[[#This Row],[משנה]]=FALSE)),TRUE,FALSE)</f>
        <v>0</v>
      </c>
      <c r="S9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94" spans="1:20" x14ac:dyDescent="0.25">
      <c r="A94" s="1" t="s">
        <v>237</v>
      </c>
      <c r="B94" s="1" t="str">
        <f>Table2[[#This Row],[Column1]]</f>
        <v>סגנית נשיא בית המשפט המחוזי תל-אביב בדימוס</v>
      </c>
      <c r="C94" s="1" t="b">
        <f>IF(ISNUMBER(SEARCH(Table2[[#Headers],[סגן]],Table2[[#This Row],[role]:[role]])),TRUE,FALSE)</f>
        <v>1</v>
      </c>
      <c r="D94" s="1" t="b">
        <f>IF(ISNUMBER(SEARCH(Table2[[#Headers],[נשיא]],Table2[[#This Row],[role]:[role]])),TRUE,FALSE)</f>
        <v>1</v>
      </c>
      <c r="E94" s="1" t="b">
        <f>IF(ISNUMBER(SEARCH(Table2[[#Headers],[שופט]],Table2[[#This Row],[role]:[role]])),TRUE,FALSE)</f>
        <v>0</v>
      </c>
      <c r="F94" s="1" t="b">
        <f>IF(ISNUMBER(SEARCH(Table2[[#Headers],[רשם]],Table2[[#This Row],[role]:[role]])),TRUE,FALSE)</f>
        <v>0</v>
      </c>
      <c r="G94" s="1" t="b">
        <f>IF(ISNUMBER(SEARCH(Table2[[#Headers],[מחוזי]],Table2[[#This Row],[role]:[role]])),TRUE,FALSE)</f>
        <v>1</v>
      </c>
      <c r="H94" s="1" t="b">
        <f>IF(ISNUMBER(SEARCH(Table2[[#Headers],[שלום]],Table2[[#This Row],[role]:[role]])),TRUE,FALSE)</f>
        <v>0</v>
      </c>
      <c r="I94" s="1" t="b">
        <f>IF(ISNUMBER(SEARCH(Table2[[#Headers],[אזורי]],Table2[[#This Row],[role]:[role]])),TRUE,FALSE)</f>
        <v>0</v>
      </c>
      <c r="J94" s="1" t="b">
        <f>IF(ISNUMBER(SEARCH(Table2[[#Headers],[ארצי]],Table2[[#This Row],[role]:[role]])),TRUE,FALSE)</f>
        <v>0</v>
      </c>
      <c r="K94" s="1" t="b">
        <f>IF(ISNUMBER(SEARCH(Table2[[#Headers],[עבודה]],Table2[[#This Row],[role]:[role]])),TRUE,FALSE)</f>
        <v>0</v>
      </c>
      <c r="L94" s="1" t="b">
        <f>IF(ISNUMBER(SEARCH(Table2[[#Headers],[עליון]],Table2[[#This Row],[role]:[role]])),TRUE,FALSE)</f>
        <v>0</v>
      </c>
      <c r="M94" s="1" t="b">
        <f>IF(ISNUMBER(SEARCH(Table2[[#Headers],[נוער]],Table2[[#This Row],[role]:[role]])),TRUE,FALSE)</f>
        <v>0</v>
      </c>
      <c r="N94" s="1" t="b">
        <f>IF(ISNUMBER(SEARCH(Table2[[#Headers],[משנה]],Table2[[#This Row],[role]:[role]])),TRUE,FALSE)</f>
        <v>0</v>
      </c>
      <c r="O94" s="1" t="b">
        <f>IF(ISNUMBER(SEARCH(Table2[[#Headers],[בתי המשפט]],Table2[[#This Row],[role]:[role]])),TRUE,FALSE)</f>
        <v>0</v>
      </c>
      <c r="P94" s="1" t="b">
        <f>IF(ISNUMBER(SEARCH(Table2[[#Headers],[מנהל]],Table2[[#This Row],[role]:[role]])),TRUE,FALSE)</f>
        <v>0</v>
      </c>
      <c r="Q94" s="1" t="b">
        <f>IF(ISNUMBER(SEARCH(Table2[[#Headers],[תעבורה]],Table2[[#This Row],[role]:[role]])),TRUE,FALSE)</f>
        <v>0</v>
      </c>
      <c r="R94" s="1" t="b">
        <f>IF(AND(Table2[[#This Row],[נשיא]]=TRUE,AND(Table2[[#This Row],[סגן]]=FALSE,Table2[[#This Row],[משנה]]=FALSE)),TRUE,FALSE)</f>
        <v>0</v>
      </c>
      <c r="S9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95" spans="1:20" x14ac:dyDescent="0.25">
      <c r="A95" s="1" t="s">
        <v>1543</v>
      </c>
      <c r="B95" s="1" t="str">
        <f>Table2[[#This Row],[Column1]]</f>
        <v>סגנית נשיא בית משפט השלום (משפחה) תל אביב</v>
      </c>
      <c r="C95" s="1" t="b">
        <f>IF(ISNUMBER(SEARCH(Table2[[#Headers],[סגן]],Table2[[#This Row],[role]:[role]])),TRUE,FALSE)</f>
        <v>1</v>
      </c>
      <c r="D95" s="1" t="b">
        <f>IF(ISNUMBER(SEARCH(Table2[[#Headers],[נשיא]],Table2[[#This Row],[role]:[role]])),TRUE,FALSE)</f>
        <v>1</v>
      </c>
      <c r="E95" s="1" t="b">
        <f>IF(ISNUMBER(SEARCH(Table2[[#Headers],[שופט]],Table2[[#This Row],[role]:[role]])),TRUE,FALSE)</f>
        <v>0</v>
      </c>
      <c r="F95" s="1" t="b">
        <f>IF(ISNUMBER(SEARCH(Table2[[#Headers],[רשם]],Table2[[#This Row],[role]:[role]])),TRUE,FALSE)</f>
        <v>0</v>
      </c>
      <c r="G95" s="1" t="b">
        <f>IF(ISNUMBER(SEARCH(Table2[[#Headers],[מחוזי]],Table2[[#This Row],[role]:[role]])),TRUE,FALSE)</f>
        <v>0</v>
      </c>
      <c r="H95" s="1" t="b">
        <f>IF(ISNUMBER(SEARCH(Table2[[#Headers],[שלום]],Table2[[#This Row],[role]:[role]])),TRUE,FALSE)</f>
        <v>1</v>
      </c>
      <c r="I95" s="1" t="b">
        <f>IF(ISNUMBER(SEARCH(Table2[[#Headers],[אזורי]],Table2[[#This Row],[role]:[role]])),TRUE,FALSE)</f>
        <v>0</v>
      </c>
      <c r="J95" s="1" t="b">
        <f>IF(ISNUMBER(SEARCH(Table2[[#Headers],[ארצי]],Table2[[#This Row],[role]:[role]])),TRUE,FALSE)</f>
        <v>0</v>
      </c>
      <c r="K95" s="1" t="b">
        <f>IF(ISNUMBER(SEARCH(Table2[[#Headers],[עבודה]],Table2[[#This Row],[role]:[role]])),TRUE,FALSE)</f>
        <v>0</v>
      </c>
      <c r="L95" s="1" t="b">
        <f>IF(ISNUMBER(SEARCH(Table2[[#Headers],[עליון]],Table2[[#This Row],[role]:[role]])),TRUE,FALSE)</f>
        <v>0</v>
      </c>
      <c r="M95" s="1" t="b">
        <f>IF(ISNUMBER(SEARCH(Table2[[#Headers],[נוער]],Table2[[#This Row],[role]:[role]])),TRUE,FALSE)</f>
        <v>0</v>
      </c>
      <c r="N95" s="1" t="b">
        <f>IF(ISNUMBER(SEARCH(Table2[[#Headers],[משנה]],Table2[[#This Row],[role]:[role]])),TRUE,FALSE)</f>
        <v>0</v>
      </c>
      <c r="O95" s="1" t="b">
        <f>IF(ISNUMBER(SEARCH(Table2[[#Headers],[בתי המשפט]],Table2[[#This Row],[role]:[role]])),TRUE,FALSE)</f>
        <v>0</v>
      </c>
      <c r="P95" s="1" t="b">
        <f>IF(ISNUMBER(SEARCH(Table2[[#Headers],[מנהל]],Table2[[#This Row],[role]:[role]])),TRUE,FALSE)</f>
        <v>0</v>
      </c>
      <c r="Q95" s="1" t="b">
        <f>IF(ISNUMBER(SEARCH(Table2[[#Headers],[תעבורה]],Table2[[#This Row],[role]:[role]])),TRUE,FALSE)</f>
        <v>0</v>
      </c>
      <c r="R95" s="1" t="b">
        <f>IF(AND(Table2[[#This Row],[נשיא]]=TRUE,AND(Table2[[#This Row],[סגן]]=FALSE,Table2[[#This Row],[משנה]]=FALSE)),TRUE,FALSE)</f>
        <v>0</v>
      </c>
      <c r="S9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96" spans="1:20" x14ac:dyDescent="0.25">
      <c r="A96" s="1" t="s">
        <v>3349</v>
      </c>
      <c r="B96" s="1" t="str">
        <f>Table2[[#This Row],[Column1]]</f>
        <v>סגנית נשיא בית משפט השלום בית שמש</v>
      </c>
      <c r="C96" s="1" t="b">
        <f>IF(ISNUMBER(SEARCH(Table2[[#Headers],[סגן]],Table2[[#This Row],[role]:[role]])),TRUE,FALSE)</f>
        <v>1</v>
      </c>
      <c r="D96" s="1" t="b">
        <f>IF(ISNUMBER(SEARCH(Table2[[#Headers],[נשיא]],Table2[[#This Row],[role]:[role]])),TRUE,FALSE)</f>
        <v>1</v>
      </c>
      <c r="E96" s="1" t="b">
        <f>IF(ISNUMBER(SEARCH(Table2[[#Headers],[שופט]],Table2[[#This Row],[role]:[role]])),TRUE,FALSE)</f>
        <v>0</v>
      </c>
      <c r="F96" s="1" t="b">
        <f>IF(ISNUMBER(SEARCH(Table2[[#Headers],[רשם]],Table2[[#This Row],[role]:[role]])),TRUE,FALSE)</f>
        <v>0</v>
      </c>
      <c r="G96" s="1" t="b">
        <f>IF(ISNUMBER(SEARCH(Table2[[#Headers],[מחוזי]],Table2[[#This Row],[role]:[role]])),TRUE,FALSE)</f>
        <v>0</v>
      </c>
      <c r="H96" s="1" t="b">
        <f>IF(ISNUMBER(SEARCH(Table2[[#Headers],[שלום]],Table2[[#This Row],[role]:[role]])),TRUE,FALSE)</f>
        <v>1</v>
      </c>
      <c r="I96" s="1" t="b">
        <f>IF(ISNUMBER(SEARCH(Table2[[#Headers],[אזורי]],Table2[[#This Row],[role]:[role]])),TRUE,FALSE)</f>
        <v>0</v>
      </c>
      <c r="J96" s="1" t="b">
        <f>IF(ISNUMBER(SEARCH(Table2[[#Headers],[ארצי]],Table2[[#This Row],[role]:[role]])),TRUE,FALSE)</f>
        <v>0</v>
      </c>
      <c r="K96" s="1" t="b">
        <f>IF(ISNUMBER(SEARCH(Table2[[#Headers],[עבודה]],Table2[[#This Row],[role]:[role]])),TRUE,FALSE)</f>
        <v>0</v>
      </c>
      <c r="L96" s="1" t="b">
        <f>IF(ISNUMBER(SEARCH(Table2[[#Headers],[עליון]],Table2[[#This Row],[role]:[role]])),TRUE,FALSE)</f>
        <v>0</v>
      </c>
      <c r="M96" s="1" t="b">
        <f>IF(ISNUMBER(SEARCH(Table2[[#Headers],[נוער]],Table2[[#This Row],[role]:[role]])),TRUE,FALSE)</f>
        <v>0</v>
      </c>
      <c r="N96" s="1" t="b">
        <f>IF(ISNUMBER(SEARCH(Table2[[#Headers],[משנה]],Table2[[#This Row],[role]:[role]])),TRUE,FALSE)</f>
        <v>0</v>
      </c>
      <c r="O96" s="1" t="b">
        <f>IF(ISNUMBER(SEARCH(Table2[[#Headers],[בתי המשפט]],Table2[[#This Row],[role]:[role]])),TRUE,FALSE)</f>
        <v>0</v>
      </c>
      <c r="P96" s="1" t="b">
        <f>IF(ISNUMBER(SEARCH(Table2[[#Headers],[מנהל]],Table2[[#This Row],[role]:[role]])),TRUE,FALSE)</f>
        <v>0</v>
      </c>
      <c r="Q96" s="1" t="b">
        <f>IF(ISNUMBER(SEARCH(Table2[[#Headers],[תעבורה]],Table2[[#This Row],[role]:[role]])),TRUE,FALSE)</f>
        <v>0</v>
      </c>
      <c r="R96" s="1" t="b">
        <f>IF(AND(Table2[[#This Row],[נשיא]]=TRUE,AND(Table2[[#This Row],[סגן]]=FALSE,Table2[[#This Row],[משנה]]=FALSE)),TRUE,FALSE)</f>
        <v>0</v>
      </c>
      <c r="S9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97" spans="1:20" x14ac:dyDescent="0.25">
      <c r="A97" s="1" t="s">
        <v>3927</v>
      </c>
      <c r="B97" s="1" t="str">
        <f>Table2[[#This Row],[Column1]]</f>
        <v>סגנית נשיא בית משפט השלום הרצליה</v>
      </c>
      <c r="C97" s="1" t="b">
        <f>IF(ISNUMBER(SEARCH(Table2[[#Headers],[סגן]],Table2[[#This Row],[role]:[role]])),TRUE,FALSE)</f>
        <v>1</v>
      </c>
      <c r="D97" s="1" t="b">
        <f>IF(ISNUMBER(SEARCH(Table2[[#Headers],[נשיא]],Table2[[#This Row],[role]:[role]])),TRUE,FALSE)</f>
        <v>1</v>
      </c>
      <c r="E97" s="1" t="b">
        <f>IF(ISNUMBER(SEARCH(Table2[[#Headers],[שופט]],Table2[[#This Row],[role]:[role]])),TRUE,FALSE)</f>
        <v>0</v>
      </c>
      <c r="F97" s="1" t="b">
        <f>IF(ISNUMBER(SEARCH(Table2[[#Headers],[רשם]],Table2[[#This Row],[role]:[role]])),TRUE,FALSE)</f>
        <v>0</v>
      </c>
      <c r="G97" s="1" t="b">
        <f>IF(ISNUMBER(SEARCH(Table2[[#Headers],[מחוזי]],Table2[[#This Row],[role]:[role]])),TRUE,FALSE)</f>
        <v>0</v>
      </c>
      <c r="H97" s="1" t="b">
        <f>IF(ISNUMBER(SEARCH(Table2[[#Headers],[שלום]],Table2[[#This Row],[role]:[role]])),TRUE,FALSE)</f>
        <v>1</v>
      </c>
      <c r="I97" s="1" t="b">
        <f>IF(ISNUMBER(SEARCH(Table2[[#Headers],[אזורי]],Table2[[#This Row],[role]:[role]])),TRUE,FALSE)</f>
        <v>0</v>
      </c>
      <c r="J97" s="1" t="b">
        <f>IF(ISNUMBER(SEARCH(Table2[[#Headers],[ארצי]],Table2[[#This Row],[role]:[role]])),TRUE,FALSE)</f>
        <v>0</v>
      </c>
      <c r="K97" s="1" t="b">
        <f>IF(ISNUMBER(SEARCH(Table2[[#Headers],[עבודה]],Table2[[#This Row],[role]:[role]])),TRUE,FALSE)</f>
        <v>0</v>
      </c>
      <c r="L97" s="1" t="b">
        <f>IF(ISNUMBER(SEARCH(Table2[[#Headers],[עליון]],Table2[[#This Row],[role]:[role]])),TRUE,FALSE)</f>
        <v>0</v>
      </c>
      <c r="M97" s="1" t="b">
        <f>IF(ISNUMBER(SEARCH(Table2[[#Headers],[נוער]],Table2[[#This Row],[role]:[role]])),TRUE,FALSE)</f>
        <v>0</v>
      </c>
      <c r="N97" s="1" t="b">
        <f>IF(ISNUMBER(SEARCH(Table2[[#Headers],[משנה]],Table2[[#This Row],[role]:[role]])),TRUE,FALSE)</f>
        <v>0</v>
      </c>
      <c r="O97" s="1" t="b">
        <f>IF(ISNUMBER(SEARCH(Table2[[#Headers],[בתי המשפט]],Table2[[#This Row],[role]:[role]])),TRUE,FALSE)</f>
        <v>0</v>
      </c>
      <c r="P97" s="1" t="b">
        <f>IF(ISNUMBER(SEARCH(Table2[[#Headers],[מנהל]],Table2[[#This Row],[role]:[role]])),TRUE,FALSE)</f>
        <v>0</v>
      </c>
      <c r="Q97" s="1" t="b">
        <f>IF(ISNUMBER(SEARCH(Table2[[#Headers],[תעבורה]],Table2[[#This Row],[role]:[role]])),TRUE,FALSE)</f>
        <v>0</v>
      </c>
      <c r="R97" s="1" t="b">
        <f>IF(AND(Table2[[#This Row],[נשיא]]=TRUE,AND(Table2[[#This Row],[סגן]]=FALSE,Table2[[#This Row],[משנה]]=FALSE)),TRUE,FALSE)</f>
        <v>0</v>
      </c>
      <c r="S9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98" spans="1:20" x14ac:dyDescent="0.25">
      <c r="A98" s="1" t="s">
        <v>621</v>
      </c>
      <c r="B98" s="1" t="str">
        <f>Table2[[#This Row],[Column1]]</f>
        <v>סגנית נשיא בית משפט השלום חדרה</v>
      </c>
      <c r="C98" s="1" t="b">
        <f>IF(ISNUMBER(SEARCH(Table2[[#Headers],[סגן]],Table2[[#This Row],[role]:[role]])),TRUE,FALSE)</f>
        <v>1</v>
      </c>
      <c r="D98" s="1" t="b">
        <f>IF(ISNUMBER(SEARCH(Table2[[#Headers],[נשיא]],Table2[[#This Row],[role]:[role]])),TRUE,FALSE)</f>
        <v>1</v>
      </c>
      <c r="E98" s="1" t="b">
        <f>IF(ISNUMBER(SEARCH(Table2[[#Headers],[שופט]],Table2[[#This Row],[role]:[role]])),TRUE,FALSE)</f>
        <v>0</v>
      </c>
      <c r="F98" s="1" t="b">
        <f>IF(ISNUMBER(SEARCH(Table2[[#Headers],[רשם]],Table2[[#This Row],[role]:[role]])),TRUE,FALSE)</f>
        <v>0</v>
      </c>
      <c r="G98" s="1" t="b">
        <f>IF(ISNUMBER(SEARCH(Table2[[#Headers],[מחוזי]],Table2[[#This Row],[role]:[role]])),TRUE,FALSE)</f>
        <v>0</v>
      </c>
      <c r="H98" s="1" t="b">
        <f>IF(ISNUMBER(SEARCH(Table2[[#Headers],[שלום]],Table2[[#This Row],[role]:[role]])),TRUE,FALSE)</f>
        <v>1</v>
      </c>
      <c r="I98" s="1" t="b">
        <f>IF(ISNUMBER(SEARCH(Table2[[#Headers],[אזורי]],Table2[[#This Row],[role]:[role]])),TRUE,FALSE)</f>
        <v>0</v>
      </c>
      <c r="J98" s="1" t="b">
        <f>IF(ISNUMBER(SEARCH(Table2[[#Headers],[ארצי]],Table2[[#This Row],[role]:[role]])),TRUE,FALSE)</f>
        <v>0</v>
      </c>
      <c r="K98" s="1" t="b">
        <f>IF(ISNUMBER(SEARCH(Table2[[#Headers],[עבודה]],Table2[[#This Row],[role]:[role]])),TRUE,FALSE)</f>
        <v>0</v>
      </c>
      <c r="L98" s="1" t="b">
        <f>IF(ISNUMBER(SEARCH(Table2[[#Headers],[עליון]],Table2[[#This Row],[role]:[role]])),TRUE,FALSE)</f>
        <v>0</v>
      </c>
      <c r="M98" s="1" t="b">
        <f>IF(ISNUMBER(SEARCH(Table2[[#Headers],[נוער]],Table2[[#This Row],[role]:[role]])),TRUE,FALSE)</f>
        <v>0</v>
      </c>
      <c r="N98" s="1" t="b">
        <f>IF(ISNUMBER(SEARCH(Table2[[#Headers],[משנה]],Table2[[#This Row],[role]:[role]])),TRUE,FALSE)</f>
        <v>0</v>
      </c>
      <c r="O98" s="1" t="b">
        <f>IF(ISNUMBER(SEARCH(Table2[[#Headers],[בתי המשפט]],Table2[[#This Row],[role]:[role]])),TRUE,FALSE)</f>
        <v>0</v>
      </c>
      <c r="P98" s="1" t="b">
        <f>IF(ISNUMBER(SEARCH(Table2[[#Headers],[מנהל]],Table2[[#This Row],[role]:[role]])),TRUE,FALSE)</f>
        <v>0</v>
      </c>
      <c r="Q98" s="1" t="b">
        <f>IF(ISNUMBER(SEARCH(Table2[[#Headers],[תעבורה]],Table2[[#This Row],[role]:[role]])),TRUE,FALSE)</f>
        <v>0</v>
      </c>
      <c r="R98" s="1" t="b">
        <f>IF(AND(Table2[[#This Row],[נשיא]]=TRUE,AND(Table2[[#This Row],[סגן]]=FALSE,Table2[[#This Row],[משנה]]=FALSE)),TRUE,FALSE)</f>
        <v>0</v>
      </c>
      <c r="S9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99" spans="1:20" x14ac:dyDescent="0.25">
      <c r="A99" s="1" t="s">
        <v>1532</v>
      </c>
      <c r="B99" s="1" t="str">
        <f>Table2[[#This Row],[Column1]]</f>
        <v>סגנית נשיא בית משפט השלום חיפה</v>
      </c>
      <c r="C99" s="1" t="b">
        <f>IF(ISNUMBER(SEARCH(Table2[[#Headers],[סגן]],Table2[[#This Row],[role]:[role]])),TRUE,FALSE)</f>
        <v>1</v>
      </c>
      <c r="D99" s="1" t="b">
        <f>IF(ISNUMBER(SEARCH(Table2[[#Headers],[נשיא]],Table2[[#This Row],[role]:[role]])),TRUE,FALSE)</f>
        <v>1</v>
      </c>
      <c r="E99" s="1" t="b">
        <f>IF(ISNUMBER(SEARCH(Table2[[#Headers],[שופט]],Table2[[#This Row],[role]:[role]])),TRUE,FALSE)</f>
        <v>0</v>
      </c>
      <c r="F99" s="1" t="b">
        <f>IF(ISNUMBER(SEARCH(Table2[[#Headers],[רשם]],Table2[[#This Row],[role]:[role]])),TRUE,FALSE)</f>
        <v>0</v>
      </c>
      <c r="G99" s="1" t="b">
        <f>IF(ISNUMBER(SEARCH(Table2[[#Headers],[מחוזי]],Table2[[#This Row],[role]:[role]])),TRUE,FALSE)</f>
        <v>0</v>
      </c>
      <c r="H99" s="1" t="b">
        <f>IF(ISNUMBER(SEARCH(Table2[[#Headers],[שלום]],Table2[[#This Row],[role]:[role]])),TRUE,FALSE)</f>
        <v>1</v>
      </c>
      <c r="I99" s="1" t="b">
        <f>IF(ISNUMBER(SEARCH(Table2[[#Headers],[אזורי]],Table2[[#This Row],[role]:[role]])),TRUE,FALSE)</f>
        <v>0</v>
      </c>
      <c r="J99" s="1" t="b">
        <f>IF(ISNUMBER(SEARCH(Table2[[#Headers],[ארצי]],Table2[[#This Row],[role]:[role]])),TRUE,FALSE)</f>
        <v>0</v>
      </c>
      <c r="K99" s="1" t="b">
        <f>IF(ISNUMBER(SEARCH(Table2[[#Headers],[עבודה]],Table2[[#This Row],[role]:[role]])),TRUE,FALSE)</f>
        <v>0</v>
      </c>
      <c r="L99" s="1" t="b">
        <f>IF(ISNUMBER(SEARCH(Table2[[#Headers],[עליון]],Table2[[#This Row],[role]:[role]])),TRUE,FALSE)</f>
        <v>0</v>
      </c>
      <c r="M99" s="1" t="b">
        <f>IF(ISNUMBER(SEARCH(Table2[[#Headers],[נוער]],Table2[[#This Row],[role]:[role]])),TRUE,FALSE)</f>
        <v>0</v>
      </c>
      <c r="N99" s="1" t="b">
        <f>IF(ISNUMBER(SEARCH(Table2[[#Headers],[משנה]],Table2[[#This Row],[role]:[role]])),TRUE,FALSE)</f>
        <v>0</v>
      </c>
      <c r="O99" s="1" t="b">
        <f>IF(ISNUMBER(SEARCH(Table2[[#Headers],[בתי המשפט]],Table2[[#This Row],[role]:[role]])),TRUE,FALSE)</f>
        <v>0</v>
      </c>
      <c r="P99" s="1" t="b">
        <f>IF(ISNUMBER(SEARCH(Table2[[#Headers],[מנהל]],Table2[[#This Row],[role]:[role]])),TRUE,FALSE)</f>
        <v>0</v>
      </c>
      <c r="Q99" s="1" t="b">
        <f>IF(ISNUMBER(SEARCH(Table2[[#Headers],[תעבורה]],Table2[[#This Row],[role]:[role]])),TRUE,FALSE)</f>
        <v>0</v>
      </c>
      <c r="R99" s="1" t="b">
        <f>IF(AND(Table2[[#This Row],[נשיא]]=TRUE,AND(Table2[[#This Row],[סגן]]=FALSE,Table2[[#This Row],[משנה]]=FALSE)),TRUE,FALSE)</f>
        <v>0</v>
      </c>
      <c r="S9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9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0" spans="1:20" x14ac:dyDescent="0.25">
      <c r="A100" s="1" t="s">
        <v>1956</v>
      </c>
      <c r="B100" s="1" t="str">
        <f>Table2[[#This Row],[Column1]]</f>
        <v>סגנית נשיא בית משפט השלום ירושלים בדימוס</v>
      </c>
      <c r="C100" s="1" t="b">
        <f>IF(ISNUMBER(SEARCH(Table2[[#Headers],[סגן]],Table2[[#This Row],[role]:[role]])),TRUE,FALSE)</f>
        <v>1</v>
      </c>
      <c r="D100" s="1" t="b">
        <f>IF(ISNUMBER(SEARCH(Table2[[#Headers],[נשיא]],Table2[[#This Row],[role]:[role]])),TRUE,FALSE)</f>
        <v>1</v>
      </c>
      <c r="E100" s="1" t="b">
        <f>IF(ISNUMBER(SEARCH(Table2[[#Headers],[שופט]],Table2[[#This Row],[role]:[role]])),TRUE,FALSE)</f>
        <v>0</v>
      </c>
      <c r="F100" s="1" t="b">
        <f>IF(ISNUMBER(SEARCH(Table2[[#Headers],[רשם]],Table2[[#This Row],[role]:[role]])),TRUE,FALSE)</f>
        <v>0</v>
      </c>
      <c r="G100" s="1" t="b">
        <f>IF(ISNUMBER(SEARCH(Table2[[#Headers],[מחוזי]],Table2[[#This Row],[role]:[role]])),TRUE,FALSE)</f>
        <v>0</v>
      </c>
      <c r="H100" s="1" t="b">
        <f>IF(ISNUMBER(SEARCH(Table2[[#Headers],[שלום]],Table2[[#This Row],[role]:[role]])),TRUE,FALSE)</f>
        <v>1</v>
      </c>
      <c r="I100" s="1" t="b">
        <f>IF(ISNUMBER(SEARCH(Table2[[#Headers],[אזורי]],Table2[[#This Row],[role]:[role]])),TRUE,FALSE)</f>
        <v>0</v>
      </c>
      <c r="J100" s="1" t="b">
        <f>IF(ISNUMBER(SEARCH(Table2[[#Headers],[ארצי]],Table2[[#This Row],[role]:[role]])),TRUE,FALSE)</f>
        <v>0</v>
      </c>
      <c r="K100" s="1" t="b">
        <f>IF(ISNUMBER(SEARCH(Table2[[#Headers],[עבודה]],Table2[[#This Row],[role]:[role]])),TRUE,FALSE)</f>
        <v>0</v>
      </c>
      <c r="L100" s="1" t="b">
        <f>IF(ISNUMBER(SEARCH(Table2[[#Headers],[עליון]],Table2[[#This Row],[role]:[role]])),TRUE,FALSE)</f>
        <v>0</v>
      </c>
      <c r="M100" s="1" t="b">
        <f>IF(ISNUMBER(SEARCH(Table2[[#Headers],[נוער]],Table2[[#This Row],[role]:[role]])),TRUE,FALSE)</f>
        <v>0</v>
      </c>
      <c r="N100" s="1" t="b">
        <f>IF(ISNUMBER(SEARCH(Table2[[#Headers],[משנה]],Table2[[#This Row],[role]:[role]])),TRUE,FALSE)</f>
        <v>0</v>
      </c>
      <c r="O100" s="1" t="b">
        <f>IF(ISNUMBER(SEARCH(Table2[[#Headers],[בתי המשפט]],Table2[[#This Row],[role]:[role]])),TRUE,FALSE)</f>
        <v>0</v>
      </c>
      <c r="P100" s="1" t="b">
        <f>IF(ISNUMBER(SEARCH(Table2[[#Headers],[מנהל]],Table2[[#This Row],[role]:[role]])),TRUE,FALSE)</f>
        <v>0</v>
      </c>
      <c r="Q100" s="1" t="b">
        <f>IF(ISNUMBER(SEARCH(Table2[[#Headers],[תעבורה]],Table2[[#This Row],[role]:[role]])),TRUE,FALSE)</f>
        <v>0</v>
      </c>
      <c r="R100" s="1" t="b">
        <f>IF(AND(Table2[[#This Row],[נשיא]]=TRUE,AND(Table2[[#This Row],[סגן]]=FALSE,Table2[[#This Row],[משנה]]=FALSE)),TRUE,FALSE)</f>
        <v>0</v>
      </c>
      <c r="S10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1" spans="1:20" x14ac:dyDescent="0.25">
      <c r="A101" s="1" t="s">
        <v>3799</v>
      </c>
      <c r="B101" s="1" t="str">
        <f>Table2[[#This Row],[Column1]]</f>
        <v>סגנית נשיא בית משפט השלום כפר סבא</v>
      </c>
      <c r="C101" s="1" t="b">
        <f>IF(ISNUMBER(SEARCH(Table2[[#Headers],[סגן]],Table2[[#This Row],[role]:[role]])),TRUE,FALSE)</f>
        <v>1</v>
      </c>
      <c r="D101" s="1" t="b">
        <f>IF(ISNUMBER(SEARCH(Table2[[#Headers],[נשיא]],Table2[[#This Row],[role]:[role]])),TRUE,FALSE)</f>
        <v>1</v>
      </c>
      <c r="E101" s="1" t="b">
        <f>IF(ISNUMBER(SEARCH(Table2[[#Headers],[שופט]],Table2[[#This Row],[role]:[role]])),TRUE,FALSE)</f>
        <v>0</v>
      </c>
      <c r="F101" s="1" t="b">
        <f>IF(ISNUMBER(SEARCH(Table2[[#Headers],[רשם]],Table2[[#This Row],[role]:[role]])),TRUE,FALSE)</f>
        <v>0</v>
      </c>
      <c r="G101" s="1" t="b">
        <f>IF(ISNUMBER(SEARCH(Table2[[#Headers],[מחוזי]],Table2[[#This Row],[role]:[role]])),TRUE,FALSE)</f>
        <v>0</v>
      </c>
      <c r="H101" s="1" t="b">
        <f>IF(ISNUMBER(SEARCH(Table2[[#Headers],[שלום]],Table2[[#This Row],[role]:[role]])),TRUE,FALSE)</f>
        <v>1</v>
      </c>
      <c r="I101" s="1" t="b">
        <f>IF(ISNUMBER(SEARCH(Table2[[#Headers],[אזורי]],Table2[[#This Row],[role]:[role]])),TRUE,FALSE)</f>
        <v>0</v>
      </c>
      <c r="J101" s="1" t="b">
        <f>IF(ISNUMBER(SEARCH(Table2[[#Headers],[ארצי]],Table2[[#This Row],[role]:[role]])),TRUE,FALSE)</f>
        <v>0</v>
      </c>
      <c r="K101" s="1" t="b">
        <f>IF(ISNUMBER(SEARCH(Table2[[#Headers],[עבודה]],Table2[[#This Row],[role]:[role]])),TRUE,FALSE)</f>
        <v>0</v>
      </c>
      <c r="L101" s="1" t="b">
        <f>IF(ISNUMBER(SEARCH(Table2[[#Headers],[עליון]],Table2[[#This Row],[role]:[role]])),TRUE,FALSE)</f>
        <v>0</v>
      </c>
      <c r="M101" s="1" t="b">
        <f>IF(ISNUMBER(SEARCH(Table2[[#Headers],[נוער]],Table2[[#This Row],[role]:[role]])),TRUE,FALSE)</f>
        <v>0</v>
      </c>
      <c r="N101" s="1" t="b">
        <f>IF(ISNUMBER(SEARCH(Table2[[#Headers],[משנה]],Table2[[#This Row],[role]:[role]])),TRUE,FALSE)</f>
        <v>0</v>
      </c>
      <c r="O101" s="1" t="b">
        <f>IF(ISNUMBER(SEARCH(Table2[[#Headers],[בתי המשפט]],Table2[[#This Row],[role]:[role]])),TRUE,FALSE)</f>
        <v>0</v>
      </c>
      <c r="P101" s="1" t="b">
        <f>IF(ISNUMBER(SEARCH(Table2[[#Headers],[מנהל]],Table2[[#This Row],[role]:[role]])),TRUE,FALSE)</f>
        <v>0</v>
      </c>
      <c r="Q101" s="1" t="b">
        <f>IF(ISNUMBER(SEARCH(Table2[[#Headers],[תעבורה]],Table2[[#This Row],[role]:[role]])),TRUE,FALSE)</f>
        <v>0</v>
      </c>
      <c r="R101" s="1" t="b">
        <f>IF(AND(Table2[[#This Row],[נשיא]]=TRUE,AND(Table2[[#This Row],[סגן]]=FALSE,Table2[[#This Row],[משנה]]=FALSE)),TRUE,FALSE)</f>
        <v>0</v>
      </c>
      <c r="S10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2" spans="1:20" x14ac:dyDescent="0.25">
      <c r="A102" s="1" t="s">
        <v>810</v>
      </c>
      <c r="B102" s="1" t="str">
        <f>Table2[[#This Row],[Column1]]</f>
        <v>סגנית נשיא בית משפט השלום נצרת</v>
      </c>
      <c r="C102" s="1" t="b">
        <f>IF(ISNUMBER(SEARCH(Table2[[#Headers],[סגן]],Table2[[#This Row],[role]:[role]])),TRUE,FALSE)</f>
        <v>1</v>
      </c>
      <c r="D102" s="1" t="b">
        <f>IF(ISNUMBER(SEARCH(Table2[[#Headers],[נשיא]],Table2[[#This Row],[role]:[role]])),TRUE,FALSE)</f>
        <v>1</v>
      </c>
      <c r="E102" s="1" t="b">
        <f>IF(ISNUMBER(SEARCH(Table2[[#Headers],[שופט]],Table2[[#This Row],[role]:[role]])),TRUE,FALSE)</f>
        <v>0</v>
      </c>
      <c r="F102" s="1" t="b">
        <f>IF(ISNUMBER(SEARCH(Table2[[#Headers],[רשם]],Table2[[#This Row],[role]:[role]])),TRUE,FALSE)</f>
        <v>0</v>
      </c>
      <c r="G102" s="1" t="b">
        <f>IF(ISNUMBER(SEARCH(Table2[[#Headers],[מחוזי]],Table2[[#This Row],[role]:[role]])),TRUE,FALSE)</f>
        <v>0</v>
      </c>
      <c r="H102" s="1" t="b">
        <f>IF(ISNUMBER(SEARCH(Table2[[#Headers],[שלום]],Table2[[#This Row],[role]:[role]])),TRUE,FALSE)</f>
        <v>1</v>
      </c>
      <c r="I102" s="1" t="b">
        <f>IF(ISNUMBER(SEARCH(Table2[[#Headers],[אזורי]],Table2[[#This Row],[role]:[role]])),TRUE,FALSE)</f>
        <v>0</v>
      </c>
      <c r="J102" s="1" t="b">
        <f>IF(ISNUMBER(SEARCH(Table2[[#Headers],[ארצי]],Table2[[#This Row],[role]:[role]])),TRUE,FALSE)</f>
        <v>0</v>
      </c>
      <c r="K102" s="1" t="b">
        <f>IF(ISNUMBER(SEARCH(Table2[[#Headers],[עבודה]],Table2[[#This Row],[role]:[role]])),TRUE,FALSE)</f>
        <v>0</v>
      </c>
      <c r="L102" s="1" t="b">
        <f>IF(ISNUMBER(SEARCH(Table2[[#Headers],[עליון]],Table2[[#This Row],[role]:[role]])),TRUE,FALSE)</f>
        <v>0</v>
      </c>
      <c r="M102" s="1" t="b">
        <f>IF(ISNUMBER(SEARCH(Table2[[#Headers],[נוער]],Table2[[#This Row],[role]:[role]])),TRUE,FALSE)</f>
        <v>0</v>
      </c>
      <c r="N102" s="1" t="b">
        <f>IF(ISNUMBER(SEARCH(Table2[[#Headers],[משנה]],Table2[[#This Row],[role]:[role]])),TRUE,FALSE)</f>
        <v>0</v>
      </c>
      <c r="O102" s="1" t="b">
        <f>IF(ISNUMBER(SEARCH(Table2[[#Headers],[בתי המשפט]],Table2[[#This Row],[role]:[role]])),TRUE,FALSE)</f>
        <v>0</v>
      </c>
      <c r="P102" s="1" t="b">
        <f>IF(ISNUMBER(SEARCH(Table2[[#Headers],[מנהל]],Table2[[#This Row],[role]:[role]])),TRUE,FALSE)</f>
        <v>0</v>
      </c>
      <c r="Q102" s="1" t="b">
        <f>IF(ISNUMBER(SEARCH(Table2[[#Headers],[תעבורה]],Table2[[#This Row],[role]:[role]])),TRUE,FALSE)</f>
        <v>0</v>
      </c>
      <c r="R102" s="1" t="b">
        <f>IF(AND(Table2[[#This Row],[נשיא]]=TRUE,AND(Table2[[#This Row],[סגן]]=FALSE,Table2[[#This Row],[משנה]]=FALSE)),TRUE,FALSE)</f>
        <v>0</v>
      </c>
      <c r="S10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3" spans="1:20" x14ac:dyDescent="0.25">
      <c r="A103" s="1" t="s">
        <v>4156</v>
      </c>
      <c r="B103" s="1" t="str">
        <f>Table2[[#This Row],[Column1]]</f>
        <v>סגנית נשיא בית משפט השלום קרית גת</v>
      </c>
      <c r="C103" s="1" t="b">
        <f>IF(ISNUMBER(SEARCH(Table2[[#Headers],[סגן]],Table2[[#This Row],[role]:[role]])),TRUE,FALSE)</f>
        <v>1</v>
      </c>
      <c r="D103" s="1" t="b">
        <f>IF(ISNUMBER(SEARCH(Table2[[#Headers],[נשיא]],Table2[[#This Row],[role]:[role]])),TRUE,FALSE)</f>
        <v>1</v>
      </c>
      <c r="E103" s="1" t="b">
        <f>IF(ISNUMBER(SEARCH(Table2[[#Headers],[שופט]],Table2[[#This Row],[role]:[role]])),TRUE,FALSE)</f>
        <v>0</v>
      </c>
      <c r="F103" s="1" t="b">
        <f>IF(ISNUMBER(SEARCH(Table2[[#Headers],[רשם]],Table2[[#This Row],[role]:[role]])),TRUE,FALSE)</f>
        <v>0</v>
      </c>
      <c r="G103" s="1" t="b">
        <f>IF(ISNUMBER(SEARCH(Table2[[#Headers],[מחוזי]],Table2[[#This Row],[role]:[role]])),TRUE,FALSE)</f>
        <v>0</v>
      </c>
      <c r="H103" s="1" t="b">
        <f>IF(ISNUMBER(SEARCH(Table2[[#Headers],[שלום]],Table2[[#This Row],[role]:[role]])),TRUE,FALSE)</f>
        <v>1</v>
      </c>
      <c r="I103" s="1" t="b">
        <f>IF(ISNUMBER(SEARCH(Table2[[#Headers],[אזורי]],Table2[[#This Row],[role]:[role]])),TRUE,FALSE)</f>
        <v>0</v>
      </c>
      <c r="J103" s="1" t="b">
        <f>IF(ISNUMBER(SEARCH(Table2[[#Headers],[ארצי]],Table2[[#This Row],[role]:[role]])),TRUE,FALSE)</f>
        <v>0</v>
      </c>
      <c r="K103" s="1" t="b">
        <f>IF(ISNUMBER(SEARCH(Table2[[#Headers],[עבודה]],Table2[[#This Row],[role]:[role]])),TRUE,FALSE)</f>
        <v>0</v>
      </c>
      <c r="L103" s="1" t="b">
        <f>IF(ISNUMBER(SEARCH(Table2[[#Headers],[עליון]],Table2[[#This Row],[role]:[role]])),TRUE,FALSE)</f>
        <v>0</v>
      </c>
      <c r="M103" s="1" t="b">
        <f>IF(ISNUMBER(SEARCH(Table2[[#Headers],[נוער]],Table2[[#This Row],[role]:[role]])),TRUE,FALSE)</f>
        <v>0</v>
      </c>
      <c r="N103" s="1" t="b">
        <f>IF(ISNUMBER(SEARCH(Table2[[#Headers],[משנה]],Table2[[#This Row],[role]:[role]])),TRUE,FALSE)</f>
        <v>0</v>
      </c>
      <c r="O103" s="1" t="b">
        <f>IF(ISNUMBER(SEARCH(Table2[[#Headers],[בתי המשפט]],Table2[[#This Row],[role]:[role]])),TRUE,FALSE)</f>
        <v>0</v>
      </c>
      <c r="P103" s="1" t="b">
        <f>IF(ISNUMBER(SEARCH(Table2[[#Headers],[מנהל]],Table2[[#This Row],[role]:[role]])),TRUE,FALSE)</f>
        <v>0</v>
      </c>
      <c r="Q103" s="1" t="b">
        <f>IF(ISNUMBER(SEARCH(Table2[[#Headers],[תעבורה]],Table2[[#This Row],[role]:[role]])),TRUE,FALSE)</f>
        <v>0</v>
      </c>
      <c r="R103" s="1" t="b">
        <f>IF(AND(Table2[[#This Row],[נשיא]]=TRUE,AND(Table2[[#This Row],[סגן]]=FALSE,Table2[[#This Row],[משנה]]=FALSE)),TRUE,FALSE)</f>
        <v>0</v>
      </c>
      <c r="S10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4" spans="1:20" x14ac:dyDescent="0.25">
      <c r="A104" s="1" t="s">
        <v>2717</v>
      </c>
      <c r="B104" s="1" t="str">
        <f>Table2[[#This Row],[Column1]]</f>
        <v>סגנית נשיא בית משפט השלום ראשל"צ</v>
      </c>
      <c r="C104" s="1" t="b">
        <f>IF(ISNUMBER(SEARCH(Table2[[#Headers],[סגן]],Table2[[#This Row],[role]:[role]])),TRUE,FALSE)</f>
        <v>1</v>
      </c>
      <c r="D104" s="1" t="b">
        <f>IF(ISNUMBER(SEARCH(Table2[[#Headers],[נשיא]],Table2[[#This Row],[role]:[role]])),TRUE,FALSE)</f>
        <v>1</v>
      </c>
      <c r="E104" s="1" t="b">
        <f>IF(ISNUMBER(SEARCH(Table2[[#Headers],[שופט]],Table2[[#This Row],[role]:[role]])),TRUE,FALSE)</f>
        <v>0</v>
      </c>
      <c r="F104" s="1" t="b">
        <f>IF(ISNUMBER(SEARCH(Table2[[#Headers],[רשם]],Table2[[#This Row],[role]:[role]])),TRUE,FALSE)</f>
        <v>0</v>
      </c>
      <c r="G104" s="1" t="b">
        <f>IF(ISNUMBER(SEARCH(Table2[[#Headers],[מחוזי]],Table2[[#This Row],[role]:[role]])),TRUE,FALSE)</f>
        <v>0</v>
      </c>
      <c r="H104" s="1" t="b">
        <f>IF(ISNUMBER(SEARCH(Table2[[#Headers],[שלום]],Table2[[#This Row],[role]:[role]])),TRUE,FALSE)</f>
        <v>1</v>
      </c>
      <c r="I104" s="1" t="b">
        <f>IF(ISNUMBER(SEARCH(Table2[[#Headers],[אזורי]],Table2[[#This Row],[role]:[role]])),TRUE,FALSE)</f>
        <v>0</v>
      </c>
      <c r="J104" s="1" t="b">
        <f>IF(ISNUMBER(SEARCH(Table2[[#Headers],[ארצי]],Table2[[#This Row],[role]:[role]])),TRUE,FALSE)</f>
        <v>0</v>
      </c>
      <c r="K104" s="1" t="b">
        <f>IF(ISNUMBER(SEARCH(Table2[[#Headers],[עבודה]],Table2[[#This Row],[role]:[role]])),TRUE,FALSE)</f>
        <v>0</v>
      </c>
      <c r="L104" s="1" t="b">
        <f>IF(ISNUMBER(SEARCH(Table2[[#Headers],[עליון]],Table2[[#This Row],[role]:[role]])),TRUE,FALSE)</f>
        <v>0</v>
      </c>
      <c r="M104" s="1" t="b">
        <f>IF(ISNUMBER(SEARCH(Table2[[#Headers],[נוער]],Table2[[#This Row],[role]:[role]])),TRUE,FALSE)</f>
        <v>0</v>
      </c>
      <c r="N104" s="1" t="b">
        <f>IF(ISNUMBER(SEARCH(Table2[[#Headers],[משנה]],Table2[[#This Row],[role]:[role]])),TRUE,FALSE)</f>
        <v>0</v>
      </c>
      <c r="O104" s="1" t="b">
        <f>IF(ISNUMBER(SEARCH(Table2[[#Headers],[בתי המשפט]],Table2[[#This Row],[role]:[role]])),TRUE,FALSE)</f>
        <v>0</v>
      </c>
      <c r="P104" s="1" t="b">
        <f>IF(ISNUMBER(SEARCH(Table2[[#Headers],[מנהל]],Table2[[#This Row],[role]:[role]])),TRUE,FALSE)</f>
        <v>0</v>
      </c>
      <c r="Q104" s="1" t="b">
        <f>IF(ISNUMBER(SEARCH(Table2[[#Headers],[תעבורה]],Table2[[#This Row],[role]:[role]])),TRUE,FALSE)</f>
        <v>0</v>
      </c>
      <c r="R104" s="1" t="b">
        <f>IF(AND(Table2[[#This Row],[נשיא]]=TRUE,AND(Table2[[#This Row],[סגן]]=FALSE,Table2[[#This Row],[משנה]]=FALSE)),TRUE,FALSE)</f>
        <v>0</v>
      </c>
      <c r="S10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5" spans="1:20" x14ac:dyDescent="0.25">
      <c r="A105" s="1" t="s">
        <v>3364</v>
      </c>
      <c r="B105" s="1" t="str">
        <f>Table2[[#This Row],[Column1]]</f>
        <v>סגנית נשיא בית משפט השלום רחובות</v>
      </c>
      <c r="C105" s="1" t="b">
        <f>IF(ISNUMBER(SEARCH(Table2[[#Headers],[סגן]],Table2[[#This Row],[role]:[role]])),TRUE,FALSE)</f>
        <v>1</v>
      </c>
      <c r="D105" s="1" t="b">
        <f>IF(ISNUMBER(SEARCH(Table2[[#Headers],[נשיא]],Table2[[#This Row],[role]:[role]])),TRUE,FALSE)</f>
        <v>1</v>
      </c>
      <c r="E105" s="1" t="b">
        <f>IF(ISNUMBER(SEARCH(Table2[[#Headers],[שופט]],Table2[[#This Row],[role]:[role]])),TRUE,FALSE)</f>
        <v>0</v>
      </c>
      <c r="F105" s="1" t="b">
        <f>IF(ISNUMBER(SEARCH(Table2[[#Headers],[רשם]],Table2[[#This Row],[role]:[role]])),TRUE,FALSE)</f>
        <v>0</v>
      </c>
      <c r="G105" s="1" t="b">
        <f>IF(ISNUMBER(SEARCH(Table2[[#Headers],[מחוזי]],Table2[[#This Row],[role]:[role]])),TRUE,FALSE)</f>
        <v>0</v>
      </c>
      <c r="H105" s="1" t="b">
        <f>IF(ISNUMBER(SEARCH(Table2[[#Headers],[שלום]],Table2[[#This Row],[role]:[role]])),TRUE,FALSE)</f>
        <v>1</v>
      </c>
      <c r="I105" s="1" t="b">
        <f>IF(ISNUMBER(SEARCH(Table2[[#Headers],[אזורי]],Table2[[#This Row],[role]:[role]])),TRUE,FALSE)</f>
        <v>0</v>
      </c>
      <c r="J105" s="1" t="b">
        <f>IF(ISNUMBER(SEARCH(Table2[[#Headers],[ארצי]],Table2[[#This Row],[role]:[role]])),TRUE,FALSE)</f>
        <v>0</v>
      </c>
      <c r="K105" s="1" t="b">
        <f>IF(ISNUMBER(SEARCH(Table2[[#Headers],[עבודה]],Table2[[#This Row],[role]:[role]])),TRUE,FALSE)</f>
        <v>0</v>
      </c>
      <c r="L105" s="1" t="b">
        <f>IF(ISNUMBER(SEARCH(Table2[[#Headers],[עליון]],Table2[[#This Row],[role]:[role]])),TRUE,FALSE)</f>
        <v>0</v>
      </c>
      <c r="M105" s="1" t="b">
        <f>IF(ISNUMBER(SEARCH(Table2[[#Headers],[נוער]],Table2[[#This Row],[role]:[role]])),TRUE,FALSE)</f>
        <v>0</v>
      </c>
      <c r="N105" s="1" t="b">
        <f>IF(ISNUMBER(SEARCH(Table2[[#Headers],[משנה]],Table2[[#This Row],[role]:[role]])),TRUE,FALSE)</f>
        <v>0</v>
      </c>
      <c r="O105" s="1" t="b">
        <f>IF(ISNUMBER(SEARCH(Table2[[#Headers],[בתי המשפט]],Table2[[#This Row],[role]:[role]])),TRUE,FALSE)</f>
        <v>0</v>
      </c>
      <c r="P105" s="1" t="b">
        <f>IF(ISNUMBER(SEARCH(Table2[[#Headers],[מנהל]],Table2[[#This Row],[role]:[role]])),TRUE,FALSE)</f>
        <v>0</v>
      </c>
      <c r="Q105" s="1" t="b">
        <f>IF(ISNUMBER(SEARCH(Table2[[#Headers],[תעבורה]],Table2[[#This Row],[role]:[role]])),TRUE,FALSE)</f>
        <v>0</v>
      </c>
      <c r="R105" s="1" t="b">
        <f>IF(AND(Table2[[#This Row],[נשיא]]=TRUE,AND(Table2[[#This Row],[סגן]]=FALSE,Table2[[#This Row],[משנה]]=FALSE)),TRUE,FALSE)</f>
        <v>0</v>
      </c>
      <c r="S10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6" spans="1:20" x14ac:dyDescent="0.25">
      <c r="A106" s="1" t="s">
        <v>3515</v>
      </c>
      <c r="B106" s="1" t="str">
        <f>Table2[[#This Row],[Column1]]</f>
        <v>סגנית נשיא בית משפט השלום רמלה</v>
      </c>
      <c r="C106" s="1" t="b">
        <f>IF(ISNUMBER(SEARCH(Table2[[#Headers],[סגן]],Table2[[#This Row],[role]:[role]])),TRUE,FALSE)</f>
        <v>1</v>
      </c>
      <c r="D106" s="1" t="b">
        <f>IF(ISNUMBER(SEARCH(Table2[[#Headers],[נשיא]],Table2[[#This Row],[role]:[role]])),TRUE,FALSE)</f>
        <v>1</v>
      </c>
      <c r="E106" s="1" t="b">
        <f>IF(ISNUMBER(SEARCH(Table2[[#Headers],[שופט]],Table2[[#This Row],[role]:[role]])),TRUE,FALSE)</f>
        <v>0</v>
      </c>
      <c r="F106" s="1" t="b">
        <f>IF(ISNUMBER(SEARCH(Table2[[#Headers],[רשם]],Table2[[#This Row],[role]:[role]])),TRUE,FALSE)</f>
        <v>0</v>
      </c>
      <c r="G106" s="1" t="b">
        <f>IF(ISNUMBER(SEARCH(Table2[[#Headers],[מחוזי]],Table2[[#This Row],[role]:[role]])),TRUE,FALSE)</f>
        <v>0</v>
      </c>
      <c r="H106" s="1" t="b">
        <f>IF(ISNUMBER(SEARCH(Table2[[#Headers],[שלום]],Table2[[#This Row],[role]:[role]])),TRUE,FALSE)</f>
        <v>1</v>
      </c>
      <c r="I106" s="1" t="b">
        <f>IF(ISNUMBER(SEARCH(Table2[[#Headers],[אזורי]],Table2[[#This Row],[role]:[role]])),TRUE,FALSE)</f>
        <v>0</v>
      </c>
      <c r="J106" s="1" t="b">
        <f>IF(ISNUMBER(SEARCH(Table2[[#Headers],[ארצי]],Table2[[#This Row],[role]:[role]])),TRUE,FALSE)</f>
        <v>0</v>
      </c>
      <c r="K106" s="1" t="b">
        <f>IF(ISNUMBER(SEARCH(Table2[[#Headers],[עבודה]],Table2[[#This Row],[role]:[role]])),TRUE,FALSE)</f>
        <v>0</v>
      </c>
      <c r="L106" s="1" t="b">
        <f>IF(ISNUMBER(SEARCH(Table2[[#Headers],[עליון]],Table2[[#This Row],[role]:[role]])),TRUE,FALSE)</f>
        <v>0</v>
      </c>
      <c r="M106" s="1" t="b">
        <f>IF(ISNUMBER(SEARCH(Table2[[#Headers],[נוער]],Table2[[#This Row],[role]:[role]])),TRUE,FALSE)</f>
        <v>0</v>
      </c>
      <c r="N106" s="1" t="b">
        <f>IF(ISNUMBER(SEARCH(Table2[[#Headers],[משנה]],Table2[[#This Row],[role]:[role]])),TRUE,FALSE)</f>
        <v>0</v>
      </c>
      <c r="O106" s="1" t="b">
        <f>IF(ISNUMBER(SEARCH(Table2[[#Headers],[בתי המשפט]],Table2[[#This Row],[role]:[role]])),TRUE,FALSE)</f>
        <v>0</v>
      </c>
      <c r="P106" s="1" t="b">
        <f>IF(ISNUMBER(SEARCH(Table2[[#Headers],[מנהל]],Table2[[#This Row],[role]:[role]])),TRUE,FALSE)</f>
        <v>0</v>
      </c>
      <c r="Q106" s="1" t="b">
        <f>IF(ISNUMBER(SEARCH(Table2[[#Headers],[תעבורה]],Table2[[#This Row],[role]:[role]])),TRUE,FALSE)</f>
        <v>0</v>
      </c>
      <c r="R106" s="1" t="b">
        <f>IF(AND(Table2[[#This Row],[נשיא]]=TRUE,AND(Table2[[#This Row],[סגן]]=FALSE,Table2[[#This Row],[משנה]]=FALSE)),TRUE,FALSE)</f>
        <v>0</v>
      </c>
      <c r="S10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7" spans="1:20" x14ac:dyDescent="0.25">
      <c r="A107" s="1" t="s">
        <v>264</v>
      </c>
      <c r="B107" s="1" t="str">
        <f>Table2[[#This Row],[Column1]]</f>
        <v>סגנית נשיא בית משפט השלום תל-אביב</v>
      </c>
      <c r="C107" s="1" t="b">
        <f>IF(ISNUMBER(SEARCH(Table2[[#Headers],[סגן]],Table2[[#This Row],[role]:[role]])),TRUE,FALSE)</f>
        <v>1</v>
      </c>
      <c r="D107" s="1" t="b">
        <f>IF(ISNUMBER(SEARCH(Table2[[#Headers],[נשיא]],Table2[[#This Row],[role]:[role]])),TRUE,FALSE)</f>
        <v>1</v>
      </c>
      <c r="E107" s="1" t="b">
        <f>IF(ISNUMBER(SEARCH(Table2[[#Headers],[שופט]],Table2[[#This Row],[role]:[role]])),TRUE,FALSE)</f>
        <v>0</v>
      </c>
      <c r="F107" s="1" t="b">
        <f>IF(ISNUMBER(SEARCH(Table2[[#Headers],[רשם]],Table2[[#This Row],[role]:[role]])),TRUE,FALSE)</f>
        <v>0</v>
      </c>
      <c r="G107" s="1" t="b">
        <f>IF(ISNUMBER(SEARCH(Table2[[#Headers],[מחוזי]],Table2[[#This Row],[role]:[role]])),TRUE,FALSE)</f>
        <v>0</v>
      </c>
      <c r="H107" s="1" t="b">
        <f>IF(ISNUMBER(SEARCH(Table2[[#Headers],[שלום]],Table2[[#This Row],[role]:[role]])),TRUE,FALSE)</f>
        <v>1</v>
      </c>
      <c r="I107" s="1" t="b">
        <f>IF(ISNUMBER(SEARCH(Table2[[#Headers],[אזורי]],Table2[[#This Row],[role]:[role]])),TRUE,FALSE)</f>
        <v>0</v>
      </c>
      <c r="J107" s="1" t="b">
        <f>IF(ISNUMBER(SEARCH(Table2[[#Headers],[ארצי]],Table2[[#This Row],[role]:[role]])),TRUE,FALSE)</f>
        <v>0</v>
      </c>
      <c r="K107" s="1" t="b">
        <f>IF(ISNUMBER(SEARCH(Table2[[#Headers],[עבודה]],Table2[[#This Row],[role]:[role]])),TRUE,FALSE)</f>
        <v>0</v>
      </c>
      <c r="L107" s="1" t="b">
        <f>IF(ISNUMBER(SEARCH(Table2[[#Headers],[עליון]],Table2[[#This Row],[role]:[role]])),TRUE,FALSE)</f>
        <v>0</v>
      </c>
      <c r="M107" s="1" t="b">
        <f>IF(ISNUMBER(SEARCH(Table2[[#Headers],[נוער]],Table2[[#This Row],[role]:[role]])),TRUE,FALSE)</f>
        <v>0</v>
      </c>
      <c r="N107" s="1" t="b">
        <f>IF(ISNUMBER(SEARCH(Table2[[#Headers],[משנה]],Table2[[#This Row],[role]:[role]])),TRUE,FALSE)</f>
        <v>0</v>
      </c>
      <c r="O107" s="1" t="b">
        <f>IF(ISNUMBER(SEARCH(Table2[[#Headers],[בתי המשפט]],Table2[[#This Row],[role]:[role]])),TRUE,FALSE)</f>
        <v>0</v>
      </c>
      <c r="P107" s="1" t="b">
        <f>IF(ISNUMBER(SEARCH(Table2[[#Headers],[מנהל]],Table2[[#This Row],[role]:[role]])),TRUE,FALSE)</f>
        <v>0</v>
      </c>
      <c r="Q107" s="1" t="b">
        <f>IF(ISNUMBER(SEARCH(Table2[[#Headers],[תעבורה]],Table2[[#This Row],[role]:[role]])),TRUE,FALSE)</f>
        <v>0</v>
      </c>
      <c r="R107" s="1" t="b">
        <f>IF(AND(Table2[[#This Row],[נשיא]]=TRUE,AND(Table2[[#This Row],[סגן]]=FALSE,Table2[[#This Row],[משנה]]=FALSE)),TRUE,FALSE)</f>
        <v>0</v>
      </c>
      <c r="S10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08" spans="1:20" x14ac:dyDescent="0.25">
      <c r="A108" s="1" t="s">
        <v>3450</v>
      </c>
      <c r="B108" s="1" t="str">
        <f>Table2[[#This Row],[Column1]]</f>
        <v>סגנית נשיא בית משפט לתעבורה</v>
      </c>
      <c r="C108" s="1" t="b">
        <f>IF(ISNUMBER(SEARCH(Table2[[#Headers],[סגן]],Table2[[#This Row],[role]:[role]])),TRUE,FALSE)</f>
        <v>1</v>
      </c>
      <c r="D108" s="1" t="b">
        <f>IF(ISNUMBER(SEARCH(Table2[[#Headers],[נשיא]],Table2[[#This Row],[role]:[role]])),TRUE,FALSE)</f>
        <v>1</v>
      </c>
      <c r="E108" s="1" t="b">
        <f>IF(ISNUMBER(SEARCH(Table2[[#Headers],[שופט]],Table2[[#This Row],[role]:[role]])),TRUE,FALSE)</f>
        <v>0</v>
      </c>
      <c r="F108" s="1" t="b">
        <f>IF(ISNUMBER(SEARCH(Table2[[#Headers],[רשם]],Table2[[#This Row],[role]:[role]])),TRUE,FALSE)</f>
        <v>0</v>
      </c>
      <c r="G108" s="1" t="b">
        <f>IF(ISNUMBER(SEARCH(Table2[[#Headers],[מחוזי]],Table2[[#This Row],[role]:[role]])),TRUE,FALSE)</f>
        <v>0</v>
      </c>
      <c r="H108" s="1" t="b">
        <f>IF(ISNUMBER(SEARCH(Table2[[#Headers],[שלום]],Table2[[#This Row],[role]:[role]])),TRUE,FALSE)</f>
        <v>0</v>
      </c>
      <c r="I108" s="1" t="b">
        <f>IF(ISNUMBER(SEARCH(Table2[[#Headers],[אזורי]],Table2[[#This Row],[role]:[role]])),TRUE,FALSE)</f>
        <v>0</v>
      </c>
      <c r="J108" s="1" t="b">
        <f>IF(ISNUMBER(SEARCH(Table2[[#Headers],[ארצי]],Table2[[#This Row],[role]:[role]])),TRUE,FALSE)</f>
        <v>0</v>
      </c>
      <c r="K108" s="1" t="b">
        <f>IF(ISNUMBER(SEARCH(Table2[[#Headers],[עבודה]],Table2[[#This Row],[role]:[role]])),TRUE,FALSE)</f>
        <v>0</v>
      </c>
      <c r="L108" s="1" t="b">
        <f>IF(ISNUMBER(SEARCH(Table2[[#Headers],[עליון]],Table2[[#This Row],[role]:[role]])),TRUE,FALSE)</f>
        <v>0</v>
      </c>
      <c r="M108" s="1" t="b">
        <f>IF(ISNUMBER(SEARCH(Table2[[#Headers],[נוער]],Table2[[#This Row],[role]:[role]])),TRUE,FALSE)</f>
        <v>0</v>
      </c>
      <c r="N108" s="1" t="b">
        <f>IF(ISNUMBER(SEARCH(Table2[[#Headers],[משנה]],Table2[[#This Row],[role]:[role]])),TRUE,FALSE)</f>
        <v>0</v>
      </c>
      <c r="O108" s="1" t="b">
        <f>IF(ISNUMBER(SEARCH(Table2[[#Headers],[בתי המשפט]],Table2[[#This Row],[role]:[role]])),TRUE,FALSE)</f>
        <v>0</v>
      </c>
      <c r="P108" s="1" t="b">
        <f>IF(ISNUMBER(SEARCH(Table2[[#Headers],[מנהל]],Table2[[#This Row],[role]:[role]])),TRUE,FALSE)</f>
        <v>0</v>
      </c>
      <c r="Q108" s="1" t="b">
        <f>IF(ISNUMBER(SEARCH(Table2[[#Headers],[תעבורה]],Table2[[#This Row],[role]:[role]])),TRUE,FALSE)</f>
        <v>1</v>
      </c>
      <c r="R108" s="1" t="b">
        <f>IF(AND(Table2[[#This Row],[נשיא]]=TRUE,AND(Table2[[#This Row],[סגן]]=FALSE,Table2[[#This Row],[משנה]]=FALSE)),TRUE,FALSE)</f>
        <v>0</v>
      </c>
      <c r="S10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109" spans="1:20" x14ac:dyDescent="0.25">
      <c r="A109" s="1" t="s">
        <v>376</v>
      </c>
      <c r="B109" s="1" t="str">
        <f>Table2[[#This Row],[Column1]]</f>
        <v>סגנית נשיא בית משפט משפחה בשלום חיפה</v>
      </c>
      <c r="C109" s="1" t="b">
        <f>IF(ISNUMBER(SEARCH(Table2[[#Headers],[סגן]],Table2[[#This Row],[role]:[role]])),TRUE,FALSE)</f>
        <v>1</v>
      </c>
      <c r="D109" s="1" t="b">
        <f>IF(ISNUMBER(SEARCH(Table2[[#Headers],[נשיא]],Table2[[#This Row],[role]:[role]])),TRUE,FALSE)</f>
        <v>1</v>
      </c>
      <c r="E109" s="1" t="b">
        <f>IF(ISNUMBER(SEARCH(Table2[[#Headers],[שופט]],Table2[[#This Row],[role]:[role]])),TRUE,FALSE)</f>
        <v>0</v>
      </c>
      <c r="F109" s="1" t="b">
        <f>IF(ISNUMBER(SEARCH(Table2[[#Headers],[רשם]],Table2[[#This Row],[role]:[role]])),TRUE,FALSE)</f>
        <v>0</v>
      </c>
      <c r="G109" s="1" t="b">
        <f>IF(ISNUMBER(SEARCH(Table2[[#Headers],[מחוזי]],Table2[[#This Row],[role]:[role]])),TRUE,FALSE)</f>
        <v>0</v>
      </c>
      <c r="H109" s="1" t="b">
        <f>IF(ISNUMBER(SEARCH(Table2[[#Headers],[שלום]],Table2[[#This Row],[role]:[role]])),TRUE,FALSE)</f>
        <v>1</v>
      </c>
      <c r="I109" s="1" t="b">
        <f>IF(ISNUMBER(SEARCH(Table2[[#Headers],[אזורי]],Table2[[#This Row],[role]:[role]])),TRUE,FALSE)</f>
        <v>0</v>
      </c>
      <c r="J109" s="1" t="b">
        <f>IF(ISNUMBER(SEARCH(Table2[[#Headers],[ארצי]],Table2[[#This Row],[role]:[role]])),TRUE,FALSE)</f>
        <v>0</v>
      </c>
      <c r="K109" s="1" t="b">
        <f>IF(ISNUMBER(SEARCH(Table2[[#Headers],[עבודה]],Table2[[#This Row],[role]:[role]])),TRUE,FALSE)</f>
        <v>0</v>
      </c>
      <c r="L109" s="1" t="b">
        <f>IF(ISNUMBER(SEARCH(Table2[[#Headers],[עליון]],Table2[[#This Row],[role]:[role]])),TRUE,FALSE)</f>
        <v>0</v>
      </c>
      <c r="M109" s="1" t="b">
        <f>IF(ISNUMBER(SEARCH(Table2[[#Headers],[נוער]],Table2[[#This Row],[role]:[role]])),TRUE,FALSE)</f>
        <v>0</v>
      </c>
      <c r="N109" s="1" t="b">
        <f>IF(ISNUMBER(SEARCH(Table2[[#Headers],[משנה]],Table2[[#This Row],[role]:[role]])),TRUE,FALSE)</f>
        <v>0</v>
      </c>
      <c r="O109" s="1" t="b">
        <f>IF(ISNUMBER(SEARCH(Table2[[#Headers],[בתי המשפט]],Table2[[#This Row],[role]:[role]])),TRUE,FALSE)</f>
        <v>0</v>
      </c>
      <c r="P109" s="1" t="b">
        <f>IF(ISNUMBER(SEARCH(Table2[[#Headers],[מנהל]],Table2[[#This Row],[role]:[role]])),TRUE,FALSE)</f>
        <v>0</v>
      </c>
      <c r="Q109" s="1" t="b">
        <f>IF(ISNUMBER(SEARCH(Table2[[#Headers],[תעבורה]],Table2[[#This Row],[role]:[role]])),TRUE,FALSE)</f>
        <v>0</v>
      </c>
      <c r="R109" s="1" t="b">
        <f>IF(AND(Table2[[#This Row],[נשיא]]=TRUE,AND(Table2[[#This Row],[סגן]]=FALSE,Table2[[#This Row],[משנה]]=FALSE)),TRUE,FALSE)</f>
        <v>0</v>
      </c>
      <c r="S10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0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10" spans="1:20" x14ac:dyDescent="0.25">
      <c r="A110" s="1" t="s">
        <v>2221</v>
      </c>
      <c r="B110" s="1" t="s">
        <v>4297</v>
      </c>
      <c r="C110" s="1" t="b">
        <f>IF(ISNUMBER(SEARCH(Table2[[#Headers],[סגן]],Table2[[#This Row],[role]:[role]])),TRUE,FALSE)</f>
        <v>1</v>
      </c>
      <c r="D110" s="1" t="b">
        <f>IF(ISNUMBER(SEARCH(Table2[[#Headers],[נשיא]],Table2[[#This Row],[role]:[role]])),TRUE,FALSE)</f>
        <v>1</v>
      </c>
      <c r="E110" s="1" t="b">
        <f>IF(ISNUMBER(SEARCH(Table2[[#Headers],[שופט]],Table2[[#This Row],[role]:[role]])),TRUE,FALSE)</f>
        <v>0</v>
      </c>
      <c r="F110" s="1" t="b">
        <f>IF(ISNUMBER(SEARCH(Table2[[#Headers],[רשם]],Table2[[#This Row],[role]:[role]])),TRUE,FALSE)</f>
        <v>0</v>
      </c>
      <c r="G110" s="1" t="b">
        <f>IF(ISNUMBER(SEARCH(Table2[[#Headers],[מחוזי]],Table2[[#This Row],[role]:[role]])),TRUE,FALSE)</f>
        <v>0</v>
      </c>
      <c r="H110" s="1" t="b">
        <f>IF(ISNUMBER(SEARCH(Table2[[#Headers],[שלום]],Table2[[#This Row],[role]:[role]])),TRUE,FALSE)</f>
        <v>1</v>
      </c>
      <c r="I110" s="1" t="b">
        <f>IF(ISNUMBER(SEARCH(Table2[[#Headers],[אזורי]],Table2[[#This Row],[role]:[role]])),TRUE,FALSE)</f>
        <v>0</v>
      </c>
      <c r="J110" s="1" t="b">
        <f>IF(ISNUMBER(SEARCH(Table2[[#Headers],[ארצי]],Table2[[#This Row],[role]:[role]])),TRUE,FALSE)</f>
        <v>0</v>
      </c>
      <c r="K110" s="1" t="b">
        <f>IF(ISNUMBER(SEARCH(Table2[[#Headers],[עבודה]],Table2[[#This Row],[role]:[role]])),TRUE,FALSE)</f>
        <v>0</v>
      </c>
      <c r="L110" s="1" t="b">
        <f>IF(ISNUMBER(SEARCH(Table2[[#Headers],[עליון]],Table2[[#This Row],[role]:[role]])),TRUE,FALSE)</f>
        <v>0</v>
      </c>
      <c r="M110" s="1" t="b">
        <f>IF(ISNUMBER(SEARCH(Table2[[#Headers],[נוער]],Table2[[#This Row],[role]:[role]])),TRUE,FALSE)</f>
        <v>0</v>
      </c>
      <c r="N110" s="1" t="b">
        <f>IF(ISNUMBER(SEARCH(Table2[[#Headers],[משנה]],Table2[[#This Row],[role]:[role]])),TRUE,FALSE)</f>
        <v>0</v>
      </c>
      <c r="O110" s="1" t="b">
        <f>IF(ISNUMBER(SEARCH(Table2[[#Headers],[בתי המשפט]],Table2[[#This Row],[role]:[role]])),TRUE,FALSE)</f>
        <v>0</v>
      </c>
      <c r="P110" s="1" t="b">
        <f>IF(ISNUMBER(SEARCH(Table2[[#Headers],[מנהל]],Table2[[#This Row],[role]:[role]])),TRUE,FALSE)</f>
        <v>0</v>
      </c>
      <c r="Q110" s="1" t="b">
        <f>IF(ISNUMBER(SEARCH(Table2[[#Headers],[תעבורה]],Table2[[#This Row],[role]:[role]])),TRUE,FALSE)</f>
        <v>0</v>
      </c>
      <c r="R110" s="1" t="b">
        <f>IF(AND(Table2[[#This Row],[נשיא]]=TRUE,AND(Table2[[#This Row],[סגן]]=FALSE,Table2[[#This Row],[משנה]]=FALSE)),TRUE,FALSE)</f>
        <v>0</v>
      </c>
      <c r="S11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1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11" spans="1:20" x14ac:dyDescent="0.25">
      <c r="A111" s="1" t="s">
        <v>3782</v>
      </c>
      <c r="B111" s="1" t="str">
        <f>Table2[[#This Row],[Column1]]</f>
        <v>סגנית נשיא בתי משפט לנוער</v>
      </c>
      <c r="C111" s="1" t="b">
        <f>IF(ISNUMBER(SEARCH(Table2[[#Headers],[סגן]],Table2[[#This Row],[role]:[role]])),TRUE,FALSE)</f>
        <v>1</v>
      </c>
      <c r="D111" s="1" t="b">
        <f>IF(ISNUMBER(SEARCH(Table2[[#Headers],[נשיא]],Table2[[#This Row],[role]:[role]])),TRUE,FALSE)</f>
        <v>1</v>
      </c>
      <c r="E111" s="1" t="b">
        <f>IF(ISNUMBER(SEARCH(Table2[[#Headers],[שופט]],Table2[[#This Row],[role]:[role]])),TRUE,FALSE)</f>
        <v>0</v>
      </c>
      <c r="F111" s="1" t="b">
        <f>IF(ISNUMBER(SEARCH(Table2[[#Headers],[רשם]],Table2[[#This Row],[role]:[role]])),TRUE,FALSE)</f>
        <v>0</v>
      </c>
      <c r="G111" s="1" t="b">
        <f>IF(ISNUMBER(SEARCH(Table2[[#Headers],[מחוזי]],Table2[[#This Row],[role]:[role]])),TRUE,FALSE)</f>
        <v>0</v>
      </c>
      <c r="H111" s="1" t="b">
        <f>IF(ISNUMBER(SEARCH(Table2[[#Headers],[שלום]],Table2[[#This Row],[role]:[role]])),TRUE,FALSE)</f>
        <v>0</v>
      </c>
      <c r="I111" s="1" t="b">
        <f>IF(ISNUMBER(SEARCH(Table2[[#Headers],[אזורי]],Table2[[#This Row],[role]:[role]])),TRUE,FALSE)</f>
        <v>0</v>
      </c>
      <c r="J111" s="1" t="b">
        <f>IF(ISNUMBER(SEARCH(Table2[[#Headers],[ארצי]],Table2[[#This Row],[role]:[role]])),TRUE,FALSE)</f>
        <v>0</v>
      </c>
      <c r="K111" s="1" t="b">
        <f>IF(ISNUMBER(SEARCH(Table2[[#Headers],[עבודה]],Table2[[#This Row],[role]:[role]])),TRUE,FALSE)</f>
        <v>0</v>
      </c>
      <c r="L111" s="1" t="b">
        <f>IF(ISNUMBER(SEARCH(Table2[[#Headers],[עליון]],Table2[[#This Row],[role]:[role]])),TRUE,FALSE)</f>
        <v>0</v>
      </c>
      <c r="M111" s="1" t="b">
        <f>IF(ISNUMBER(SEARCH(Table2[[#Headers],[נוער]],Table2[[#This Row],[role]:[role]])),TRUE,FALSE)</f>
        <v>1</v>
      </c>
      <c r="N111" s="1" t="b">
        <f>IF(ISNUMBER(SEARCH(Table2[[#Headers],[משנה]],Table2[[#This Row],[role]:[role]])),TRUE,FALSE)</f>
        <v>0</v>
      </c>
      <c r="O111" s="1" t="b">
        <f>IF(ISNUMBER(SEARCH(Table2[[#Headers],[בתי המשפט]],Table2[[#This Row],[role]:[role]])),TRUE,FALSE)</f>
        <v>0</v>
      </c>
      <c r="P111" s="1" t="b">
        <f>IF(ISNUMBER(SEARCH(Table2[[#Headers],[מנהל]],Table2[[#This Row],[role]:[role]])),TRUE,FALSE)</f>
        <v>0</v>
      </c>
      <c r="Q111" s="1" t="b">
        <f>IF(ISNUMBER(SEARCH(Table2[[#Headers],[תעבורה]],Table2[[#This Row],[role]:[role]])),TRUE,FALSE)</f>
        <v>0</v>
      </c>
      <c r="R111" s="1" t="b">
        <f>IF(AND(Table2[[#This Row],[נשיא]]=TRUE,AND(Table2[[#This Row],[סגן]]=FALSE,Table2[[#This Row],[משנה]]=FALSE)),TRUE,FALSE)</f>
        <v>0</v>
      </c>
      <c r="S11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1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12" spans="1:20" x14ac:dyDescent="0.25">
      <c r="A112" s="1" t="s">
        <v>1632</v>
      </c>
      <c r="B112" s="1" t="str">
        <f>Table2[[#This Row],[Column1]]</f>
        <v>סגנית נשיא השלום נצרת</v>
      </c>
      <c r="C112" s="1" t="b">
        <f>IF(ISNUMBER(SEARCH(Table2[[#Headers],[סגן]],Table2[[#This Row],[role]:[role]])),TRUE,FALSE)</f>
        <v>1</v>
      </c>
      <c r="D112" s="1" t="b">
        <f>IF(ISNUMBER(SEARCH(Table2[[#Headers],[נשיא]],Table2[[#This Row],[role]:[role]])),TRUE,FALSE)</f>
        <v>1</v>
      </c>
      <c r="E112" s="1" t="b">
        <f>IF(ISNUMBER(SEARCH(Table2[[#Headers],[שופט]],Table2[[#This Row],[role]:[role]])),TRUE,FALSE)</f>
        <v>0</v>
      </c>
      <c r="F112" s="1" t="b">
        <f>IF(ISNUMBER(SEARCH(Table2[[#Headers],[רשם]],Table2[[#This Row],[role]:[role]])),TRUE,FALSE)</f>
        <v>0</v>
      </c>
      <c r="G112" s="1" t="b">
        <f>IF(ISNUMBER(SEARCH(Table2[[#Headers],[מחוזי]],Table2[[#This Row],[role]:[role]])),TRUE,FALSE)</f>
        <v>0</v>
      </c>
      <c r="H112" s="1" t="b">
        <f>IF(ISNUMBER(SEARCH(Table2[[#Headers],[שלום]],Table2[[#This Row],[role]:[role]])),TRUE,FALSE)</f>
        <v>1</v>
      </c>
      <c r="I112" s="1" t="b">
        <f>IF(ISNUMBER(SEARCH(Table2[[#Headers],[אזורי]],Table2[[#This Row],[role]:[role]])),TRUE,FALSE)</f>
        <v>0</v>
      </c>
      <c r="J112" s="1" t="b">
        <f>IF(ISNUMBER(SEARCH(Table2[[#Headers],[ארצי]],Table2[[#This Row],[role]:[role]])),TRUE,FALSE)</f>
        <v>0</v>
      </c>
      <c r="K112" s="1" t="b">
        <f>IF(ISNUMBER(SEARCH(Table2[[#Headers],[עבודה]],Table2[[#This Row],[role]:[role]])),TRUE,FALSE)</f>
        <v>0</v>
      </c>
      <c r="L112" s="1" t="b">
        <f>IF(ISNUMBER(SEARCH(Table2[[#Headers],[עליון]],Table2[[#This Row],[role]:[role]])),TRUE,FALSE)</f>
        <v>0</v>
      </c>
      <c r="M112" s="1" t="b">
        <f>IF(ISNUMBER(SEARCH(Table2[[#Headers],[נוער]],Table2[[#This Row],[role]:[role]])),TRUE,FALSE)</f>
        <v>0</v>
      </c>
      <c r="N112" s="1" t="b">
        <f>IF(ISNUMBER(SEARCH(Table2[[#Headers],[משנה]],Table2[[#This Row],[role]:[role]])),TRUE,FALSE)</f>
        <v>0</v>
      </c>
      <c r="O112" s="1" t="b">
        <f>IF(ISNUMBER(SEARCH(Table2[[#Headers],[בתי המשפט]],Table2[[#This Row],[role]:[role]])),TRUE,FALSE)</f>
        <v>0</v>
      </c>
      <c r="P112" s="1" t="b">
        <f>IF(ISNUMBER(SEARCH(Table2[[#Headers],[מנהל]],Table2[[#This Row],[role]:[role]])),TRUE,FALSE)</f>
        <v>0</v>
      </c>
      <c r="Q112" s="1" t="b">
        <f>IF(ISNUMBER(SEARCH(Table2[[#Headers],[תעבורה]],Table2[[#This Row],[role]:[role]])),TRUE,FALSE)</f>
        <v>0</v>
      </c>
      <c r="R112" s="1" t="b">
        <f>IF(AND(Table2[[#This Row],[נשיא]]=TRUE,AND(Table2[[#This Row],[סגן]]=FALSE,Table2[[#This Row],[משנה]]=FALSE)),TRUE,FALSE)</f>
        <v>0</v>
      </c>
      <c r="S11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1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13" spans="1:20" x14ac:dyDescent="0.25">
      <c r="A113" s="1" t="s">
        <v>2879</v>
      </c>
      <c r="B113" s="1" t="str">
        <f>Table2[[#This Row],[Column1]]</f>
        <v>סגנית נשיא לענייני משפחה בבתי משפט השלום במחוז מרכז</v>
      </c>
      <c r="C113" s="1" t="b">
        <f>IF(ISNUMBER(SEARCH(Table2[[#Headers],[סגן]],Table2[[#This Row],[role]:[role]])),TRUE,FALSE)</f>
        <v>1</v>
      </c>
      <c r="D113" s="1" t="b">
        <f>IF(ISNUMBER(SEARCH(Table2[[#Headers],[נשיא]],Table2[[#This Row],[role]:[role]])),TRUE,FALSE)</f>
        <v>1</v>
      </c>
      <c r="E113" s="1" t="b">
        <f>IF(ISNUMBER(SEARCH(Table2[[#Headers],[שופט]],Table2[[#This Row],[role]:[role]])),TRUE,FALSE)</f>
        <v>0</v>
      </c>
      <c r="F113" s="1" t="b">
        <f>IF(ISNUMBER(SEARCH(Table2[[#Headers],[רשם]],Table2[[#This Row],[role]:[role]])),TRUE,FALSE)</f>
        <v>0</v>
      </c>
      <c r="G113" s="1" t="b">
        <f>IF(ISNUMBER(SEARCH(Table2[[#Headers],[מחוזי]],Table2[[#This Row],[role]:[role]])),TRUE,FALSE)</f>
        <v>0</v>
      </c>
      <c r="H113" s="1" t="b">
        <f>IF(ISNUMBER(SEARCH(Table2[[#Headers],[שלום]],Table2[[#This Row],[role]:[role]])),TRUE,FALSE)</f>
        <v>1</v>
      </c>
      <c r="I113" s="1" t="b">
        <f>IF(ISNUMBER(SEARCH(Table2[[#Headers],[אזורי]],Table2[[#This Row],[role]:[role]])),TRUE,FALSE)</f>
        <v>0</v>
      </c>
      <c r="J113" s="1" t="b">
        <f>IF(ISNUMBER(SEARCH(Table2[[#Headers],[ארצי]],Table2[[#This Row],[role]:[role]])),TRUE,FALSE)</f>
        <v>0</v>
      </c>
      <c r="K113" s="1" t="b">
        <f>IF(ISNUMBER(SEARCH(Table2[[#Headers],[עבודה]],Table2[[#This Row],[role]:[role]])),TRUE,FALSE)</f>
        <v>0</v>
      </c>
      <c r="L113" s="1" t="b">
        <f>IF(ISNUMBER(SEARCH(Table2[[#Headers],[עליון]],Table2[[#This Row],[role]:[role]])),TRUE,FALSE)</f>
        <v>0</v>
      </c>
      <c r="M113" s="1" t="b">
        <f>IF(ISNUMBER(SEARCH(Table2[[#Headers],[נוער]],Table2[[#This Row],[role]:[role]])),TRUE,FALSE)</f>
        <v>0</v>
      </c>
      <c r="N113" s="1" t="b">
        <f>IF(ISNUMBER(SEARCH(Table2[[#Headers],[משנה]],Table2[[#This Row],[role]:[role]])),TRUE,FALSE)</f>
        <v>0</v>
      </c>
      <c r="O113" s="1" t="b">
        <f>IF(ISNUMBER(SEARCH(Table2[[#Headers],[בתי המשפט]],Table2[[#This Row],[role]:[role]])),TRUE,FALSE)</f>
        <v>0</v>
      </c>
      <c r="P113" s="1" t="b">
        <f>IF(ISNUMBER(SEARCH(Table2[[#Headers],[מנהל]],Table2[[#This Row],[role]:[role]])),TRUE,FALSE)</f>
        <v>0</v>
      </c>
      <c r="Q113" s="1" t="b">
        <f>IF(ISNUMBER(SEARCH(Table2[[#Headers],[תעבורה]],Table2[[#This Row],[role]:[role]])),TRUE,FALSE)</f>
        <v>0</v>
      </c>
      <c r="R113" s="1" t="b">
        <f>IF(AND(Table2[[#This Row],[נשיא]]=TRUE,AND(Table2[[#This Row],[סגן]]=FALSE,Table2[[#This Row],[משנה]]=FALSE)),TRUE,FALSE)</f>
        <v>0</v>
      </c>
      <c r="S11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1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14" spans="1:20" x14ac:dyDescent="0.25">
      <c r="A114" s="1" t="s">
        <v>3143</v>
      </c>
      <c r="B114" s="1" t="str">
        <f>Table2[[#This Row],[Column1]]</f>
        <v>נשיא  בית המשפט המחוזי חיפה</v>
      </c>
      <c r="C114" s="1" t="b">
        <f>IF(ISNUMBER(SEARCH(Table2[[#Headers],[סגן]],Table2[[#This Row],[role]:[role]])),TRUE,FALSE)</f>
        <v>0</v>
      </c>
      <c r="D114" s="1" t="b">
        <f>IF(ISNUMBER(SEARCH(Table2[[#Headers],[נשיא]],Table2[[#This Row],[role]:[role]])),TRUE,FALSE)</f>
        <v>1</v>
      </c>
      <c r="E114" s="1" t="b">
        <f>IF(ISNUMBER(SEARCH(Table2[[#Headers],[שופט]],Table2[[#This Row],[role]:[role]])),TRUE,FALSE)</f>
        <v>0</v>
      </c>
      <c r="F114" s="1" t="b">
        <f>IF(ISNUMBER(SEARCH(Table2[[#Headers],[רשם]],Table2[[#This Row],[role]:[role]])),TRUE,FALSE)</f>
        <v>0</v>
      </c>
      <c r="G114" s="1" t="b">
        <f>IF(ISNUMBER(SEARCH(Table2[[#Headers],[מחוזי]],Table2[[#This Row],[role]:[role]])),TRUE,FALSE)</f>
        <v>1</v>
      </c>
      <c r="H114" s="1" t="b">
        <f>IF(ISNUMBER(SEARCH(Table2[[#Headers],[שלום]],Table2[[#This Row],[role]:[role]])),TRUE,FALSE)</f>
        <v>0</v>
      </c>
      <c r="I114" s="1" t="b">
        <f>IF(ISNUMBER(SEARCH(Table2[[#Headers],[אזורי]],Table2[[#This Row],[role]:[role]])),TRUE,FALSE)</f>
        <v>0</v>
      </c>
      <c r="J114" s="1" t="b">
        <f>IF(ISNUMBER(SEARCH(Table2[[#Headers],[ארצי]],Table2[[#This Row],[role]:[role]])),TRUE,FALSE)</f>
        <v>0</v>
      </c>
      <c r="K114" s="1" t="b">
        <f>IF(ISNUMBER(SEARCH(Table2[[#Headers],[עבודה]],Table2[[#This Row],[role]:[role]])),TRUE,FALSE)</f>
        <v>0</v>
      </c>
      <c r="L114" s="1" t="b">
        <f>IF(ISNUMBER(SEARCH(Table2[[#Headers],[עליון]],Table2[[#This Row],[role]:[role]])),TRUE,FALSE)</f>
        <v>0</v>
      </c>
      <c r="M114" s="1" t="b">
        <f>IF(ISNUMBER(SEARCH(Table2[[#Headers],[נוער]],Table2[[#This Row],[role]:[role]])),TRUE,FALSE)</f>
        <v>0</v>
      </c>
      <c r="N114" s="1" t="b">
        <f>IF(ISNUMBER(SEARCH(Table2[[#Headers],[משנה]],Table2[[#This Row],[role]:[role]])),TRUE,FALSE)</f>
        <v>0</v>
      </c>
      <c r="O114" s="1" t="b">
        <f>IF(ISNUMBER(SEARCH(Table2[[#Headers],[בתי המשפט]],Table2[[#This Row],[role]:[role]])),TRUE,FALSE)</f>
        <v>0</v>
      </c>
      <c r="P114" s="1" t="b">
        <f>IF(ISNUMBER(SEARCH(Table2[[#Headers],[מנהל]],Table2[[#This Row],[role]:[role]])),TRUE,FALSE)</f>
        <v>0</v>
      </c>
      <c r="Q114" s="1" t="b">
        <f>IF(ISNUMBER(SEARCH(Table2[[#Headers],[תעבורה]],Table2[[#This Row],[role]:[role]])),TRUE,FALSE)</f>
        <v>0</v>
      </c>
      <c r="R114" s="1" t="b">
        <f>IF(AND(Table2[[#This Row],[נשיא]]=TRUE,AND(Table2[[#This Row],[סגן]]=FALSE,Table2[[#This Row],[משנה]]=FALSE)),TRUE,FALSE)</f>
        <v>1</v>
      </c>
      <c r="S11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1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15" spans="1:20" x14ac:dyDescent="0.25">
      <c r="A115" s="1" t="s">
        <v>132</v>
      </c>
      <c r="B115" s="1" t="str">
        <f>Table2[[#This Row],[Column1]]</f>
        <v>נשיא  בית המשפט המחוזי נצרת</v>
      </c>
      <c r="C115" s="1" t="b">
        <f>IF(ISNUMBER(SEARCH(Table2[[#Headers],[סגן]],Table2[[#This Row],[role]:[role]])),TRUE,FALSE)</f>
        <v>0</v>
      </c>
      <c r="D115" s="1" t="b">
        <f>IF(ISNUMBER(SEARCH(Table2[[#Headers],[נשיא]],Table2[[#This Row],[role]:[role]])),TRUE,FALSE)</f>
        <v>1</v>
      </c>
      <c r="E115" s="1" t="b">
        <f>IF(ISNUMBER(SEARCH(Table2[[#Headers],[שופט]],Table2[[#This Row],[role]:[role]])),TRUE,FALSE)</f>
        <v>0</v>
      </c>
      <c r="F115" s="1" t="b">
        <f>IF(ISNUMBER(SEARCH(Table2[[#Headers],[רשם]],Table2[[#This Row],[role]:[role]])),TRUE,FALSE)</f>
        <v>0</v>
      </c>
      <c r="G115" s="1" t="b">
        <f>IF(ISNUMBER(SEARCH(Table2[[#Headers],[מחוזי]],Table2[[#This Row],[role]:[role]])),TRUE,FALSE)</f>
        <v>1</v>
      </c>
      <c r="H115" s="1" t="b">
        <f>IF(ISNUMBER(SEARCH(Table2[[#Headers],[שלום]],Table2[[#This Row],[role]:[role]])),TRUE,FALSE)</f>
        <v>0</v>
      </c>
      <c r="I115" s="1" t="b">
        <f>IF(ISNUMBER(SEARCH(Table2[[#Headers],[אזורי]],Table2[[#This Row],[role]:[role]])),TRUE,FALSE)</f>
        <v>0</v>
      </c>
      <c r="J115" s="1" t="b">
        <f>IF(ISNUMBER(SEARCH(Table2[[#Headers],[ארצי]],Table2[[#This Row],[role]:[role]])),TRUE,FALSE)</f>
        <v>0</v>
      </c>
      <c r="K115" s="1" t="b">
        <f>IF(ISNUMBER(SEARCH(Table2[[#Headers],[עבודה]],Table2[[#This Row],[role]:[role]])),TRUE,FALSE)</f>
        <v>0</v>
      </c>
      <c r="L115" s="1" t="b">
        <f>IF(ISNUMBER(SEARCH(Table2[[#Headers],[עליון]],Table2[[#This Row],[role]:[role]])),TRUE,FALSE)</f>
        <v>0</v>
      </c>
      <c r="M115" s="1" t="b">
        <f>IF(ISNUMBER(SEARCH(Table2[[#Headers],[נוער]],Table2[[#This Row],[role]:[role]])),TRUE,FALSE)</f>
        <v>0</v>
      </c>
      <c r="N115" s="1" t="b">
        <f>IF(ISNUMBER(SEARCH(Table2[[#Headers],[משנה]],Table2[[#This Row],[role]:[role]])),TRUE,FALSE)</f>
        <v>0</v>
      </c>
      <c r="O115" s="1" t="b">
        <f>IF(ISNUMBER(SEARCH(Table2[[#Headers],[בתי המשפט]],Table2[[#This Row],[role]:[role]])),TRUE,FALSE)</f>
        <v>0</v>
      </c>
      <c r="P115" s="1" t="b">
        <f>IF(ISNUMBER(SEARCH(Table2[[#Headers],[מנהל]],Table2[[#This Row],[role]:[role]])),TRUE,FALSE)</f>
        <v>0</v>
      </c>
      <c r="Q115" s="1" t="b">
        <f>IF(ISNUMBER(SEARCH(Table2[[#Headers],[תעבורה]],Table2[[#This Row],[role]:[role]])),TRUE,FALSE)</f>
        <v>0</v>
      </c>
      <c r="R115" s="1" t="b">
        <f>IF(AND(Table2[[#This Row],[נשיא]]=TRUE,AND(Table2[[#This Row],[סגן]]=FALSE,Table2[[#This Row],[משנה]]=FALSE)),TRUE,FALSE)</f>
        <v>1</v>
      </c>
      <c r="S11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1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16" spans="1:20" x14ac:dyDescent="0.25">
      <c r="A116" s="1" t="s">
        <v>3963</v>
      </c>
      <c r="B116" s="1" t="str">
        <f>Table2[[#This Row],[Column1]]</f>
        <v>נשיא  בית משפט השלום חיפה בדימוס</v>
      </c>
      <c r="C116" s="1" t="b">
        <f>IF(ISNUMBER(SEARCH(Table2[[#Headers],[סגן]],Table2[[#This Row],[role]:[role]])),TRUE,FALSE)</f>
        <v>0</v>
      </c>
      <c r="D116" s="1" t="b">
        <f>IF(ISNUMBER(SEARCH(Table2[[#Headers],[נשיא]],Table2[[#This Row],[role]:[role]])),TRUE,FALSE)</f>
        <v>1</v>
      </c>
      <c r="E116" s="1" t="b">
        <f>IF(ISNUMBER(SEARCH(Table2[[#Headers],[שופט]],Table2[[#This Row],[role]:[role]])),TRUE,FALSE)</f>
        <v>0</v>
      </c>
      <c r="F116" s="1" t="b">
        <f>IF(ISNUMBER(SEARCH(Table2[[#Headers],[רשם]],Table2[[#This Row],[role]:[role]])),TRUE,FALSE)</f>
        <v>0</v>
      </c>
      <c r="G116" s="1" t="b">
        <f>IF(ISNUMBER(SEARCH(Table2[[#Headers],[מחוזי]],Table2[[#This Row],[role]:[role]])),TRUE,FALSE)</f>
        <v>0</v>
      </c>
      <c r="H116" s="1" t="b">
        <f>IF(ISNUMBER(SEARCH(Table2[[#Headers],[שלום]],Table2[[#This Row],[role]:[role]])),TRUE,FALSE)</f>
        <v>1</v>
      </c>
      <c r="I116" s="1" t="b">
        <f>IF(ISNUMBER(SEARCH(Table2[[#Headers],[אזורי]],Table2[[#This Row],[role]:[role]])),TRUE,FALSE)</f>
        <v>0</v>
      </c>
      <c r="J116" s="1" t="b">
        <f>IF(ISNUMBER(SEARCH(Table2[[#Headers],[ארצי]],Table2[[#This Row],[role]:[role]])),TRUE,FALSE)</f>
        <v>0</v>
      </c>
      <c r="K116" s="1" t="b">
        <f>IF(ISNUMBER(SEARCH(Table2[[#Headers],[עבודה]],Table2[[#This Row],[role]:[role]])),TRUE,FALSE)</f>
        <v>0</v>
      </c>
      <c r="L116" s="1" t="b">
        <f>IF(ISNUMBER(SEARCH(Table2[[#Headers],[עליון]],Table2[[#This Row],[role]:[role]])),TRUE,FALSE)</f>
        <v>0</v>
      </c>
      <c r="M116" s="1" t="b">
        <f>IF(ISNUMBER(SEARCH(Table2[[#Headers],[נוער]],Table2[[#This Row],[role]:[role]])),TRUE,FALSE)</f>
        <v>0</v>
      </c>
      <c r="N116" s="1" t="b">
        <f>IF(ISNUMBER(SEARCH(Table2[[#Headers],[משנה]],Table2[[#This Row],[role]:[role]])),TRUE,FALSE)</f>
        <v>0</v>
      </c>
      <c r="O116" s="1" t="b">
        <f>IF(ISNUMBER(SEARCH(Table2[[#Headers],[בתי המשפט]],Table2[[#This Row],[role]:[role]])),TRUE,FALSE)</f>
        <v>0</v>
      </c>
      <c r="P116" s="1" t="b">
        <f>IF(ISNUMBER(SEARCH(Table2[[#Headers],[מנהל]],Table2[[#This Row],[role]:[role]])),TRUE,FALSE)</f>
        <v>0</v>
      </c>
      <c r="Q116" s="1" t="b">
        <f>IF(ISNUMBER(SEARCH(Table2[[#Headers],[תעבורה]],Table2[[#This Row],[role]:[role]])),TRUE,FALSE)</f>
        <v>0</v>
      </c>
      <c r="R116" s="1" t="b">
        <f>IF(AND(Table2[[#This Row],[נשיא]]=TRUE,AND(Table2[[#This Row],[סגן]]=FALSE,Table2[[#This Row],[משנה]]=FALSE)),TRUE,FALSE)</f>
        <v>1</v>
      </c>
      <c r="S11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1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17" spans="1:20" x14ac:dyDescent="0.25">
      <c r="A117" s="1" t="s">
        <v>578</v>
      </c>
      <c r="B117" s="1" t="str">
        <f>Table2[[#This Row],[Column1]]</f>
        <v>נשיא  של בימ"ש המחוזי בחיפה</v>
      </c>
      <c r="C117" s="1" t="b">
        <f>IF(ISNUMBER(SEARCH(Table2[[#Headers],[סגן]],Table2[[#This Row],[role]:[role]])),TRUE,FALSE)</f>
        <v>0</v>
      </c>
      <c r="D117" s="1" t="b">
        <f>IF(ISNUMBER(SEARCH(Table2[[#Headers],[נשיא]],Table2[[#This Row],[role]:[role]])),TRUE,FALSE)</f>
        <v>1</v>
      </c>
      <c r="E117" s="1" t="b">
        <f>IF(ISNUMBER(SEARCH(Table2[[#Headers],[שופט]],Table2[[#This Row],[role]:[role]])),TRUE,FALSE)</f>
        <v>0</v>
      </c>
      <c r="F117" s="1" t="b">
        <f>IF(ISNUMBER(SEARCH(Table2[[#Headers],[רשם]],Table2[[#This Row],[role]:[role]])),TRUE,FALSE)</f>
        <v>0</v>
      </c>
      <c r="G117" s="1" t="b">
        <f>IF(ISNUMBER(SEARCH(Table2[[#Headers],[מחוזי]],Table2[[#This Row],[role]:[role]])),TRUE,FALSE)</f>
        <v>1</v>
      </c>
      <c r="H117" s="1" t="b">
        <f>IF(ISNUMBER(SEARCH(Table2[[#Headers],[שלום]],Table2[[#This Row],[role]:[role]])),TRUE,FALSE)</f>
        <v>0</v>
      </c>
      <c r="I117" s="1" t="b">
        <f>IF(ISNUMBER(SEARCH(Table2[[#Headers],[אזורי]],Table2[[#This Row],[role]:[role]])),TRUE,FALSE)</f>
        <v>0</v>
      </c>
      <c r="J117" s="1" t="b">
        <f>IF(ISNUMBER(SEARCH(Table2[[#Headers],[ארצי]],Table2[[#This Row],[role]:[role]])),TRUE,FALSE)</f>
        <v>0</v>
      </c>
      <c r="K117" s="1" t="b">
        <f>IF(ISNUMBER(SEARCH(Table2[[#Headers],[עבודה]],Table2[[#This Row],[role]:[role]])),TRUE,FALSE)</f>
        <v>0</v>
      </c>
      <c r="L117" s="1" t="b">
        <f>IF(ISNUMBER(SEARCH(Table2[[#Headers],[עליון]],Table2[[#This Row],[role]:[role]])),TRUE,FALSE)</f>
        <v>0</v>
      </c>
      <c r="M117" s="1" t="b">
        <f>IF(ISNUMBER(SEARCH(Table2[[#Headers],[נוער]],Table2[[#This Row],[role]:[role]])),TRUE,FALSE)</f>
        <v>0</v>
      </c>
      <c r="N117" s="1" t="b">
        <f>IF(ISNUMBER(SEARCH(Table2[[#Headers],[משנה]],Table2[[#This Row],[role]:[role]])),TRUE,FALSE)</f>
        <v>0</v>
      </c>
      <c r="O117" s="1" t="b">
        <f>IF(ISNUMBER(SEARCH(Table2[[#Headers],[בתי המשפט]],Table2[[#This Row],[role]:[role]])),TRUE,FALSE)</f>
        <v>0</v>
      </c>
      <c r="P117" s="1" t="b">
        <f>IF(ISNUMBER(SEARCH(Table2[[#Headers],[מנהל]],Table2[[#This Row],[role]:[role]])),TRUE,FALSE)</f>
        <v>0</v>
      </c>
      <c r="Q117" s="1" t="b">
        <f>IF(ISNUMBER(SEARCH(Table2[[#Headers],[תעבורה]],Table2[[#This Row],[role]:[role]])),TRUE,FALSE)</f>
        <v>0</v>
      </c>
      <c r="R117" s="1" t="b">
        <f>IF(AND(Table2[[#This Row],[נשיא]]=TRUE,AND(Table2[[#This Row],[סגן]]=FALSE,Table2[[#This Row],[משנה]]=FALSE)),TRUE,FALSE)</f>
        <v>1</v>
      </c>
      <c r="S11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1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18" spans="1:20" x14ac:dyDescent="0.25">
      <c r="A118" s="1" t="s">
        <v>990</v>
      </c>
      <c r="B118" s="1" t="str">
        <f>Table2[[#This Row],[Column1]]</f>
        <v>נשיא ביה"ד הארצי לעבודה בדימוס</v>
      </c>
      <c r="C118" s="1" t="b">
        <f>IF(ISNUMBER(SEARCH(Table2[[#Headers],[סגן]],Table2[[#This Row],[role]:[role]])),TRUE,FALSE)</f>
        <v>0</v>
      </c>
      <c r="D118" s="1" t="b">
        <f>IF(ISNUMBER(SEARCH(Table2[[#Headers],[נשיא]],Table2[[#This Row],[role]:[role]])),TRUE,FALSE)</f>
        <v>1</v>
      </c>
      <c r="E118" s="1" t="b">
        <f>IF(ISNUMBER(SEARCH(Table2[[#Headers],[שופט]],Table2[[#This Row],[role]:[role]])),TRUE,FALSE)</f>
        <v>0</v>
      </c>
      <c r="F118" s="1" t="b">
        <f>IF(ISNUMBER(SEARCH(Table2[[#Headers],[רשם]],Table2[[#This Row],[role]:[role]])),TRUE,FALSE)</f>
        <v>0</v>
      </c>
      <c r="G118" s="1" t="b">
        <f>IF(ISNUMBER(SEARCH(Table2[[#Headers],[מחוזי]],Table2[[#This Row],[role]:[role]])),TRUE,FALSE)</f>
        <v>0</v>
      </c>
      <c r="H118" s="1" t="b">
        <f>IF(ISNUMBER(SEARCH(Table2[[#Headers],[שלום]],Table2[[#This Row],[role]:[role]])),TRUE,FALSE)</f>
        <v>0</v>
      </c>
      <c r="I118" s="1" t="b">
        <f>IF(ISNUMBER(SEARCH(Table2[[#Headers],[אזורי]],Table2[[#This Row],[role]:[role]])),TRUE,FALSE)</f>
        <v>0</v>
      </c>
      <c r="J118" s="1" t="b">
        <f>IF(ISNUMBER(SEARCH(Table2[[#Headers],[ארצי]],Table2[[#This Row],[role]:[role]])),TRUE,FALSE)</f>
        <v>1</v>
      </c>
      <c r="K118" s="1" t="b">
        <f>IF(ISNUMBER(SEARCH(Table2[[#Headers],[עבודה]],Table2[[#This Row],[role]:[role]])),TRUE,FALSE)</f>
        <v>1</v>
      </c>
      <c r="L118" s="1" t="b">
        <f>IF(ISNUMBER(SEARCH(Table2[[#Headers],[עליון]],Table2[[#This Row],[role]:[role]])),TRUE,FALSE)</f>
        <v>0</v>
      </c>
      <c r="M118" s="1" t="b">
        <f>IF(ISNUMBER(SEARCH(Table2[[#Headers],[נוער]],Table2[[#This Row],[role]:[role]])),TRUE,FALSE)</f>
        <v>0</v>
      </c>
      <c r="N118" s="1" t="b">
        <f>IF(ISNUMBER(SEARCH(Table2[[#Headers],[משנה]],Table2[[#This Row],[role]:[role]])),TRUE,FALSE)</f>
        <v>0</v>
      </c>
      <c r="O118" s="1" t="b">
        <f>IF(ISNUMBER(SEARCH(Table2[[#Headers],[בתי המשפט]],Table2[[#This Row],[role]:[role]])),TRUE,FALSE)</f>
        <v>0</v>
      </c>
      <c r="P118" s="1" t="b">
        <f>IF(ISNUMBER(SEARCH(Table2[[#Headers],[מנהל]],Table2[[#This Row],[role]:[role]])),TRUE,FALSE)</f>
        <v>0</v>
      </c>
      <c r="Q118" s="1" t="b">
        <f>IF(ISNUMBER(SEARCH(Table2[[#Headers],[תעבורה]],Table2[[#This Row],[role]:[role]])),TRUE,FALSE)</f>
        <v>0</v>
      </c>
      <c r="R118" s="1" t="b">
        <f>IF(AND(Table2[[#This Row],[נשיא]]=TRUE,AND(Table2[[#This Row],[סגן]]=FALSE,Table2[[#This Row],[משנה]]=FALSE)),TRUE,FALSE)</f>
        <v>1</v>
      </c>
      <c r="S11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1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119" spans="1:20" x14ac:dyDescent="0.25">
      <c r="A119" s="1" t="s">
        <v>1406</v>
      </c>
      <c r="B119" s="1" t="str">
        <f>Table2[[#This Row],[Column1]]</f>
        <v>נשיא ביהמ"ש המחוזי בבאר שבע בדימוס</v>
      </c>
      <c r="C119" s="1" t="b">
        <f>IF(ISNUMBER(SEARCH(Table2[[#Headers],[סגן]],Table2[[#This Row],[role]:[role]])),TRUE,FALSE)</f>
        <v>0</v>
      </c>
      <c r="D119" s="1" t="b">
        <f>IF(ISNUMBER(SEARCH(Table2[[#Headers],[נשיא]],Table2[[#This Row],[role]:[role]])),TRUE,FALSE)</f>
        <v>1</v>
      </c>
      <c r="E119" s="1" t="b">
        <f>IF(ISNUMBER(SEARCH(Table2[[#Headers],[שופט]],Table2[[#This Row],[role]:[role]])),TRUE,FALSE)</f>
        <v>0</v>
      </c>
      <c r="F119" s="1" t="b">
        <f>IF(ISNUMBER(SEARCH(Table2[[#Headers],[רשם]],Table2[[#This Row],[role]:[role]])),TRUE,FALSE)</f>
        <v>0</v>
      </c>
      <c r="G119" s="1" t="b">
        <f>IF(ISNUMBER(SEARCH(Table2[[#Headers],[מחוזי]],Table2[[#This Row],[role]:[role]])),TRUE,FALSE)</f>
        <v>1</v>
      </c>
      <c r="H119" s="1" t="b">
        <f>IF(ISNUMBER(SEARCH(Table2[[#Headers],[שלום]],Table2[[#This Row],[role]:[role]])),TRUE,FALSE)</f>
        <v>0</v>
      </c>
      <c r="I119" s="1" t="b">
        <f>IF(ISNUMBER(SEARCH(Table2[[#Headers],[אזורי]],Table2[[#This Row],[role]:[role]])),TRUE,FALSE)</f>
        <v>0</v>
      </c>
      <c r="J119" s="1" t="b">
        <f>IF(ISNUMBER(SEARCH(Table2[[#Headers],[ארצי]],Table2[[#This Row],[role]:[role]])),TRUE,FALSE)</f>
        <v>0</v>
      </c>
      <c r="K119" s="1" t="b">
        <f>IF(ISNUMBER(SEARCH(Table2[[#Headers],[עבודה]],Table2[[#This Row],[role]:[role]])),TRUE,FALSE)</f>
        <v>0</v>
      </c>
      <c r="L119" s="1" t="b">
        <f>IF(ISNUMBER(SEARCH(Table2[[#Headers],[עליון]],Table2[[#This Row],[role]:[role]])),TRUE,FALSE)</f>
        <v>0</v>
      </c>
      <c r="M119" s="1" t="b">
        <f>IF(ISNUMBER(SEARCH(Table2[[#Headers],[נוער]],Table2[[#This Row],[role]:[role]])),TRUE,FALSE)</f>
        <v>0</v>
      </c>
      <c r="N119" s="1" t="b">
        <f>IF(ISNUMBER(SEARCH(Table2[[#Headers],[משנה]],Table2[[#This Row],[role]:[role]])),TRUE,FALSE)</f>
        <v>0</v>
      </c>
      <c r="O119" s="1" t="b">
        <f>IF(ISNUMBER(SEARCH(Table2[[#Headers],[בתי המשפט]],Table2[[#This Row],[role]:[role]])),TRUE,FALSE)</f>
        <v>0</v>
      </c>
      <c r="P119" s="1" t="b">
        <f>IF(ISNUMBER(SEARCH(Table2[[#Headers],[מנהל]],Table2[[#This Row],[role]:[role]])),TRUE,FALSE)</f>
        <v>0</v>
      </c>
      <c r="Q119" s="1" t="b">
        <f>IF(ISNUMBER(SEARCH(Table2[[#Headers],[תעבורה]],Table2[[#This Row],[role]:[role]])),TRUE,FALSE)</f>
        <v>0</v>
      </c>
      <c r="R119" s="1" t="b">
        <f>IF(AND(Table2[[#This Row],[נשיא]]=TRUE,AND(Table2[[#This Row],[סגן]]=FALSE,Table2[[#This Row],[משנה]]=FALSE)),TRUE,FALSE)</f>
        <v>1</v>
      </c>
      <c r="S11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1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20" spans="1:20" x14ac:dyDescent="0.25">
      <c r="A120" s="1" t="s">
        <v>2641</v>
      </c>
      <c r="B120" s="1" t="str">
        <f>Table2[[#This Row],[Column1]]</f>
        <v>נשיא ביהמ"ש המחוזי ירושלים</v>
      </c>
      <c r="C120" s="1" t="b">
        <f>IF(ISNUMBER(SEARCH(Table2[[#Headers],[סגן]],Table2[[#This Row],[role]:[role]])),TRUE,FALSE)</f>
        <v>0</v>
      </c>
      <c r="D120" s="1" t="b">
        <f>IF(ISNUMBER(SEARCH(Table2[[#Headers],[נשיא]],Table2[[#This Row],[role]:[role]])),TRUE,FALSE)</f>
        <v>1</v>
      </c>
      <c r="E120" s="1" t="b">
        <f>IF(ISNUMBER(SEARCH(Table2[[#Headers],[שופט]],Table2[[#This Row],[role]:[role]])),TRUE,FALSE)</f>
        <v>0</v>
      </c>
      <c r="F120" s="1" t="b">
        <f>IF(ISNUMBER(SEARCH(Table2[[#Headers],[רשם]],Table2[[#This Row],[role]:[role]])),TRUE,FALSE)</f>
        <v>0</v>
      </c>
      <c r="G120" s="1" t="b">
        <f>IF(ISNUMBER(SEARCH(Table2[[#Headers],[מחוזי]],Table2[[#This Row],[role]:[role]])),TRUE,FALSE)</f>
        <v>1</v>
      </c>
      <c r="H120" s="1" t="b">
        <f>IF(ISNUMBER(SEARCH(Table2[[#Headers],[שלום]],Table2[[#This Row],[role]:[role]])),TRUE,FALSE)</f>
        <v>0</v>
      </c>
      <c r="I120" s="1" t="b">
        <f>IF(ISNUMBER(SEARCH(Table2[[#Headers],[אזורי]],Table2[[#This Row],[role]:[role]])),TRUE,FALSE)</f>
        <v>0</v>
      </c>
      <c r="J120" s="1" t="b">
        <f>IF(ISNUMBER(SEARCH(Table2[[#Headers],[ארצי]],Table2[[#This Row],[role]:[role]])),TRUE,FALSE)</f>
        <v>0</v>
      </c>
      <c r="K120" s="1" t="b">
        <f>IF(ISNUMBER(SEARCH(Table2[[#Headers],[עבודה]],Table2[[#This Row],[role]:[role]])),TRUE,FALSE)</f>
        <v>0</v>
      </c>
      <c r="L120" s="1" t="b">
        <f>IF(ISNUMBER(SEARCH(Table2[[#Headers],[עליון]],Table2[[#This Row],[role]:[role]])),TRUE,FALSE)</f>
        <v>0</v>
      </c>
      <c r="M120" s="1" t="b">
        <f>IF(ISNUMBER(SEARCH(Table2[[#Headers],[נוער]],Table2[[#This Row],[role]:[role]])),TRUE,FALSE)</f>
        <v>0</v>
      </c>
      <c r="N120" s="1" t="b">
        <f>IF(ISNUMBER(SEARCH(Table2[[#Headers],[משנה]],Table2[[#This Row],[role]:[role]])),TRUE,FALSE)</f>
        <v>0</v>
      </c>
      <c r="O120" s="1" t="b">
        <f>IF(ISNUMBER(SEARCH(Table2[[#Headers],[בתי המשפט]],Table2[[#This Row],[role]:[role]])),TRUE,FALSE)</f>
        <v>0</v>
      </c>
      <c r="P120" s="1" t="b">
        <f>IF(ISNUMBER(SEARCH(Table2[[#Headers],[מנהל]],Table2[[#This Row],[role]:[role]])),TRUE,FALSE)</f>
        <v>0</v>
      </c>
      <c r="Q120" s="1" t="b">
        <f>IF(ISNUMBER(SEARCH(Table2[[#Headers],[תעבורה]],Table2[[#This Row],[role]:[role]])),TRUE,FALSE)</f>
        <v>0</v>
      </c>
      <c r="R120" s="1" t="b">
        <f>IF(AND(Table2[[#This Row],[נשיא]]=TRUE,AND(Table2[[#This Row],[סגן]]=FALSE,Table2[[#This Row],[משנה]]=FALSE)),TRUE,FALSE)</f>
        <v>1</v>
      </c>
      <c r="S12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21" spans="1:20" x14ac:dyDescent="0.25">
      <c r="A121" s="1" t="s">
        <v>3051</v>
      </c>
      <c r="B121" s="1" t="str">
        <f>Table2[[#This Row],[Column1]]</f>
        <v>נשיא ביהמ"ש השלום חיפה</v>
      </c>
      <c r="C121" s="1" t="b">
        <f>IF(ISNUMBER(SEARCH(Table2[[#Headers],[סגן]],Table2[[#This Row],[role]:[role]])),TRUE,FALSE)</f>
        <v>0</v>
      </c>
      <c r="D121" s="1" t="b">
        <f>IF(ISNUMBER(SEARCH(Table2[[#Headers],[נשיא]],Table2[[#This Row],[role]:[role]])),TRUE,FALSE)</f>
        <v>1</v>
      </c>
      <c r="E121" s="1" t="b">
        <f>IF(ISNUMBER(SEARCH(Table2[[#Headers],[שופט]],Table2[[#This Row],[role]:[role]])),TRUE,FALSE)</f>
        <v>0</v>
      </c>
      <c r="F121" s="1" t="b">
        <f>IF(ISNUMBER(SEARCH(Table2[[#Headers],[רשם]],Table2[[#This Row],[role]:[role]])),TRUE,FALSE)</f>
        <v>0</v>
      </c>
      <c r="G121" s="1" t="b">
        <f>IF(ISNUMBER(SEARCH(Table2[[#Headers],[מחוזי]],Table2[[#This Row],[role]:[role]])),TRUE,FALSE)</f>
        <v>0</v>
      </c>
      <c r="H121" s="1" t="b">
        <f>IF(ISNUMBER(SEARCH(Table2[[#Headers],[שלום]],Table2[[#This Row],[role]:[role]])),TRUE,FALSE)</f>
        <v>1</v>
      </c>
      <c r="I121" s="1" t="b">
        <f>IF(ISNUMBER(SEARCH(Table2[[#Headers],[אזורי]],Table2[[#This Row],[role]:[role]])),TRUE,FALSE)</f>
        <v>0</v>
      </c>
      <c r="J121" s="1" t="b">
        <f>IF(ISNUMBER(SEARCH(Table2[[#Headers],[ארצי]],Table2[[#This Row],[role]:[role]])),TRUE,FALSE)</f>
        <v>0</v>
      </c>
      <c r="K121" s="1" t="b">
        <f>IF(ISNUMBER(SEARCH(Table2[[#Headers],[עבודה]],Table2[[#This Row],[role]:[role]])),TRUE,FALSE)</f>
        <v>0</v>
      </c>
      <c r="L121" s="1" t="b">
        <f>IF(ISNUMBER(SEARCH(Table2[[#Headers],[עליון]],Table2[[#This Row],[role]:[role]])),TRUE,FALSE)</f>
        <v>0</v>
      </c>
      <c r="M121" s="1" t="b">
        <f>IF(ISNUMBER(SEARCH(Table2[[#Headers],[נוער]],Table2[[#This Row],[role]:[role]])),TRUE,FALSE)</f>
        <v>0</v>
      </c>
      <c r="N121" s="1" t="b">
        <f>IF(ISNUMBER(SEARCH(Table2[[#Headers],[משנה]],Table2[[#This Row],[role]:[role]])),TRUE,FALSE)</f>
        <v>0</v>
      </c>
      <c r="O121" s="1" t="b">
        <f>IF(ISNUMBER(SEARCH(Table2[[#Headers],[בתי המשפט]],Table2[[#This Row],[role]:[role]])),TRUE,FALSE)</f>
        <v>0</v>
      </c>
      <c r="P121" s="1" t="b">
        <f>IF(ISNUMBER(SEARCH(Table2[[#Headers],[מנהל]],Table2[[#This Row],[role]:[role]])),TRUE,FALSE)</f>
        <v>0</v>
      </c>
      <c r="Q121" s="1" t="b">
        <f>IF(ISNUMBER(SEARCH(Table2[[#Headers],[תעבורה]],Table2[[#This Row],[role]:[role]])),TRUE,FALSE)</f>
        <v>0</v>
      </c>
      <c r="R121" s="1" t="b">
        <f>IF(AND(Table2[[#This Row],[נשיא]]=TRUE,AND(Table2[[#This Row],[סגן]]=FALSE,Table2[[#This Row],[משנה]]=FALSE)),TRUE,FALSE)</f>
        <v>1</v>
      </c>
      <c r="S12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22" spans="1:20" x14ac:dyDescent="0.25">
      <c r="A122" s="1" t="s">
        <v>3218</v>
      </c>
      <c r="B122" s="1" t="str">
        <f>Table2[[#This Row],[Column1]]</f>
        <v>נשיא בימ"ש השלום מחוז צפון, שופט בפועל של בימ"ש מחוזי צפון</v>
      </c>
      <c r="C122" s="1" t="b">
        <f>IF(ISNUMBER(SEARCH(Table2[[#Headers],[סגן]],Table2[[#This Row],[role]:[role]])),TRUE,FALSE)</f>
        <v>0</v>
      </c>
      <c r="D122" s="1" t="b">
        <f>IF(ISNUMBER(SEARCH(Table2[[#Headers],[נשיא]],Table2[[#This Row],[role]:[role]])),TRUE,FALSE)</f>
        <v>1</v>
      </c>
      <c r="E122" s="1" t="b">
        <f>IF(ISNUMBER(SEARCH(Table2[[#Headers],[שופט]],Table2[[#This Row],[role]:[role]])),TRUE,FALSE)</f>
        <v>1</v>
      </c>
      <c r="F122" s="1" t="b">
        <f>IF(ISNUMBER(SEARCH(Table2[[#Headers],[רשם]],Table2[[#This Row],[role]:[role]])),TRUE,FALSE)</f>
        <v>0</v>
      </c>
      <c r="G122" s="1" t="b">
        <f>IF(ISNUMBER(SEARCH(Table2[[#Headers],[מחוזי]],Table2[[#This Row],[role]:[role]])),TRUE,FALSE)</f>
        <v>1</v>
      </c>
      <c r="H122" s="1" t="b">
        <f>IF(ISNUMBER(SEARCH(Table2[[#Headers],[שלום]],Table2[[#This Row],[role]:[role]])),TRUE,FALSE)</f>
        <v>1</v>
      </c>
      <c r="I122" s="1" t="b">
        <f>IF(ISNUMBER(SEARCH(Table2[[#Headers],[אזורי]],Table2[[#This Row],[role]:[role]])),TRUE,FALSE)</f>
        <v>0</v>
      </c>
      <c r="J122" s="1" t="b">
        <f>IF(ISNUMBER(SEARCH(Table2[[#Headers],[ארצי]],Table2[[#This Row],[role]:[role]])),TRUE,FALSE)</f>
        <v>0</v>
      </c>
      <c r="K122" s="1" t="b">
        <f>IF(ISNUMBER(SEARCH(Table2[[#Headers],[עבודה]],Table2[[#This Row],[role]:[role]])),TRUE,FALSE)</f>
        <v>0</v>
      </c>
      <c r="L122" s="1" t="b">
        <f>IF(ISNUMBER(SEARCH(Table2[[#Headers],[עליון]],Table2[[#This Row],[role]:[role]])),TRUE,FALSE)</f>
        <v>0</v>
      </c>
      <c r="M122" s="1" t="b">
        <f>IF(ISNUMBER(SEARCH(Table2[[#Headers],[נוער]],Table2[[#This Row],[role]:[role]])),TRUE,FALSE)</f>
        <v>0</v>
      </c>
      <c r="N122" s="1" t="b">
        <f>IF(ISNUMBER(SEARCH(Table2[[#Headers],[משנה]],Table2[[#This Row],[role]:[role]])),TRUE,FALSE)</f>
        <v>0</v>
      </c>
      <c r="O122" s="1" t="b">
        <f>IF(ISNUMBER(SEARCH(Table2[[#Headers],[בתי המשפט]],Table2[[#This Row],[role]:[role]])),TRUE,FALSE)</f>
        <v>0</v>
      </c>
      <c r="P122" s="1" t="b">
        <f>IF(ISNUMBER(SEARCH(Table2[[#Headers],[מנהל]],Table2[[#This Row],[role]:[role]])),TRUE,FALSE)</f>
        <v>0</v>
      </c>
      <c r="Q122" s="1" t="b">
        <f>IF(ISNUMBER(SEARCH(Table2[[#Headers],[תעבורה]],Table2[[#This Row],[role]:[role]])),TRUE,FALSE)</f>
        <v>0</v>
      </c>
      <c r="R122" s="1" t="b">
        <f>IF(AND(Table2[[#This Row],[נשיא]]=TRUE,AND(Table2[[#This Row],[סגן]]=FALSE,Table2[[#This Row],[משנה]]=FALSE)),TRUE,FALSE)</f>
        <v>1</v>
      </c>
      <c r="S12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23" spans="1:20" x14ac:dyDescent="0.25">
      <c r="A123" s="1" t="s">
        <v>2255</v>
      </c>
      <c r="B123" s="1" t="str">
        <f>Table2[[#This Row],[Column1]]</f>
        <v>נשיא בית הדין האזורי לעבודה ב"ש</v>
      </c>
      <c r="C123" s="1" t="b">
        <f>IF(ISNUMBER(SEARCH(Table2[[#Headers],[סגן]],Table2[[#This Row],[role]:[role]])),TRUE,FALSE)</f>
        <v>0</v>
      </c>
      <c r="D123" s="1" t="b">
        <f>IF(ISNUMBER(SEARCH(Table2[[#Headers],[נשיא]],Table2[[#This Row],[role]:[role]])),TRUE,FALSE)</f>
        <v>1</v>
      </c>
      <c r="E123" s="1" t="b">
        <f>IF(ISNUMBER(SEARCH(Table2[[#Headers],[שופט]],Table2[[#This Row],[role]:[role]])),TRUE,FALSE)</f>
        <v>0</v>
      </c>
      <c r="F123" s="1" t="b">
        <f>IF(ISNUMBER(SEARCH(Table2[[#Headers],[רשם]],Table2[[#This Row],[role]:[role]])),TRUE,FALSE)</f>
        <v>0</v>
      </c>
      <c r="G123" s="1" t="b">
        <f>IF(ISNUMBER(SEARCH(Table2[[#Headers],[מחוזי]],Table2[[#This Row],[role]:[role]])),TRUE,FALSE)</f>
        <v>0</v>
      </c>
      <c r="H123" s="1" t="b">
        <f>IF(ISNUMBER(SEARCH(Table2[[#Headers],[שלום]],Table2[[#This Row],[role]:[role]])),TRUE,FALSE)</f>
        <v>0</v>
      </c>
      <c r="I123" s="1" t="b">
        <f>IF(ISNUMBER(SEARCH(Table2[[#Headers],[אזורי]],Table2[[#This Row],[role]:[role]])),TRUE,FALSE)</f>
        <v>1</v>
      </c>
      <c r="J123" s="1" t="b">
        <f>IF(ISNUMBER(SEARCH(Table2[[#Headers],[ארצי]],Table2[[#This Row],[role]:[role]])),TRUE,FALSE)</f>
        <v>0</v>
      </c>
      <c r="K123" s="1" t="b">
        <f>IF(ISNUMBER(SEARCH(Table2[[#Headers],[עבודה]],Table2[[#This Row],[role]:[role]])),TRUE,FALSE)</f>
        <v>1</v>
      </c>
      <c r="L123" s="1" t="b">
        <f>IF(ISNUMBER(SEARCH(Table2[[#Headers],[עליון]],Table2[[#This Row],[role]:[role]])),TRUE,FALSE)</f>
        <v>0</v>
      </c>
      <c r="M123" s="1" t="b">
        <f>IF(ISNUMBER(SEARCH(Table2[[#Headers],[נוער]],Table2[[#This Row],[role]:[role]])),TRUE,FALSE)</f>
        <v>0</v>
      </c>
      <c r="N123" s="1" t="b">
        <f>IF(ISNUMBER(SEARCH(Table2[[#Headers],[משנה]],Table2[[#This Row],[role]:[role]])),TRUE,FALSE)</f>
        <v>0</v>
      </c>
      <c r="O123" s="1" t="b">
        <f>IF(ISNUMBER(SEARCH(Table2[[#Headers],[בתי המשפט]],Table2[[#This Row],[role]:[role]])),TRUE,FALSE)</f>
        <v>0</v>
      </c>
      <c r="P123" s="1" t="b">
        <f>IF(ISNUMBER(SEARCH(Table2[[#Headers],[מנהל]],Table2[[#This Row],[role]:[role]])),TRUE,FALSE)</f>
        <v>0</v>
      </c>
      <c r="Q123" s="1" t="b">
        <f>IF(ISNUMBER(SEARCH(Table2[[#Headers],[תעבורה]],Table2[[#This Row],[role]:[role]])),TRUE,FALSE)</f>
        <v>0</v>
      </c>
      <c r="R123" s="1" t="b">
        <f>IF(AND(Table2[[#This Row],[נשיא]]=TRUE,AND(Table2[[#This Row],[סגן]]=FALSE,Table2[[#This Row],[משנה]]=FALSE)),TRUE,FALSE)</f>
        <v>1</v>
      </c>
      <c r="S12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24" spans="1:20" x14ac:dyDescent="0.25">
      <c r="A124" s="1" t="s">
        <v>3635</v>
      </c>
      <c r="B124" s="1" t="str">
        <f>Table2[[#This Row],[Column1]]</f>
        <v>נשיא בית הדין האזורי לעבודה חיפה</v>
      </c>
      <c r="C124" s="1" t="b">
        <f>IF(ISNUMBER(SEARCH(Table2[[#Headers],[סגן]],Table2[[#This Row],[role]:[role]])),TRUE,FALSE)</f>
        <v>0</v>
      </c>
      <c r="D124" s="1" t="b">
        <f>IF(ISNUMBER(SEARCH(Table2[[#Headers],[נשיא]],Table2[[#This Row],[role]:[role]])),TRUE,FALSE)</f>
        <v>1</v>
      </c>
      <c r="E124" s="1" t="b">
        <f>IF(ISNUMBER(SEARCH(Table2[[#Headers],[שופט]],Table2[[#This Row],[role]:[role]])),TRUE,FALSE)</f>
        <v>0</v>
      </c>
      <c r="F124" s="1" t="b">
        <f>IF(ISNUMBER(SEARCH(Table2[[#Headers],[רשם]],Table2[[#This Row],[role]:[role]])),TRUE,FALSE)</f>
        <v>0</v>
      </c>
      <c r="G124" s="1" t="b">
        <f>IF(ISNUMBER(SEARCH(Table2[[#Headers],[מחוזי]],Table2[[#This Row],[role]:[role]])),TRUE,FALSE)</f>
        <v>0</v>
      </c>
      <c r="H124" s="1" t="b">
        <f>IF(ISNUMBER(SEARCH(Table2[[#Headers],[שלום]],Table2[[#This Row],[role]:[role]])),TRUE,FALSE)</f>
        <v>0</v>
      </c>
      <c r="I124" s="1" t="b">
        <f>IF(ISNUMBER(SEARCH(Table2[[#Headers],[אזורי]],Table2[[#This Row],[role]:[role]])),TRUE,FALSE)</f>
        <v>1</v>
      </c>
      <c r="J124" s="1" t="b">
        <f>IF(ISNUMBER(SEARCH(Table2[[#Headers],[ארצי]],Table2[[#This Row],[role]:[role]])),TRUE,FALSE)</f>
        <v>0</v>
      </c>
      <c r="K124" s="1" t="b">
        <f>IF(ISNUMBER(SEARCH(Table2[[#Headers],[עבודה]],Table2[[#This Row],[role]:[role]])),TRUE,FALSE)</f>
        <v>1</v>
      </c>
      <c r="L124" s="1" t="b">
        <f>IF(ISNUMBER(SEARCH(Table2[[#Headers],[עליון]],Table2[[#This Row],[role]:[role]])),TRUE,FALSE)</f>
        <v>0</v>
      </c>
      <c r="M124" s="1" t="b">
        <f>IF(ISNUMBER(SEARCH(Table2[[#Headers],[נוער]],Table2[[#This Row],[role]:[role]])),TRUE,FALSE)</f>
        <v>0</v>
      </c>
      <c r="N124" s="1" t="b">
        <f>IF(ISNUMBER(SEARCH(Table2[[#Headers],[משנה]],Table2[[#This Row],[role]:[role]])),TRUE,FALSE)</f>
        <v>0</v>
      </c>
      <c r="O124" s="1" t="b">
        <f>IF(ISNUMBER(SEARCH(Table2[[#Headers],[בתי המשפט]],Table2[[#This Row],[role]:[role]])),TRUE,FALSE)</f>
        <v>0</v>
      </c>
      <c r="P124" s="1" t="b">
        <f>IF(ISNUMBER(SEARCH(Table2[[#Headers],[מנהל]],Table2[[#This Row],[role]:[role]])),TRUE,FALSE)</f>
        <v>0</v>
      </c>
      <c r="Q124" s="1" t="b">
        <f>IF(ISNUMBER(SEARCH(Table2[[#Headers],[תעבורה]],Table2[[#This Row],[role]:[role]])),TRUE,FALSE)</f>
        <v>0</v>
      </c>
      <c r="R124" s="1" t="b">
        <f>IF(AND(Table2[[#This Row],[נשיא]]=TRUE,AND(Table2[[#This Row],[סגן]]=FALSE,Table2[[#This Row],[משנה]]=FALSE)),TRUE,FALSE)</f>
        <v>1</v>
      </c>
      <c r="S12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25" spans="1:20" x14ac:dyDescent="0.25">
      <c r="A125" s="1" t="s">
        <v>2421</v>
      </c>
      <c r="B125" s="1" t="str">
        <f>Table2[[#This Row],[Column1]]</f>
        <v>נשיא בית הדין האזורי לעבודה חיפה בדימוס</v>
      </c>
      <c r="C125" s="1" t="b">
        <f>IF(ISNUMBER(SEARCH(Table2[[#Headers],[סגן]],Table2[[#This Row],[role]:[role]])),TRUE,FALSE)</f>
        <v>0</v>
      </c>
      <c r="D125" s="1" t="b">
        <f>IF(ISNUMBER(SEARCH(Table2[[#Headers],[נשיא]],Table2[[#This Row],[role]:[role]])),TRUE,FALSE)</f>
        <v>1</v>
      </c>
      <c r="E125" s="1" t="b">
        <f>IF(ISNUMBER(SEARCH(Table2[[#Headers],[שופט]],Table2[[#This Row],[role]:[role]])),TRUE,FALSE)</f>
        <v>0</v>
      </c>
      <c r="F125" s="1" t="b">
        <f>IF(ISNUMBER(SEARCH(Table2[[#Headers],[רשם]],Table2[[#This Row],[role]:[role]])),TRUE,FALSE)</f>
        <v>0</v>
      </c>
      <c r="G125" s="1" t="b">
        <f>IF(ISNUMBER(SEARCH(Table2[[#Headers],[מחוזי]],Table2[[#This Row],[role]:[role]])),TRUE,FALSE)</f>
        <v>0</v>
      </c>
      <c r="H125" s="1" t="b">
        <f>IF(ISNUMBER(SEARCH(Table2[[#Headers],[שלום]],Table2[[#This Row],[role]:[role]])),TRUE,FALSE)</f>
        <v>0</v>
      </c>
      <c r="I125" s="1" t="b">
        <f>IF(ISNUMBER(SEARCH(Table2[[#Headers],[אזורי]],Table2[[#This Row],[role]:[role]])),TRUE,FALSE)</f>
        <v>1</v>
      </c>
      <c r="J125" s="1" t="b">
        <f>IF(ISNUMBER(SEARCH(Table2[[#Headers],[ארצי]],Table2[[#This Row],[role]:[role]])),TRUE,FALSE)</f>
        <v>0</v>
      </c>
      <c r="K125" s="1" t="b">
        <f>IF(ISNUMBER(SEARCH(Table2[[#Headers],[עבודה]],Table2[[#This Row],[role]:[role]])),TRUE,FALSE)</f>
        <v>1</v>
      </c>
      <c r="L125" s="1" t="b">
        <f>IF(ISNUMBER(SEARCH(Table2[[#Headers],[עליון]],Table2[[#This Row],[role]:[role]])),TRUE,FALSE)</f>
        <v>0</v>
      </c>
      <c r="M125" s="1" t="b">
        <f>IF(ISNUMBER(SEARCH(Table2[[#Headers],[נוער]],Table2[[#This Row],[role]:[role]])),TRUE,FALSE)</f>
        <v>0</v>
      </c>
      <c r="N125" s="1" t="b">
        <f>IF(ISNUMBER(SEARCH(Table2[[#Headers],[משנה]],Table2[[#This Row],[role]:[role]])),TRUE,FALSE)</f>
        <v>0</v>
      </c>
      <c r="O125" s="1" t="b">
        <f>IF(ISNUMBER(SEARCH(Table2[[#Headers],[בתי המשפט]],Table2[[#This Row],[role]:[role]])),TRUE,FALSE)</f>
        <v>0</v>
      </c>
      <c r="P125" s="1" t="b">
        <f>IF(ISNUMBER(SEARCH(Table2[[#Headers],[מנהל]],Table2[[#This Row],[role]:[role]])),TRUE,FALSE)</f>
        <v>0</v>
      </c>
      <c r="Q125" s="1" t="b">
        <f>IF(ISNUMBER(SEARCH(Table2[[#Headers],[תעבורה]],Table2[[#This Row],[role]:[role]])),TRUE,FALSE)</f>
        <v>0</v>
      </c>
      <c r="R125" s="1" t="b">
        <f>IF(AND(Table2[[#This Row],[נשיא]]=TRUE,AND(Table2[[#This Row],[סגן]]=FALSE,Table2[[#This Row],[משנה]]=FALSE)),TRUE,FALSE)</f>
        <v>1</v>
      </c>
      <c r="S12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26" spans="1:20" x14ac:dyDescent="0.25">
      <c r="A126" s="1" t="s">
        <v>117</v>
      </c>
      <c r="B126" s="1" t="str">
        <f>Table2[[#This Row],[Column1]]</f>
        <v>נשיא בית הדין האזורי לעבודה ירושלים</v>
      </c>
      <c r="C126" s="1" t="b">
        <f>IF(ISNUMBER(SEARCH(Table2[[#Headers],[סגן]],Table2[[#This Row],[role]:[role]])),TRUE,FALSE)</f>
        <v>0</v>
      </c>
      <c r="D126" s="1" t="b">
        <f>IF(ISNUMBER(SEARCH(Table2[[#Headers],[נשיא]],Table2[[#This Row],[role]:[role]])),TRUE,FALSE)</f>
        <v>1</v>
      </c>
      <c r="E126" s="1" t="b">
        <f>IF(ISNUMBER(SEARCH(Table2[[#Headers],[שופט]],Table2[[#This Row],[role]:[role]])),TRUE,FALSE)</f>
        <v>0</v>
      </c>
      <c r="F126" s="1" t="b">
        <f>IF(ISNUMBER(SEARCH(Table2[[#Headers],[רשם]],Table2[[#This Row],[role]:[role]])),TRUE,FALSE)</f>
        <v>0</v>
      </c>
      <c r="G126" s="1" t="b">
        <f>IF(ISNUMBER(SEARCH(Table2[[#Headers],[מחוזי]],Table2[[#This Row],[role]:[role]])),TRUE,FALSE)</f>
        <v>0</v>
      </c>
      <c r="H126" s="1" t="b">
        <f>IF(ISNUMBER(SEARCH(Table2[[#Headers],[שלום]],Table2[[#This Row],[role]:[role]])),TRUE,FALSE)</f>
        <v>0</v>
      </c>
      <c r="I126" s="1" t="b">
        <f>IF(ISNUMBER(SEARCH(Table2[[#Headers],[אזורי]],Table2[[#This Row],[role]:[role]])),TRUE,FALSE)</f>
        <v>1</v>
      </c>
      <c r="J126" s="1" t="b">
        <f>IF(ISNUMBER(SEARCH(Table2[[#Headers],[ארצי]],Table2[[#This Row],[role]:[role]])),TRUE,FALSE)</f>
        <v>0</v>
      </c>
      <c r="K126" s="1" t="b">
        <f>IF(ISNUMBER(SEARCH(Table2[[#Headers],[עבודה]],Table2[[#This Row],[role]:[role]])),TRUE,FALSE)</f>
        <v>1</v>
      </c>
      <c r="L126" s="1" t="b">
        <f>IF(ISNUMBER(SEARCH(Table2[[#Headers],[עליון]],Table2[[#This Row],[role]:[role]])),TRUE,FALSE)</f>
        <v>0</v>
      </c>
      <c r="M126" s="1" t="b">
        <f>IF(ISNUMBER(SEARCH(Table2[[#Headers],[נוער]],Table2[[#This Row],[role]:[role]])),TRUE,FALSE)</f>
        <v>0</v>
      </c>
      <c r="N126" s="1" t="b">
        <f>IF(ISNUMBER(SEARCH(Table2[[#Headers],[משנה]],Table2[[#This Row],[role]:[role]])),TRUE,FALSE)</f>
        <v>0</v>
      </c>
      <c r="O126" s="1" t="b">
        <f>IF(ISNUMBER(SEARCH(Table2[[#Headers],[בתי המשפט]],Table2[[#This Row],[role]:[role]])),TRUE,FALSE)</f>
        <v>0</v>
      </c>
      <c r="P126" s="1" t="b">
        <f>IF(ISNUMBER(SEARCH(Table2[[#Headers],[מנהל]],Table2[[#This Row],[role]:[role]])),TRUE,FALSE)</f>
        <v>0</v>
      </c>
      <c r="Q126" s="1" t="b">
        <f>IF(ISNUMBER(SEARCH(Table2[[#Headers],[תעבורה]],Table2[[#This Row],[role]:[role]])),TRUE,FALSE)</f>
        <v>0</v>
      </c>
      <c r="R126" s="1" t="b">
        <f>IF(AND(Table2[[#This Row],[נשיא]]=TRUE,AND(Table2[[#This Row],[סגן]]=FALSE,Table2[[#This Row],[משנה]]=FALSE)),TRUE,FALSE)</f>
        <v>1</v>
      </c>
      <c r="S12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27" spans="1:20" x14ac:dyDescent="0.25">
      <c r="A127" s="1" t="s">
        <v>4025</v>
      </c>
      <c r="B127" s="1" t="str">
        <f>Table2[[#This Row],[Column1]]</f>
        <v>נשיא בית הדין האזורי לעבודה נצרת</v>
      </c>
      <c r="C127" s="1" t="b">
        <f>IF(ISNUMBER(SEARCH(Table2[[#Headers],[סגן]],Table2[[#This Row],[role]:[role]])),TRUE,FALSE)</f>
        <v>0</v>
      </c>
      <c r="D127" s="1" t="b">
        <f>IF(ISNUMBER(SEARCH(Table2[[#Headers],[נשיא]],Table2[[#This Row],[role]:[role]])),TRUE,FALSE)</f>
        <v>1</v>
      </c>
      <c r="E127" s="1" t="b">
        <f>IF(ISNUMBER(SEARCH(Table2[[#Headers],[שופט]],Table2[[#This Row],[role]:[role]])),TRUE,FALSE)</f>
        <v>0</v>
      </c>
      <c r="F127" s="1" t="b">
        <f>IF(ISNUMBER(SEARCH(Table2[[#Headers],[רשם]],Table2[[#This Row],[role]:[role]])),TRUE,FALSE)</f>
        <v>0</v>
      </c>
      <c r="G127" s="1" t="b">
        <f>IF(ISNUMBER(SEARCH(Table2[[#Headers],[מחוזי]],Table2[[#This Row],[role]:[role]])),TRUE,FALSE)</f>
        <v>0</v>
      </c>
      <c r="H127" s="1" t="b">
        <f>IF(ISNUMBER(SEARCH(Table2[[#Headers],[שלום]],Table2[[#This Row],[role]:[role]])),TRUE,FALSE)</f>
        <v>0</v>
      </c>
      <c r="I127" s="1" t="b">
        <f>IF(ISNUMBER(SEARCH(Table2[[#Headers],[אזורי]],Table2[[#This Row],[role]:[role]])),TRUE,FALSE)</f>
        <v>1</v>
      </c>
      <c r="J127" s="1" t="b">
        <f>IF(ISNUMBER(SEARCH(Table2[[#Headers],[ארצי]],Table2[[#This Row],[role]:[role]])),TRUE,FALSE)</f>
        <v>0</v>
      </c>
      <c r="K127" s="1" t="b">
        <f>IF(ISNUMBER(SEARCH(Table2[[#Headers],[עבודה]],Table2[[#This Row],[role]:[role]])),TRUE,FALSE)</f>
        <v>1</v>
      </c>
      <c r="L127" s="1" t="b">
        <f>IF(ISNUMBER(SEARCH(Table2[[#Headers],[עליון]],Table2[[#This Row],[role]:[role]])),TRUE,FALSE)</f>
        <v>0</v>
      </c>
      <c r="M127" s="1" t="b">
        <f>IF(ISNUMBER(SEARCH(Table2[[#Headers],[נוער]],Table2[[#This Row],[role]:[role]])),TRUE,FALSE)</f>
        <v>0</v>
      </c>
      <c r="N127" s="1" t="b">
        <f>IF(ISNUMBER(SEARCH(Table2[[#Headers],[משנה]],Table2[[#This Row],[role]:[role]])),TRUE,FALSE)</f>
        <v>0</v>
      </c>
      <c r="O127" s="1" t="b">
        <f>IF(ISNUMBER(SEARCH(Table2[[#Headers],[בתי המשפט]],Table2[[#This Row],[role]:[role]])),TRUE,FALSE)</f>
        <v>0</v>
      </c>
      <c r="P127" s="1" t="b">
        <f>IF(ISNUMBER(SEARCH(Table2[[#Headers],[מנהל]],Table2[[#This Row],[role]:[role]])),TRUE,FALSE)</f>
        <v>0</v>
      </c>
      <c r="Q127" s="1" t="b">
        <f>IF(ISNUMBER(SEARCH(Table2[[#Headers],[תעבורה]],Table2[[#This Row],[role]:[role]])),TRUE,FALSE)</f>
        <v>0</v>
      </c>
      <c r="R127" s="1" t="b">
        <f>IF(AND(Table2[[#This Row],[נשיא]]=TRUE,AND(Table2[[#This Row],[סגן]]=FALSE,Table2[[#This Row],[משנה]]=FALSE)),TRUE,FALSE)</f>
        <v>1</v>
      </c>
      <c r="S12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28" spans="1:20" x14ac:dyDescent="0.25">
      <c r="A128" s="1" t="s">
        <v>1262</v>
      </c>
      <c r="B128" s="1" t="str">
        <f>Table2[[#This Row],[Column1]]</f>
        <v>נשיא בית הדין הארצי לעבודה</v>
      </c>
      <c r="C128" s="1" t="b">
        <f>IF(ISNUMBER(SEARCH(Table2[[#Headers],[סגן]],Table2[[#This Row],[role]:[role]])),TRUE,FALSE)</f>
        <v>0</v>
      </c>
      <c r="D128" s="1" t="b">
        <f>IF(ISNUMBER(SEARCH(Table2[[#Headers],[נשיא]],Table2[[#This Row],[role]:[role]])),TRUE,FALSE)</f>
        <v>1</v>
      </c>
      <c r="E128" s="1" t="b">
        <f>IF(ISNUMBER(SEARCH(Table2[[#Headers],[שופט]],Table2[[#This Row],[role]:[role]])),TRUE,FALSE)</f>
        <v>0</v>
      </c>
      <c r="F128" s="1" t="b">
        <f>IF(ISNUMBER(SEARCH(Table2[[#Headers],[רשם]],Table2[[#This Row],[role]:[role]])),TRUE,FALSE)</f>
        <v>0</v>
      </c>
      <c r="G128" s="1" t="b">
        <f>IF(ISNUMBER(SEARCH(Table2[[#Headers],[מחוזי]],Table2[[#This Row],[role]:[role]])),TRUE,FALSE)</f>
        <v>0</v>
      </c>
      <c r="H128" s="1" t="b">
        <f>IF(ISNUMBER(SEARCH(Table2[[#Headers],[שלום]],Table2[[#This Row],[role]:[role]])),TRUE,FALSE)</f>
        <v>0</v>
      </c>
      <c r="I128" s="1" t="b">
        <f>IF(ISNUMBER(SEARCH(Table2[[#Headers],[אזורי]],Table2[[#This Row],[role]:[role]])),TRUE,FALSE)</f>
        <v>0</v>
      </c>
      <c r="J128" s="1" t="b">
        <f>IF(ISNUMBER(SEARCH(Table2[[#Headers],[ארצי]],Table2[[#This Row],[role]:[role]])),TRUE,FALSE)</f>
        <v>1</v>
      </c>
      <c r="K128" s="1" t="b">
        <f>IF(ISNUMBER(SEARCH(Table2[[#Headers],[עבודה]],Table2[[#This Row],[role]:[role]])),TRUE,FALSE)</f>
        <v>1</v>
      </c>
      <c r="L128" s="1" t="b">
        <f>IF(ISNUMBER(SEARCH(Table2[[#Headers],[עליון]],Table2[[#This Row],[role]:[role]])),TRUE,FALSE)</f>
        <v>0</v>
      </c>
      <c r="M128" s="1" t="b">
        <f>IF(ISNUMBER(SEARCH(Table2[[#Headers],[נוער]],Table2[[#This Row],[role]:[role]])),TRUE,FALSE)</f>
        <v>0</v>
      </c>
      <c r="N128" s="1" t="b">
        <f>IF(ISNUMBER(SEARCH(Table2[[#Headers],[משנה]],Table2[[#This Row],[role]:[role]])),TRUE,FALSE)</f>
        <v>0</v>
      </c>
      <c r="O128" s="1" t="b">
        <f>IF(ISNUMBER(SEARCH(Table2[[#Headers],[בתי המשפט]],Table2[[#This Row],[role]:[role]])),TRUE,FALSE)</f>
        <v>0</v>
      </c>
      <c r="P128" s="1" t="b">
        <f>IF(ISNUMBER(SEARCH(Table2[[#Headers],[מנהל]],Table2[[#This Row],[role]:[role]])),TRUE,FALSE)</f>
        <v>0</v>
      </c>
      <c r="Q128" s="1" t="b">
        <f>IF(ISNUMBER(SEARCH(Table2[[#Headers],[תעבורה]],Table2[[#This Row],[role]:[role]])),TRUE,FALSE)</f>
        <v>0</v>
      </c>
      <c r="R128" s="1" t="b">
        <f>IF(AND(Table2[[#This Row],[נשיא]]=TRUE,AND(Table2[[#This Row],[סגן]]=FALSE,Table2[[#This Row],[משנה]]=FALSE)),TRUE,FALSE)</f>
        <v>1</v>
      </c>
      <c r="S12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129" spans="1:20" x14ac:dyDescent="0.25">
      <c r="A129" s="1" t="s">
        <v>159</v>
      </c>
      <c r="B129" s="1" t="str">
        <f>Table2[[#This Row],[Column1]]</f>
        <v>נשיא בית הדין הארצי לעבודה בדימוס</v>
      </c>
      <c r="C129" s="1" t="b">
        <f>IF(ISNUMBER(SEARCH(Table2[[#Headers],[סגן]],Table2[[#This Row],[role]:[role]])),TRUE,FALSE)</f>
        <v>0</v>
      </c>
      <c r="D129" s="1" t="b">
        <f>IF(ISNUMBER(SEARCH(Table2[[#Headers],[נשיא]],Table2[[#This Row],[role]:[role]])),TRUE,FALSE)</f>
        <v>1</v>
      </c>
      <c r="E129" s="1" t="b">
        <f>IF(ISNUMBER(SEARCH(Table2[[#Headers],[שופט]],Table2[[#This Row],[role]:[role]])),TRUE,FALSE)</f>
        <v>0</v>
      </c>
      <c r="F129" s="1" t="b">
        <f>IF(ISNUMBER(SEARCH(Table2[[#Headers],[רשם]],Table2[[#This Row],[role]:[role]])),TRUE,FALSE)</f>
        <v>0</v>
      </c>
      <c r="G129" s="1" t="b">
        <f>IF(ISNUMBER(SEARCH(Table2[[#Headers],[מחוזי]],Table2[[#This Row],[role]:[role]])),TRUE,FALSE)</f>
        <v>0</v>
      </c>
      <c r="H129" s="1" t="b">
        <f>IF(ISNUMBER(SEARCH(Table2[[#Headers],[שלום]],Table2[[#This Row],[role]:[role]])),TRUE,FALSE)</f>
        <v>0</v>
      </c>
      <c r="I129" s="1" t="b">
        <f>IF(ISNUMBER(SEARCH(Table2[[#Headers],[אזורי]],Table2[[#This Row],[role]:[role]])),TRUE,FALSE)</f>
        <v>0</v>
      </c>
      <c r="J129" s="1" t="b">
        <f>IF(ISNUMBER(SEARCH(Table2[[#Headers],[ארצי]],Table2[[#This Row],[role]:[role]])),TRUE,FALSE)</f>
        <v>1</v>
      </c>
      <c r="K129" s="1" t="b">
        <f>IF(ISNUMBER(SEARCH(Table2[[#Headers],[עבודה]],Table2[[#This Row],[role]:[role]])),TRUE,FALSE)</f>
        <v>1</v>
      </c>
      <c r="L129" s="1" t="b">
        <f>IF(ISNUMBER(SEARCH(Table2[[#Headers],[עליון]],Table2[[#This Row],[role]:[role]])),TRUE,FALSE)</f>
        <v>0</v>
      </c>
      <c r="M129" s="1" t="b">
        <f>IF(ISNUMBER(SEARCH(Table2[[#Headers],[נוער]],Table2[[#This Row],[role]:[role]])),TRUE,FALSE)</f>
        <v>0</v>
      </c>
      <c r="N129" s="1" t="b">
        <f>IF(ISNUMBER(SEARCH(Table2[[#Headers],[משנה]],Table2[[#This Row],[role]:[role]])),TRUE,FALSE)</f>
        <v>0</v>
      </c>
      <c r="O129" s="1" t="b">
        <f>IF(ISNUMBER(SEARCH(Table2[[#Headers],[בתי המשפט]],Table2[[#This Row],[role]:[role]])),TRUE,FALSE)</f>
        <v>0</v>
      </c>
      <c r="P129" s="1" t="b">
        <f>IF(ISNUMBER(SEARCH(Table2[[#Headers],[מנהל]],Table2[[#This Row],[role]:[role]])),TRUE,FALSE)</f>
        <v>0</v>
      </c>
      <c r="Q129" s="1" t="b">
        <f>IF(ISNUMBER(SEARCH(Table2[[#Headers],[תעבורה]],Table2[[#This Row],[role]:[role]])),TRUE,FALSE)</f>
        <v>0</v>
      </c>
      <c r="R129" s="1" t="b">
        <f>IF(AND(Table2[[#This Row],[נשיא]]=TRUE,AND(Table2[[#This Row],[סגן]]=FALSE,Table2[[#This Row],[משנה]]=FALSE)),TRUE,FALSE)</f>
        <v>1</v>
      </c>
      <c r="S12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2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130" spans="1:20" x14ac:dyDescent="0.25">
      <c r="A130" s="1" t="s">
        <v>141</v>
      </c>
      <c r="B130" s="1" t="str">
        <f>Table2[[#This Row],[Column1]]</f>
        <v>נשיא בית המשפט</v>
      </c>
      <c r="C130" s="1" t="b">
        <f>IF(ISNUMBER(SEARCH(Table2[[#Headers],[סגן]],Table2[[#This Row],[role]:[role]])),TRUE,FALSE)</f>
        <v>0</v>
      </c>
      <c r="D130" s="1" t="b">
        <f>IF(ISNUMBER(SEARCH(Table2[[#Headers],[נשיא]],Table2[[#This Row],[role]:[role]])),TRUE,FALSE)</f>
        <v>1</v>
      </c>
      <c r="E130" s="1" t="b">
        <f>IF(ISNUMBER(SEARCH(Table2[[#Headers],[שופט]],Table2[[#This Row],[role]:[role]])),TRUE,FALSE)</f>
        <v>0</v>
      </c>
      <c r="F130" s="1" t="b">
        <f>IF(ISNUMBER(SEARCH(Table2[[#Headers],[רשם]],Table2[[#This Row],[role]:[role]])),TRUE,FALSE)</f>
        <v>0</v>
      </c>
      <c r="G130" s="1" t="b">
        <f>IF(ISNUMBER(SEARCH(Table2[[#Headers],[מחוזי]],Table2[[#This Row],[role]:[role]])),TRUE,FALSE)</f>
        <v>0</v>
      </c>
      <c r="H130" s="1" t="b">
        <f>IF(ISNUMBER(SEARCH(Table2[[#Headers],[שלום]],Table2[[#This Row],[role]:[role]])),TRUE,FALSE)</f>
        <v>0</v>
      </c>
      <c r="I130" s="1" t="b">
        <f>IF(ISNUMBER(SEARCH(Table2[[#Headers],[אזורי]],Table2[[#This Row],[role]:[role]])),TRUE,FALSE)</f>
        <v>0</v>
      </c>
      <c r="J130" s="1" t="b">
        <f>IF(ISNUMBER(SEARCH(Table2[[#Headers],[ארצי]],Table2[[#This Row],[role]:[role]])),TRUE,FALSE)</f>
        <v>0</v>
      </c>
      <c r="K130" s="1" t="b">
        <f>IF(ISNUMBER(SEARCH(Table2[[#Headers],[עבודה]],Table2[[#This Row],[role]:[role]])),TRUE,FALSE)</f>
        <v>0</v>
      </c>
      <c r="L130" s="1" t="b">
        <f>IF(ISNUMBER(SEARCH(Table2[[#Headers],[עליון]],Table2[[#This Row],[role]:[role]])),TRUE,FALSE)</f>
        <v>0</v>
      </c>
      <c r="M130" s="1" t="b">
        <f>IF(ISNUMBER(SEARCH(Table2[[#Headers],[נוער]],Table2[[#This Row],[role]:[role]])),TRUE,FALSE)</f>
        <v>0</v>
      </c>
      <c r="N130" s="1" t="b">
        <f>IF(ISNUMBER(SEARCH(Table2[[#Headers],[משנה]],Table2[[#This Row],[role]:[role]])),TRUE,FALSE)</f>
        <v>0</v>
      </c>
      <c r="O130" s="1" t="b">
        <f>IF(ISNUMBER(SEARCH(Table2[[#Headers],[בתי המשפט]],Table2[[#This Row],[role]:[role]])),TRUE,FALSE)</f>
        <v>0</v>
      </c>
      <c r="P130" s="1" t="b">
        <f>IF(ISNUMBER(SEARCH(Table2[[#Headers],[מנהל]],Table2[[#This Row],[role]:[role]])),TRUE,FALSE)</f>
        <v>0</v>
      </c>
      <c r="Q130" s="1" t="b">
        <f>IF(ISNUMBER(SEARCH(Table2[[#Headers],[תעבורה]],Table2[[#This Row],[role]:[role]])),TRUE,FALSE)</f>
        <v>0</v>
      </c>
      <c r="R130" s="1" t="b">
        <f>IF(AND(Table2[[#This Row],[נשיא]]=TRUE,AND(Table2[[#This Row],[סגן]]=FALSE,Table2[[#This Row],[משנה]]=FALSE)),TRUE,FALSE)</f>
        <v>1</v>
      </c>
      <c r="S13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131" spans="1:20" x14ac:dyDescent="0.25">
      <c r="A131" s="1" t="s">
        <v>2653</v>
      </c>
      <c r="B131" s="1" t="str">
        <f>Table2[[#This Row],[Column1]]</f>
        <v>נשיא בית המשפט המחוזי באר שבע</v>
      </c>
      <c r="C131" s="1" t="b">
        <f>IF(ISNUMBER(SEARCH(Table2[[#Headers],[סגן]],Table2[[#This Row],[role]:[role]])),TRUE,FALSE)</f>
        <v>0</v>
      </c>
      <c r="D131" s="1" t="b">
        <f>IF(ISNUMBER(SEARCH(Table2[[#Headers],[נשיא]],Table2[[#This Row],[role]:[role]])),TRUE,FALSE)</f>
        <v>1</v>
      </c>
      <c r="E131" s="1" t="b">
        <f>IF(ISNUMBER(SEARCH(Table2[[#Headers],[שופט]],Table2[[#This Row],[role]:[role]])),TRUE,FALSE)</f>
        <v>0</v>
      </c>
      <c r="F131" s="1" t="b">
        <f>IF(ISNUMBER(SEARCH(Table2[[#Headers],[רשם]],Table2[[#This Row],[role]:[role]])),TRUE,FALSE)</f>
        <v>0</v>
      </c>
      <c r="G131" s="1" t="b">
        <f>IF(ISNUMBER(SEARCH(Table2[[#Headers],[מחוזי]],Table2[[#This Row],[role]:[role]])),TRUE,FALSE)</f>
        <v>1</v>
      </c>
      <c r="H131" s="1" t="b">
        <f>IF(ISNUMBER(SEARCH(Table2[[#Headers],[שלום]],Table2[[#This Row],[role]:[role]])),TRUE,FALSE)</f>
        <v>0</v>
      </c>
      <c r="I131" s="1" t="b">
        <f>IF(ISNUMBER(SEARCH(Table2[[#Headers],[אזורי]],Table2[[#This Row],[role]:[role]])),TRUE,FALSE)</f>
        <v>0</v>
      </c>
      <c r="J131" s="1" t="b">
        <f>IF(ISNUMBER(SEARCH(Table2[[#Headers],[ארצי]],Table2[[#This Row],[role]:[role]])),TRUE,FALSE)</f>
        <v>0</v>
      </c>
      <c r="K131" s="1" t="b">
        <f>IF(ISNUMBER(SEARCH(Table2[[#Headers],[עבודה]],Table2[[#This Row],[role]:[role]])),TRUE,FALSE)</f>
        <v>0</v>
      </c>
      <c r="L131" s="1" t="b">
        <f>IF(ISNUMBER(SEARCH(Table2[[#Headers],[עליון]],Table2[[#This Row],[role]:[role]])),TRUE,FALSE)</f>
        <v>0</v>
      </c>
      <c r="M131" s="1" t="b">
        <f>IF(ISNUMBER(SEARCH(Table2[[#Headers],[נוער]],Table2[[#This Row],[role]:[role]])),TRUE,FALSE)</f>
        <v>0</v>
      </c>
      <c r="N131" s="1" t="b">
        <f>IF(ISNUMBER(SEARCH(Table2[[#Headers],[משנה]],Table2[[#This Row],[role]:[role]])),TRUE,FALSE)</f>
        <v>0</v>
      </c>
      <c r="O131" s="1" t="b">
        <f>IF(ISNUMBER(SEARCH(Table2[[#Headers],[בתי המשפט]],Table2[[#This Row],[role]:[role]])),TRUE,FALSE)</f>
        <v>0</v>
      </c>
      <c r="P131" s="1" t="b">
        <f>IF(ISNUMBER(SEARCH(Table2[[#Headers],[מנהל]],Table2[[#This Row],[role]:[role]])),TRUE,FALSE)</f>
        <v>0</v>
      </c>
      <c r="Q131" s="1" t="b">
        <f>IF(ISNUMBER(SEARCH(Table2[[#Headers],[תעבורה]],Table2[[#This Row],[role]:[role]])),TRUE,FALSE)</f>
        <v>0</v>
      </c>
      <c r="R131" s="1" t="b">
        <f>IF(AND(Table2[[#This Row],[נשיא]]=TRUE,AND(Table2[[#This Row],[סגן]]=FALSE,Table2[[#This Row],[משנה]]=FALSE)),TRUE,FALSE)</f>
        <v>1</v>
      </c>
      <c r="S13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32" spans="1:20" x14ac:dyDescent="0.25">
      <c r="A132" s="1" t="s">
        <v>4194</v>
      </c>
      <c r="B132" s="1" t="str">
        <f>Table2[[#This Row],[Column1]]</f>
        <v>נשיא בית המשפט המחוזי חיפה</v>
      </c>
      <c r="C132" s="1" t="b">
        <f>IF(ISNUMBER(SEARCH(Table2[[#Headers],[סגן]],Table2[[#This Row],[role]:[role]])),TRUE,FALSE)</f>
        <v>0</v>
      </c>
      <c r="D132" s="1" t="b">
        <f>IF(ISNUMBER(SEARCH(Table2[[#Headers],[נשיא]],Table2[[#This Row],[role]:[role]])),TRUE,FALSE)</f>
        <v>1</v>
      </c>
      <c r="E132" s="1" t="b">
        <f>IF(ISNUMBER(SEARCH(Table2[[#Headers],[שופט]],Table2[[#This Row],[role]:[role]])),TRUE,FALSE)</f>
        <v>0</v>
      </c>
      <c r="F132" s="1" t="b">
        <f>IF(ISNUMBER(SEARCH(Table2[[#Headers],[רשם]],Table2[[#This Row],[role]:[role]])),TRUE,FALSE)</f>
        <v>0</v>
      </c>
      <c r="G132" s="1" t="b">
        <f>IF(ISNUMBER(SEARCH(Table2[[#Headers],[מחוזי]],Table2[[#This Row],[role]:[role]])),TRUE,FALSE)</f>
        <v>1</v>
      </c>
      <c r="H132" s="1" t="b">
        <f>IF(ISNUMBER(SEARCH(Table2[[#Headers],[שלום]],Table2[[#This Row],[role]:[role]])),TRUE,FALSE)</f>
        <v>0</v>
      </c>
      <c r="I132" s="1" t="b">
        <f>IF(ISNUMBER(SEARCH(Table2[[#Headers],[אזורי]],Table2[[#This Row],[role]:[role]])),TRUE,FALSE)</f>
        <v>0</v>
      </c>
      <c r="J132" s="1" t="b">
        <f>IF(ISNUMBER(SEARCH(Table2[[#Headers],[ארצי]],Table2[[#This Row],[role]:[role]])),TRUE,FALSE)</f>
        <v>0</v>
      </c>
      <c r="K132" s="1" t="b">
        <f>IF(ISNUMBER(SEARCH(Table2[[#Headers],[עבודה]],Table2[[#This Row],[role]:[role]])),TRUE,FALSE)</f>
        <v>0</v>
      </c>
      <c r="L132" s="1" t="b">
        <f>IF(ISNUMBER(SEARCH(Table2[[#Headers],[עליון]],Table2[[#This Row],[role]:[role]])),TRUE,FALSE)</f>
        <v>0</v>
      </c>
      <c r="M132" s="1" t="b">
        <f>IF(ISNUMBER(SEARCH(Table2[[#Headers],[נוער]],Table2[[#This Row],[role]:[role]])),TRUE,FALSE)</f>
        <v>0</v>
      </c>
      <c r="N132" s="1" t="b">
        <f>IF(ISNUMBER(SEARCH(Table2[[#Headers],[משנה]],Table2[[#This Row],[role]:[role]])),TRUE,FALSE)</f>
        <v>0</v>
      </c>
      <c r="O132" s="1" t="b">
        <f>IF(ISNUMBER(SEARCH(Table2[[#Headers],[בתי המשפט]],Table2[[#This Row],[role]:[role]])),TRUE,FALSE)</f>
        <v>0</v>
      </c>
      <c r="P132" s="1" t="b">
        <f>IF(ISNUMBER(SEARCH(Table2[[#Headers],[מנהל]],Table2[[#This Row],[role]:[role]])),TRUE,FALSE)</f>
        <v>0</v>
      </c>
      <c r="Q132" s="1" t="b">
        <f>IF(ISNUMBER(SEARCH(Table2[[#Headers],[תעבורה]],Table2[[#This Row],[role]:[role]])),TRUE,FALSE)</f>
        <v>0</v>
      </c>
      <c r="R132" s="1" t="b">
        <f>IF(AND(Table2[[#This Row],[נשיא]]=TRUE,AND(Table2[[#This Row],[סגן]]=FALSE,Table2[[#This Row],[משנה]]=FALSE)),TRUE,FALSE)</f>
        <v>1</v>
      </c>
      <c r="S13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33" spans="1:20" x14ac:dyDescent="0.25">
      <c r="A133" s="1" t="s">
        <v>2611</v>
      </c>
      <c r="B133" s="1" t="str">
        <f>Table2[[#This Row],[Column1]]</f>
        <v>נשיא בית המשפט המחוזי חיפה בדימוס</v>
      </c>
      <c r="C133" s="1" t="b">
        <f>IF(ISNUMBER(SEARCH(Table2[[#Headers],[סגן]],Table2[[#This Row],[role]:[role]])),TRUE,FALSE)</f>
        <v>0</v>
      </c>
      <c r="D133" s="1" t="b">
        <f>IF(ISNUMBER(SEARCH(Table2[[#Headers],[נשיא]],Table2[[#This Row],[role]:[role]])),TRUE,FALSE)</f>
        <v>1</v>
      </c>
      <c r="E133" s="1" t="b">
        <f>IF(ISNUMBER(SEARCH(Table2[[#Headers],[שופט]],Table2[[#This Row],[role]:[role]])),TRUE,FALSE)</f>
        <v>0</v>
      </c>
      <c r="F133" s="1" t="b">
        <f>IF(ISNUMBER(SEARCH(Table2[[#Headers],[רשם]],Table2[[#This Row],[role]:[role]])),TRUE,FALSE)</f>
        <v>0</v>
      </c>
      <c r="G133" s="1" t="b">
        <f>IF(ISNUMBER(SEARCH(Table2[[#Headers],[מחוזי]],Table2[[#This Row],[role]:[role]])),TRUE,FALSE)</f>
        <v>1</v>
      </c>
      <c r="H133" s="1" t="b">
        <f>IF(ISNUMBER(SEARCH(Table2[[#Headers],[שלום]],Table2[[#This Row],[role]:[role]])),TRUE,FALSE)</f>
        <v>0</v>
      </c>
      <c r="I133" s="1" t="b">
        <f>IF(ISNUMBER(SEARCH(Table2[[#Headers],[אזורי]],Table2[[#This Row],[role]:[role]])),TRUE,FALSE)</f>
        <v>0</v>
      </c>
      <c r="J133" s="1" t="b">
        <f>IF(ISNUMBER(SEARCH(Table2[[#Headers],[ארצי]],Table2[[#This Row],[role]:[role]])),TRUE,FALSE)</f>
        <v>0</v>
      </c>
      <c r="K133" s="1" t="b">
        <f>IF(ISNUMBER(SEARCH(Table2[[#Headers],[עבודה]],Table2[[#This Row],[role]:[role]])),TRUE,FALSE)</f>
        <v>0</v>
      </c>
      <c r="L133" s="1" t="b">
        <f>IF(ISNUMBER(SEARCH(Table2[[#Headers],[עליון]],Table2[[#This Row],[role]:[role]])),TRUE,FALSE)</f>
        <v>0</v>
      </c>
      <c r="M133" s="1" t="b">
        <f>IF(ISNUMBER(SEARCH(Table2[[#Headers],[נוער]],Table2[[#This Row],[role]:[role]])),TRUE,FALSE)</f>
        <v>0</v>
      </c>
      <c r="N133" s="1" t="b">
        <f>IF(ISNUMBER(SEARCH(Table2[[#Headers],[משנה]],Table2[[#This Row],[role]:[role]])),TRUE,FALSE)</f>
        <v>0</v>
      </c>
      <c r="O133" s="1" t="b">
        <f>IF(ISNUMBER(SEARCH(Table2[[#Headers],[בתי המשפט]],Table2[[#This Row],[role]:[role]])),TRUE,FALSE)</f>
        <v>0</v>
      </c>
      <c r="P133" s="1" t="b">
        <f>IF(ISNUMBER(SEARCH(Table2[[#Headers],[מנהל]],Table2[[#This Row],[role]:[role]])),TRUE,FALSE)</f>
        <v>0</v>
      </c>
      <c r="Q133" s="1" t="b">
        <f>IF(ISNUMBER(SEARCH(Table2[[#Headers],[תעבורה]],Table2[[#This Row],[role]:[role]])),TRUE,FALSE)</f>
        <v>0</v>
      </c>
      <c r="R133" s="1" t="b">
        <f>IF(AND(Table2[[#This Row],[נשיא]]=TRUE,AND(Table2[[#This Row],[סגן]]=FALSE,Table2[[#This Row],[משנה]]=FALSE)),TRUE,FALSE)</f>
        <v>1</v>
      </c>
      <c r="S13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34" spans="1:20" x14ac:dyDescent="0.25">
      <c r="A134" s="1" t="s">
        <v>1984</v>
      </c>
      <c r="B134" s="1" t="str">
        <f>Table2[[#This Row],[Column1]]</f>
        <v>נשיא בית המשפט המחוזי ירושלים</v>
      </c>
      <c r="C134" s="1" t="b">
        <f>IF(ISNUMBER(SEARCH(Table2[[#Headers],[סגן]],Table2[[#This Row],[role]:[role]])),TRUE,FALSE)</f>
        <v>0</v>
      </c>
      <c r="D134" s="1" t="b">
        <f>IF(ISNUMBER(SEARCH(Table2[[#Headers],[נשיא]],Table2[[#This Row],[role]:[role]])),TRUE,FALSE)</f>
        <v>1</v>
      </c>
      <c r="E134" s="1" t="b">
        <f>IF(ISNUMBER(SEARCH(Table2[[#Headers],[שופט]],Table2[[#This Row],[role]:[role]])),TRUE,FALSE)</f>
        <v>0</v>
      </c>
      <c r="F134" s="1" t="b">
        <f>IF(ISNUMBER(SEARCH(Table2[[#Headers],[רשם]],Table2[[#This Row],[role]:[role]])),TRUE,FALSE)</f>
        <v>0</v>
      </c>
      <c r="G134" s="1" t="b">
        <f>IF(ISNUMBER(SEARCH(Table2[[#Headers],[מחוזי]],Table2[[#This Row],[role]:[role]])),TRUE,FALSE)</f>
        <v>1</v>
      </c>
      <c r="H134" s="1" t="b">
        <f>IF(ISNUMBER(SEARCH(Table2[[#Headers],[שלום]],Table2[[#This Row],[role]:[role]])),TRUE,FALSE)</f>
        <v>0</v>
      </c>
      <c r="I134" s="1" t="b">
        <f>IF(ISNUMBER(SEARCH(Table2[[#Headers],[אזורי]],Table2[[#This Row],[role]:[role]])),TRUE,FALSE)</f>
        <v>0</v>
      </c>
      <c r="J134" s="1" t="b">
        <f>IF(ISNUMBER(SEARCH(Table2[[#Headers],[ארצי]],Table2[[#This Row],[role]:[role]])),TRUE,FALSE)</f>
        <v>0</v>
      </c>
      <c r="K134" s="1" t="b">
        <f>IF(ISNUMBER(SEARCH(Table2[[#Headers],[עבודה]],Table2[[#This Row],[role]:[role]])),TRUE,FALSE)</f>
        <v>0</v>
      </c>
      <c r="L134" s="1" t="b">
        <f>IF(ISNUMBER(SEARCH(Table2[[#Headers],[עליון]],Table2[[#This Row],[role]:[role]])),TRUE,FALSE)</f>
        <v>0</v>
      </c>
      <c r="M134" s="1" t="b">
        <f>IF(ISNUMBER(SEARCH(Table2[[#Headers],[נוער]],Table2[[#This Row],[role]:[role]])),TRUE,FALSE)</f>
        <v>0</v>
      </c>
      <c r="N134" s="1" t="b">
        <f>IF(ISNUMBER(SEARCH(Table2[[#Headers],[משנה]],Table2[[#This Row],[role]:[role]])),TRUE,FALSE)</f>
        <v>0</v>
      </c>
      <c r="O134" s="1" t="b">
        <f>IF(ISNUMBER(SEARCH(Table2[[#Headers],[בתי המשפט]],Table2[[#This Row],[role]:[role]])),TRUE,FALSE)</f>
        <v>0</v>
      </c>
      <c r="P134" s="1" t="b">
        <f>IF(ISNUMBER(SEARCH(Table2[[#Headers],[מנהל]],Table2[[#This Row],[role]:[role]])),TRUE,FALSE)</f>
        <v>0</v>
      </c>
      <c r="Q134" s="1" t="b">
        <f>IF(ISNUMBER(SEARCH(Table2[[#Headers],[תעבורה]],Table2[[#This Row],[role]:[role]])),TRUE,FALSE)</f>
        <v>0</v>
      </c>
      <c r="R134" s="1" t="b">
        <f>IF(AND(Table2[[#This Row],[נשיא]]=TRUE,AND(Table2[[#This Row],[סגן]]=FALSE,Table2[[#This Row],[משנה]]=FALSE)),TRUE,FALSE)</f>
        <v>1</v>
      </c>
      <c r="S13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35" spans="1:20" x14ac:dyDescent="0.25">
      <c r="A135" s="1" t="s">
        <v>2184</v>
      </c>
      <c r="B135" s="1" t="str">
        <f>Table2[[#This Row],[Column1]]</f>
        <v>נשיא בית המשפט המחוזי ירושלים בדימוס</v>
      </c>
      <c r="C135" s="1" t="b">
        <f>IF(ISNUMBER(SEARCH(Table2[[#Headers],[סגן]],Table2[[#This Row],[role]:[role]])),TRUE,FALSE)</f>
        <v>0</v>
      </c>
      <c r="D135" s="1" t="b">
        <f>IF(ISNUMBER(SEARCH(Table2[[#Headers],[נשיא]],Table2[[#This Row],[role]:[role]])),TRUE,FALSE)</f>
        <v>1</v>
      </c>
      <c r="E135" s="1" t="b">
        <f>IF(ISNUMBER(SEARCH(Table2[[#Headers],[שופט]],Table2[[#This Row],[role]:[role]])),TRUE,FALSE)</f>
        <v>0</v>
      </c>
      <c r="F135" s="1" t="b">
        <f>IF(ISNUMBER(SEARCH(Table2[[#Headers],[רשם]],Table2[[#This Row],[role]:[role]])),TRUE,FALSE)</f>
        <v>0</v>
      </c>
      <c r="G135" s="1" t="b">
        <f>IF(ISNUMBER(SEARCH(Table2[[#Headers],[מחוזי]],Table2[[#This Row],[role]:[role]])),TRUE,FALSE)</f>
        <v>1</v>
      </c>
      <c r="H135" s="1" t="b">
        <f>IF(ISNUMBER(SEARCH(Table2[[#Headers],[שלום]],Table2[[#This Row],[role]:[role]])),TRUE,FALSE)</f>
        <v>0</v>
      </c>
      <c r="I135" s="1" t="b">
        <f>IF(ISNUMBER(SEARCH(Table2[[#Headers],[אזורי]],Table2[[#This Row],[role]:[role]])),TRUE,FALSE)</f>
        <v>0</v>
      </c>
      <c r="J135" s="1" t="b">
        <f>IF(ISNUMBER(SEARCH(Table2[[#Headers],[ארצי]],Table2[[#This Row],[role]:[role]])),TRUE,FALSE)</f>
        <v>0</v>
      </c>
      <c r="K135" s="1" t="b">
        <f>IF(ISNUMBER(SEARCH(Table2[[#Headers],[עבודה]],Table2[[#This Row],[role]:[role]])),TRUE,FALSE)</f>
        <v>0</v>
      </c>
      <c r="L135" s="1" t="b">
        <f>IF(ISNUMBER(SEARCH(Table2[[#Headers],[עליון]],Table2[[#This Row],[role]:[role]])),TRUE,FALSE)</f>
        <v>0</v>
      </c>
      <c r="M135" s="1" t="b">
        <f>IF(ISNUMBER(SEARCH(Table2[[#Headers],[נוער]],Table2[[#This Row],[role]:[role]])),TRUE,FALSE)</f>
        <v>0</v>
      </c>
      <c r="N135" s="1" t="b">
        <f>IF(ISNUMBER(SEARCH(Table2[[#Headers],[משנה]],Table2[[#This Row],[role]:[role]])),TRUE,FALSE)</f>
        <v>0</v>
      </c>
      <c r="O135" s="1" t="b">
        <f>IF(ISNUMBER(SEARCH(Table2[[#Headers],[בתי המשפט]],Table2[[#This Row],[role]:[role]])),TRUE,FALSE)</f>
        <v>0</v>
      </c>
      <c r="P135" s="1" t="b">
        <f>IF(ISNUMBER(SEARCH(Table2[[#Headers],[מנהל]],Table2[[#This Row],[role]:[role]])),TRUE,FALSE)</f>
        <v>0</v>
      </c>
      <c r="Q135" s="1" t="b">
        <f>IF(ISNUMBER(SEARCH(Table2[[#Headers],[תעבורה]],Table2[[#This Row],[role]:[role]])),TRUE,FALSE)</f>
        <v>0</v>
      </c>
      <c r="R135" s="1" t="b">
        <f>IF(AND(Table2[[#This Row],[נשיא]]=TRUE,AND(Table2[[#This Row],[סגן]]=FALSE,Table2[[#This Row],[משנה]]=FALSE)),TRUE,FALSE)</f>
        <v>1</v>
      </c>
      <c r="S13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36" spans="1:20" x14ac:dyDescent="0.25">
      <c r="A136" s="1" t="s">
        <v>2238</v>
      </c>
      <c r="B136" s="1" t="str">
        <f>Table2[[#This Row],[Column1]]</f>
        <v>נשיא בית המשפט המחוזי מרכז</v>
      </c>
      <c r="C136" s="1" t="b">
        <f>IF(ISNUMBER(SEARCH(Table2[[#Headers],[סגן]],Table2[[#This Row],[role]:[role]])),TRUE,FALSE)</f>
        <v>0</v>
      </c>
      <c r="D136" s="1" t="b">
        <f>IF(ISNUMBER(SEARCH(Table2[[#Headers],[נשיא]],Table2[[#This Row],[role]:[role]])),TRUE,FALSE)</f>
        <v>1</v>
      </c>
      <c r="E136" s="1" t="b">
        <f>IF(ISNUMBER(SEARCH(Table2[[#Headers],[שופט]],Table2[[#This Row],[role]:[role]])),TRUE,FALSE)</f>
        <v>0</v>
      </c>
      <c r="F136" s="1" t="b">
        <f>IF(ISNUMBER(SEARCH(Table2[[#Headers],[רשם]],Table2[[#This Row],[role]:[role]])),TRUE,FALSE)</f>
        <v>0</v>
      </c>
      <c r="G136" s="1" t="b">
        <f>IF(ISNUMBER(SEARCH(Table2[[#Headers],[מחוזי]],Table2[[#This Row],[role]:[role]])),TRUE,FALSE)</f>
        <v>1</v>
      </c>
      <c r="H136" s="1" t="b">
        <f>IF(ISNUMBER(SEARCH(Table2[[#Headers],[שלום]],Table2[[#This Row],[role]:[role]])),TRUE,FALSE)</f>
        <v>0</v>
      </c>
      <c r="I136" s="1" t="b">
        <f>IF(ISNUMBER(SEARCH(Table2[[#Headers],[אזורי]],Table2[[#This Row],[role]:[role]])),TRUE,FALSE)</f>
        <v>0</v>
      </c>
      <c r="J136" s="1" t="b">
        <f>IF(ISNUMBER(SEARCH(Table2[[#Headers],[ארצי]],Table2[[#This Row],[role]:[role]])),TRUE,FALSE)</f>
        <v>0</v>
      </c>
      <c r="K136" s="1" t="b">
        <f>IF(ISNUMBER(SEARCH(Table2[[#Headers],[עבודה]],Table2[[#This Row],[role]:[role]])),TRUE,FALSE)</f>
        <v>0</v>
      </c>
      <c r="L136" s="1" t="b">
        <f>IF(ISNUMBER(SEARCH(Table2[[#Headers],[עליון]],Table2[[#This Row],[role]:[role]])),TRUE,FALSE)</f>
        <v>0</v>
      </c>
      <c r="M136" s="1" t="b">
        <f>IF(ISNUMBER(SEARCH(Table2[[#Headers],[נוער]],Table2[[#This Row],[role]:[role]])),TRUE,FALSE)</f>
        <v>0</v>
      </c>
      <c r="N136" s="1" t="b">
        <f>IF(ISNUMBER(SEARCH(Table2[[#Headers],[משנה]],Table2[[#This Row],[role]:[role]])),TRUE,FALSE)</f>
        <v>0</v>
      </c>
      <c r="O136" s="1" t="b">
        <f>IF(ISNUMBER(SEARCH(Table2[[#Headers],[בתי המשפט]],Table2[[#This Row],[role]:[role]])),TRUE,FALSE)</f>
        <v>0</v>
      </c>
      <c r="P136" s="1" t="b">
        <f>IF(ISNUMBER(SEARCH(Table2[[#Headers],[מנהל]],Table2[[#This Row],[role]:[role]])),TRUE,FALSE)</f>
        <v>0</v>
      </c>
      <c r="Q136" s="1" t="b">
        <f>IF(ISNUMBER(SEARCH(Table2[[#Headers],[תעבורה]],Table2[[#This Row],[role]:[role]])),TRUE,FALSE)</f>
        <v>0</v>
      </c>
      <c r="R136" s="1" t="b">
        <f>IF(AND(Table2[[#This Row],[נשיא]]=TRUE,AND(Table2[[#This Row],[סגן]]=FALSE,Table2[[#This Row],[משנה]]=FALSE)),TRUE,FALSE)</f>
        <v>1</v>
      </c>
      <c r="S13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37" spans="1:20" x14ac:dyDescent="0.25">
      <c r="A137" s="1" t="s">
        <v>112</v>
      </c>
      <c r="B137" s="1" t="str">
        <f>Table2[[#This Row],[Column1]]</f>
        <v>נשיא בית המשפט המחוזי נצרת</v>
      </c>
      <c r="C137" s="1" t="b">
        <f>IF(ISNUMBER(SEARCH(Table2[[#Headers],[סגן]],Table2[[#This Row],[role]:[role]])),TRUE,FALSE)</f>
        <v>0</v>
      </c>
      <c r="D137" s="1" t="b">
        <f>IF(ISNUMBER(SEARCH(Table2[[#Headers],[נשיא]],Table2[[#This Row],[role]:[role]])),TRUE,FALSE)</f>
        <v>1</v>
      </c>
      <c r="E137" s="1" t="b">
        <f>IF(ISNUMBER(SEARCH(Table2[[#Headers],[שופט]],Table2[[#This Row],[role]:[role]])),TRUE,FALSE)</f>
        <v>0</v>
      </c>
      <c r="F137" s="1" t="b">
        <f>IF(ISNUMBER(SEARCH(Table2[[#Headers],[רשם]],Table2[[#This Row],[role]:[role]])),TRUE,FALSE)</f>
        <v>0</v>
      </c>
      <c r="G137" s="1" t="b">
        <f>IF(ISNUMBER(SEARCH(Table2[[#Headers],[מחוזי]],Table2[[#This Row],[role]:[role]])),TRUE,FALSE)</f>
        <v>1</v>
      </c>
      <c r="H137" s="1" t="b">
        <f>IF(ISNUMBER(SEARCH(Table2[[#Headers],[שלום]],Table2[[#This Row],[role]:[role]])),TRUE,FALSE)</f>
        <v>0</v>
      </c>
      <c r="I137" s="1" t="b">
        <f>IF(ISNUMBER(SEARCH(Table2[[#Headers],[אזורי]],Table2[[#This Row],[role]:[role]])),TRUE,FALSE)</f>
        <v>0</v>
      </c>
      <c r="J137" s="1" t="b">
        <f>IF(ISNUMBER(SEARCH(Table2[[#Headers],[ארצי]],Table2[[#This Row],[role]:[role]])),TRUE,FALSE)</f>
        <v>0</v>
      </c>
      <c r="K137" s="1" t="b">
        <f>IF(ISNUMBER(SEARCH(Table2[[#Headers],[עבודה]],Table2[[#This Row],[role]:[role]])),TRUE,FALSE)</f>
        <v>0</v>
      </c>
      <c r="L137" s="1" t="b">
        <f>IF(ISNUMBER(SEARCH(Table2[[#Headers],[עליון]],Table2[[#This Row],[role]:[role]])),TRUE,FALSE)</f>
        <v>0</v>
      </c>
      <c r="M137" s="1" t="b">
        <f>IF(ISNUMBER(SEARCH(Table2[[#Headers],[נוער]],Table2[[#This Row],[role]:[role]])),TRUE,FALSE)</f>
        <v>0</v>
      </c>
      <c r="N137" s="1" t="b">
        <f>IF(ISNUMBER(SEARCH(Table2[[#Headers],[משנה]],Table2[[#This Row],[role]:[role]])),TRUE,FALSE)</f>
        <v>0</v>
      </c>
      <c r="O137" s="1" t="b">
        <f>IF(ISNUMBER(SEARCH(Table2[[#Headers],[בתי המשפט]],Table2[[#This Row],[role]:[role]])),TRUE,FALSE)</f>
        <v>0</v>
      </c>
      <c r="P137" s="1" t="b">
        <f>IF(ISNUMBER(SEARCH(Table2[[#Headers],[מנהל]],Table2[[#This Row],[role]:[role]])),TRUE,FALSE)</f>
        <v>0</v>
      </c>
      <c r="Q137" s="1" t="b">
        <f>IF(ISNUMBER(SEARCH(Table2[[#Headers],[תעבורה]],Table2[[#This Row],[role]:[role]])),TRUE,FALSE)</f>
        <v>0</v>
      </c>
      <c r="R137" s="1" t="b">
        <f>IF(AND(Table2[[#This Row],[נשיא]]=TRUE,AND(Table2[[#This Row],[סגן]]=FALSE,Table2[[#This Row],[משנה]]=FALSE)),TRUE,FALSE)</f>
        <v>1</v>
      </c>
      <c r="S13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38" spans="1:20" x14ac:dyDescent="0.25">
      <c r="A138" s="1" t="s">
        <v>2414</v>
      </c>
      <c r="B138" s="1" t="str">
        <f>Table2[[#This Row],[Column1]]</f>
        <v>נשיא בית המשפט המחוזי נצרת בדימוס</v>
      </c>
      <c r="C138" s="1" t="b">
        <f>IF(ISNUMBER(SEARCH(Table2[[#Headers],[סגן]],Table2[[#This Row],[role]:[role]])),TRUE,FALSE)</f>
        <v>0</v>
      </c>
      <c r="D138" s="1" t="b">
        <f>IF(ISNUMBER(SEARCH(Table2[[#Headers],[נשיא]],Table2[[#This Row],[role]:[role]])),TRUE,FALSE)</f>
        <v>1</v>
      </c>
      <c r="E138" s="1" t="b">
        <f>IF(ISNUMBER(SEARCH(Table2[[#Headers],[שופט]],Table2[[#This Row],[role]:[role]])),TRUE,FALSE)</f>
        <v>0</v>
      </c>
      <c r="F138" s="1" t="b">
        <f>IF(ISNUMBER(SEARCH(Table2[[#Headers],[רשם]],Table2[[#This Row],[role]:[role]])),TRUE,FALSE)</f>
        <v>0</v>
      </c>
      <c r="G138" s="1" t="b">
        <f>IF(ISNUMBER(SEARCH(Table2[[#Headers],[מחוזי]],Table2[[#This Row],[role]:[role]])),TRUE,FALSE)</f>
        <v>1</v>
      </c>
      <c r="H138" s="1" t="b">
        <f>IF(ISNUMBER(SEARCH(Table2[[#Headers],[שלום]],Table2[[#This Row],[role]:[role]])),TRUE,FALSE)</f>
        <v>0</v>
      </c>
      <c r="I138" s="1" t="b">
        <f>IF(ISNUMBER(SEARCH(Table2[[#Headers],[אזורי]],Table2[[#This Row],[role]:[role]])),TRUE,FALSE)</f>
        <v>0</v>
      </c>
      <c r="J138" s="1" t="b">
        <f>IF(ISNUMBER(SEARCH(Table2[[#Headers],[ארצי]],Table2[[#This Row],[role]:[role]])),TRUE,FALSE)</f>
        <v>0</v>
      </c>
      <c r="K138" s="1" t="b">
        <f>IF(ISNUMBER(SEARCH(Table2[[#Headers],[עבודה]],Table2[[#This Row],[role]:[role]])),TRUE,FALSE)</f>
        <v>0</v>
      </c>
      <c r="L138" s="1" t="b">
        <f>IF(ISNUMBER(SEARCH(Table2[[#Headers],[עליון]],Table2[[#This Row],[role]:[role]])),TRUE,FALSE)</f>
        <v>0</v>
      </c>
      <c r="M138" s="1" t="b">
        <f>IF(ISNUMBER(SEARCH(Table2[[#Headers],[נוער]],Table2[[#This Row],[role]:[role]])),TRUE,FALSE)</f>
        <v>0</v>
      </c>
      <c r="N138" s="1" t="b">
        <f>IF(ISNUMBER(SEARCH(Table2[[#Headers],[משנה]],Table2[[#This Row],[role]:[role]])),TRUE,FALSE)</f>
        <v>0</v>
      </c>
      <c r="O138" s="1" t="b">
        <f>IF(ISNUMBER(SEARCH(Table2[[#Headers],[בתי המשפט]],Table2[[#This Row],[role]:[role]])),TRUE,FALSE)</f>
        <v>0</v>
      </c>
      <c r="P138" s="1" t="b">
        <f>IF(ISNUMBER(SEARCH(Table2[[#Headers],[מנהל]],Table2[[#This Row],[role]:[role]])),TRUE,FALSE)</f>
        <v>0</v>
      </c>
      <c r="Q138" s="1" t="b">
        <f>IF(ISNUMBER(SEARCH(Table2[[#Headers],[תעבורה]],Table2[[#This Row],[role]:[role]])),TRUE,FALSE)</f>
        <v>0</v>
      </c>
      <c r="R138" s="1" t="b">
        <f>IF(AND(Table2[[#This Row],[נשיא]]=TRUE,AND(Table2[[#This Row],[סגן]]=FALSE,Table2[[#This Row],[משנה]]=FALSE)),TRUE,FALSE)</f>
        <v>1</v>
      </c>
      <c r="S13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39" spans="1:20" x14ac:dyDescent="0.25">
      <c r="A139" s="1" t="s">
        <v>259</v>
      </c>
      <c r="B139" s="1" t="str">
        <f>Table2[[#This Row],[Column1]]</f>
        <v>נשיא בית המשפט המחוזי תל-אביב</v>
      </c>
      <c r="C139" s="1" t="b">
        <f>IF(ISNUMBER(SEARCH(Table2[[#Headers],[סגן]],Table2[[#This Row],[role]:[role]])),TRUE,FALSE)</f>
        <v>0</v>
      </c>
      <c r="D139" s="1" t="b">
        <f>IF(ISNUMBER(SEARCH(Table2[[#Headers],[נשיא]],Table2[[#This Row],[role]:[role]])),TRUE,FALSE)</f>
        <v>1</v>
      </c>
      <c r="E139" s="1" t="b">
        <f>IF(ISNUMBER(SEARCH(Table2[[#Headers],[שופט]],Table2[[#This Row],[role]:[role]])),TRUE,FALSE)</f>
        <v>0</v>
      </c>
      <c r="F139" s="1" t="b">
        <f>IF(ISNUMBER(SEARCH(Table2[[#Headers],[רשם]],Table2[[#This Row],[role]:[role]])),TRUE,FALSE)</f>
        <v>0</v>
      </c>
      <c r="G139" s="1" t="b">
        <f>IF(ISNUMBER(SEARCH(Table2[[#Headers],[מחוזי]],Table2[[#This Row],[role]:[role]])),TRUE,FALSE)</f>
        <v>1</v>
      </c>
      <c r="H139" s="1" t="b">
        <f>IF(ISNUMBER(SEARCH(Table2[[#Headers],[שלום]],Table2[[#This Row],[role]:[role]])),TRUE,FALSE)</f>
        <v>0</v>
      </c>
      <c r="I139" s="1" t="b">
        <f>IF(ISNUMBER(SEARCH(Table2[[#Headers],[אזורי]],Table2[[#This Row],[role]:[role]])),TRUE,FALSE)</f>
        <v>0</v>
      </c>
      <c r="J139" s="1" t="b">
        <f>IF(ISNUMBER(SEARCH(Table2[[#Headers],[ארצי]],Table2[[#This Row],[role]:[role]])),TRUE,FALSE)</f>
        <v>0</v>
      </c>
      <c r="K139" s="1" t="b">
        <f>IF(ISNUMBER(SEARCH(Table2[[#Headers],[עבודה]],Table2[[#This Row],[role]:[role]])),TRUE,FALSE)</f>
        <v>0</v>
      </c>
      <c r="L139" s="1" t="b">
        <f>IF(ISNUMBER(SEARCH(Table2[[#Headers],[עליון]],Table2[[#This Row],[role]:[role]])),TRUE,FALSE)</f>
        <v>0</v>
      </c>
      <c r="M139" s="1" t="b">
        <f>IF(ISNUMBER(SEARCH(Table2[[#Headers],[נוער]],Table2[[#This Row],[role]:[role]])),TRUE,FALSE)</f>
        <v>0</v>
      </c>
      <c r="N139" s="1" t="b">
        <f>IF(ISNUMBER(SEARCH(Table2[[#Headers],[משנה]],Table2[[#This Row],[role]:[role]])),TRUE,FALSE)</f>
        <v>0</v>
      </c>
      <c r="O139" s="1" t="b">
        <f>IF(ISNUMBER(SEARCH(Table2[[#Headers],[בתי המשפט]],Table2[[#This Row],[role]:[role]])),TRUE,FALSE)</f>
        <v>0</v>
      </c>
      <c r="P139" s="1" t="b">
        <f>IF(ISNUMBER(SEARCH(Table2[[#Headers],[מנהל]],Table2[[#This Row],[role]:[role]])),TRUE,FALSE)</f>
        <v>0</v>
      </c>
      <c r="Q139" s="1" t="b">
        <f>IF(ISNUMBER(SEARCH(Table2[[#Headers],[תעבורה]],Table2[[#This Row],[role]:[role]])),TRUE,FALSE)</f>
        <v>0</v>
      </c>
      <c r="R139" s="1" t="b">
        <f>IF(AND(Table2[[#This Row],[נשיא]]=TRUE,AND(Table2[[#This Row],[סגן]]=FALSE,Table2[[#This Row],[משנה]]=FALSE)),TRUE,FALSE)</f>
        <v>1</v>
      </c>
      <c r="S13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3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40" spans="1:20" x14ac:dyDescent="0.25">
      <c r="A140" s="1" t="s">
        <v>371</v>
      </c>
      <c r="B140" s="1" t="str">
        <f>Table2[[#This Row],[Column1]]</f>
        <v>נשיא בית המשפט המחוזי תל-אביב בדימוס</v>
      </c>
      <c r="C140" s="1" t="b">
        <f>IF(ISNUMBER(SEARCH(Table2[[#Headers],[סגן]],Table2[[#This Row],[role]:[role]])),TRUE,FALSE)</f>
        <v>0</v>
      </c>
      <c r="D140" s="1" t="b">
        <f>IF(ISNUMBER(SEARCH(Table2[[#Headers],[נשיא]],Table2[[#This Row],[role]:[role]])),TRUE,FALSE)</f>
        <v>1</v>
      </c>
      <c r="E140" s="1" t="b">
        <f>IF(ISNUMBER(SEARCH(Table2[[#Headers],[שופט]],Table2[[#This Row],[role]:[role]])),TRUE,FALSE)</f>
        <v>0</v>
      </c>
      <c r="F140" s="1" t="b">
        <f>IF(ISNUMBER(SEARCH(Table2[[#Headers],[רשם]],Table2[[#This Row],[role]:[role]])),TRUE,FALSE)</f>
        <v>0</v>
      </c>
      <c r="G140" s="1" t="b">
        <f>IF(ISNUMBER(SEARCH(Table2[[#Headers],[מחוזי]],Table2[[#This Row],[role]:[role]])),TRUE,FALSE)</f>
        <v>1</v>
      </c>
      <c r="H140" s="1" t="b">
        <f>IF(ISNUMBER(SEARCH(Table2[[#Headers],[שלום]],Table2[[#This Row],[role]:[role]])),TRUE,FALSE)</f>
        <v>0</v>
      </c>
      <c r="I140" s="1" t="b">
        <f>IF(ISNUMBER(SEARCH(Table2[[#Headers],[אזורי]],Table2[[#This Row],[role]:[role]])),TRUE,FALSE)</f>
        <v>0</v>
      </c>
      <c r="J140" s="1" t="b">
        <f>IF(ISNUMBER(SEARCH(Table2[[#Headers],[ארצי]],Table2[[#This Row],[role]:[role]])),TRUE,FALSE)</f>
        <v>0</v>
      </c>
      <c r="K140" s="1" t="b">
        <f>IF(ISNUMBER(SEARCH(Table2[[#Headers],[עבודה]],Table2[[#This Row],[role]:[role]])),TRUE,FALSE)</f>
        <v>0</v>
      </c>
      <c r="L140" s="1" t="b">
        <f>IF(ISNUMBER(SEARCH(Table2[[#Headers],[עליון]],Table2[[#This Row],[role]:[role]])),TRUE,FALSE)</f>
        <v>0</v>
      </c>
      <c r="M140" s="1" t="b">
        <f>IF(ISNUMBER(SEARCH(Table2[[#Headers],[נוער]],Table2[[#This Row],[role]:[role]])),TRUE,FALSE)</f>
        <v>0</v>
      </c>
      <c r="N140" s="1" t="b">
        <f>IF(ISNUMBER(SEARCH(Table2[[#Headers],[משנה]],Table2[[#This Row],[role]:[role]])),TRUE,FALSE)</f>
        <v>0</v>
      </c>
      <c r="O140" s="1" t="b">
        <f>IF(ISNUMBER(SEARCH(Table2[[#Headers],[בתי המשפט]],Table2[[#This Row],[role]:[role]])),TRUE,FALSE)</f>
        <v>0</v>
      </c>
      <c r="P140" s="1" t="b">
        <f>IF(ISNUMBER(SEARCH(Table2[[#Headers],[מנהל]],Table2[[#This Row],[role]:[role]])),TRUE,FALSE)</f>
        <v>0</v>
      </c>
      <c r="Q140" s="1" t="b">
        <f>IF(ISNUMBER(SEARCH(Table2[[#Headers],[תעבורה]],Table2[[#This Row],[role]:[role]])),TRUE,FALSE)</f>
        <v>0</v>
      </c>
      <c r="R140" s="1" t="b">
        <f>IF(AND(Table2[[#This Row],[נשיא]]=TRUE,AND(Table2[[#This Row],[סגן]]=FALSE,Table2[[#This Row],[משנה]]=FALSE)),TRUE,FALSE)</f>
        <v>1</v>
      </c>
      <c r="S14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41" spans="1:20" x14ac:dyDescent="0.25">
      <c r="A141" s="1" t="s">
        <v>3737</v>
      </c>
      <c r="B141" s="1" t="str">
        <f>Table2[[#This Row],[Column1]]</f>
        <v>נשיא בית המשפט מחוזי חיפה</v>
      </c>
      <c r="C141" s="1" t="b">
        <f>IF(ISNUMBER(SEARCH(Table2[[#Headers],[סגן]],Table2[[#This Row],[role]:[role]])),TRUE,FALSE)</f>
        <v>0</v>
      </c>
      <c r="D141" s="1" t="b">
        <f>IF(ISNUMBER(SEARCH(Table2[[#Headers],[נשיא]],Table2[[#This Row],[role]:[role]])),TRUE,FALSE)</f>
        <v>1</v>
      </c>
      <c r="E141" s="1" t="b">
        <f>IF(ISNUMBER(SEARCH(Table2[[#Headers],[שופט]],Table2[[#This Row],[role]:[role]])),TRUE,FALSE)</f>
        <v>0</v>
      </c>
      <c r="F141" s="1" t="b">
        <f>IF(ISNUMBER(SEARCH(Table2[[#Headers],[רשם]],Table2[[#This Row],[role]:[role]])),TRUE,FALSE)</f>
        <v>0</v>
      </c>
      <c r="G141" s="1" t="b">
        <f>IF(ISNUMBER(SEARCH(Table2[[#Headers],[מחוזי]],Table2[[#This Row],[role]:[role]])),TRUE,FALSE)</f>
        <v>1</v>
      </c>
      <c r="H141" s="1" t="b">
        <f>IF(ISNUMBER(SEARCH(Table2[[#Headers],[שלום]],Table2[[#This Row],[role]:[role]])),TRUE,FALSE)</f>
        <v>0</v>
      </c>
      <c r="I141" s="1" t="b">
        <f>IF(ISNUMBER(SEARCH(Table2[[#Headers],[אזורי]],Table2[[#This Row],[role]:[role]])),TRUE,FALSE)</f>
        <v>0</v>
      </c>
      <c r="J141" s="1" t="b">
        <f>IF(ISNUMBER(SEARCH(Table2[[#Headers],[ארצי]],Table2[[#This Row],[role]:[role]])),TRUE,FALSE)</f>
        <v>0</v>
      </c>
      <c r="K141" s="1" t="b">
        <f>IF(ISNUMBER(SEARCH(Table2[[#Headers],[עבודה]],Table2[[#This Row],[role]:[role]])),TRUE,FALSE)</f>
        <v>0</v>
      </c>
      <c r="L141" s="1" t="b">
        <f>IF(ISNUMBER(SEARCH(Table2[[#Headers],[עליון]],Table2[[#This Row],[role]:[role]])),TRUE,FALSE)</f>
        <v>0</v>
      </c>
      <c r="M141" s="1" t="b">
        <f>IF(ISNUMBER(SEARCH(Table2[[#Headers],[נוער]],Table2[[#This Row],[role]:[role]])),TRUE,FALSE)</f>
        <v>0</v>
      </c>
      <c r="N141" s="1" t="b">
        <f>IF(ISNUMBER(SEARCH(Table2[[#Headers],[משנה]],Table2[[#This Row],[role]:[role]])),TRUE,FALSE)</f>
        <v>0</v>
      </c>
      <c r="O141" s="1" t="b">
        <f>IF(ISNUMBER(SEARCH(Table2[[#Headers],[בתי המשפט]],Table2[[#This Row],[role]:[role]])),TRUE,FALSE)</f>
        <v>0</v>
      </c>
      <c r="P141" s="1" t="b">
        <f>IF(ISNUMBER(SEARCH(Table2[[#Headers],[מנהל]],Table2[[#This Row],[role]:[role]])),TRUE,FALSE)</f>
        <v>0</v>
      </c>
      <c r="Q141" s="1" t="b">
        <f>IF(ISNUMBER(SEARCH(Table2[[#Headers],[תעבורה]],Table2[[#This Row],[role]:[role]])),TRUE,FALSE)</f>
        <v>0</v>
      </c>
      <c r="R141" s="1" t="b">
        <f>IF(AND(Table2[[#This Row],[נשיא]]=TRUE,AND(Table2[[#This Row],[סגן]]=FALSE,Table2[[#This Row],[משנה]]=FALSE)),TRUE,FALSE)</f>
        <v>1</v>
      </c>
      <c r="S14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42" spans="1:20" x14ac:dyDescent="0.25">
      <c r="A142" s="1" t="s">
        <v>3820</v>
      </c>
      <c r="B142" s="1" t="str">
        <f>Table2[[#This Row],[Column1]]</f>
        <v>נשיא בית משפט השלום ב"ש בדימוס</v>
      </c>
      <c r="C142" s="1" t="b">
        <f>IF(ISNUMBER(SEARCH(Table2[[#Headers],[סגן]],Table2[[#This Row],[role]:[role]])),TRUE,FALSE)</f>
        <v>0</v>
      </c>
      <c r="D142" s="1" t="b">
        <f>IF(ISNUMBER(SEARCH(Table2[[#Headers],[נשיא]],Table2[[#This Row],[role]:[role]])),TRUE,FALSE)</f>
        <v>1</v>
      </c>
      <c r="E142" s="1" t="b">
        <f>IF(ISNUMBER(SEARCH(Table2[[#Headers],[שופט]],Table2[[#This Row],[role]:[role]])),TRUE,FALSE)</f>
        <v>0</v>
      </c>
      <c r="F142" s="1" t="b">
        <f>IF(ISNUMBER(SEARCH(Table2[[#Headers],[רשם]],Table2[[#This Row],[role]:[role]])),TRUE,FALSE)</f>
        <v>0</v>
      </c>
      <c r="G142" s="1" t="b">
        <f>IF(ISNUMBER(SEARCH(Table2[[#Headers],[מחוזי]],Table2[[#This Row],[role]:[role]])),TRUE,FALSE)</f>
        <v>0</v>
      </c>
      <c r="H142" s="1" t="b">
        <f>IF(ISNUMBER(SEARCH(Table2[[#Headers],[שלום]],Table2[[#This Row],[role]:[role]])),TRUE,FALSE)</f>
        <v>1</v>
      </c>
      <c r="I142" s="1" t="b">
        <f>IF(ISNUMBER(SEARCH(Table2[[#Headers],[אזורי]],Table2[[#This Row],[role]:[role]])),TRUE,FALSE)</f>
        <v>0</v>
      </c>
      <c r="J142" s="1" t="b">
        <f>IF(ISNUMBER(SEARCH(Table2[[#Headers],[ארצי]],Table2[[#This Row],[role]:[role]])),TRUE,FALSE)</f>
        <v>0</v>
      </c>
      <c r="K142" s="1" t="b">
        <f>IF(ISNUMBER(SEARCH(Table2[[#Headers],[עבודה]],Table2[[#This Row],[role]:[role]])),TRUE,FALSE)</f>
        <v>0</v>
      </c>
      <c r="L142" s="1" t="b">
        <f>IF(ISNUMBER(SEARCH(Table2[[#Headers],[עליון]],Table2[[#This Row],[role]:[role]])),TRUE,FALSE)</f>
        <v>0</v>
      </c>
      <c r="M142" s="1" t="b">
        <f>IF(ISNUMBER(SEARCH(Table2[[#Headers],[נוער]],Table2[[#This Row],[role]:[role]])),TRUE,FALSE)</f>
        <v>0</v>
      </c>
      <c r="N142" s="1" t="b">
        <f>IF(ISNUMBER(SEARCH(Table2[[#Headers],[משנה]],Table2[[#This Row],[role]:[role]])),TRUE,FALSE)</f>
        <v>0</v>
      </c>
      <c r="O142" s="1" t="b">
        <f>IF(ISNUMBER(SEARCH(Table2[[#Headers],[בתי המשפט]],Table2[[#This Row],[role]:[role]])),TRUE,FALSE)</f>
        <v>0</v>
      </c>
      <c r="P142" s="1" t="b">
        <f>IF(ISNUMBER(SEARCH(Table2[[#Headers],[מנהל]],Table2[[#This Row],[role]:[role]])),TRUE,FALSE)</f>
        <v>0</v>
      </c>
      <c r="Q142" s="1" t="b">
        <f>IF(ISNUMBER(SEARCH(Table2[[#Headers],[תעבורה]],Table2[[#This Row],[role]:[role]])),TRUE,FALSE)</f>
        <v>0</v>
      </c>
      <c r="R142" s="1" t="b">
        <f>IF(AND(Table2[[#This Row],[נשיא]]=TRUE,AND(Table2[[#This Row],[סגן]]=FALSE,Table2[[#This Row],[משנה]]=FALSE)),TRUE,FALSE)</f>
        <v>1</v>
      </c>
      <c r="S14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43" spans="1:20" x14ac:dyDescent="0.25">
      <c r="A143" s="1" t="s">
        <v>2180</v>
      </c>
      <c r="B143" s="1" t="str">
        <f>Table2[[#This Row],[Column1]]</f>
        <v>נשיא בית משפט מחוזי תל-אביב</v>
      </c>
      <c r="C143" s="1" t="b">
        <f>IF(ISNUMBER(SEARCH(Table2[[#Headers],[סגן]],Table2[[#This Row],[role]:[role]])),TRUE,FALSE)</f>
        <v>0</v>
      </c>
      <c r="D143" s="1" t="b">
        <f>IF(ISNUMBER(SEARCH(Table2[[#Headers],[נשיא]],Table2[[#This Row],[role]:[role]])),TRUE,FALSE)</f>
        <v>1</v>
      </c>
      <c r="E143" s="1" t="b">
        <f>IF(ISNUMBER(SEARCH(Table2[[#Headers],[שופט]],Table2[[#This Row],[role]:[role]])),TRUE,FALSE)</f>
        <v>0</v>
      </c>
      <c r="F143" s="1" t="b">
        <f>IF(ISNUMBER(SEARCH(Table2[[#Headers],[רשם]],Table2[[#This Row],[role]:[role]])),TRUE,FALSE)</f>
        <v>0</v>
      </c>
      <c r="G143" s="1" t="b">
        <f>IF(ISNUMBER(SEARCH(Table2[[#Headers],[מחוזי]],Table2[[#This Row],[role]:[role]])),TRUE,FALSE)</f>
        <v>1</v>
      </c>
      <c r="H143" s="1" t="b">
        <f>IF(ISNUMBER(SEARCH(Table2[[#Headers],[שלום]],Table2[[#This Row],[role]:[role]])),TRUE,FALSE)</f>
        <v>0</v>
      </c>
      <c r="I143" s="1" t="b">
        <f>IF(ISNUMBER(SEARCH(Table2[[#Headers],[אזורי]],Table2[[#This Row],[role]:[role]])),TRUE,FALSE)</f>
        <v>0</v>
      </c>
      <c r="J143" s="1" t="b">
        <f>IF(ISNUMBER(SEARCH(Table2[[#Headers],[ארצי]],Table2[[#This Row],[role]:[role]])),TRUE,FALSE)</f>
        <v>0</v>
      </c>
      <c r="K143" s="1" t="b">
        <f>IF(ISNUMBER(SEARCH(Table2[[#Headers],[עבודה]],Table2[[#This Row],[role]:[role]])),TRUE,FALSE)</f>
        <v>0</v>
      </c>
      <c r="L143" s="1" t="b">
        <f>IF(ISNUMBER(SEARCH(Table2[[#Headers],[עליון]],Table2[[#This Row],[role]:[role]])),TRUE,FALSE)</f>
        <v>0</v>
      </c>
      <c r="M143" s="1" t="b">
        <f>IF(ISNUMBER(SEARCH(Table2[[#Headers],[נוער]],Table2[[#This Row],[role]:[role]])),TRUE,FALSE)</f>
        <v>0</v>
      </c>
      <c r="N143" s="1" t="b">
        <f>IF(ISNUMBER(SEARCH(Table2[[#Headers],[משנה]],Table2[[#This Row],[role]:[role]])),TRUE,FALSE)</f>
        <v>0</v>
      </c>
      <c r="O143" s="1" t="b">
        <f>IF(ISNUMBER(SEARCH(Table2[[#Headers],[בתי המשפט]],Table2[[#This Row],[role]:[role]])),TRUE,FALSE)</f>
        <v>0</v>
      </c>
      <c r="P143" s="1" t="b">
        <f>IF(ISNUMBER(SEARCH(Table2[[#Headers],[מנהל]],Table2[[#This Row],[role]:[role]])),TRUE,FALSE)</f>
        <v>0</v>
      </c>
      <c r="Q143" s="1" t="b">
        <f>IF(ISNUMBER(SEARCH(Table2[[#Headers],[תעבורה]],Table2[[#This Row],[role]:[role]])),TRUE,FALSE)</f>
        <v>0</v>
      </c>
      <c r="R143" s="1" t="b">
        <f>IF(AND(Table2[[#This Row],[נשיא]]=TRUE,AND(Table2[[#This Row],[סגן]]=FALSE,Table2[[#This Row],[משנה]]=FALSE)),TRUE,FALSE)</f>
        <v>1</v>
      </c>
      <c r="S14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44" spans="1:20" x14ac:dyDescent="0.25">
      <c r="A144" s="1" t="s">
        <v>3775</v>
      </c>
      <c r="B144" s="1" t="str">
        <f>Table2[[#This Row],[Column1]]</f>
        <v>נשיא בפועל של בימ"ש מחוזי</v>
      </c>
      <c r="C144" s="1" t="b">
        <f>IF(ISNUMBER(SEARCH(Table2[[#Headers],[סגן]],Table2[[#This Row],[role]:[role]])),TRUE,FALSE)</f>
        <v>0</v>
      </c>
      <c r="D144" s="1" t="b">
        <f>IF(ISNUMBER(SEARCH(Table2[[#Headers],[נשיא]],Table2[[#This Row],[role]:[role]])),TRUE,FALSE)</f>
        <v>1</v>
      </c>
      <c r="E144" s="1" t="b">
        <f>IF(ISNUMBER(SEARCH(Table2[[#Headers],[שופט]],Table2[[#This Row],[role]:[role]])),TRUE,FALSE)</f>
        <v>0</v>
      </c>
      <c r="F144" s="1" t="b">
        <f>IF(ISNUMBER(SEARCH(Table2[[#Headers],[רשם]],Table2[[#This Row],[role]:[role]])),TRUE,FALSE)</f>
        <v>0</v>
      </c>
      <c r="G144" s="1" t="b">
        <f>IF(ISNUMBER(SEARCH(Table2[[#Headers],[מחוזי]],Table2[[#This Row],[role]:[role]])),TRUE,FALSE)</f>
        <v>1</v>
      </c>
      <c r="H144" s="1" t="b">
        <f>IF(ISNUMBER(SEARCH(Table2[[#Headers],[שלום]],Table2[[#This Row],[role]:[role]])),TRUE,FALSE)</f>
        <v>0</v>
      </c>
      <c r="I144" s="1" t="b">
        <f>IF(ISNUMBER(SEARCH(Table2[[#Headers],[אזורי]],Table2[[#This Row],[role]:[role]])),TRUE,FALSE)</f>
        <v>0</v>
      </c>
      <c r="J144" s="1" t="b">
        <f>IF(ISNUMBER(SEARCH(Table2[[#Headers],[ארצי]],Table2[[#This Row],[role]:[role]])),TRUE,FALSE)</f>
        <v>0</v>
      </c>
      <c r="K144" s="1" t="b">
        <f>IF(ISNUMBER(SEARCH(Table2[[#Headers],[עבודה]],Table2[[#This Row],[role]:[role]])),TRUE,FALSE)</f>
        <v>0</v>
      </c>
      <c r="L144" s="1" t="b">
        <f>IF(ISNUMBER(SEARCH(Table2[[#Headers],[עליון]],Table2[[#This Row],[role]:[role]])),TRUE,FALSE)</f>
        <v>0</v>
      </c>
      <c r="M144" s="1" t="b">
        <f>IF(ISNUMBER(SEARCH(Table2[[#Headers],[נוער]],Table2[[#This Row],[role]:[role]])),TRUE,FALSE)</f>
        <v>0</v>
      </c>
      <c r="N144" s="1" t="b">
        <f>IF(ISNUMBER(SEARCH(Table2[[#Headers],[משנה]],Table2[[#This Row],[role]:[role]])),TRUE,FALSE)</f>
        <v>0</v>
      </c>
      <c r="O144" s="1" t="b">
        <f>IF(ISNUMBER(SEARCH(Table2[[#Headers],[בתי המשפט]],Table2[[#This Row],[role]:[role]])),TRUE,FALSE)</f>
        <v>0</v>
      </c>
      <c r="P144" s="1" t="b">
        <f>IF(ISNUMBER(SEARCH(Table2[[#Headers],[מנהל]],Table2[[#This Row],[role]:[role]])),TRUE,FALSE)</f>
        <v>0</v>
      </c>
      <c r="Q144" s="1" t="b">
        <f>IF(ISNUMBER(SEARCH(Table2[[#Headers],[תעבורה]],Table2[[#This Row],[role]:[role]])),TRUE,FALSE)</f>
        <v>0</v>
      </c>
      <c r="R144" s="1" t="b">
        <f>IF(AND(Table2[[#This Row],[נשיא]]=TRUE,AND(Table2[[#This Row],[סגן]]=FALSE,Table2[[#This Row],[משנה]]=FALSE)),TRUE,FALSE)</f>
        <v>1</v>
      </c>
      <c r="S14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45" spans="1:20" x14ac:dyDescent="0.25">
      <c r="A145" s="1" t="s">
        <v>1445</v>
      </c>
      <c r="B145" s="1" t="str">
        <f>Table2[[#This Row],[Column1]]</f>
        <v>נשיא בתי משפט השלום במחוז בדימוס</v>
      </c>
      <c r="C145" s="1" t="b">
        <f>IF(ISNUMBER(SEARCH(Table2[[#Headers],[סגן]],Table2[[#This Row],[role]:[role]])),TRUE,FALSE)</f>
        <v>0</v>
      </c>
      <c r="D145" s="1" t="b">
        <f>IF(ISNUMBER(SEARCH(Table2[[#Headers],[נשיא]],Table2[[#This Row],[role]:[role]])),TRUE,FALSE)</f>
        <v>1</v>
      </c>
      <c r="E145" s="1" t="b">
        <f>IF(ISNUMBER(SEARCH(Table2[[#Headers],[שופט]],Table2[[#This Row],[role]:[role]])),TRUE,FALSE)</f>
        <v>0</v>
      </c>
      <c r="F145" s="1" t="b">
        <f>IF(ISNUMBER(SEARCH(Table2[[#Headers],[רשם]],Table2[[#This Row],[role]:[role]])),TRUE,FALSE)</f>
        <v>0</v>
      </c>
      <c r="G145" s="1" t="b">
        <f>IF(ISNUMBER(SEARCH(Table2[[#Headers],[מחוזי]],Table2[[#This Row],[role]:[role]])),TRUE,FALSE)</f>
        <v>0</v>
      </c>
      <c r="H145" s="1" t="b">
        <f>IF(ISNUMBER(SEARCH(Table2[[#Headers],[שלום]],Table2[[#This Row],[role]:[role]])),TRUE,FALSE)</f>
        <v>1</v>
      </c>
      <c r="I145" s="1" t="b">
        <f>IF(ISNUMBER(SEARCH(Table2[[#Headers],[אזורי]],Table2[[#This Row],[role]:[role]])),TRUE,FALSE)</f>
        <v>0</v>
      </c>
      <c r="J145" s="1" t="b">
        <f>IF(ISNUMBER(SEARCH(Table2[[#Headers],[ארצי]],Table2[[#This Row],[role]:[role]])),TRUE,FALSE)</f>
        <v>0</v>
      </c>
      <c r="K145" s="1" t="b">
        <f>IF(ISNUMBER(SEARCH(Table2[[#Headers],[עבודה]],Table2[[#This Row],[role]:[role]])),TRUE,FALSE)</f>
        <v>0</v>
      </c>
      <c r="L145" s="1" t="b">
        <f>IF(ISNUMBER(SEARCH(Table2[[#Headers],[עליון]],Table2[[#This Row],[role]:[role]])),TRUE,FALSE)</f>
        <v>0</v>
      </c>
      <c r="M145" s="1" t="b">
        <f>IF(ISNUMBER(SEARCH(Table2[[#Headers],[נוער]],Table2[[#This Row],[role]:[role]])),TRUE,FALSE)</f>
        <v>0</v>
      </c>
      <c r="N145" s="1" t="b">
        <f>IF(ISNUMBER(SEARCH(Table2[[#Headers],[משנה]],Table2[[#This Row],[role]:[role]])),TRUE,FALSE)</f>
        <v>0</v>
      </c>
      <c r="O145" s="1" t="b">
        <f>IF(ISNUMBER(SEARCH(Table2[[#Headers],[בתי המשפט]],Table2[[#This Row],[role]:[role]])),TRUE,FALSE)</f>
        <v>0</v>
      </c>
      <c r="P145" s="1" t="b">
        <f>IF(ISNUMBER(SEARCH(Table2[[#Headers],[מנהל]],Table2[[#This Row],[role]:[role]])),TRUE,FALSE)</f>
        <v>0</v>
      </c>
      <c r="Q145" s="1" t="b">
        <f>IF(ISNUMBER(SEARCH(Table2[[#Headers],[תעבורה]],Table2[[#This Row],[role]:[role]])),TRUE,FALSE)</f>
        <v>0</v>
      </c>
      <c r="R145" s="1" t="b">
        <f>IF(AND(Table2[[#This Row],[נשיא]]=TRUE,AND(Table2[[#This Row],[סגן]]=FALSE,Table2[[#This Row],[משנה]]=FALSE)),TRUE,FALSE)</f>
        <v>1</v>
      </c>
      <c r="S14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46" spans="1:20" x14ac:dyDescent="0.25">
      <c r="A146" s="1" t="s">
        <v>3130</v>
      </c>
      <c r="B146" s="1" t="str">
        <f>Table2[[#This Row],[Column1]]</f>
        <v>נשיא בתי משפט השלום במחוז חיפה</v>
      </c>
      <c r="C146" s="1" t="b">
        <f>IF(ISNUMBER(SEARCH(Table2[[#Headers],[סגן]],Table2[[#This Row],[role]:[role]])),TRUE,FALSE)</f>
        <v>0</v>
      </c>
      <c r="D146" s="1" t="b">
        <f>IF(ISNUMBER(SEARCH(Table2[[#Headers],[נשיא]],Table2[[#This Row],[role]:[role]])),TRUE,FALSE)</f>
        <v>1</v>
      </c>
      <c r="E146" s="1" t="b">
        <f>IF(ISNUMBER(SEARCH(Table2[[#Headers],[שופט]],Table2[[#This Row],[role]:[role]])),TRUE,FALSE)</f>
        <v>0</v>
      </c>
      <c r="F146" s="1" t="b">
        <f>IF(ISNUMBER(SEARCH(Table2[[#Headers],[רשם]],Table2[[#This Row],[role]:[role]])),TRUE,FALSE)</f>
        <v>0</v>
      </c>
      <c r="G146" s="1" t="b">
        <f>IF(ISNUMBER(SEARCH(Table2[[#Headers],[מחוזי]],Table2[[#This Row],[role]:[role]])),TRUE,FALSE)</f>
        <v>0</v>
      </c>
      <c r="H146" s="1" t="b">
        <f>IF(ISNUMBER(SEARCH(Table2[[#Headers],[שלום]],Table2[[#This Row],[role]:[role]])),TRUE,FALSE)</f>
        <v>1</v>
      </c>
      <c r="I146" s="1" t="b">
        <f>IF(ISNUMBER(SEARCH(Table2[[#Headers],[אזורי]],Table2[[#This Row],[role]:[role]])),TRUE,FALSE)</f>
        <v>0</v>
      </c>
      <c r="J146" s="1" t="b">
        <f>IF(ISNUMBER(SEARCH(Table2[[#Headers],[ארצי]],Table2[[#This Row],[role]:[role]])),TRUE,FALSE)</f>
        <v>0</v>
      </c>
      <c r="K146" s="1" t="b">
        <f>IF(ISNUMBER(SEARCH(Table2[[#Headers],[עבודה]],Table2[[#This Row],[role]:[role]])),TRUE,FALSE)</f>
        <v>0</v>
      </c>
      <c r="L146" s="1" t="b">
        <f>IF(ISNUMBER(SEARCH(Table2[[#Headers],[עליון]],Table2[[#This Row],[role]:[role]])),TRUE,FALSE)</f>
        <v>0</v>
      </c>
      <c r="M146" s="1" t="b">
        <f>IF(ISNUMBER(SEARCH(Table2[[#Headers],[נוער]],Table2[[#This Row],[role]:[role]])),TRUE,FALSE)</f>
        <v>0</v>
      </c>
      <c r="N146" s="1" t="b">
        <f>IF(ISNUMBER(SEARCH(Table2[[#Headers],[משנה]],Table2[[#This Row],[role]:[role]])),TRUE,FALSE)</f>
        <v>0</v>
      </c>
      <c r="O146" s="1" t="b">
        <f>IF(ISNUMBER(SEARCH(Table2[[#Headers],[בתי המשפט]],Table2[[#This Row],[role]:[role]])),TRUE,FALSE)</f>
        <v>0</v>
      </c>
      <c r="P146" s="1" t="b">
        <f>IF(ISNUMBER(SEARCH(Table2[[#Headers],[מנהל]],Table2[[#This Row],[role]:[role]])),TRUE,FALSE)</f>
        <v>0</v>
      </c>
      <c r="Q146" s="1" t="b">
        <f>IF(ISNUMBER(SEARCH(Table2[[#Headers],[תעבורה]],Table2[[#This Row],[role]:[role]])),TRUE,FALSE)</f>
        <v>0</v>
      </c>
      <c r="R146" s="1" t="b">
        <f>IF(AND(Table2[[#This Row],[נשיא]]=TRUE,AND(Table2[[#This Row],[סגן]]=FALSE,Table2[[#This Row],[משנה]]=FALSE)),TRUE,FALSE)</f>
        <v>1</v>
      </c>
      <c r="S14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47" spans="1:20" x14ac:dyDescent="0.25">
      <c r="A147" s="1" t="s">
        <v>2139</v>
      </c>
      <c r="B147" s="1" t="str">
        <f>Table2[[#This Row],[Column1]]</f>
        <v>נשיא בתי משפט השלום במחוז ירושלים</v>
      </c>
      <c r="C147" s="1" t="b">
        <f>IF(ISNUMBER(SEARCH(Table2[[#Headers],[סגן]],Table2[[#This Row],[role]:[role]])),TRUE,FALSE)</f>
        <v>0</v>
      </c>
      <c r="D147" s="1" t="b">
        <f>IF(ISNUMBER(SEARCH(Table2[[#Headers],[נשיא]],Table2[[#This Row],[role]:[role]])),TRUE,FALSE)</f>
        <v>1</v>
      </c>
      <c r="E147" s="1" t="b">
        <f>IF(ISNUMBER(SEARCH(Table2[[#Headers],[שופט]],Table2[[#This Row],[role]:[role]])),TRUE,FALSE)</f>
        <v>0</v>
      </c>
      <c r="F147" s="1" t="b">
        <f>IF(ISNUMBER(SEARCH(Table2[[#Headers],[רשם]],Table2[[#This Row],[role]:[role]])),TRUE,FALSE)</f>
        <v>0</v>
      </c>
      <c r="G147" s="1" t="b">
        <f>IF(ISNUMBER(SEARCH(Table2[[#Headers],[מחוזי]],Table2[[#This Row],[role]:[role]])),TRUE,FALSE)</f>
        <v>0</v>
      </c>
      <c r="H147" s="1" t="b">
        <f>IF(ISNUMBER(SEARCH(Table2[[#Headers],[שלום]],Table2[[#This Row],[role]:[role]])),TRUE,FALSE)</f>
        <v>1</v>
      </c>
      <c r="I147" s="1" t="b">
        <f>IF(ISNUMBER(SEARCH(Table2[[#Headers],[אזורי]],Table2[[#This Row],[role]:[role]])),TRUE,FALSE)</f>
        <v>0</v>
      </c>
      <c r="J147" s="1" t="b">
        <f>IF(ISNUMBER(SEARCH(Table2[[#Headers],[ארצי]],Table2[[#This Row],[role]:[role]])),TRUE,FALSE)</f>
        <v>0</v>
      </c>
      <c r="K147" s="1" t="b">
        <f>IF(ISNUMBER(SEARCH(Table2[[#Headers],[עבודה]],Table2[[#This Row],[role]:[role]])),TRUE,FALSE)</f>
        <v>0</v>
      </c>
      <c r="L147" s="1" t="b">
        <f>IF(ISNUMBER(SEARCH(Table2[[#Headers],[עליון]],Table2[[#This Row],[role]:[role]])),TRUE,FALSE)</f>
        <v>0</v>
      </c>
      <c r="M147" s="1" t="b">
        <f>IF(ISNUMBER(SEARCH(Table2[[#Headers],[נוער]],Table2[[#This Row],[role]:[role]])),TRUE,FALSE)</f>
        <v>0</v>
      </c>
      <c r="N147" s="1" t="b">
        <f>IF(ISNUMBER(SEARCH(Table2[[#Headers],[משנה]],Table2[[#This Row],[role]:[role]])),TRUE,FALSE)</f>
        <v>0</v>
      </c>
      <c r="O147" s="1" t="b">
        <f>IF(ISNUMBER(SEARCH(Table2[[#Headers],[בתי המשפט]],Table2[[#This Row],[role]:[role]])),TRUE,FALSE)</f>
        <v>0</v>
      </c>
      <c r="P147" s="1" t="b">
        <f>IF(ISNUMBER(SEARCH(Table2[[#Headers],[מנהל]],Table2[[#This Row],[role]:[role]])),TRUE,FALSE)</f>
        <v>0</v>
      </c>
      <c r="Q147" s="1" t="b">
        <f>IF(ISNUMBER(SEARCH(Table2[[#Headers],[תעבורה]],Table2[[#This Row],[role]:[role]])),TRUE,FALSE)</f>
        <v>0</v>
      </c>
      <c r="R147" s="1" t="b">
        <f>IF(AND(Table2[[#This Row],[נשיא]]=TRUE,AND(Table2[[#This Row],[סגן]]=FALSE,Table2[[#This Row],[משנה]]=FALSE)),TRUE,FALSE)</f>
        <v>1</v>
      </c>
      <c r="S14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48" spans="1:20" x14ac:dyDescent="0.25">
      <c r="A148" s="1" t="s">
        <v>3330</v>
      </c>
      <c r="B148" s="1" t="str">
        <f>Table2[[#This Row],[Column1]]</f>
        <v>נשיא בתי משפט השלום במחוז צפון</v>
      </c>
      <c r="C148" s="1" t="b">
        <f>IF(ISNUMBER(SEARCH(Table2[[#Headers],[סגן]],Table2[[#This Row],[role]:[role]])),TRUE,FALSE)</f>
        <v>0</v>
      </c>
      <c r="D148" s="1" t="b">
        <f>IF(ISNUMBER(SEARCH(Table2[[#Headers],[נשיא]],Table2[[#This Row],[role]:[role]])),TRUE,FALSE)</f>
        <v>1</v>
      </c>
      <c r="E148" s="1" t="b">
        <f>IF(ISNUMBER(SEARCH(Table2[[#Headers],[שופט]],Table2[[#This Row],[role]:[role]])),TRUE,FALSE)</f>
        <v>0</v>
      </c>
      <c r="F148" s="1" t="b">
        <f>IF(ISNUMBER(SEARCH(Table2[[#Headers],[רשם]],Table2[[#This Row],[role]:[role]])),TRUE,FALSE)</f>
        <v>0</v>
      </c>
      <c r="G148" s="1" t="b">
        <f>IF(ISNUMBER(SEARCH(Table2[[#Headers],[מחוזי]],Table2[[#This Row],[role]:[role]])),TRUE,FALSE)</f>
        <v>0</v>
      </c>
      <c r="H148" s="1" t="b">
        <f>IF(ISNUMBER(SEARCH(Table2[[#Headers],[שלום]],Table2[[#This Row],[role]:[role]])),TRUE,FALSE)</f>
        <v>1</v>
      </c>
      <c r="I148" s="1" t="b">
        <f>IF(ISNUMBER(SEARCH(Table2[[#Headers],[אזורי]],Table2[[#This Row],[role]:[role]])),TRUE,FALSE)</f>
        <v>0</v>
      </c>
      <c r="J148" s="1" t="b">
        <f>IF(ISNUMBER(SEARCH(Table2[[#Headers],[ארצי]],Table2[[#This Row],[role]:[role]])),TRUE,FALSE)</f>
        <v>0</v>
      </c>
      <c r="K148" s="1" t="b">
        <f>IF(ISNUMBER(SEARCH(Table2[[#Headers],[עבודה]],Table2[[#This Row],[role]:[role]])),TRUE,FALSE)</f>
        <v>0</v>
      </c>
      <c r="L148" s="1" t="b">
        <f>IF(ISNUMBER(SEARCH(Table2[[#Headers],[עליון]],Table2[[#This Row],[role]:[role]])),TRUE,FALSE)</f>
        <v>0</v>
      </c>
      <c r="M148" s="1" t="b">
        <f>IF(ISNUMBER(SEARCH(Table2[[#Headers],[נוער]],Table2[[#This Row],[role]:[role]])),TRUE,FALSE)</f>
        <v>0</v>
      </c>
      <c r="N148" s="1" t="b">
        <f>IF(ISNUMBER(SEARCH(Table2[[#Headers],[משנה]],Table2[[#This Row],[role]:[role]])),TRUE,FALSE)</f>
        <v>0</v>
      </c>
      <c r="O148" s="1" t="b">
        <f>IF(ISNUMBER(SEARCH(Table2[[#Headers],[בתי המשפט]],Table2[[#This Row],[role]:[role]])),TRUE,FALSE)</f>
        <v>0</v>
      </c>
      <c r="P148" s="1" t="b">
        <f>IF(ISNUMBER(SEARCH(Table2[[#Headers],[מנהל]],Table2[[#This Row],[role]:[role]])),TRUE,FALSE)</f>
        <v>0</v>
      </c>
      <c r="Q148" s="1" t="b">
        <f>IF(ISNUMBER(SEARCH(Table2[[#Headers],[תעבורה]],Table2[[#This Row],[role]:[role]])),TRUE,FALSE)</f>
        <v>0</v>
      </c>
      <c r="R148" s="1" t="b">
        <f>IF(AND(Table2[[#This Row],[נשיא]]=TRUE,AND(Table2[[#This Row],[סגן]]=FALSE,Table2[[#This Row],[משנה]]=FALSE)),TRUE,FALSE)</f>
        <v>1</v>
      </c>
      <c r="S14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49" spans="1:20" x14ac:dyDescent="0.25">
      <c r="A149" s="1" t="s">
        <v>1581</v>
      </c>
      <c r="B149" s="1" t="str">
        <f>Table2[[#This Row],[Column1]]</f>
        <v>נשיא בתי משפט השלום במחוז תל-אביב</v>
      </c>
      <c r="C149" s="1" t="b">
        <f>IF(ISNUMBER(SEARCH(Table2[[#Headers],[סגן]],Table2[[#This Row],[role]:[role]])),TRUE,FALSE)</f>
        <v>0</v>
      </c>
      <c r="D149" s="1" t="b">
        <f>IF(ISNUMBER(SEARCH(Table2[[#Headers],[נשיא]],Table2[[#This Row],[role]:[role]])),TRUE,FALSE)</f>
        <v>1</v>
      </c>
      <c r="E149" s="1" t="b">
        <f>IF(ISNUMBER(SEARCH(Table2[[#Headers],[שופט]],Table2[[#This Row],[role]:[role]])),TRUE,FALSE)</f>
        <v>0</v>
      </c>
      <c r="F149" s="1" t="b">
        <f>IF(ISNUMBER(SEARCH(Table2[[#Headers],[רשם]],Table2[[#This Row],[role]:[role]])),TRUE,FALSE)</f>
        <v>0</v>
      </c>
      <c r="G149" s="1" t="b">
        <f>IF(ISNUMBER(SEARCH(Table2[[#Headers],[מחוזי]],Table2[[#This Row],[role]:[role]])),TRUE,FALSE)</f>
        <v>0</v>
      </c>
      <c r="H149" s="1" t="b">
        <f>IF(ISNUMBER(SEARCH(Table2[[#Headers],[שלום]],Table2[[#This Row],[role]:[role]])),TRUE,FALSE)</f>
        <v>1</v>
      </c>
      <c r="I149" s="1" t="b">
        <f>IF(ISNUMBER(SEARCH(Table2[[#Headers],[אזורי]],Table2[[#This Row],[role]:[role]])),TRUE,FALSE)</f>
        <v>0</v>
      </c>
      <c r="J149" s="1" t="b">
        <f>IF(ISNUMBER(SEARCH(Table2[[#Headers],[ארצי]],Table2[[#This Row],[role]:[role]])),TRUE,FALSE)</f>
        <v>0</v>
      </c>
      <c r="K149" s="1" t="b">
        <f>IF(ISNUMBER(SEARCH(Table2[[#Headers],[עבודה]],Table2[[#This Row],[role]:[role]])),TRUE,FALSE)</f>
        <v>0</v>
      </c>
      <c r="L149" s="1" t="b">
        <f>IF(ISNUMBER(SEARCH(Table2[[#Headers],[עליון]],Table2[[#This Row],[role]:[role]])),TRUE,FALSE)</f>
        <v>0</v>
      </c>
      <c r="M149" s="1" t="b">
        <f>IF(ISNUMBER(SEARCH(Table2[[#Headers],[נוער]],Table2[[#This Row],[role]:[role]])),TRUE,FALSE)</f>
        <v>0</v>
      </c>
      <c r="N149" s="1" t="b">
        <f>IF(ISNUMBER(SEARCH(Table2[[#Headers],[משנה]],Table2[[#This Row],[role]:[role]])),TRUE,FALSE)</f>
        <v>0</v>
      </c>
      <c r="O149" s="1" t="b">
        <f>IF(ISNUMBER(SEARCH(Table2[[#Headers],[בתי המשפט]],Table2[[#This Row],[role]:[role]])),TRUE,FALSE)</f>
        <v>0</v>
      </c>
      <c r="P149" s="1" t="b">
        <f>IF(ISNUMBER(SEARCH(Table2[[#Headers],[מנהל]],Table2[[#This Row],[role]:[role]])),TRUE,FALSE)</f>
        <v>0</v>
      </c>
      <c r="Q149" s="1" t="b">
        <f>IF(ISNUMBER(SEARCH(Table2[[#Headers],[תעבורה]],Table2[[#This Row],[role]:[role]])),TRUE,FALSE)</f>
        <v>0</v>
      </c>
      <c r="R149" s="1" t="b">
        <f>IF(AND(Table2[[#This Row],[נשיא]]=TRUE,AND(Table2[[#This Row],[סגן]]=FALSE,Table2[[#This Row],[משנה]]=FALSE)),TRUE,FALSE)</f>
        <v>1</v>
      </c>
      <c r="S14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4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50" spans="1:20" x14ac:dyDescent="0.25">
      <c r="A150" s="1" t="s">
        <v>3684</v>
      </c>
      <c r="B150" s="1" t="str">
        <f>Table2[[#This Row],[Column1]]</f>
        <v>נשיא בתי משפט השלום חיפה בדימוס</v>
      </c>
      <c r="C150" s="1" t="b">
        <f>IF(ISNUMBER(SEARCH(Table2[[#Headers],[סגן]],Table2[[#This Row],[role]:[role]])),TRUE,FALSE)</f>
        <v>0</v>
      </c>
      <c r="D150" s="1" t="b">
        <f>IF(ISNUMBER(SEARCH(Table2[[#Headers],[נשיא]],Table2[[#This Row],[role]:[role]])),TRUE,FALSE)</f>
        <v>1</v>
      </c>
      <c r="E150" s="1" t="b">
        <f>IF(ISNUMBER(SEARCH(Table2[[#Headers],[שופט]],Table2[[#This Row],[role]:[role]])),TRUE,FALSE)</f>
        <v>0</v>
      </c>
      <c r="F150" s="1" t="b">
        <f>IF(ISNUMBER(SEARCH(Table2[[#Headers],[רשם]],Table2[[#This Row],[role]:[role]])),TRUE,FALSE)</f>
        <v>0</v>
      </c>
      <c r="G150" s="1" t="b">
        <f>IF(ISNUMBER(SEARCH(Table2[[#Headers],[מחוזי]],Table2[[#This Row],[role]:[role]])),TRUE,FALSE)</f>
        <v>0</v>
      </c>
      <c r="H150" s="1" t="b">
        <f>IF(ISNUMBER(SEARCH(Table2[[#Headers],[שלום]],Table2[[#This Row],[role]:[role]])),TRUE,FALSE)</f>
        <v>1</v>
      </c>
      <c r="I150" s="1" t="b">
        <f>IF(ISNUMBER(SEARCH(Table2[[#Headers],[אזורי]],Table2[[#This Row],[role]:[role]])),TRUE,FALSE)</f>
        <v>0</v>
      </c>
      <c r="J150" s="1" t="b">
        <f>IF(ISNUMBER(SEARCH(Table2[[#Headers],[ארצי]],Table2[[#This Row],[role]:[role]])),TRUE,FALSE)</f>
        <v>0</v>
      </c>
      <c r="K150" s="1" t="b">
        <f>IF(ISNUMBER(SEARCH(Table2[[#Headers],[עבודה]],Table2[[#This Row],[role]:[role]])),TRUE,FALSE)</f>
        <v>0</v>
      </c>
      <c r="L150" s="1" t="b">
        <f>IF(ISNUMBER(SEARCH(Table2[[#Headers],[עליון]],Table2[[#This Row],[role]:[role]])),TRUE,FALSE)</f>
        <v>0</v>
      </c>
      <c r="M150" s="1" t="b">
        <f>IF(ISNUMBER(SEARCH(Table2[[#Headers],[נוער]],Table2[[#This Row],[role]:[role]])),TRUE,FALSE)</f>
        <v>0</v>
      </c>
      <c r="N150" s="1" t="b">
        <f>IF(ISNUMBER(SEARCH(Table2[[#Headers],[משנה]],Table2[[#This Row],[role]:[role]])),TRUE,FALSE)</f>
        <v>0</v>
      </c>
      <c r="O150" s="1" t="b">
        <f>IF(ISNUMBER(SEARCH(Table2[[#Headers],[בתי המשפט]],Table2[[#This Row],[role]:[role]])),TRUE,FALSE)</f>
        <v>0</v>
      </c>
      <c r="P150" s="1" t="b">
        <f>IF(ISNUMBER(SEARCH(Table2[[#Headers],[מנהל]],Table2[[#This Row],[role]:[role]])),TRUE,FALSE)</f>
        <v>0</v>
      </c>
      <c r="Q150" s="1" t="b">
        <f>IF(ISNUMBER(SEARCH(Table2[[#Headers],[תעבורה]],Table2[[#This Row],[role]:[role]])),TRUE,FALSE)</f>
        <v>0</v>
      </c>
      <c r="R150" s="1" t="b">
        <f>IF(AND(Table2[[#This Row],[נשיא]]=TRUE,AND(Table2[[#This Row],[סגן]]=FALSE,Table2[[#This Row],[משנה]]=FALSE)),TRUE,FALSE)</f>
        <v>1</v>
      </c>
      <c r="S15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51" spans="1:20" x14ac:dyDescent="0.25">
      <c r="A151" s="1" t="s">
        <v>1202</v>
      </c>
      <c r="B151" s="1" t="str">
        <f>Table2[[#This Row],[Column1]]</f>
        <v>נשיא של בימ"ש המחוזי באר שבע</v>
      </c>
      <c r="C151" s="1" t="b">
        <f>IF(ISNUMBER(SEARCH(Table2[[#Headers],[סגן]],Table2[[#This Row],[role]:[role]])),TRUE,FALSE)</f>
        <v>0</v>
      </c>
      <c r="D151" s="1" t="b">
        <f>IF(ISNUMBER(SEARCH(Table2[[#Headers],[נשיא]],Table2[[#This Row],[role]:[role]])),TRUE,FALSE)</f>
        <v>1</v>
      </c>
      <c r="E151" s="1" t="b">
        <f>IF(ISNUMBER(SEARCH(Table2[[#Headers],[שופט]],Table2[[#This Row],[role]:[role]])),TRUE,FALSE)</f>
        <v>0</v>
      </c>
      <c r="F151" s="1" t="b">
        <f>IF(ISNUMBER(SEARCH(Table2[[#Headers],[רשם]],Table2[[#This Row],[role]:[role]])),TRUE,FALSE)</f>
        <v>0</v>
      </c>
      <c r="G151" s="1" t="b">
        <f>IF(ISNUMBER(SEARCH(Table2[[#Headers],[מחוזי]],Table2[[#This Row],[role]:[role]])),TRUE,FALSE)</f>
        <v>1</v>
      </c>
      <c r="H151" s="1" t="b">
        <f>IF(ISNUMBER(SEARCH(Table2[[#Headers],[שלום]],Table2[[#This Row],[role]:[role]])),TRUE,FALSE)</f>
        <v>0</v>
      </c>
      <c r="I151" s="1" t="b">
        <f>IF(ISNUMBER(SEARCH(Table2[[#Headers],[אזורי]],Table2[[#This Row],[role]:[role]])),TRUE,FALSE)</f>
        <v>0</v>
      </c>
      <c r="J151" s="1" t="b">
        <f>IF(ISNUMBER(SEARCH(Table2[[#Headers],[ארצי]],Table2[[#This Row],[role]:[role]])),TRUE,FALSE)</f>
        <v>0</v>
      </c>
      <c r="K151" s="1" t="b">
        <f>IF(ISNUMBER(SEARCH(Table2[[#Headers],[עבודה]],Table2[[#This Row],[role]:[role]])),TRUE,FALSE)</f>
        <v>0</v>
      </c>
      <c r="L151" s="1" t="b">
        <f>IF(ISNUMBER(SEARCH(Table2[[#Headers],[עליון]],Table2[[#This Row],[role]:[role]])),TRUE,FALSE)</f>
        <v>0</v>
      </c>
      <c r="M151" s="1" t="b">
        <f>IF(ISNUMBER(SEARCH(Table2[[#Headers],[נוער]],Table2[[#This Row],[role]:[role]])),TRUE,FALSE)</f>
        <v>0</v>
      </c>
      <c r="N151" s="1" t="b">
        <f>IF(ISNUMBER(SEARCH(Table2[[#Headers],[משנה]],Table2[[#This Row],[role]:[role]])),TRUE,FALSE)</f>
        <v>0</v>
      </c>
      <c r="O151" s="1" t="b">
        <f>IF(ISNUMBER(SEARCH(Table2[[#Headers],[בתי המשפט]],Table2[[#This Row],[role]:[role]])),TRUE,FALSE)</f>
        <v>0</v>
      </c>
      <c r="P151" s="1" t="b">
        <f>IF(ISNUMBER(SEARCH(Table2[[#Headers],[מנהל]],Table2[[#This Row],[role]:[role]])),TRUE,FALSE)</f>
        <v>0</v>
      </c>
      <c r="Q151" s="1" t="b">
        <f>IF(ISNUMBER(SEARCH(Table2[[#Headers],[תעבורה]],Table2[[#This Row],[role]:[role]])),TRUE,FALSE)</f>
        <v>0</v>
      </c>
      <c r="R151" s="1" t="b">
        <f>IF(AND(Table2[[#This Row],[נשיא]]=TRUE,AND(Table2[[#This Row],[סגן]]=FALSE,Table2[[#This Row],[משנה]]=FALSE)),TRUE,FALSE)</f>
        <v>1</v>
      </c>
      <c r="S15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52" spans="1:20" x14ac:dyDescent="0.25">
      <c r="A152" s="1" t="s">
        <v>290</v>
      </c>
      <c r="B152" s="1" t="str">
        <f>Table2[[#This Row],[Column1]]</f>
        <v>נשיא של בימ"ש המחוזי בחיפה</v>
      </c>
      <c r="C152" s="1" t="b">
        <f>IF(ISNUMBER(SEARCH(Table2[[#Headers],[סגן]],Table2[[#This Row],[role]:[role]])),TRUE,FALSE)</f>
        <v>0</v>
      </c>
      <c r="D152" s="1" t="b">
        <f>IF(ISNUMBER(SEARCH(Table2[[#Headers],[נשיא]],Table2[[#This Row],[role]:[role]])),TRUE,FALSE)</f>
        <v>1</v>
      </c>
      <c r="E152" s="1" t="b">
        <f>IF(ISNUMBER(SEARCH(Table2[[#Headers],[שופט]],Table2[[#This Row],[role]:[role]])),TRUE,FALSE)</f>
        <v>0</v>
      </c>
      <c r="F152" s="1" t="b">
        <f>IF(ISNUMBER(SEARCH(Table2[[#Headers],[רשם]],Table2[[#This Row],[role]:[role]])),TRUE,FALSE)</f>
        <v>0</v>
      </c>
      <c r="G152" s="1" t="b">
        <f>IF(ISNUMBER(SEARCH(Table2[[#Headers],[מחוזי]],Table2[[#This Row],[role]:[role]])),TRUE,FALSE)</f>
        <v>1</v>
      </c>
      <c r="H152" s="1" t="b">
        <f>IF(ISNUMBER(SEARCH(Table2[[#Headers],[שלום]],Table2[[#This Row],[role]:[role]])),TRUE,FALSE)</f>
        <v>0</v>
      </c>
      <c r="I152" s="1" t="b">
        <f>IF(ISNUMBER(SEARCH(Table2[[#Headers],[אזורי]],Table2[[#This Row],[role]:[role]])),TRUE,FALSE)</f>
        <v>0</v>
      </c>
      <c r="J152" s="1" t="b">
        <f>IF(ISNUMBER(SEARCH(Table2[[#Headers],[ארצי]],Table2[[#This Row],[role]:[role]])),TRUE,FALSE)</f>
        <v>0</v>
      </c>
      <c r="K152" s="1" t="b">
        <f>IF(ISNUMBER(SEARCH(Table2[[#Headers],[עבודה]],Table2[[#This Row],[role]:[role]])),TRUE,FALSE)</f>
        <v>0</v>
      </c>
      <c r="L152" s="1" t="b">
        <f>IF(ISNUMBER(SEARCH(Table2[[#Headers],[עליון]],Table2[[#This Row],[role]:[role]])),TRUE,FALSE)</f>
        <v>0</v>
      </c>
      <c r="M152" s="1" t="b">
        <f>IF(ISNUMBER(SEARCH(Table2[[#Headers],[נוער]],Table2[[#This Row],[role]:[role]])),TRUE,FALSE)</f>
        <v>0</v>
      </c>
      <c r="N152" s="1" t="b">
        <f>IF(ISNUMBER(SEARCH(Table2[[#Headers],[משנה]],Table2[[#This Row],[role]:[role]])),TRUE,FALSE)</f>
        <v>0</v>
      </c>
      <c r="O152" s="1" t="b">
        <f>IF(ISNUMBER(SEARCH(Table2[[#Headers],[בתי המשפט]],Table2[[#This Row],[role]:[role]])),TRUE,FALSE)</f>
        <v>0</v>
      </c>
      <c r="P152" s="1" t="b">
        <f>IF(ISNUMBER(SEARCH(Table2[[#Headers],[מנהל]],Table2[[#This Row],[role]:[role]])),TRUE,FALSE)</f>
        <v>0</v>
      </c>
      <c r="Q152" s="1" t="b">
        <f>IF(ISNUMBER(SEARCH(Table2[[#Headers],[תעבורה]],Table2[[#This Row],[role]:[role]])),TRUE,FALSE)</f>
        <v>0</v>
      </c>
      <c r="R152" s="1" t="b">
        <f>IF(AND(Table2[[#This Row],[נשיא]]=TRUE,AND(Table2[[#This Row],[סגן]]=FALSE,Table2[[#This Row],[משנה]]=FALSE)),TRUE,FALSE)</f>
        <v>1</v>
      </c>
      <c r="S15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53" spans="1:20" x14ac:dyDescent="0.25">
      <c r="A153" s="1" t="s">
        <v>696</v>
      </c>
      <c r="B153" s="1" t="str">
        <f>Table2[[#This Row],[Column1]]</f>
        <v>נשיא של בימ"ש המחוזי בנצרת</v>
      </c>
      <c r="C153" s="1" t="b">
        <f>IF(ISNUMBER(SEARCH(Table2[[#Headers],[סגן]],Table2[[#This Row],[role]:[role]])),TRUE,FALSE)</f>
        <v>0</v>
      </c>
      <c r="D153" s="1" t="b">
        <f>IF(ISNUMBER(SEARCH(Table2[[#Headers],[נשיא]],Table2[[#This Row],[role]:[role]])),TRUE,FALSE)</f>
        <v>1</v>
      </c>
      <c r="E153" s="1" t="b">
        <f>IF(ISNUMBER(SEARCH(Table2[[#Headers],[שופט]],Table2[[#This Row],[role]:[role]])),TRUE,FALSE)</f>
        <v>0</v>
      </c>
      <c r="F153" s="1" t="b">
        <f>IF(ISNUMBER(SEARCH(Table2[[#Headers],[רשם]],Table2[[#This Row],[role]:[role]])),TRUE,FALSE)</f>
        <v>0</v>
      </c>
      <c r="G153" s="1" t="b">
        <f>IF(ISNUMBER(SEARCH(Table2[[#Headers],[מחוזי]],Table2[[#This Row],[role]:[role]])),TRUE,FALSE)</f>
        <v>1</v>
      </c>
      <c r="H153" s="1" t="b">
        <f>IF(ISNUMBER(SEARCH(Table2[[#Headers],[שלום]],Table2[[#This Row],[role]:[role]])),TRUE,FALSE)</f>
        <v>0</v>
      </c>
      <c r="I153" s="1" t="b">
        <f>IF(ISNUMBER(SEARCH(Table2[[#Headers],[אזורי]],Table2[[#This Row],[role]:[role]])),TRUE,FALSE)</f>
        <v>0</v>
      </c>
      <c r="J153" s="1" t="b">
        <f>IF(ISNUMBER(SEARCH(Table2[[#Headers],[ארצי]],Table2[[#This Row],[role]:[role]])),TRUE,FALSE)</f>
        <v>0</v>
      </c>
      <c r="K153" s="1" t="b">
        <f>IF(ISNUMBER(SEARCH(Table2[[#Headers],[עבודה]],Table2[[#This Row],[role]:[role]])),TRUE,FALSE)</f>
        <v>0</v>
      </c>
      <c r="L153" s="1" t="b">
        <f>IF(ISNUMBER(SEARCH(Table2[[#Headers],[עליון]],Table2[[#This Row],[role]:[role]])),TRUE,FALSE)</f>
        <v>0</v>
      </c>
      <c r="M153" s="1" t="b">
        <f>IF(ISNUMBER(SEARCH(Table2[[#Headers],[נוער]],Table2[[#This Row],[role]:[role]])),TRUE,FALSE)</f>
        <v>0</v>
      </c>
      <c r="N153" s="1" t="b">
        <f>IF(ISNUMBER(SEARCH(Table2[[#Headers],[משנה]],Table2[[#This Row],[role]:[role]])),TRUE,FALSE)</f>
        <v>0</v>
      </c>
      <c r="O153" s="1" t="b">
        <f>IF(ISNUMBER(SEARCH(Table2[[#Headers],[בתי המשפט]],Table2[[#This Row],[role]:[role]])),TRUE,FALSE)</f>
        <v>0</v>
      </c>
      <c r="P153" s="1" t="b">
        <f>IF(ISNUMBER(SEARCH(Table2[[#Headers],[מנהל]],Table2[[#This Row],[role]:[role]])),TRUE,FALSE)</f>
        <v>0</v>
      </c>
      <c r="Q153" s="1" t="b">
        <f>IF(ISNUMBER(SEARCH(Table2[[#Headers],[תעבורה]],Table2[[#This Row],[role]:[role]])),TRUE,FALSE)</f>
        <v>0</v>
      </c>
      <c r="R153" s="1" t="b">
        <f>IF(AND(Table2[[#This Row],[נשיא]]=TRUE,AND(Table2[[#This Row],[סגן]]=FALSE,Table2[[#This Row],[משנה]]=FALSE)),TRUE,FALSE)</f>
        <v>1</v>
      </c>
      <c r="S15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54" spans="1:20" x14ac:dyDescent="0.25">
      <c r="A154" s="1" t="s">
        <v>980</v>
      </c>
      <c r="B154" s="1" t="str">
        <f>Table2[[#This Row],[Column1]]</f>
        <v>נשיא של בימ"ש המחוזי בתל אביב</v>
      </c>
      <c r="C154" s="1" t="b">
        <f>IF(ISNUMBER(SEARCH(Table2[[#Headers],[סגן]],Table2[[#This Row],[role]:[role]])),TRUE,FALSE)</f>
        <v>0</v>
      </c>
      <c r="D154" s="1" t="b">
        <f>IF(ISNUMBER(SEARCH(Table2[[#Headers],[נשיא]],Table2[[#This Row],[role]:[role]])),TRUE,FALSE)</f>
        <v>1</v>
      </c>
      <c r="E154" s="1" t="b">
        <f>IF(ISNUMBER(SEARCH(Table2[[#Headers],[שופט]],Table2[[#This Row],[role]:[role]])),TRUE,FALSE)</f>
        <v>0</v>
      </c>
      <c r="F154" s="1" t="b">
        <f>IF(ISNUMBER(SEARCH(Table2[[#Headers],[רשם]],Table2[[#This Row],[role]:[role]])),TRUE,FALSE)</f>
        <v>0</v>
      </c>
      <c r="G154" s="1" t="b">
        <f>IF(ISNUMBER(SEARCH(Table2[[#Headers],[מחוזי]],Table2[[#This Row],[role]:[role]])),TRUE,FALSE)</f>
        <v>1</v>
      </c>
      <c r="H154" s="1" t="b">
        <f>IF(ISNUMBER(SEARCH(Table2[[#Headers],[שלום]],Table2[[#This Row],[role]:[role]])),TRUE,FALSE)</f>
        <v>0</v>
      </c>
      <c r="I154" s="1" t="b">
        <f>IF(ISNUMBER(SEARCH(Table2[[#Headers],[אזורי]],Table2[[#This Row],[role]:[role]])),TRUE,FALSE)</f>
        <v>0</v>
      </c>
      <c r="J154" s="1" t="b">
        <f>IF(ISNUMBER(SEARCH(Table2[[#Headers],[ארצי]],Table2[[#This Row],[role]:[role]])),TRUE,FALSE)</f>
        <v>0</v>
      </c>
      <c r="K154" s="1" t="b">
        <f>IF(ISNUMBER(SEARCH(Table2[[#Headers],[עבודה]],Table2[[#This Row],[role]:[role]])),TRUE,FALSE)</f>
        <v>0</v>
      </c>
      <c r="L154" s="1" t="b">
        <f>IF(ISNUMBER(SEARCH(Table2[[#Headers],[עליון]],Table2[[#This Row],[role]:[role]])),TRUE,FALSE)</f>
        <v>0</v>
      </c>
      <c r="M154" s="1" t="b">
        <f>IF(ISNUMBER(SEARCH(Table2[[#Headers],[נוער]],Table2[[#This Row],[role]:[role]])),TRUE,FALSE)</f>
        <v>0</v>
      </c>
      <c r="N154" s="1" t="b">
        <f>IF(ISNUMBER(SEARCH(Table2[[#Headers],[משנה]],Table2[[#This Row],[role]:[role]])),TRUE,FALSE)</f>
        <v>0</v>
      </c>
      <c r="O154" s="1" t="b">
        <f>IF(ISNUMBER(SEARCH(Table2[[#Headers],[בתי המשפט]],Table2[[#This Row],[role]:[role]])),TRUE,FALSE)</f>
        <v>0</v>
      </c>
      <c r="P154" s="1" t="b">
        <f>IF(ISNUMBER(SEARCH(Table2[[#Headers],[מנהל]],Table2[[#This Row],[role]:[role]])),TRUE,FALSE)</f>
        <v>0</v>
      </c>
      <c r="Q154" s="1" t="b">
        <f>IF(ISNUMBER(SEARCH(Table2[[#Headers],[תעבורה]],Table2[[#This Row],[role]:[role]])),TRUE,FALSE)</f>
        <v>0</v>
      </c>
      <c r="R154" s="1" t="b">
        <f>IF(AND(Table2[[#This Row],[נשיא]]=TRUE,AND(Table2[[#This Row],[סגן]]=FALSE,Table2[[#This Row],[משנה]]=FALSE)),TRUE,FALSE)</f>
        <v>1</v>
      </c>
      <c r="S15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55" spans="1:20" x14ac:dyDescent="0.25">
      <c r="A155" s="1" t="s">
        <v>1133</v>
      </c>
      <c r="B155" s="1" t="str">
        <f>Table2[[#This Row],[Column1]]</f>
        <v>נשיא של בימ"ש לתעבורה מחוז מרכז בדימוס</v>
      </c>
      <c r="C155" s="1" t="b">
        <f>IF(ISNUMBER(SEARCH(Table2[[#Headers],[סגן]],Table2[[#This Row],[role]:[role]])),TRUE,FALSE)</f>
        <v>0</v>
      </c>
      <c r="D155" s="1" t="b">
        <f>IF(ISNUMBER(SEARCH(Table2[[#Headers],[נשיא]],Table2[[#This Row],[role]:[role]])),TRUE,FALSE)</f>
        <v>1</v>
      </c>
      <c r="E155" s="1" t="b">
        <f>IF(ISNUMBER(SEARCH(Table2[[#Headers],[שופט]],Table2[[#This Row],[role]:[role]])),TRUE,FALSE)</f>
        <v>0</v>
      </c>
      <c r="F155" s="1" t="b">
        <f>IF(ISNUMBER(SEARCH(Table2[[#Headers],[רשם]],Table2[[#This Row],[role]:[role]])),TRUE,FALSE)</f>
        <v>0</v>
      </c>
      <c r="G155" s="1" t="b">
        <f>IF(ISNUMBER(SEARCH(Table2[[#Headers],[מחוזי]],Table2[[#This Row],[role]:[role]])),TRUE,FALSE)</f>
        <v>0</v>
      </c>
      <c r="H155" s="1" t="b">
        <f>IF(ISNUMBER(SEARCH(Table2[[#Headers],[שלום]],Table2[[#This Row],[role]:[role]])),TRUE,FALSE)</f>
        <v>0</v>
      </c>
      <c r="I155" s="1" t="b">
        <f>IF(ISNUMBER(SEARCH(Table2[[#Headers],[אזורי]],Table2[[#This Row],[role]:[role]])),TRUE,FALSE)</f>
        <v>0</v>
      </c>
      <c r="J155" s="1" t="b">
        <f>IF(ISNUMBER(SEARCH(Table2[[#Headers],[ארצי]],Table2[[#This Row],[role]:[role]])),TRUE,FALSE)</f>
        <v>0</v>
      </c>
      <c r="K155" s="1" t="b">
        <f>IF(ISNUMBER(SEARCH(Table2[[#Headers],[עבודה]],Table2[[#This Row],[role]:[role]])),TRUE,FALSE)</f>
        <v>0</v>
      </c>
      <c r="L155" s="1" t="b">
        <f>IF(ISNUMBER(SEARCH(Table2[[#Headers],[עליון]],Table2[[#This Row],[role]:[role]])),TRUE,FALSE)</f>
        <v>0</v>
      </c>
      <c r="M155" s="1" t="b">
        <f>IF(ISNUMBER(SEARCH(Table2[[#Headers],[נוער]],Table2[[#This Row],[role]:[role]])),TRUE,FALSE)</f>
        <v>0</v>
      </c>
      <c r="N155" s="1" t="b">
        <f>IF(ISNUMBER(SEARCH(Table2[[#Headers],[משנה]],Table2[[#This Row],[role]:[role]])),TRUE,FALSE)</f>
        <v>0</v>
      </c>
      <c r="O155" s="1" t="b">
        <f>IF(ISNUMBER(SEARCH(Table2[[#Headers],[בתי המשפט]],Table2[[#This Row],[role]:[role]])),TRUE,FALSE)</f>
        <v>0</v>
      </c>
      <c r="P155" s="1" t="b">
        <f>IF(ISNUMBER(SEARCH(Table2[[#Headers],[מנהל]],Table2[[#This Row],[role]:[role]])),TRUE,FALSE)</f>
        <v>0</v>
      </c>
      <c r="Q155" s="1" t="b">
        <f>IF(ISNUMBER(SEARCH(Table2[[#Headers],[תעבורה]],Table2[[#This Row],[role]:[role]])),TRUE,FALSE)</f>
        <v>1</v>
      </c>
      <c r="R155" s="1" t="b">
        <f>IF(AND(Table2[[#This Row],[נשיא]]=TRUE,AND(Table2[[#This Row],[סגן]]=FALSE,Table2[[#This Row],[משנה]]=FALSE)),TRUE,FALSE)</f>
        <v>1</v>
      </c>
      <c r="S15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156" spans="1:20" x14ac:dyDescent="0.25">
      <c r="A156" s="1" t="s">
        <v>3477</v>
      </c>
      <c r="B156" s="1" t="str">
        <f>Table2[[#This Row],[Column1]]</f>
        <v>נשיא של בימ"ש מחוזי</v>
      </c>
      <c r="C156" s="1" t="b">
        <f>IF(ISNUMBER(SEARCH(Table2[[#Headers],[סגן]],Table2[[#This Row],[role]:[role]])),TRUE,FALSE)</f>
        <v>0</v>
      </c>
      <c r="D156" s="1" t="b">
        <f>IF(ISNUMBER(SEARCH(Table2[[#Headers],[נשיא]],Table2[[#This Row],[role]:[role]])),TRUE,FALSE)</f>
        <v>1</v>
      </c>
      <c r="E156" s="1" t="b">
        <f>IF(ISNUMBER(SEARCH(Table2[[#Headers],[שופט]],Table2[[#This Row],[role]:[role]])),TRUE,FALSE)</f>
        <v>0</v>
      </c>
      <c r="F156" s="1" t="b">
        <f>IF(ISNUMBER(SEARCH(Table2[[#Headers],[רשם]],Table2[[#This Row],[role]:[role]])),TRUE,FALSE)</f>
        <v>0</v>
      </c>
      <c r="G156" s="1" t="b">
        <f>IF(ISNUMBER(SEARCH(Table2[[#Headers],[מחוזי]],Table2[[#This Row],[role]:[role]])),TRUE,FALSE)</f>
        <v>1</v>
      </c>
      <c r="H156" s="1" t="b">
        <f>IF(ISNUMBER(SEARCH(Table2[[#Headers],[שלום]],Table2[[#This Row],[role]:[role]])),TRUE,FALSE)</f>
        <v>0</v>
      </c>
      <c r="I156" s="1" t="b">
        <f>IF(ISNUMBER(SEARCH(Table2[[#Headers],[אזורי]],Table2[[#This Row],[role]:[role]])),TRUE,FALSE)</f>
        <v>0</v>
      </c>
      <c r="J156" s="1" t="b">
        <f>IF(ISNUMBER(SEARCH(Table2[[#Headers],[ארצי]],Table2[[#This Row],[role]:[role]])),TRUE,FALSE)</f>
        <v>0</v>
      </c>
      <c r="K156" s="1" t="b">
        <f>IF(ISNUMBER(SEARCH(Table2[[#Headers],[עבודה]],Table2[[#This Row],[role]:[role]])),TRUE,FALSE)</f>
        <v>0</v>
      </c>
      <c r="L156" s="1" t="b">
        <f>IF(ISNUMBER(SEARCH(Table2[[#Headers],[עליון]],Table2[[#This Row],[role]:[role]])),TRUE,FALSE)</f>
        <v>0</v>
      </c>
      <c r="M156" s="1" t="b">
        <f>IF(ISNUMBER(SEARCH(Table2[[#Headers],[נוער]],Table2[[#This Row],[role]:[role]])),TRUE,FALSE)</f>
        <v>0</v>
      </c>
      <c r="N156" s="1" t="b">
        <f>IF(ISNUMBER(SEARCH(Table2[[#Headers],[משנה]],Table2[[#This Row],[role]:[role]])),TRUE,FALSE)</f>
        <v>0</v>
      </c>
      <c r="O156" s="1" t="b">
        <f>IF(ISNUMBER(SEARCH(Table2[[#Headers],[בתי המשפט]],Table2[[#This Row],[role]:[role]])),TRUE,FALSE)</f>
        <v>0</v>
      </c>
      <c r="P156" s="1" t="b">
        <f>IF(ISNUMBER(SEARCH(Table2[[#Headers],[מנהל]],Table2[[#This Row],[role]:[role]])),TRUE,FALSE)</f>
        <v>0</v>
      </c>
      <c r="Q156" s="1" t="b">
        <f>IF(ISNUMBER(SEARCH(Table2[[#Headers],[תעבורה]],Table2[[#This Row],[role]:[role]])),TRUE,FALSE)</f>
        <v>0</v>
      </c>
      <c r="R156" s="1" t="b">
        <f>IF(AND(Table2[[#This Row],[נשיא]]=TRUE,AND(Table2[[#This Row],[סגן]]=FALSE,Table2[[#This Row],[משנה]]=FALSE)),TRUE,FALSE)</f>
        <v>1</v>
      </c>
      <c r="S15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57" spans="1:20" x14ac:dyDescent="0.25">
      <c r="A157" s="1" t="s">
        <v>1868</v>
      </c>
      <c r="B157" s="1" t="str">
        <f>Table2[[#This Row],[Column1]]</f>
        <v>נשיא של בימ"ש מחוזי בדימוס</v>
      </c>
      <c r="C157" s="1" t="b">
        <f>IF(ISNUMBER(SEARCH(Table2[[#Headers],[סגן]],Table2[[#This Row],[role]:[role]])),TRUE,FALSE)</f>
        <v>0</v>
      </c>
      <c r="D157" s="1" t="b">
        <f>IF(ISNUMBER(SEARCH(Table2[[#Headers],[נשיא]],Table2[[#This Row],[role]:[role]])),TRUE,FALSE)</f>
        <v>1</v>
      </c>
      <c r="E157" s="1" t="b">
        <f>IF(ISNUMBER(SEARCH(Table2[[#Headers],[שופט]],Table2[[#This Row],[role]:[role]])),TRUE,FALSE)</f>
        <v>0</v>
      </c>
      <c r="F157" s="1" t="b">
        <f>IF(ISNUMBER(SEARCH(Table2[[#Headers],[רשם]],Table2[[#This Row],[role]:[role]])),TRUE,FALSE)</f>
        <v>0</v>
      </c>
      <c r="G157" s="1" t="b">
        <f>IF(ISNUMBER(SEARCH(Table2[[#Headers],[מחוזי]],Table2[[#This Row],[role]:[role]])),TRUE,FALSE)</f>
        <v>1</v>
      </c>
      <c r="H157" s="1" t="b">
        <f>IF(ISNUMBER(SEARCH(Table2[[#Headers],[שלום]],Table2[[#This Row],[role]:[role]])),TRUE,FALSE)</f>
        <v>0</v>
      </c>
      <c r="I157" s="1" t="b">
        <f>IF(ISNUMBER(SEARCH(Table2[[#Headers],[אזורי]],Table2[[#This Row],[role]:[role]])),TRUE,FALSE)</f>
        <v>0</v>
      </c>
      <c r="J157" s="1" t="b">
        <f>IF(ISNUMBER(SEARCH(Table2[[#Headers],[ארצי]],Table2[[#This Row],[role]:[role]])),TRUE,FALSE)</f>
        <v>0</v>
      </c>
      <c r="K157" s="1" t="b">
        <f>IF(ISNUMBER(SEARCH(Table2[[#Headers],[עבודה]],Table2[[#This Row],[role]:[role]])),TRUE,FALSE)</f>
        <v>0</v>
      </c>
      <c r="L157" s="1" t="b">
        <f>IF(ISNUMBER(SEARCH(Table2[[#Headers],[עליון]],Table2[[#This Row],[role]:[role]])),TRUE,FALSE)</f>
        <v>0</v>
      </c>
      <c r="M157" s="1" t="b">
        <f>IF(ISNUMBER(SEARCH(Table2[[#Headers],[נוער]],Table2[[#This Row],[role]:[role]])),TRUE,FALSE)</f>
        <v>0</v>
      </c>
      <c r="N157" s="1" t="b">
        <f>IF(ISNUMBER(SEARCH(Table2[[#Headers],[משנה]],Table2[[#This Row],[role]:[role]])),TRUE,FALSE)</f>
        <v>0</v>
      </c>
      <c r="O157" s="1" t="b">
        <f>IF(ISNUMBER(SEARCH(Table2[[#Headers],[בתי המשפט]],Table2[[#This Row],[role]:[role]])),TRUE,FALSE)</f>
        <v>0</v>
      </c>
      <c r="P157" s="1" t="b">
        <f>IF(ISNUMBER(SEARCH(Table2[[#Headers],[מנהל]],Table2[[#This Row],[role]:[role]])),TRUE,FALSE)</f>
        <v>0</v>
      </c>
      <c r="Q157" s="1" t="b">
        <f>IF(ISNUMBER(SEARCH(Table2[[#Headers],[תעבורה]],Table2[[#This Row],[role]:[role]])),TRUE,FALSE)</f>
        <v>0</v>
      </c>
      <c r="R157" s="1" t="b">
        <f>IF(AND(Table2[[#This Row],[נשיא]]=TRUE,AND(Table2[[#This Row],[סגן]]=FALSE,Table2[[#This Row],[משנה]]=FALSE)),TRUE,FALSE)</f>
        <v>1</v>
      </c>
      <c r="S15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58" spans="1:20" x14ac:dyDescent="0.25">
      <c r="A158" s="1" t="s">
        <v>2884</v>
      </c>
      <c r="B158" s="1" t="str">
        <f>Table2[[#This Row],[Column1]]</f>
        <v>נשיא של בימ"ש מחוזי חיפה</v>
      </c>
      <c r="C158" s="1" t="b">
        <f>IF(ISNUMBER(SEARCH(Table2[[#Headers],[סגן]],Table2[[#This Row],[role]:[role]])),TRUE,FALSE)</f>
        <v>0</v>
      </c>
      <c r="D158" s="1" t="b">
        <f>IF(ISNUMBER(SEARCH(Table2[[#Headers],[נשיא]],Table2[[#This Row],[role]:[role]])),TRUE,FALSE)</f>
        <v>1</v>
      </c>
      <c r="E158" s="1" t="b">
        <f>IF(ISNUMBER(SEARCH(Table2[[#Headers],[שופט]],Table2[[#This Row],[role]:[role]])),TRUE,FALSE)</f>
        <v>0</v>
      </c>
      <c r="F158" s="1" t="b">
        <f>IF(ISNUMBER(SEARCH(Table2[[#Headers],[רשם]],Table2[[#This Row],[role]:[role]])),TRUE,FALSE)</f>
        <v>0</v>
      </c>
      <c r="G158" s="1" t="b">
        <f>IF(ISNUMBER(SEARCH(Table2[[#Headers],[מחוזי]],Table2[[#This Row],[role]:[role]])),TRUE,FALSE)</f>
        <v>1</v>
      </c>
      <c r="H158" s="1" t="b">
        <f>IF(ISNUMBER(SEARCH(Table2[[#Headers],[שלום]],Table2[[#This Row],[role]:[role]])),TRUE,FALSE)</f>
        <v>0</v>
      </c>
      <c r="I158" s="1" t="b">
        <f>IF(ISNUMBER(SEARCH(Table2[[#Headers],[אזורי]],Table2[[#This Row],[role]:[role]])),TRUE,FALSE)</f>
        <v>0</v>
      </c>
      <c r="J158" s="1" t="b">
        <f>IF(ISNUMBER(SEARCH(Table2[[#Headers],[ארצי]],Table2[[#This Row],[role]:[role]])),TRUE,FALSE)</f>
        <v>0</v>
      </c>
      <c r="K158" s="1" t="b">
        <f>IF(ISNUMBER(SEARCH(Table2[[#Headers],[עבודה]],Table2[[#This Row],[role]:[role]])),TRUE,FALSE)</f>
        <v>0</v>
      </c>
      <c r="L158" s="1" t="b">
        <f>IF(ISNUMBER(SEARCH(Table2[[#Headers],[עליון]],Table2[[#This Row],[role]:[role]])),TRUE,FALSE)</f>
        <v>0</v>
      </c>
      <c r="M158" s="1" t="b">
        <f>IF(ISNUMBER(SEARCH(Table2[[#Headers],[נוער]],Table2[[#This Row],[role]:[role]])),TRUE,FALSE)</f>
        <v>0</v>
      </c>
      <c r="N158" s="1" t="b">
        <f>IF(ISNUMBER(SEARCH(Table2[[#Headers],[משנה]],Table2[[#This Row],[role]:[role]])),TRUE,FALSE)</f>
        <v>0</v>
      </c>
      <c r="O158" s="1" t="b">
        <f>IF(ISNUMBER(SEARCH(Table2[[#Headers],[בתי המשפט]],Table2[[#This Row],[role]:[role]])),TRUE,FALSE)</f>
        <v>0</v>
      </c>
      <c r="P158" s="1" t="b">
        <f>IF(ISNUMBER(SEARCH(Table2[[#Headers],[מנהל]],Table2[[#This Row],[role]:[role]])),TRUE,FALSE)</f>
        <v>0</v>
      </c>
      <c r="Q158" s="1" t="b">
        <f>IF(ISNUMBER(SEARCH(Table2[[#Headers],[תעבורה]],Table2[[#This Row],[role]:[role]])),TRUE,FALSE)</f>
        <v>0</v>
      </c>
      <c r="R158" s="1" t="b">
        <f>IF(AND(Table2[[#This Row],[נשיא]]=TRUE,AND(Table2[[#This Row],[סגן]]=FALSE,Table2[[#This Row],[משנה]]=FALSE)),TRUE,FALSE)</f>
        <v>1</v>
      </c>
      <c r="S15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59" spans="1:20" x14ac:dyDescent="0.25">
      <c r="A159" s="1" t="s">
        <v>3562</v>
      </c>
      <c r="B159" s="1" t="str">
        <f>Table2[[#This Row],[Column1]]</f>
        <v>נשיא של בימ"ש מחוזי תל אביב</v>
      </c>
      <c r="C159" s="1" t="b">
        <f>IF(ISNUMBER(SEARCH(Table2[[#Headers],[סגן]],Table2[[#This Row],[role]:[role]])),TRUE,FALSE)</f>
        <v>0</v>
      </c>
      <c r="D159" s="1" t="b">
        <f>IF(ISNUMBER(SEARCH(Table2[[#Headers],[נשיא]],Table2[[#This Row],[role]:[role]])),TRUE,FALSE)</f>
        <v>1</v>
      </c>
      <c r="E159" s="1" t="b">
        <f>IF(ISNUMBER(SEARCH(Table2[[#Headers],[שופט]],Table2[[#This Row],[role]:[role]])),TRUE,FALSE)</f>
        <v>0</v>
      </c>
      <c r="F159" s="1" t="b">
        <f>IF(ISNUMBER(SEARCH(Table2[[#Headers],[רשם]],Table2[[#This Row],[role]:[role]])),TRUE,FALSE)</f>
        <v>0</v>
      </c>
      <c r="G159" s="1" t="b">
        <f>IF(ISNUMBER(SEARCH(Table2[[#Headers],[מחוזי]],Table2[[#This Row],[role]:[role]])),TRUE,FALSE)</f>
        <v>1</v>
      </c>
      <c r="H159" s="1" t="b">
        <f>IF(ISNUMBER(SEARCH(Table2[[#Headers],[שלום]],Table2[[#This Row],[role]:[role]])),TRUE,FALSE)</f>
        <v>0</v>
      </c>
      <c r="I159" s="1" t="b">
        <f>IF(ISNUMBER(SEARCH(Table2[[#Headers],[אזורי]],Table2[[#This Row],[role]:[role]])),TRUE,FALSE)</f>
        <v>0</v>
      </c>
      <c r="J159" s="1" t="b">
        <f>IF(ISNUMBER(SEARCH(Table2[[#Headers],[ארצי]],Table2[[#This Row],[role]:[role]])),TRUE,FALSE)</f>
        <v>0</v>
      </c>
      <c r="K159" s="1" t="b">
        <f>IF(ISNUMBER(SEARCH(Table2[[#Headers],[עבודה]],Table2[[#This Row],[role]:[role]])),TRUE,FALSE)</f>
        <v>0</v>
      </c>
      <c r="L159" s="1" t="b">
        <f>IF(ISNUMBER(SEARCH(Table2[[#Headers],[עליון]],Table2[[#This Row],[role]:[role]])),TRUE,FALSE)</f>
        <v>0</v>
      </c>
      <c r="M159" s="1" t="b">
        <f>IF(ISNUMBER(SEARCH(Table2[[#Headers],[נוער]],Table2[[#This Row],[role]:[role]])),TRUE,FALSE)</f>
        <v>0</v>
      </c>
      <c r="N159" s="1" t="b">
        <f>IF(ISNUMBER(SEARCH(Table2[[#Headers],[משנה]],Table2[[#This Row],[role]:[role]])),TRUE,FALSE)</f>
        <v>0</v>
      </c>
      <c r="O159" s="1" t="b">
        <f>IF(ISNUMBER(SEARCH(Table2[[#Headers],[בתי המשפט]],Table2[[#This Row],[role]:[role]])),TRUE,FALSE)</f>
        <v>0</v>
      </c>
      <c r="P159" s="1" t="b">
        <f>IF(ISNUMBER(SEARCH(Table2[[#Headers],[מנהל]],Table2[[#This Row],[role]:[role]])),TRUE,FALSE)</f>
        <v>0</v>
      </c>
      <c r="Q159" s="1" t="b">
        <f>IF(ISNUMBER(SEARCH(Table2[[#Headers],[תעבורה]],Table2[[#This Row],[role]:[role]])),TRUE,FALSE)</f>
        <v>0</v>
      </c>
      <c r="R159" s="1" t="b">
        <f>IF(AND(Table2[[#This Row],[נשיא]]=TRUE,AND(Table2[[#This Row],[סגן]]=FALSE,Table2[[#This Row],[משנה]]=FALSE)),TRUE,FALSE)</f>
        <v>1</v>
      </c>
      <c r="S15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5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60" spans="1:20" x14ac:dyDescent="0.25">
      <c r="A160" s="1" t="s">
        <v>2203</v>
      </c>
      <c r="B160" s="1" t="str">
        <f>Table2[[#This Row],[Column1]]</f>
        <v>נשיא של בימ"ש שלום</v>
      </c>
      <c r="C160" s="1" t="b">
        <f>IF(ISNUMBER(SEARCH(Table2[[#Headers],[סגן]],Table2[[#This Row],[role]:[role]])),TRUE,FALSE)</f>
        <v>0</v>
      </c>
      <c r="D160" s="1" t="b">
        <f>IF(ISNUMBER(SEARCH(Table2[[#Headers],[נשיא]],Table2[[#This Row],[role]:[role]])),TRUE,FALSE)</f>
        <v>1</v>
      </c>
      <c r="E160" s="1" t="b">
        <f>IF(ISNUMBER(SEARCH(Table2[[#Headers],[שופט]],Table2[[#This Row],[role]:[role]])),TRUE,FALSE)</f>
        <v>0</v>
      </c>
      <c r="F160" s="1" t="b">
        <f>IF(ISNUMBER(SEARCH(Table2[[#Headers],[רשם]],Table2[[#This Row],[role]:[role]])),TRUE,FALSE)</f>
        <v>0</v>
      </c>
      <c r="G160" s="1" t="b">
        <f>IF(ISNUMBER(SEARCH(Table2[[#Headers],[מחוזי]],Table2[[#This Row],[role]:[role]])),TRUE,FALSE)</f>
        <v>0</v>
      </c>
      <c r="H160" s="1" t="b">
        <f>IF(ISNUMBER(SEARCH(Table2[[#Headers],[שלום]],Table2[[#This Row],[role]:[role]])),TRUE,FALSE)</f>
        <v>1</v>
      </c>
      <c r="I160" s="1" t="b">
        <f>IF(ISNUMBER(SEARCH(Table2[[#Headers],[אזורי]],Table2[[#This Row],[role]:[role]])),TRUE,FALSE)</f>
        <v>0</v>
      </c>
      <c r="J160" s="1" t="b">
        <f>IF(ISNUMBER(SEARCH(Table2[[#Headers],[ארצי]],Table2[[#This Row],[role]:[role]])),TRUE,FALSE)</f>
        <v>0</v>
      </c>
      <c r="K160" s="1" t="b">
        <f>IF(ISNUMBER(SEARCH(Table2[[#Headers],[עבודה]],Table2[[#This Row],[role]:[role]])),TRUE,FALSE)</f>
        <v>0</v>
      </c>
      <c r="L160" s="1" t="b">
        <f>IF(ISNUMBER(SEARCH(Table2[[#Headers],[עליון]],Table2[[#This Row],[role]:[role]])),TRUE,FALSE)</f>
        <v>0</v>
      </c>
      <c r="M160" s="1" t="b">
        <f>IF(ISNUMBER(SEARCH(Table2[[#Headers],[נוער]],Table2[[#This Row],[role]:[role]])),TRUE,FALSE)</f>
        <v>0</v>
      </c>
      <c r="N160" s="1" t="b">
        <f>IF(ISNUMBER(SEARCH(Table2[[#Headers],[משנה]],Table2[[#This Row],[role]:[role]])),TRUE,FALSE)</f>
        <v>0</v>
      </c>
      <c r="O160" s="1" t="b">
        <f>IF(ISNUMBER(SEARCH(Table2[[#Headers],[בתי המשפט]],Table2[[#This Row],[role]:[role]])),TRUE,FALSE)</f>
        <v>0</v>
      </c>
      <c r="P160" s="1" t="b">
        <f>IF(ISNUMBER(SEARCH(Table2[[#Headers],[מנהל]],Table2[[#This Row],[role]:[role]])),TRUE,FALSE)</f>
        <v>0</v>
      </c>
      <c r="Q160" s="1" t="b">
        <f>IF(ISNUMBER(SEARCH(Table2[[#Headers],[תעבורה]],Table2[[#This Row],[role]:[role]])),TRUE,FALSE)</f>
        <v>0</v>
      </c>
      <c r="R160" s="1" t="b">
        <f>IF(AND(Table2[[#This Row],[נשיא]]=TRUE,AND(Table2[[#This Row],[סגן]]=FALSE,Table2[[#This Row],[משנה]]=FALSE)),TRUE,FALSE)</f>
        <v>1</v>
      </c>
      <c r="S16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61" spans="1:20" x14ac:dyDescent="0.25">
      <c r="A161" s="1" t="s">
        <v>1951</v>
      </c>
      <c r="B161" s="1" t="str">
        <f>Table2[[#This Row],[Column1]]</f>
        <v>נשיא תורן של בית המשפט המחוזי חיפה</v>
      </c>
      <c r="C161" s="1" t="b">
        <f>IF(ISNUMBER(SEARCH(Table2[[#Headers],[סגן]],Table2[[#This Row],[role]:[role]])),TRUE,FALSE)</f>
        <v>0</v>
      </c>
      <c r="D161" s="1" t="b">
        <f>IF(ISNUMBER(SEARCH(Table2[[#Headers],[נשיא]],Table2[[#This Row],[role]:[role]])),TRUE,FALSE)</f>
        <v>1</v>
      </c>
      <c r="E161" s="1" t="b">
        <f>IF(ISNUMBER(SEARCH(Table2[[#Headers],[שופט]],Table2[[#This Row],[role]:[role]])),TRUE,FALSE)</f>
        <v>0</v>
      </c>
      <c r="F161" s="1" t="b">
        <f>IF(ISNUMBER(SEARCH(Table2[[#Headers],[רשם]],Table2[[#This Row],[role]:[role]])),TRUE,FALSE)</f>
        <v>0</v>
      </c>
      <c r="G161" s="1" t="b">
        <f>IF(ISNUMBER(SEARCH(Table2[[#Headers],[מחוזי]],Table2[[#This Row],[role]:[role]])),TRUE,FALSE)</f>
        <v>1</v>
      </c>
      <c r="H161" s="1" t="b">
        <f>IF(ISNUMBER(SEARCH(Table2[[#Headers],[שלום]],Table2[[#This Row],[role]:[role]])),TRUE,FALSE)</f>
        <v>0</v>
      </c>
      <c r="I161" s="1" t="b">
        <f>IF(ISNUMBER(SEARCH(Table2[[#Headers],[אזורי]],Table2[[#This Row],[role]:[role]])),TRUE,FALSE)</f>
        <v>0</v>
      </c>
      <c r="J161" s="1" t="b">
        <f>IF(ISNUMBER(SEARCH(Table2[[#Headers],[ארצי]],Table2[[#This Row],[role]:[role]])),TRUE,FALSE)</f>
        <v>0</v>
      </c>
      <c r="K161" s="1" t="b">
        <f>IF(ISNUMBER(SEARCH(Table2[[#Headers],[עבודה]],Table2[[#This Row],[role]:[role]])),TRUE,FALSE)</f>
        <v>0</v>
      </c>
      <c r="L161" s="1" t="b">
        <f>IF(ISNUMBER(SEARCH(Table2[[#Headers],[עליון]],Table2[[#This Row],[role]:[role]])),TRUE,FALSE)</f>
        <v>0</v>
      </c>
      <c r="M161" s="1" t="b">
        <f>IF(ISNUMBER(SEARCH(Table2[[#Headers],[נוער]],Table2[[#This Row],[role]:[role]])),TRUE,FALSE)</f>
        <v>0</v>
      </c>
      <c r="N161" s="1" t="b">
        <f>IF(ISNUMBER(SEARCH(Table2[[#Headers],[משנה]],Table2[[#This Row],[role]:[role]])),TRUE,FALSE)</f>
        <v>0</v>
      </c>
      <c r="O161" s="1" t="b">
        <f>IF(ISNUMBER(SEARCH(Table2[[#Headers],[בתי המשפט]],Table2[[#This Row],[role]:[role]])),TRUE,FALSE)</f>
        <v>0</v>
      </c>
      <c r="P161" s="1" t="b">
        <f>IF(ISNUMBER(SEARCH(Table2[[#Headers],[מנהל]],Table2[[#This Row],[role]:[role]])),TRUE,FALSE)</f>
        <v>0</v>
      </c>
      <c r="Q161" s="1" t="b">
        <f>IF(ISNUMBER(SEARCH(Table2[[#Headers],[תעבורה]],Table2[[#This Row],[role]:[role]])),TRUE,FALSE)</f>
        <v>0</v>
      </c>
      <c r="R161" s="1" t="b">
        <f>IF(AND(Table2[[#This Row],[נשיא]]=TRUE,AND(Table2[[#This Row],[סגן]]=FALSE,Table2[[#This Row],[משנה]]=FALSE)),TRUE,FALSE)</f>
        <v>1</v>
      </c>
      <c r="S16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62" spans="1:20" x14ac:dyDescent="0.25">
      <c r="A162" s="1" t="s">
        <v>1357</v>
      </c>
      <c r="B162" s="1" t="str">
        <f>Table2[[#This Row],[Column1]]</f>
        <v>נשיאה  של בית המשפט המחוזי חיפה בדימוס</v>
      </c>
      <c r="C162" s="1" t="b">
        <f>IF(ISNUMBER(SEARCH(Table2[[#Headers],[סגן]],Table2[[#This Row],[role]:[role]])),TRUE,FALSE)</f>
        <v>0</v>
      </c>
      <c r="D162" s="1" t="b">
        <f>IF(ISNUMBER(SEARCH(Table2[[#Headers],[נשיא]],Table2[[#This Row],[role]:[role]])),TRUE,FALSE)</f>
        <v>1</v>
      </c>
      <c r="E162" s="1" t="b">
        <f>IF(ISNUMBER(SEARCH(Table2[[#Headers],[שופט]],Table2[[#This Row],[role]:[role]])),TRUE,FALSE)</f>
        <v>0</v>
      </c>
      <c r="F162" s="1" t="b">
        <f>IF(ISNUMBER(SEARCH(Table2[[#Headers],[רשם]],Table2[[#This Row],[role]:[role]])),TRUE,FALSE)</f>
        <v>0</v>
      </c>
      <c r="G162" s="1" t="b">
        <f>IF(ISNUMBER(SEARCH(Table2[[#Headers],[מחוזי]],Table2[[#This Row],[role]:[role]])),TRUE,FALSE)</f>
        <v>1</v>
      </c>
      <c r="H162" s="1" t="b">
        <f>IF(ISNUMBER(SEARCH(Table2[[#Headers],[שלום]],Table2[[#This Row],[role]:[role]])),TRUE,FALSE)</f>
        <v>0</v>
      </c>
      <c r="I162" s="1" t="b">
        <f>IF(ISNUMBER(SEARCH(Table2[[#Headers],[אזורי]],Table2[[#This Row],[role]:[role]])),TRUE,FALSE)</f>
        <v>0</v>
      </c>
      <c r="J162" s="1" t="b">
        <f>IF(ISNUMBER(SEARCH(Table2[[#Headers],[ארצי]],Table2[[#This Row],[role]:[role]])),TRUE,FALSE)</f>
        <v>0</v>
      </c>
      <c r="K162" s="1" t="b">
        <f>IF(ISNUMBER(SEARCH(Table2[[#Headers],[עבודה]],Table2[[#This Row],[role]:[role]])),TRUE,FALSE)</f>
        <v>0</v>
      </c>
      <c r="L162" s="1" t="b">
        <f>IF(ISNUMBER(SEARCH(Table2[[#Headers],[עליון]],Table2[[#This Row],[role]:[role]])),TRUE,FALSE)</f>
        <v>0</v>
      </c>
      <c r="M162" s="1" t="b">
        <f>IF(ISNUMBER(SEARCH(Table2[[#Headers],[נוער]],Table2[[#This Row],[role]:[role]])),TRUE,FALSE)</f>
        <v>0</v>
      </c>
      <c r="N162" s="1" t="b">
        <f>IF(ISNUMBER(SEARCH(Table2[[#Headers],[משנה]],Table2[[#This Row],[role]:[role]])),TRUE,FALSE)</f>
        <v>0</v>
      </c>
      <c r="O162" s="1" t="b">
        <f>IF(ISNUMBER(SEARCH(Table2[[#Headers],[בתי המשפט]],Table2[[#This Row],[role]:[role]])),TRUE,FALSE)</f>
        <v>0</v>
      </c>
      <c r="P162" s="1" t="b">
        <f>IF(ISNUMBER(SEARCH(Table2[[#Headers],[מנהל]],Table2[[#This Row],[role]:[role]])),TRUE,FALSE)</f>
        <v>0</v>
      </c>
      <c r="Q162" s="1" t="b">
        <f>IF(ISNUMBER(SEARCH(Table2[[#Headers],[תעבורה]],Table2[[#This Row],[role]:[role]])),TRUE,FALSE)</f>
        <v>0</v>
      </c>
      <c r="R162" s="1" t="b">
        <f>IF(AND(Table2[[#This Row],[נשיא]]=TRUE,AND(Table2[[#This Row],[סגן]]=FALSE,Table2[[#This Row],[משנה]]=FALSE)),TRUE,FALSE)</f>
        <v>1</v>
      </c>
      <c r="S16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63" spans="1:20" x14ac:dyDescent="0.25">
      <c r="A163" s="1" t="s">
        <v>3150</v>
      </c>
      <c r="B163" s="1" t="str">
        <f>Table2[[#This Row],[Column1]]</f>
        <v>נשיאת בית הדין האזורי לעבודה ב"ש בדימוס</v>
      </c>
      <c r="C163" s="1" t="b">
        <f>IF(ISNUMBER(SEARCH(Table2[[#Headers],[סגן]],Table2[[#This Row],[role]:[role]])),TRUE,FALSE)</f>
        <v>0</v>
      </c>
      <c r="D163" s="1" t="b">
        <f>IF(ISNUMBER(SEARCH(Table2[[#Headers],[נשיא]],Table2[[#This Row],[role]:[role]])),TRUE,FALSE)</f>
        <v>1</v>
      </c>
      <c r="E163" s="1" t="b">
        <f>IF(ISNUMBER(SEARCH(Table2[[#Headers],[שופט]],Table2[[#This Row],[role]:[role]])),TRUE,FALSE)</f>
        <v>0</v>
      </c>
      <c r="F163" s="1" t="b">
        <f>IF(ISNUMBER(SEARCH(Table2[[#Headers],[רשם]],Table2[[#This Row],[role]:[role]])),TRUE,FALSE)</f>
        <v>0</v>
      </c>
      <c r="G163" s="1" t="b">
        <f>IF(ISNUMBER(SEARCH(Table2[[#Headers],[מחוזי]],Table2[[#This Row],[role]:[role]])),TRUE,FALSE)</f>
        <v>0</v>
      </c>
      <c r="H163" s="1" t="b">
        <f>IF(ISNUMBER(SEARCH(Table2[[#Headers],[שלום]],Table2[[#This Row],[role]:[role]])),TRUE,FALSE)</f>
        <v>0</v>
      </c>
      <c r="I163" s="1" t="b">
        <f>IF(ISNUMBER(SEARCH(Table2[[#Headers],[אזורי]],Table2[[#This Row],[role]:[role]])),TRUE,FALSE)</f>
        <v>1</v>
      </c>
      <c r="J163" s="1" t="b">
        <f>IF(ISNUMBER(SEARCH(Table2[[#Headers],[ארצי]],Table2[[#This Row],[role]:[role]])),TRUE,FALSE)</f>
        <v>0</v>
      </c>
      <c r="K163" s="1" t="b">
        <f>IF(ISNUMBER(SEARCH(Table2[[#Headers],[עבודה]],Table2[[#This Row],[role]:[role]])),TRUE,FALSE)</f>
        <v>1</v>
      </c>
      <c r="L163" s="1" t="b">
        <f>IF(ISNUMBER(SEARCH(Table2[[#Headers],[עליון]],Table2[[#This Row],[role]:[role]])),TRUE,FALSE)</f>
        <v>0</v>
      </c>
      <c r="M163" s="1" t="b">
        <f>IF(ISNUMBER(SEARCH(Table2[[#Headers],[נוער]],Table2[[#This Row],[role]:[role]])),TRUE,FALSE)</f>
        <v>0</v>
      </c>
      <c r="N163" s="1" t="b">
        <f>IF(ISNUMBER(SEARCH(Table2[[#Headers],[משנה]],Table2[[#This Row],[role]:[role]])),TRUE,FALSE)</f>
        <v>0</v>
      </c>
      <c r="O163" s="1" t="b">
        <f>IF(ISNUMBER(SEARCH(Table2[[#Headers],[בתי המשפט]],Table2[[#This Row],[role]:[role]])),TRUE,FALSE)</f>
        <v>0</v>
      </c>
      <c r="P163" s="1" t="b">
        <f>IF(ISNUMBER(SEARCH(Table2[[#Headers],[מנהל]],Table2[[#This Row],[role]:[role]])),TRUE,FALSE)</f>
        <v>0</v>
      </c>
      <c r="Q163" s="1" t="b">
        <f>IF(ISNUMBER(SEARCH(Table2[[#Headers],[תעבורה]],Table2[[#This Row],[role]:[role]])),TRUE,FALSE)</f>
        <v>0</v>
      </c>
      <c r="R163" s="1" t="b">
        <f>IF(AND(Table2[[#This Row],[נשיא]]=TRUE,AND(Table2[[#This Row],[סגן]]=FALSE,Table2[[#This Row],[משנה]]=FALSE)),TRUE,FALSE)</f>
        <v>1</v>
      </c>
      <c r="S16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64" spans="1:20" x14ac:dyDescent="0.25">
      <c r="A164" s="1" t="s">
        <v>2648</v>
      </c>
      <c r="B164" s="1" t="str">
        <f>Table2[[#This Row],[Column1]]</f>
        <v>נשיאת בית הדין האזורי לעבודה תל-אביב</v>
      </c>
      <c r="C164" s="1" t="b">
        <f>IF(ISNUMBER(SEARCH(Table2[[#Headers],[סגן]],Table2[[#This Row],[role]:[role]])),TRUE,FALSE)</f>
        <v>0</v>
      </c>
      <c r="D164" s="1" t="b">
        <f>IF(ISNUMBER(SEARCH(Table2[[#Headers],[נשיא]],Table2[[#This Row],[role]:[role]])),TRUE,FALSE)</f>
        <v>1</v>
      </c>
      <c r="E164" s="1" t="b">
        <f>IF(ISNUMBER(SEARCH(Table2[[#Headers],[שופט]],Table2[[#This Row],[role]:[role]])),TRUE,FALSE)</f>
        <v>0</v>
      </c>
      <c r="F164" s="1" t="b">
        <f>IF(ISNUMBER(SEARCH(Table2[[#Headers],[רשם]],Table2[[#This Row],[role]:[role]])),TRUE,FALSE)</f>
        <v>0</v>
      </c>
      <c r="G164" s="1" t="b">
        <f>IF(ISNUMBER(SEARCH(Table2[[#Headers],[מחוזי]],Table2[[#This Row],[role]:[role]])),TRUE,FALSE)</f>
        <v>0</v>
      </c>
      <c r="H164" s="1" t="b">
        <f>IF(ISNUMBER(SEARCH(Table2[[#Headers],[שלום]],Table2[[#This Row],[role]:[role]])),TRUE,FALSE)</f>
        <v>0</v>
      </c>
      <c r="I164" s="1" t="b">
        <f>IF(ISNUMBER(SEARCH(Table2[[#Headers],[אזורי]],Table2[[#This Row],[role]:[role]])),TRUE,FALSE)</f>
        <v>1</v>
      </c>
      <c r="J164" s="1" t="b">
        <f>IF(ISNUMBER(SEARCH(Table2[[#Headers],[ארצי]],Table2[[#This Row],[role]:[role]])),TRUE,FALSE)</f>
        <v>0</v>
      </c>
      <c r="K164" s="1" t="b">
        <f>IF(ISNUMBER(SEARCH(Table2[[#Headers],[עבודה]],Table2[[#This Row],[role]:[role]])),TRUE,FALSE)</f>
        <v>1</v>
      </c>
      <c r="L164" s="1" t="b">
        <f>IF(ISNUMBER(SEARCH(Table2[[#Headers],[עליון]],Table2[[#This Row],[role]:[role]])),TRUE,FALSE)</f>
        <v>0</v>
      </c>
      <c r="M164" s="1" t="b">
        <f>IF(ISNUMBER(SEARCH(Table2[[#Headers],[נוער]],Table2[[#This Row],[role]:[role]])),TRUE,FALSE)</f>
        <v>0</v>
      </c>
      <c r="N164" s="1" t="b">
        <f>IF(ISNUMBER(SEARCH(Table2[[#Headers],[משנה]],Table2[[#This Row],[role]:[role]])),TRUE,FALSE)</f>
        <v>0</v>
      </c>
      <c r="O164" s="1" t="b">
        <f>IF(ISNUMBER(SEARCH(Table2[[#Headers],[בתי המשפט]],Table2[[#This Row],[role]:[role]])),TRUE,FALSE)</f>
        <v>0</v>
      </c>
      <c r="P164" s="1" t="b">
        <f>IF(ISNUMBER(SEARCH(Table2[[#Headers],[מנהל]],Table2[[#This Row],[role]:[role]])),TRUE,FALSE)</f>
        <v>0</v>
      </c>
      <c r="Q164" s="1" t="b">
        <f>IF(ISNUMBER(SEARCH(Table2[[#Headers],[תעבורה]],Table2[[#This Row],[role]:[role]])),TRUE,FALSE)</f>
        <v>0</v>
      </c>
      <c r="R164" s="1" t="b">
        <f>IF(AND(Table2[[#This Row],[נשיא]]=TRUE,AND(Table2[[#This Row],[סגן]]=FALSE,Table2[[#This Row],[משנה]]=FALSE)),TRUE,FALSE)</f>
        <v>1</v>
      </c>
      <c r="S16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65" spans="1:20" x14ac:dyDescent="0.25">
      <c r="A165" s="1" t="s">
        <v>3289</v>
      </c>
      <c r="B165" s="1" t="str">
        <f>Table2[[#This Row],[Column1]]</f>
        <v>נשיאת בית הדין האזורי לעבודה תל-אביב בדימוס</v>
      </c>
      <c r="C165" s="1" t="b">
        <f>IF(ISNUMBER(SEARCH(Table2[[#Headers],[סגן]],Table2[[#This Row],[role]:[role]])),TRUE,FALSE)</f>
        <v>0</v>
      </c>
      <c r="D165" s="1" t="b">
        <f>IF(ISNUMBER(SEARCH(Table2[[#Headers],[נשיא]],Table2[[#This Row],[role]:[role]])),TRUE,FALSE)</f>
        <v>1</v>
      </c>
      <c r="E165" s="1" t="b">
        <f>IF(ISNUMBER(SEARCH(Table2[[#Headers],[שופט]],Table2[[#This Row],[role]:[role]])),TRUE,FALSE)</f>
        <v>0</v>
      </c>
      <c r="F165" s="1" t="b">
        <f>IF(ISNUMBER(SEARCH(Table2[[#Headers],[רשם]],Table2[[#This Row],[role]:[role]])),TRUE,FALSE)</f>
        <v>0</v>
      </c>
      <c r="G165" s="1" t="b">
        <f>IF(ISNUMBER(SEARCH(Table2[[#Headers],[מחוזי]],Table2[[#This Row],[role]:[role]])),TRUE,FALSE)</f>
        <v>0</v>
      </c>
      <c r="H165" s="1" t="b">
        <f>IF(ISNUMBER(SEARCH(Table2[[#Headers],[שלום]],Table2[[#This Row],[role]:[role]])),TRUE,FALSE)</f>
        <v>0</v>
      </c>
      <c r="I165" s="1" t="b">
        <f>IF(ISNUMBER(SEARCH(Table2[[#Headers],[אזורי]],Table2[[#This Row],[role]:[role]])),TRUE,FALSE)</f>
        <v>1</v>
      </c>
      <c r="J165" s="1" t="b">
        <f>IF(ISNUMBER(SEARCH(Table2[[#Headers],[ארצי]],Table2[[#This Row],[role]:[role]])),TRUE,FALSE)</f>
        <v>0</v>
      </c>
      <c r="K165" s="1" t="b">
        <f>IF(ISNUMBER(SEARCH(Table2[[#Headers],[עבודה]],Table2[[#This Row],[role]:[role]])),TRUE,FALSE)</f>
        <v>1</v>
      </c>
      <c r="L165" s="1" t="b">
        <f>IF(ISNUMBER(SEARCH(Table2[[#Headers],[עליון]],Table2[[#This Row],[role]:[role]])),TRUE,FALSE)</f>
        <v>0</v>
      </c>
      <c r="M165" s="1" t="b">
        <f>IF(ISNUMBER(SEARCH(Table2[[#Headers],[נוער]],Table2[[#This Row],[role]:[role]])),TRUE,FALSE)</f>
        <v>0</v>
      </c>
      <c r="N165" s="1" t="b">
        <f>IF(ISNUMBER(SEARCH(Table2[[#Headers],[משנה]],Table2[[#This Row],[role]:[role]])),TRUE,FALSE)</f>
        <v>0</v>
      </c>
      <c r="O165" s="1" t="b">
        <f>IF(ISNUMBER(SEARCH(Table2[[#Headers],[בתי המשפט]],Table2[[#This Row],[role]:[role]])),TRUE,FALSE)</f>
        <v>0</v>
      </c>
      <c r="P165" s="1" t="b">
        <f>IF(ISNUMBER(SEARCH(Table2[[#Headers],[מנהל]],Table2[[#This Row],[role]:[role]])),TRUE,FALSE)</f>
        <v>0</v>
      </c>
      <c r="Q165" s="1" t="b">
        <f>IF(ISNUMBER(SEARCH(Table2[[#Headers],[תעבורה]],Table2[[#This Row],[role]:[role]])),TRUE,FALSE)</f>
        <v>0</v>
      </c>
      <c r="R165" s="1" t="b">
        <f>IF(AND(Table2[[#This Row],[נשיא]]=TRUE,AND(Table2[[#This Row],[סגן]]=FALSE,Table2[[#This Row],[משנה]]=FALSE)),TRUE,FALSE)</f>
        <v>1</v>
      </c>
      <c r="S16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66" spans="1:20" x14ac:dyDescent="0.25">
      <c r="A166" s="1" t="s">
        <v>1902</v>
      </c>
      <c r="B166" s="1" t="str">
        <f>Table2[[#This Row],[Column1]]</f>
        <v>נשיאת בית הדין הארצי לעבודה</v>
      </c>
      <c r="C166" s="1" t="b">
        <f>IF(ISNUMBER(SEARCH(Table2[[#Headers],[סגן]],Table2[[#This Row],[role]:[role]])),TRUE,FALSE)</f>
        <v>0</v>
      </c>
      <c r="D166" s="1" t="b">
        <f>IF(ISNUMBER(SEARCH(Table2[[#Headers],[נשיא]],Table2[[#This Row],[role]:[role]])),TRUE,FALSE)</f>
        <v>1</v>
      </c>
      <c r="E166" s="1" t="b">
        <f>IF(ISNUMBER(SEARCH(Table2[[#Headers],[שופט]],Table2[[#This Row],[role]:[role]])),TRUE,FALSE)</f>
        <v>0</v>
      </c>
      <c r="F166" s="1" t="b">
        <f>IF(ISNUMBER(SEARCH(Table2[[#Headers],[רשם]],Table2[[#This Row],[role]:[role]])),TRUE,FALSE)</f>
        <v>0</v>
      </c>
      <c r="G166" s="1" t="b">
        <f>IF(ISNUMBER(SEARCH(Table2[[#Headers],[מחוזי]],Table2[[#This Row],[role]:[role]])),TRUE,FALSE)</f>
        <v>0</v>
      </c>
      <c r="H166" s="1" t="b">
        <f>IF(ISNUMBER(SEARCH(Table2[[#Headers],[שלום]],Table2[[#This Row],[role]:[role]])),TRUE,FALSE)</f>
        <v>0</v>
      </c>
      <c r="I166" s="1" t="b">
        <f>IF(ISNUMBER(SEARCH(Table2[[#Headers],[אזורי]],Table2[[#This Row],[role]:[role]])),TRUE,FALSE)</f>
        <v>0</v>
      </c>
      <c r="J166" s="1" t="b">
        <f>IF(ISNUMBER(SEARCH(Table2[[#Headers],[ארצי]],Table2[[#This Row],[role]:[role]])),TRUE,FALSE)</f>
        <v>1</v>
      </c>
      <c r="K166" s="1" t="b">
        <f>IF(ISNUMBER(SEARCH(Table2[[#Headers],[עבודה]],Table2[[#This Row],[role]:[role]])),TRUE,FALSE)</f>
        <v>1</v>
      </c>
      <c r="L166" s="1" t="b">
        <f>IF(ISNUMBER(SEARCH(Table2[[#Headers],[עליון]],Table2[[#This Row],[role]:[role]])),TRUE,FALSE)</f>
        <v>0</v>
      </c>
      <c r="M166" s="1" t="b">
        <f>IF(ISNUMBER(SEARCH(Table2[[#Headers],[נוער]],Table2[[#This Row],[role]:[role]])),TRUE,FALSE)</f>
        <v>0</v>
      </c>
      <c r="N166" s="1" t="b">
        <f>IF(ISNUMBER(SEARCH(Table2[[#Headers],[משנה]],Table2[[#This Row],[role]:[role]])),TRUE,FALSE)</f>
        <v>0</v>
      </c>
      <c r="O166" s="1" t="b">
        <f>IF(ISNUMBER(SEARCH(Table2[[#Headers],[בתי המשפט]],Table2[[#This Row],[role]:[role]])),TRUE,FALSE)</f>
        <v>0</v>
      </c>
      <c r="P166" s="1" t="b">
        <f>IF(ISNUMBER(SEARCH(Table2[[#Headers],[מנהל]],Table2[[#This Row],[role]:[role]])),TRUE,FALSE)</f>
        <v>0</v>
      </c>
      <c r="Q166" s="1" t="b">
        <f>IF(ISNUMBER(SEARCH(Table2[[#Headers],[תעבורה]],Table2[[#This Row],[role]:[role]])),TRUE,FALSE)</f>
        <v>0</v>
      </c>
      <c r="R166" s="1" t="b">
        <f>IF(AND(Table2[[#This Row],[נשיא]]=TRUE,AND(Table2[[#This Row],[סגן]]=FALSE,Table2[[#This Row],[משנה]]=FALSE)),TRUE,FALSE)</f>
        <v>1</v>
      </c>
      <c r="S16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167" spans="1:20" x14ac:dyDescent="0.25">
      <c r="A167" s="1" t="s">
        <v>618</v>
      </c>
      <c r="B167" s="1" t="str">
        <f>Table2[[#This Row],[Column1]]</f>
        <v>נשיאת בית הדין הארצי לעבודה בדימוס</v>
      </c>
      <c r="C167" s="1" t="b">
        <f>IF(ISNUMBER(SEARCH(Table2[[#Headers],[סגן]],Table2[[#This Row],[role]:[role]])),TRUE,FALSE)</f>
        <v>0</v>
      </c>
      <c r="D167" s="1" t="b">
        <f>IF(ISNUMBER(SEARCH(Table2[[#Headers],[נשיא]],Table2[[#This Row],[role]:[role]])),TRUE,FALSE)</f>
        <v>1</v>
      </c>
      <c r="E167" s="1" t="b">
        <f>IF(ISNUMBER(SEARCH(Table2[[#Headers],[שופט]],Table2[[#This Row],[role]:[role]])),TRUE,FALSE)</f>
        <v>0</v>
      </c>
      <c r="F167" s="1" t="b">
        <f>IF(ISNUMBER(SEARCH(Table2[[#Headers],[רשם]],Table2[[#This Row],[role]:[role]])),TRUE,FALSE)</f>
        <v>0</v>
      </c>
      <c r="G167" s="1" t="b">
        <f>IF(ISNUMBER(SEARCH(Table2[[#Headers],[מחוזי]],Table2[[#This Row],[role]:[role]])),TRUE,FALSE)</f>
        <v>0</v>
      </c>
      <c r="H167" s="1" t="b">
        <f>IF(ISNUMBER(SEARCH(Table2[[#Headers],[שלום]],Table2[[#This Row],[role]:[role]])),TRUE,FALSE)</f>
        <v>0</v>
      </c>
      <c r="I167" s="1" t="b">
        <f>IF(ISNUMBER(SEARCH(Table2[[#Headers],[אזורי]],Table2[[#This Row],[role]:[role]])),TRUE,FALSE)</f>
        <v>0</v>
      </c>
      <c r="J167" s="1" t="b">
        <f>IF(ISNUMBER(SEARCH(Table2[[#Headers],[ארצי]],Table2[[#This Row],[role]:[role]])),TRUE,FALSE)</f>
        <v>1</v>
      </c>
      <c r="K167" s="1" t="b">
        <f>IF(ISNUMBER(SEARCH(Table2[[#Headers],[עבודה]],Table2[[#This Row],[role]:[role]])),TRUE,FALSE)</f>
        <v>1</v>
      </c>
      <c r="L167" s="1" t="b">
        <f>IF(ISNUMBER(SEARCH(Table2[[#Headers],[עליון]],Table2[[#This Row],[role]:[role]])),TRUE,FALSE)</f>
        <v>0</v>
      </c>
      <c r="M167" s="1" t="b">
        <f>IF(ISNUMBER(SEARCH(Table2[[#Headers],[נוער]],Table2[[#This Row],[role]:[role]])),TRUE,FALSE)</f>
        <v>0</v>
      </c>
      <c r="N167" s="1" t="b">
        <f>IF(ISNUMBER(SEARCH(Table2[[#Headers],[משנה]],Table2[[#This Row],[role]:[role]])),TRUE,FALSE)</f>
        <v>0</v>
      </c>
      <c r="O167" s="1" t="b">
        <f>IF(ISNUMBER(SEARCH(Table2[[#Headers],[בתי המשפט]],Table2[[#This Row],[role]:[role]])),TRUE,FALSE)</f>
        <v>0</v>
      </c>
      <c r="P167" s="1" t="b">
        <f>IF(ISNUMBER(SEARCH(Table2[[#Headers],[מנהל]],Table2[[#This Row],[role]:[role]])),TRUE,FALSE)</f>
        <v>0</v>
      </c>
      <c r="Q167" s="1" t="b">
        <f>IF(ISNUMBER(SEARCH(Table2[[#Headers],[תעבורה]],Table2[[#This Row],[role]:[role]])),TRUE,FALSE)</f>
        <v>0</v>
      </c>
      <c r="R167" s="1" t="b">
        <f>IF(AND(Table2[[#This Row],[נשיא]]=TRUE,AND(Table2[[#This Row],[סגן]]=FALSE,Table2[[#This Row],[משנה]]=FALSE)),TRUE,FALSE)</f>
        <v>1</v>
      </c>
      <c r="S16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168" spans="1:20" x14ac:dyDescent="0.25">
      <c r="A168" s="1" t="s">
        <v>2356</v>
      </c>
      <c r="B168" s="1" t="str">
        <f>Table2[[#This Row],[Column1]]</f>
        <v>נשיאת בית המשפט המחוזי באר שבע</v>
      </c>
      <c r="C168" s="1" t="b">
        <f>IF(ISNUMBER(SEARCH(Table2[[#Headers],[סגן]],Table2[[#This Row],[role]:[role]])),TRUE,FALSE)</f>
        <v>0</v>
      </c>
      <c r="D168" s="1" t="b">
        <f>IF(ISNUMBER(SEARCH(Table2[[#Headers],[נשיא]],Table2[[#This Row],[role]:[role]])),TRUE,FALSE)</f>
        <v>1</v>
      </c>
      <c r="E168" s="1" t="b">
        <f>IF(ISNUMBER(SEARCH(Table2[[#Headers],[שופט]],Table2[[#This Row],[role]:[role]])),TRUE,FALSE)</f>
        <v>0</v>
      </c>
      <c r="F168" s="1" t="b">
        <f>IF(ISNUMBER(SEARCH(Table2[[#Headers],[רשם]],Table2[[#This Row],[role]:[role]])),TRUE,FALSE)</f>
        <v>0</v>
      </c>
      <c r="G168" s="1" t="b">
        <f>IF(ISNUMBER(SEARCH(Table2[[#Headers],[מחוזי]],Table2[[#This Row],[role]:[role]])),TRUE,FALSE)</f>
        <v>1</v>
      </c>
      <c r="H168" s="1" t="b">
        <f>IF(ISNUMBER(SEARCH(Table2[[#Headers],[שלום]],Table2[[#This Row],[role]:[role]])),TRUE,FALSE)</f>
        <v>0</v>
      </c>
      <c r="I168" s="1" t="b">
        <f>IF(ISNUMBER(SEARCH(Table2[[#Headers],[אזורי]],Table2[[#This Row],[role]:[role]])),TRUE,FALSE)</f>
        <v>0</v>
      </c>
      <c r="J168" s="1" t="b">
        <f>IF(ISNUMBER(SEARCH(Table2[[#Headers],[ארצי]],Table2[[#This Row],[role]:[role]])),TRUE,FALSE)</f>
        <v>0</v>
      </c>
      <c r="K168" s="1" t="b">
        <f>IF(ISNUMBER(SEARCH(Table2[[#Headers],[עבודה]],Table2[[#This Row],[role]:[role]])),TRUE,FALSE)</f>
        <v>0</v>
      </c>
      <c r="L168" s="1" t="b">
        <f>IF(ISNUMBER(SEARCH(Table2[[#Headers],[עליון]],Table2[[#This Row],[role]:[role]])),TRUE,FALSE)</f>
        <v>0</v>
      </c>
      <c r="M168" s="1" t="b">
        <f>IF(ISNUMBER(SEARCH(Table2[[#Headers],[נוער]],Table2[[#This Row],[role]:[role]])),TRUE,FALSE)</f>
        <v>0</v>
      </c>
      <c r="N168" s="1" t="b">
        <f>IF(ISNUMBER(SEARCH(Table2[[#Headers],[משנה]],Table2[[#This Row],[role]:[role]])),TRUE,FALSE)</f>
        <v>0</v>
      </c>
      <c r="O168" s="1" t="b">
        <f>IF(ISNUMBER(SEARCH(Table2[[#Headers],[בתי המשפט]],Table2[[#This Row],[role]:[role]])),TRUE,FALSE)</f>
        <v>0</v>
      </c>
      <c r="P168" s="1" t="b">
        <f>IF(ISNUMBER(SEARCH(Table2[[#Headers],[מנהל]],Table2[[#This Row],[role]:[role]])),TRUE,FALSE)</f>
        <v>0</v>
      </c>
      <c r="Q168" s="1" t="b">
        <f>IF(ISNUMBER(SEARCH(Table2[[#Headers],[תעבורה]],Table2[[#This Row],[role]:[role]])),TRUE,FALSE)</f>
        <v>0</v>
      </c>
      <c r="R168" s="1" t="b">
        <f>IF(AND(Table2[[#This Row],[נשיא]]=TRUE,AND(Table2[[#This Row],[סגן]]=FALSE,Table2[[#This Row],[משנה]]=FALSE)),TRUE,FALSE)</f>
        <v>1</v>
      </c>
      <c r="S16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69" spans="1:20" x14ac:dyDescent="0.25">
      <c r="A169" s="1" t="s">
        <v>1881</v>
      </c>
      <c r="B169" s="1" t="str">
        <f>Table2[[#This Row],[Column1]]</f>
        <v>נשיאת בית המשפט המחוזי בחיפה</v>
      </c>
      <c r="C169" s="1" t="b">
        <f>IF(ISNUMBER(SEARCH(Table2[[#Headers],[סגן]],Table2[[#This Row],[role]:[role]])),TRUE,FALSE)</f>
        <v>0</v>
      </c>
      <c r="D169" s="1" t="b">
        <f>IF(ISNUMBER(SEARCH(Table2[[#Headers],[נשיא]],Table2[[#This Row],[role]:[role]])),TRUE,FALSE)</f>
        <v>1</v>
      </c>
      <c r="E169" s="1" t="b">
        <f>IF(ISNUMBER(SEARCH(Table2[[#Headers],[שופט]],Table2[[#This Row],[role]:[role]])),TRUE,FALSE)</f>
        <v>0</v>
      </c>
      <c r="F169" s="1" t="b">
        <f>IF(ISNUMBER(SEARCH(Table2[[#Headers],[רשם]],Table2[[#This Row],[role]:[role]])),TRUE,FALSE)</f>
        <v>0</v>
      </c>
      <c r="G169" s="1" t="b">
        <f>IF(ISNUMBER(SEARCH(Table2[[#Headers],[מחוזי]],Table2[[#This Row],[role]:[role]])),TRUE,FALSE)</f>
        <v>1</v>
      </c>
      <c r="H169" s="1" t="b">
        <f>IF(ISNUMBER(SEARCH(Table2[[#Headers],[שלום]],Table2[[#This Row],[role]:[role]])),TRUE,FALSE)</f>
        <v>0</v>
      </c>
      <c r="I169" s="1" t="b">
        <f>IF(ISNUMBER(SEARCH(Table2[[#Headers],[אזורי]],Table2[[#This Row],[role]:[role]])),TRUE,FALSE)</f>
        <v>0</v>
      </c>
      <c r="J169" s="1" t="b">
        <f>IF(ISNUMBER(SEARCH(Table2[[#Headers],[ארצי]],Table2[[#This Row],[role]:[role]])),TRUE,FALSE)</f>
        <v>0</v>
      </c>
      <c r="K169" s="1" t="b">
        <f>IF(ISNUMBER(SEARCH(Table2[[#Headers],[עבודה]],Table2[[#This Row],[role]:[role]])),TRUE,FALSE)</f>
        <v>0</v>
      </c>
      <c r="L169" s="1" t="b">
        <f>IF(ISNUMBER(SEARCH(Table2[[#Headers],[עליון]],Table2[[#This Row],[role]:[role]])),TRUE,FALSE)</f>
        <v>0</v>
      </c>
      <c r="M169" s="1" t="b">
        <f>IF(ISNUMBER(SEARCH(Table2[[#Headers],[נוער]],Table2[[#This Row],[role]:[role]])),TRUE,FALSE)</f>
        <v>0</v>
      </c>
      <c r="N169" s="1" t="b">
        <f>IF(ISNUMBER(SEARCH(Table2[[#Headers],[משנה]],Table2[[#This Row],[role]:[role]])),TRUE,FALSE)</f>
        <v>0</v>
      </c>
      <c r="O169" s="1" t="b">
        <f>IF(ISNUMBER(SEARCH(Table2[[#Headers],[בתי המשפט]],Table2[[#This Row],[role]:[role]])),TRUE,FALSE)</f>
        <v>0</v>
      </c>
      <c r="P169" s="1" t="b">
        <f>IF(ISNUMBER(SEARCH(Table2[[#Headers],[מנהל]],Table2[[#This Row],[role]:[role]])),TRUE,FALSE)</f>
        <v>0</v>
      </c>
      <c r="Q169" s="1" t="b">
        <f>IF(ISNUMBER(SEARCH(Table2[[#Headers],[תעבורה]],Table2[[#This Row],[role]:[role]])),TRUE,FALSE)</f>
        <v>0</v>
      </c>
      <c r="R169" s="1" t="b">
        <f>IF(AND(Table2[[#This Row],[נשיא]]=TRUE,AND(Table2[[#This Row],[סגן]]=FALSE,Table2[[#This Row],[משנה]]=FALSE)),TRUE,FALSE)</f>
        <v>1</v>
      </c>
      <c r="S16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6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70" spans="1:20" x14ac:dyDescent="0.25">
      <c r="A170" s="1" t="s">
        <v>89</v>
      </c>
      <c r="B170" s="1" t="str">
        <f>Table2[[#This Row],[Column1]]</f>
        <v>נשיאת בית המשפט המחוזי תל-אביב</v>
      </c>
      <c r="C170" s="1" t="b">
        <f>IF(ISNUMBER(SEARCH(Table2[[#Headers],[סגן]],Table2[[#This Row],[role]:[role]])),TRUE,FALSE)</f>
        <v>0</v>
      </c>
      <c r="D170" s="1" t="b">
        <f>IF(ISNUMBER(SEARCH(Table2[[#Headers],[נשיא]],Table2[[#This Row],[role]:[role]])),TRUE,FALSE)</f>
        <v>1</v>
      </c>
      <c r="E170" s="1" t="b">
        <f>IF(ISNUMBER(SEARCH(Table2[[#Headers],[שופט]],Table2[[#This Row],[role]:[role]])),TRUE,FALSE)</f>
        <v>0</v>
      </c>
      <c r="F170" s="1" t="b">
        <f>IF(ISNUMBER(SEARCH(Table2[[#Headers],[רשם]],Table2[[#This Row],[role]:[role]])),TRUE,FALSE)</f>
        <v>0</v>
      </c>
      <c r="G170" s="1" t="b">
        <f>IF(ISNUMBER(SEARCH(Table2[[#Headers],[מחוזי]],Table2[[#This Row],[role]:[role]])),TRUE,FALSE)</f>
        <v>1</v>
      </c>
      <c r="H170" s="1" t="b">
        <f>IF(ISNUMBER(SEARCH(Table2[[#Headers],[שלום]],Table2[[#This Row],[role]:[role]])),TRUE,FALSE)</f>
        <v>0</v>
      </c>
      <c r="I170" s="1" t="b">
        <f>IF(ISNUMBER(SEARCH(Table2[[#Headers],[אזורי]],Table2[[#This Row],[role]:[role]])),TRUE,FALSE)</f>
        <v>0</v>
      </c>
      <c r="J170" s="1" t="b">
        <f>IF(ISNUMBER(SEARCH(Table2[[#Headers],[ארצי]],Table2[[#This Row],[role]:[role]])),TRUE,FALSE)</f>
        <v>0</v>
      </c>
      <c r="K170" s="1" t="b">
        <f>IF(ISNUMBER(SEARCH(Table2[[#Headers],[עבודה]],Table2[[#This Row],[role]:[role]])),TRUE,FALSE)</f>
        <v>0</v>
      </c>
      <c r="L170" s="1" t="b">
        <f>IF(ISNUMBER(SEARCH(Table2[[#Headers],[עליון]],Table2[[#This Row],[role]:[role]])),TRUE,FALSE)</f>
        <v>0</v>
      </c>
      <c r="M170" s="1" t="b">
        <f>IF(ISNUMBER(SEARCH(Table2[[#Headers],[נוער]],Table2[[#This Row],[role]:[role]])),TRUE,FALSE)</f>
        <v>0</v>
      </c>
      <c r="N170" s="1" t="b">
        <f>IF(ISNUMBER(SEARCH(Table2[[#Headers],[משנה]],Table2[[#This Row],[role]:[role]])),TRUE,FALSE)</f>
        <v>0</v>
      </c>
      <c r="O170" s="1" t="b">
        <f>IF(ISNUMBER(SEARCH(Table2[[#Headers],[בתי המשפט]],Table2[[#This Row],[role]:[role]])),TRUE,FALSE)</f>
        <v>0</v>
      </c>
      <c r="P170" s="1" t="b">
        <f>IF(ISNUMBER(SEARCH(Table2[[#Headers],[מנהל]],Table2[[#This Row],[role]:[role]])),TRUE,FALSE)</f>
        <v>0</v>
      </c>
      <c r="Q170" s="1" t="b">
        <f>IF(ISNUMBER(SEARCH(Table2[[#Headers],[תעבורה]],Table2[[#This Row],[role]:[role]])),TRUE,FALSE)</f>
        <v>0</v>
      </c>
      <c r="R170" s="1" t="b">
        <f>IF(AND(Table2[[#This Row],[נשיא]]=TRUE,AND(Table2[[#This Row],[סגן]]=FALSE,Table2[[#This Row],[משנה]]=FALSE)),TRUE,FALSE)</f>
        <v>1</v>
      </c>
      <c r="S17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7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71" spans="1:20" x14ac:dyDescent="0.25">
      <c r="A171" s="1" t="s">
        <v>1710</v>
      </c>
      <c r="B171" s="1" t="str">
        <f>Table2[[#This Row],[Column1]]</f>
        <v>נשיאת בית משפט השלום תל-אביב בדימוס</v>
      </c>
      <c r="C171" s="1" t="b">
        <f>IF(ISNUMBER(SEARCH(Table2[[#Headers],[סגן]],Table2[[#This Row],[role]:[role]])),TRUE,FALSE)</f>
        <v>0</v>
      </c>
      <c r="D171" s="1" t="b">
        <f>IF(ISNUMBER(SEARCH(Table2[[#Headers],[נשיא]],Table2[[#This Row],[role]:[role]])),TRUE,FALSE)</f>
        <v>1</v>
      </c>
      <c r="E171" s="1" t="b">
        <f>IF(ISNUMBER(SEARCH(Table2[[#Headers],[שופט]],Table2[[#This Row],[role]:[role]])),TRUE,FALSE)</f>
        <v>0</v>
      </c>
      <c r="F171" s="1" t="b">
        <f>IF(ISNUMBER(SEARCH(Table2[[#Headers],[רשם]],Table2[[#This Row],[role]:[role]])),TRUE,FALSE)</f>
        <v>0</v>
      </c>
      <c r="G171" s="1" t="b">
        <f>IF(ISNUMBER(SEARCH(Table2[[#Headers],[מחוזי]],Table2[[#This Row],[role]:[role]])),TRUE,FALSE)</f>
        <v>0</v>
      </c>
      <c r="H171" s="1" t="b">
        <f>IF(ISNUMBER(SEARCH(Table2[[#Headers],[שלום]],Table2[[#This Row],[role]:[role]])),TRUE,FALSE)</f>
        <v>1</v>
      </c>
      <c r="I171" s="1" t="b">
        <f>IF(ISNUMBER(SEARCH(Table2[[#Headers],[אזורי]],Table2[[#This Row],[role]:[role]])),TRUE,FALSE)</f>
        <v>0</v>
      </c>
      <c r="J171" s="1" t="b">
        <f>IF(ISNUMBER(SEARCH(Table2[[#Headers],[ארצי]],Table2[[#This Row],[role]:[role]])),TRUE,FALSE)</f>
        <v>0</v>
      </c>
      <c r="K171" s="1" t="b">
        <f>IF(ISNUMBER(SEARCH(Table2[[#Headers],[עבודה]],Table2[[#This Row],[role]:[role]])),TRUE,FALSE)</f>
        <v>0</v>
      </c>
      <c r="L171" s="1" t="b">
        <f>IF(ISNUMBER(SEARCH(Table2[[#Headers],[עליון]],Table2[[#This Row],[role]:[role]])),TRUE,FALSE)</f>
        <v>0</v>
      </c>
      <c r="M171" s="1" t="b">
        <f>IF(ISNUMBER(SEARCH(Table2[[#Headers],[נוער]],Table2[[#This Row],[role]:[role]])),TRUE,FALSE)</f>
        <v>0</v>
      </c>
      <c r="N171" s="1" t="b">
        <f>IF(ISNUMBER(SEARCH(Table2[[#Headers],[משנה]],Table2[[#This Row],[role]:[role]])),TRUE,FALSE)</f>
        <v>0</v>
      </c>
      <c r="O171" s="1" t="b">
        <f>IF(ISNUMBER(SEARCH(Table2[[#Headers],[בתי המשפט]],Table2[[#This Row],[role]:[role]])),TRUE,FALSE)</f>
        <v>0</v>
      </c>
      <c r="P171" s="1" t="b">
        <f>IF(ISNUMBER(SEARCH(Table2[[#Headers],[מנהל]],Table2[[#This Row],[role]:[role]])),TRUE,FALSE)</f>
        <v>0</v>
      </c>
      <c r="Q171" s="1" t="b">
        <f>IF(ISNUMBER(SEARCH(Table2[[#Headers],[תעבורה]],Table2[[#This Row],[role]:[role]])),TRUE,FALSE)</f>
        <v>0</v>
      </c>
      <c r="R171" s="1" t="b">
        <f>IF(AND(Table2[[#This Row],[נשיא]]=TRUE,AND(Table2[[#This Row],[סגן]]=FALSE,Table2[[#This Row],[משנה]]=FALSE)),TRUE,FALSE)</f>
        <v>1</v>
      </c>
      <c r="S17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7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72" spans="1:20" x14ac:dyDescent="0.25">
      <c r="A172" s="1" t="s">
        <v>667</v>
      </c>
      <c r="B172" s="1" t="str">
        <f>Table2[[#This Row],[Column1]]</f>
        <v>נשיאת בתי משפט השלום במחוז דרום</v>
      </c>
      <c r="C172" s="1" t="b">
        <f>IF(ISNUMBER(SEARCH(Table2[[#Headers],[סגן]],Table2[[#This Row],[role]:[role]])),TRUE,FALSE)</f>
        <v>0</v>
      </c>
      <c r="D172" s="1" t="b">
        <f>IF(ISNUMBER(SEARCH(Table2[[#Headers],[נשיא]],Table2[[#This Row],[role]:[role]])),TRUE,FALSE)</f>
        <v>1</v>
      </c>
      <c r="E172" s="1" t="b">
        <f>IF(ISNUMBER(SEARCH(Table2[[#Headers],[שופט]],Table2[[#This Row],[role]:[role]])),TRUE,FALSE)</f>
        <v>0</v>
      </c>
      <c r="F172" s="1" t="b">
        <f>IF(ISNUMBER(SEARCH(Table2[[#Headers],[רשם]],Table2[[#This Row],[role]:[role]])),TRUE,FALSE)</f>
        <v>0</v>
      </c>
      <c r="G172" s="1" t="b">
        <f>IF(ISNUMBER(SEARCH(Table2[[#Headers],[מחוזי]],Table2[[#This Row],[role]:[role]])),TRUE,FALSE)</f>
        <v>0</v>
      </c>
      <c r="H172" s="1" t="b">
        <f>IF(ISNUMBER(SEARCH(Table2[[#Headers],[שלום]],Table2[[#This Row],[role]:[role]])),TRUE,FALSE)</f>
        <v>1</v>
      </c>
      <c r="I172" s="1" t="b">
        <f>IF(ISNUMBER(SEARCH(Table2[[#Headers],[אזורי]],Table2[[#This Row],[role]:[role]])),TRUE,FALSE)</f>
        <v>0</v>
      </c>
      <c r="J172" s="1" t="b">
        <f>IF(ISNUMBER(SEARCH(Table2[[#Headers],[ארצי]],Table2[[#This Row],[role]:[role]])),TRUE,FALSE)</f>
        <v>0</v>
      </c>
      <c r="K172" s="1" t="b">
        <f>IF(ISNUMBER(SEARCH(Table2[[#Headers],[עבודה]],Table2[[#This Row],[role]:[role]])),TRUE,FALSE)</f>
        <v>0</v>
      </c>
      <c r="L172" s="1" t="b">
        <f>IF(ISNUMBER(SEARCH(Table2[[#Headers],[עליון]],Table2[[#This Row],[role]:[role]])),TRUE,FALSE)</f>
        <v>0</v>
      </c>
      <c r="M172" s="1" t="b">
        <f>IF(ISNUMBER(SEARCH(Table2[[#Headers],[נוער]],Table2[[#This Row],[role]:[role]])),TRUE,FALSE)</f>
        <v>0</v>
      </c>
      <c r="N172" s="1" t="b">
        <f>IF(ISNUMBER(SEARCH(Table2[[#Headers],[משנה]],Table2[[#This Row],[role]:[role]])),TRUE,FALSE)</f>
        <v>0</v>
      </c>
      <c r="O172" s="1" t="b">
        <f>IF(ISNUMBER(SEARCH(Table2[[#Headers],[בתי המשפט]],Table2[[#This Row],[role]:[role]])),TRUE,FALSE)</f>
        <v>0</v>
      </c>
      <c r="P172" s="1" t="b">
        <f>IF(ISNUMBER(SEARCH(Table2[[#Headers],[מנהל]],Table2[[#This Row],[role]:[role]])),TRUE,FALSE)</f>
        <v>0</v>
      </c>
      <c r="Q172" s="1" t="b">
        <f>IF(ISNUMBER(SEARCH(Table2[[#Headers],[תעבורה]],Table2[[#This Row],[role]:[role]])),TRUE,FALSE)</f>
        <v>0</v>
      </c>
      <c r="R172" s="1" t="b">
        <f>IF(AND(Table2[[#This Row],[נשיא]]=TRUE,AND(Table2[[#This Row],[סגן]]=FALSE,Table2[[#This Row],[משנה]]=FALSE)),TRUE,FALSE)</f>
        <v>1</v>
      </c>
      <c r="S17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7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73" spans="1:20" x14ac:dyDescent="0.25">
      <c r="A173" s="1" t="s">
        <v>3900</v>
      </c>
      <c r="B173" s="1" t="str">
        <f>Table2[[#This Row],[Column1]]</f>
        <v>נשיאת בתי משפט השלום במחוז מרכז</v>
      </c>
      <c r="C173" s="1" t="b">
        <f>IF(ISNUMBER(SEARCH(Table2[[#Headers],[סגן]],Table2[[#This Row],[role]:[role]])),TRUE,FALSE)</f>
        <v>0</v>
      </c>
      <c r="D173" s="1" t="b">
        <f>IF(ISNUMBER(SEARCH(Table2[[#Headers],[נשיא]],Table2[[#This Row],[role]:[role]])),TRUE,FALSE)</f>
        <v>1</v>
      </c>
      <c r="E173" s="1" t="b">
        <f>IF(ISNUMBER(SEARCH(Table2[[#Headers],[שופט]],Table2[[#This Row],[role]:[role]])),TRUE,FALSE)</f>
        <v>0</v>
      </c>
      <c r="F173" s="1" t="b">
        <f>IF(ISNUMBER(SEARCH(Table2[[#Headers],[רשם]],Table2[[#This Row],[role]:[role]])),TRUE,FALSE)</f>
        <v>0</v>
      </c>
      <c r="G173" s="1" t="b">
        <f>IF(ISNUMBER(SEARCH(Table2[[#Headers],[מחוזי]],Table2[[#This Row],[role]:[role]])),TRUE,FALSE)</f>
        <v>0</v>
      </c>
      <c r="H173" s="1" t="b">
        <f>IF(ISNUMBER(SEARCH(Table2[[#Headers],[שלום]],Table2[[#This Row],[role]:[role]])),TRUE,FALSE)</f>
        <v>1</v>
      </c>
      <c r="I173" s="1" t="b">
        <f>IF(ISNUMBER(SEARCH(Table2[[#Headers],[אזורי]],Table2[[#This Row],[role]:[role]])),TRUE,FALSE)</f>
        <v>0</v>
      </c>
      <c r="J173" s="1" t="b">
        <f>IF(ISNUMBER(SEARCH(Table2[[#Headers],[ארצי]],Table2[[#This Row],[role]:[role]])),TRUE,FALSE)</f>
        <v>0</v>
      </c>
      <c r="K173" s="1" t="b">
        <f>IF(ISNUMBER(SEARCH(Table2[[#Headers],[עבודה]],Table2[[#This Row],[role]:[role]])),TRUE,FALSE)</f>
        <v>0</v>
      </c>
      <c r="L173" s="1" t="b">
        <f>IF(ISNUMBER(SEARCH(Table2[[#Headers],[עליון]],Table2[[#This Row],[role]:[role]])),TRUE,FALSE)</f>
        <v>0</v>
      </c>
      <c r="M173" s="1" t="b">
        <f>IF(ISNUMBER(SEARCH(Table2[[#Headers],[נוער]],Table2[[#This Row],[role]:[role]])),TRUE,FALSE)</f>
        <v>0</v>
      </c>
      <c r="N173" s="1" t="b">
        <f>IF(ISNUMBER(SEARCH(Table2[[#Headers],[משנה]],Table2[[#This Row],[role]:[role]])),TRUE,FALSE)</f>
        <v>0</v>
      </c>
      <c r="O173" s="1" t="b">
        <f>IF(ISNUMBER(SEARCH(Table2[[#Headers],[בתי המשפט]],Table2[[#This Row],[role]:[role]])),TRUE,FALSE)</f>
        <v>0</v>
      </c>
      <c r="P173" s="1" t="b">
        <f>IF(ISNUMBER(SEARCH(Table2[[#Headers],[מנהל]],Table2[[#This Row],[role]:[role]])),TRUE,FALSE)</f>
        <v>0</v>
      </c>
      <c r="Q173" s="1" t="b">
        <f>IF(ISNUMBER(SEARCH(Table2[[#Headers],[תעבורה]],Table2[[#This Row],[role]:[role]])),TRUE,FALSE)</f>
        <v>0</v>
      </c>
      <c r="R173" s="1" t="b">
        <f>IF(AND(Table2[[#This Row],[נשיא]]=TRUE,AND(Table2[[#This Row],[סגן]]=FALSE,Table2[[#This Row],[משנה]]=FALSE)),TRUE,FALSE)</f>
        <v>1</v>
      </c>
      <c r="S17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7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74" spans="1:20" x14ac:dyDescent="0.25">
      <c r="A174" s="1" t="s">
        <v>964</v>
      </c>
      <c r="B174" s="1" t="str">
        <f>Table2[[#This Row],[Column1]]</f>
        <v>נשיאת בתי משפט השלום תל-אביב בדימוס</v>
      </c>
      <c r="C174" s="1" t="b">
        <f>IF(ISNUMBER(SEARCH(Table2[[#Headers],[סגן]],Table2[[#This Row],[role]:[role]])),TRUE,FALSE)</f>
        <v>0</v>
      </c>
      <c r="D174" s="1" t="b">
        <f>IF(ISNUMBER(SEARCH(Table2[[#Headers],[נשיא]],Table2[[#This Row],[role]:[role]])),TRUE,FALSE)</f>
        <v>1</v>
      </c>
      <c r="E174" s="1" t="b">
        <f>IF(ISNUMBER(SEARCH(Table2[[#Headers],[שופט]],Table2[[#This Row],[role]:[role]])),TRUE,FALSE)</f>
        <v>0</v>
      </c>
      <c r="F174" s="1" t="b">
        <f>IF(ISNUMBER(SEARCH(Table2[[#Headers],[רשם]],Table2[[#This Row],[role]:[role]])),TRUE,FALSE)</f>
        <v>0</v>
      </c>
      <c r="G174" s="1" t="b">
        <f>IF(ISNUMBER(SEARCH(Table2[[#Headers],[מחוזי]],Table2[[#This Row],[role]:[role]])),TRUE,FALSE)</f>
        <v>0</v>
      </c>
      <c r="H174" s="1" t="b">
        <f>IF(ISNUMBER(SEARCH(Table2[[#Headers],[שלום]],Table2[[#This Row],[role]:[role]])),TRUE,FALSE)</f>
        <v>1</v>
      </c>
      <c r="I174" s="1" t="b">
        <f>IF(ISNUMBER(SEARCH(Table2[[#Headers],[אזורי]],Table2[[#This Row],[role]:[role]])),TRUE,FALSE)</f>
        <v>0</v>
      </c>
      <c r="J174" s="1" t="b">
        <f>IF(ISNUMBER(SEARCH(Table2[[#Headers],[ארצי]],Table2[[#This Row],[role]:[role]])),TRUE,FALSE)</f>
        <v>0</v>
      </c>
      <c r="K174" s="1" t="b">
        <f>IF(ISNUMBER(SEARCH(Table2[[#Headers],[עבודה]],Table2[[#This Row],[role]:[role]])),TRUE,FALSE)</f>
        <v>0</v>
      </c>
      <c r="L174" s="1" t="b">
        <f>IF(ISNUMBER(SEARCH(Table2[[#Headers],[עליון]],Table2[[#This Row],[role]:[role]])),TRUE,FALSE)</f>
        <v>0</v>
      </c>
      <c r="M174" s="1" t="b">
        <f>IF(ISNUMBER(SEARCH(Table2[[#Headers],[נוער]],Table2[[#This Row],[role]:[role]])),TRUE,FALSE)</f>
        <v>0</v>
      </c>
      <c r="N174" s="1" t="b">
        <f>IF(ISNUMBER(SEARCH(Table2[[#Headers],[משנה]],Table2[[#This Row],[role]:[role]])),TRUE,FALSE)</f>
        <v>0</v>
      </c>
      <c r="O174" s="1" t="b">
        <f>IF(ISNUMBER(SEARCH(Table2[[#Headers],[בתי המשפט]],Table2[[#This Row],[role]:[role]])),TRUE,FALSE)</f>
        <v>0</v>
      </c>
      <c r="P174" s="1" t="b">
        <f>IF(ISNUMBER(SEARCH(Table2[[#Headers],[מנהל]],Table2[[#This Row],[role]:[role]])),TRUE,FALSE)</f>
        <v>0</v>
      </c>
      <c r="Q174" s="1" t="b">
        <f>IF(ISNUMBER(SEARCH(Table2[[#Headers],[תעבורה]],Table2[[#This Row],[role]:[role]])),TRUE,FALSE)</f>
        <v>0</v>
      </c>
      <c r="R174" s="1" t="b">
        <f>IF(AND(Table2[[#This Row],[נשיא]]=TRUE,AND(Table2[[#This Row],[סגן]]=FALSE,Table2[[#This Row],[משנה]]=FALSE)),TRUE,FALSE)</f>
        <v>1</v>
      </c>
      <c r="S17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7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75" spans="1:20" x14ac:dyDescent="0.25">
      <c r="A175" s="1" t="s">
        <v>1855</v>
      </c>
      <c r="B175" s="1" t="str">
        <f>Table2[[#This Row],[Column1]]</f>
        <v>נשיאת בתי משפט לנוער</v>
      </c>
      <c r="C175" s="1" t="b">
        <f>IF(ISNUMBER(SEARCH(Table2[[#Headers],[סגן]],Table2[[#This Row],[role]:[role]])),TRUE,FALSE)</f>
        <v>0</v>
      </c>
      <c r="D175" s="1" t="b">
        <f>IF(ISNUMBER(SEARCH(Table2[[#Headers],[נשיא]],Table2[[#This Row],[role]:[role]])),TRUE,FALSE)</f>
        <v>1</v>
      </c>
      <c r="E175" s="1" t="b">
        <f>IF(ISNUMBER(SEARCH(Table2[[#Headers],[שופט]],Table2[[#This Row],[role]:[role]])),TRUE,FALSE)</f>
        <v>0</v>
      </c>
      <c r="F175" s="1" t="b">
        <f>IF(ISNUMBER(SEARCH(Table2[[#Headers],[רשם]],Table2[[#This Row],[role]:[role]])),TRUE,FALSE)</f>
        <v>0</v>
      </c>
      <c r="G175" s="1" t="b">
        <f>IF(ISNUMBER(SEARCH(Table2[[#Headers],[מחוזי]],Table2[[#This Row],[role]:[role]])),TRUE,FALSE)</f>
        <v>0</v>
      </c>
      <c r="H175" s="1" t="b">
        <f>IF(ISNUMBER(SEARCH(Table2[[#Headers],[שלום]],Table2[[#This Row],[role]:[role]])),TRUE,FALSE)</f>
        <v>0</v>
      </c>
      <c r="I175" s="1" t="b">
        <f>IF(ISNUMBER(SEARCH(Table2[[#Headers],[אזורי]],Table2[[#This Row],[role]:[role]])),TRUE,FALSE)</f>
        <v>0</v>
      </c>
      <c r="J175" s="1" t="b">
        <f>IF(ISNUMBER(SEARCH(Table2[[#Headers],[ארצי]],Table2[[#This Row],[role]:[role]])),TRUE,FALSE)</f>
        <v>0</v>
      </c>
      <c r="K175" s="1" t="b">
        <f>IF(ISNUMBER(SEARCH(Table2[[#Headers],[עבודה]],Table2[[#This Row],[role]:[role]])),TRUE,FALSE)</f>
        <v>0</v>
      </c>
      <c r="L175" s="1" t="b">
        <f>IF(ISNUMBER(SEARCH(Table2[[#Headers],[עליון]],Table2[[#This Row],[role]:[role]])),TRUE,FALSE)</f>
        <v>0</v>
      </c>
      <c r="M175" s="1" t="b">
        <f>IF(ISNUMBER(SEARCH(Table2[[#Headers],[נוער]],Table2[[#This Row],[role]:[role]])),TRUE,FALSE)</f>
        <v>1</v>
      </c>
      <c r="N175" s="1" t="b">
        <f>IF(ISNUMBER(SEARCH(Table2[[#Headers],[משנה]],Table2[[#This Row],[role]:[role]])),TRUE,FALSE)</f>
        <v>0</v>
      </c>
      <c r="O175" s="1" t="b">
        <f>IF(ISNUMBER(SEARCH(Table2[[#Headers],[בתי המשפט]],Table2[[#This Row],[role]:[role]])),TRUE,FALSE)</f>
        <v>0</v>
      </c>
      <c r="P175" s="1" t="b">
        <f>IF(ISNUMBER(SEARCH(Table2[[#Headers],[מנהל]],Table2[[#This Row],[role]:[role]])),TRUE,FALSE)</f>
        <v>0</v>
      </c>
      <c r="Q175" s="1" t="b">
        <f>IF(ISNUMBER(SEARCH(Table2[[#Headers],[תעבורה]],Table2[[#This Row],[role]:[role]])),TRUE,FALSE)</f>
        <v>0</v>
      </c>
      <c r="R175" s="1" t="b">
        <f>IF(AND(Table2[[#This Row],[נשיא]]=TRUE,AND(Table2[[#This Row],[סגן]]=FALSE,Table2[[#This Row],[משנה]]=FALSE)),TRUE,FALSE)</f>
        <v>1</v>
      </c>
      <c r="S17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נשיא</v>
      </c>
      <c r="T17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76" spans="1:20" x14ac:dyDescent="0.25">
      <c r="A176" s="1" t="s">
        <v>1156</v>
      </c>
      <c r="B176" s="1" t="str">
        <f>Table2[[#This Row],[Column1]]</f>
        <v>סגנית שופט ראשי בדימוס</v>
      </c>
      <c r="C176" s="1" t="b">
        <f>IF(ISNUMBER(SEARCH(Table2[[#Headers],[סגן]],Table2[[#This Row],[role]:[role]])),TRUE,FALSE)</f>
        <v>1</v>
      </c>
      <c r="D176" s="1" t="b">
        <f>IF(ISNUMBER(SEARCH(Table2[[#Headers],[נשיא]],Table2[[#This Row],[role]:[role]])),TRUE,FALSE)</f>
        <v>0</v>
      </c>
      <c r="E176" s="1" t="b">
        <f>IF(ISNUMBER(SEARCH(Table2[[#Headers],[שופט]],Table2[[#This Row],[role]:[role]])),TRUE,FALSE)</f>
        <v>1</v>
      </c>
      <c r="F176" s="1" t="b">
        <f>IF(ISNUMBER(SEARCH(Table2[[#Headers],[רשם]],Table2[[#This Row],[role]:[role]])),TRUE,FALSE)</f>
        <v>0</v>
      </c>
      <c r="G176" s="1" t="b">
        <f>IF(ISNUMBER(SEARCH(Table2[[#Headers],[מחוזי]],Table2[[#This Row],[role]:[role]])),TRUE,FALSE)</f>
        <v>0</v>
      </c>
      <c r="H176" s="1" t="b">
        <f>IF(ISNUMBER(SEARCH(Table2[[#Headers],[שלום]],Table2[[#This Row],[role]:[role]])),TRUE,FALSE)</f>
        <v>0</v>
      </c>
      <c r="I176" s="1" t="b">
        <f>IF(ISNUMBER(SEARCH(Table2[[#Headers],[אזורי]],Table2[[#This Row],[role]:[role]])),TRUE,FALSE)</f>
        <v>0</v>
      </c>
      <c r="J176" s="1" t="b">
        <f>IF(ISNUMBER(SEARCH(Table2[[#Headers],[ארצי]],Table2[[#This Row],[role]:[role]])),TRUE,FALSE)</f>
        <v>0</v>
      </c>
      <c r="K176" s="1" t="b">
        <f>IF(ISNUMBER(SEARCH(Table2[[#Headers],[עבודה]],Table2[[#This Row],[role]:[role]])),TRUE,FALSE)</f>
        <v>0</v>
      </c>
      <c r="L176" s="1" t="b">
        <f>IF(ISNUMBER(SEARCH(Table2[[#Headers],[עליון]],Table2[[#This Row],[role]:[role]])),TRUE,FALSE)</f>
        <v>0</v>
      </c>
      <c r="M176" s="1" t="b">
        <f>IF(ISNUMBER(SEARCH(Table2[[#Headers],[נוער]],Table2[[#This Row],[role]:[role]])),TRUE,FALSE)</f>
        <v>0</v>
      </c>
      <c r="N176" s="1" t="b">
        <f>IF(ISNUMBER(SEARCH(Table2[[#Headers],[משנה]],Table2[[#This Row],[role]:[role]])),TRUE,FALSE)</f>
        <v>0</v>
      </c>
      <c r="O176" s="1" t="b">
        <f>IF(ISNUMBER(SEARCH(Table2[[#Headers],[בתי המשפט]],Table2[[#This Row],[role]:[role]])),TRUE,FALSE)</f>
        <v>0</v>
      </c>
      <c r="P176" s="1" t="b">
        <f>IF(ISNUMBER(SEARCH(Table2[[#Headers],[מנהל]],Table2[[#This Row],[role]:[role]])),TRUE,FALSE)</f>
        <v>0</v>
      </c>
      <c r="Q176" s="1" t="b">
        <f>IF(ISNUMBER(SEARCH(Table2[[#Headers],[תעבורה]],Table2[[#This Row],[role]:[role]])),TRUE,FALSE)</f>
        <v>0</v>
      </c>
      <c r="R176" s="1" t="b">
        <f>IF(AND(Table2[[#This Row],[נשיא]]=TRUE,AND(Table2[[#This Row],[סגן]]=FALSE,Table2[[#This Row],[משנה]]=FALSE)),TRUE,FALSE)</f>
        <v>0</v>
      </c>
      <c r="S17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7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177" spans="1:20" x14ac:dyDescent="0.25">
      <c r="A177" s="1" t="s">
        <v>187</v>
      </c>
      <c r="B177" s="1" t="s">
        <v>4291</v>
      </c>
      <c r="C177" s="1" t="b">
        <f>IF(ISNUMBER(SEARCH(Table2[[#Headers],[סגן]],Table2[[#This Row],[role]:[role]])),TRUE,FALSE)</f>
        <v>0</v>
      </c>
      <c r="D177" s="1" t="b">
        <f>IF(ISNUMBER(SEARCH(Table2[[#Headers],[נשיא]],Table2[[#This Row],[role]:[role]])),TRUE,FALSE)</f>
        <v>0</v>
      </c>
      <c r="E177" s="1" t="b">
        <f>IF(ISNUMBER(SEARCH(Table2[[#Headers],[שופט]],Table2[[#This Row],[role]:[role]])),TRUE,FALSE)</f>
        <v>0</v>
      </c>
      <c r="F177" s="1" t="b">
        <f>IF(ISNUMBER(SEARCH(Table2[[#Headers],[רשם]],Table2[[#This Row],[role]:[role]])),TRUE,FALSE)</f>
        <v>0</v>
      </c>
      <c r="G177" s="1" t="b">
        <f>IF(ISNUMBER(SEARCH(Table2[[#Headers],[מחוזי]],Table2[[#This Row],[role]:[role]])),TRUE,FALSE)</f>
        <v>0</v>
      </c>
      <c r="H177" s="1" t="b">
        <f>IF(ISNUMBER(SEARCH(Table2[[#Headers],[שלום]],Table2[[#This Row],[role]:[role]])),TRUE,FALSE)</f>
        <v>0</v>
      </c>
      <c r="I177" s="1" t="b">
        <f>IF(ISNUMBER(SEARCH(Table2[[#Headers],[אזורי]],Table2[[#This Row],[role]:[role]])),TRUE,FALSE)</f>
        <v>0</v>
      </c>
      <c r="J177" s="1" t="b">
        <f>IF(ISNUMBER(SEARCH(Table2[[#Headers],[ארצי]],Table2[[#This Row],[role]:[role]])),TRUE,FALSE)</f>
        <v>0</v>
      </c>
      <c r="K177" s="1" t="b">
        <f>IF(ISNUMBER(SEARCH(Table2[[#Headers],[עבודה]],Table2[[#This Row],[role]:[role]])),TRUE,FALSE)</f>
        <v>0</v>
      </c>
      <c r="L177" s="1" t="b">
        <f>IF(ISNUMBER(SEARCH(Table2[[#Headers],[עליון]],Table2[[#This Row],[role]:[role]])),TRUE,FALSE)</f>
        <v>0</v>
      </c>
      <c r="M177" s="1" t="b">
        <f>IF(ISNUMBER(SEARCH(Table2[[#Headers],[נוער]],Table2[[#This Row],[role]:[role]])),TRUE,FALSE)</f>
        <v>0</v>
      </c>
      <c r="N177" s="1" t="b">
        <f>IF(ISNUMBER(SEARCH(Table2[[#Headers],[משנה]],Table2[[#This Row],[role]:[role]])),TRUE,FALSE)</f>
        <v>0</v>
      </c>
      <c r="O177" s="1" t="b">
        <f>IF(ISNUMBER(SEARCH(Table2[[#Headers],[בתי המשפט]],Table2[[#This Row],[role]:[role]])),TRUE,FALSE)</f>
        <v>0</v>
      </c>
      <c r="P177" s="1" t="b">
        <f>IF(ISNUMBER(SEARCH(Table2[[#Headers],[מנהל]],Table2[[#This Row],[role]:[role]])),TRUE,FALSE)</f>
        <v>0</v>
      </c>
      <c r="Q177" s="1" t="b">
        <f>IF(ISNUMBER(SEARCH(Table2[[#Headers],[תעבורה]],Table2[[#This Row],[role]:[role]])),TRUE,FALSE)</f>
        <v>0</v>
      </c>
      <c r="R177" s="1" t="b">
        <f>IF(AND(Table2[[#This Row],[נשיא]]=TRUE,AND(Table2[[#This Row],[סגן]]=FALSE,Table2[[#This Row],[משנה]]=FALSE)),TRUE,FALSE)</f>
        <v>0</v>
      </c>
      <c r="S17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אחר</v>
      </c>
      <c r="T17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178" spans="1:20" x14ac:dyDescent="0.25">
      <c r="A178" s="1" t="s">
        <v>357</v>
      </c>
      <c r="B178" s="1" t="str">
        <f>Table2[[#This Row],[Column1]]</f>
        <v>מנהל בתי המשפט</v>
      </c>
      <c r="C178" s="1" t="b">
        <f>IF(ISNUMBER(SEARCH(Table2[[#Headers],[סגן]],Table2[[#This Row],[role]:[role]])),TRUE,FALSE)</f>
        <v>0</v>
      </c>
      <c r="D178" s="1" t="b">
        <f>IF(ISNUMBER(SEARCH(Table2[[#Headers],[נשיא]],Table2[[#This Row],[role]:[role]])),TRUE,FALSE)</f>
        <v>0</v>
      </c>
      <c r="E178" s="1" t="b">
        <f>IF(ISNUMBER(SEARCH(Table2[[#Headers],[שופט]],Table2[[#This Row],[role]:[role]])),TRUE,FALSE)</f>
        <v>0</v>
      </c>
      <c r="F178" s="1" t="b">
        <f>IF(ISNUMBER(SEARCH(Table2[[#Headers],[רשם]],Table2[[#This Row],[role]:[role]])),TRUE,FALSE)</f>
        <v>0</v>
      </c>
      <c r="G178" s="1" t="b">
        <f>IF(ISNUMBER(SEARCH(Table2[[#Headers],[מחוזי]],Table2[[#This Row],[role]:[role]])),TRUE,FALSE)</f>
        <v>0</v>
      </c>
      <c r="H178" s="1" t="b">
        <f>IF(ISNUMBER(SEARCH(Table2[[#Headers],[שלום]],Table2[[#This Row],[role]:[role]])),TRUE,FALSE)</f>
        <v>0</v>
      </c>
      <c r="I178" s="1" t="b">
        <f>IF(ISNUMBER(SEARCH(Table2[[#Headers],[אזורי]],Table2[[#This Row],[role]:[role]])),TRUE,FALSE)</f>
        <v>0</v>
      </c>
      <c r="J178" s="1" t="b">
        <f>IF(ISNUMBER(SEARCH(Table2[[#Headers],[ארצי]],Table2[[#This Row],[role]:[role]])),TRUE,FALSE)</f>
        <v>0</v>
      </c>
      <c r="K178" s="1" t="b">
        <f>IF(ISNUMBER(SEARCH(Table2[[#Headers],[עבודה]],Table2[[#This Row],[role]:[role]])),TRUE,FALSE)</f>
        <v>0</v>
      </c>
      <c r="L178" s="1" t="b">
        <f>IF(ISNUMBER(SEARCH(Table2[[#Headers],[עליון]],Table2[[#This Row],[role]:[role]])),TRUE,FALSE)</f>
        <v>0</v>
      </c>
      <c r="M178" s="1" t="b">
        <f>IF(ISNUMBER(SEARCH(Table2[[#Headers],[נוער]],Table2[[#This Row],[role]:[role]])),TRUE,FALSE)</f>
        <v>0</v>
      </c>
      <c r="N178" s="1" t="b">
        <f>IF(ISNUMBER(SEARCH(Table2[[#Headers],[משנה]],Table2[[#This Row],[role]:[role]])),TRUE,FALSE)</f>
        <v>0</v>
      </c>
      <c r="O178" s="1" t="b">
        <f>IF(ISNUMBER(SEARCH(Table2[[#Headers],[בתי המשפט]],Table2[[#This Row],[role]:[role]])),TRUE,FALSE)</f>
        <v>1</v>
      </c>
      <c r="P178" s="1" t="b">
        <f>IF(ISNUMBER(SEARCH(Table2[[#Headers],[מנהל]],Table2[[#This Row],[role]:[role]])),TRUE,FALSE)</f>
        <v>1</v>
      </c>
      <c r="Q178" s="1" t="b">
        <f>IF(ISNUMBER(SEARCH(Table2[[#Headers],[תעבורה]],Table2[[#This Row],[role]:[role]])),TRUE,FALSE)</f>
        <v>0</v>
      </c>
      <c r="R178" s="1" t="b">
        <f>IF(AND(Table2[[#This Row],[נשיא]]=TRUE,AND(Table2[[#This Row],[סגן]]=FALSE,Table2[[#This Row],[משנה]]=FALSE)),TRUE,FALSE)</f>
        <v>0</v>
      </c>
      <c r="S17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מנהל</v>
      </c>
      <c r="T17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הנהלת בתי המשפט</v>
      </c>
    </row>
    <row r="179" spans="1:20" x14ac:dyDescent="0.25">
      <c r="A179" s="1" t="s">
        <v>269</v>
      </c>
      <c r="B179" s="1" t="str">
        <f>Table2[[#This Row],[Column1]]</f>
        <v>מנהל בתי המשפט בדימוס</v>
      </c>
      <c r="C179" s="1" t="b">
        <f>IF(ISNUMBER(SEARCH(Table2[[#Headers],[סגן]],Table2[[#This Row],[role]:[role]])),TRUE,FALSE)</f>
        <v>0</v>
      </c>
      <c r="D179" s="1" t="b">
        <f>IF(ISNUMBER(SEARCH(Table2[[#Headers],[נשיא]],Table2[[#This Row],[role]:[role]])),TRUE,FALSE)</f>
        <v>0</v>
      </c>
      <c r="E179" s="1" t="b">
        <f>IF(ISNUMBER(SEARCH(Table2[[#Headers],[שופט]],Table2[[#This Row],[role]:[role]])),TRUE,FALSE)</f>
        <v>0</v>
      </c>
      <c r="F179" s="1" t="b">
        <f>IF(ISNUMBER(SEARCH(Table2[[#Headers],[רשם]],Table2[[#This Row],[role]:[role]])),TRUE,FALSE)</f>
        <v>0</v>
      </c>
      <c r="G179" s="1" t="b">
        <f>IF(ISNUMBER(SEARCH(Table2[[#Headers],[מחוזי]],Table2[[#This Row],[role]:[role]])),TRUE,FALSE)</f>
        <v>0</v>
      </c>
      <c r="H179" s="1" t="b">
        <f>IF(ISNUMBER(SEARCH(Table2[[#Headers],[שלום]],Table2[[#This Row],[role]:[role]])),TRUE,FALSE)</f>
        <v>0</v>
      </c>
      <c r="I179" s="1" t="b">
        <f>IF(ISNUMBER(SEARCH(Table2[[#Headers],[אזורי]],Table2[[#This Row],[role]:[role]])),TRUE,FALSE)</f>
        <v>0</v>
      </c>
      <c r="J179" s="1" t="b">
        <f>IF(ISNUMBER(SEARCH(Table2[[#Headers],[ארצי]],Table2[[#This Row],[role]:[role]])),TRUE,FALSE)</f>
        <v>0</v>
      </c>
      <c r="K179" s="1" t="b">
        <f>IF(ISNUMBER(SEARCH(Table2[[#Headers],[עבודה]],Table2[[#This Row],[role]:[role]])),TRUE,FALSE)</f>
        <v>0</v>
      </c>
      <c r="L179" s="1" t="b">
        <f>IF(ISNUMBER(SEARCH(Table2[[#Headers],[עליון]],Table2[[#This Row],[role]:[role]])),TRUE,FALSE)</f>
        <v>0</v>
      </c>
      <c r="M179" s="1" t="b">
        <f>IF(ISNUMBER(SEARCH(Table2[[#Headers],[נוער]],Table2[[#This Row],[role]:[role]])),TRUE,FALSE)</f>
        <v>0</v>
      </c>
      <c r="N179" s="1" t="b">
        <f>IF(ISNUMBER(SEARCH(Table2[[#Headers],[משנה]],Table2[[#This Row],[role]:[role]])),TRUE,FALSE)</f>
        <v>0</v>
      </c>
      <c r="O179" s="1" t="b">
        <f>IF(ISNUMBER(SEARCH(Table2[[#Headers],[בתי המשפט]],Table2[[#This Row],[role]:[role]])),TRUE,FALSE)</f>
        <v>1</v>
      </c>
      <c r="P179" s="1" t="b">
        <f>IF(ISNUMBER(SEARCH(Table2[[#Headers],[מנהל]],Table2[[#This Row],[role]:[role]])),TRUE,FALSE)</f>
        <v>1</v>
      </c>
      <c r="Q179" s="1" t="b">
        <f>IF(ISNUMBER(SEARCH(Table2[[#Headers],[תעבורה]],Table2[[#This Row],[role]:[role]])),TRUE,FALSE)</f>
        <v>0</v>
      </c>
      <c r="R179" s="1" t="b">
        <f>IF(AND(Table2[[#This Row],[נשיא]]=TRUE,AND(Table2[[#This Row],[סגן]]=FALSE,Table2[[#This Row],[משנה]]=FALSE)),TRUE,FALSE)</f>
        <v>0</v>
      </c>
      <c r="S17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מנהל</v>
      </c>
      <c r="T17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הנהלת בתי המשפט</v>
      </c>
    </row>
    <row r="180" spans="1:20" x14ac:dyDescent="0.25">
      <c r="A180" s="1" t="s">
        <v>3833</v>
      </c>
      <c r="B180" s="1" t="str">
        <f>Table2[[#This Row],[Column1]]</f>
        <v>מנהל בתי המשפט בהנהלת בתי המשפט בדימוס</v>
      </c>
      <c r="C180" s="1" t="b">
        <f>IF(ISNUMBER(SEARCH(Table2[[#Headers],[סגן]],Table2[[#This Row],[role]:[role]])),TRUE,FALSE)</f>
        <v>0</v>
      </c>
      <c r="D180" s="1" t="b">
        <f>IF(ISNUMBER(SEARCH(Table2[[#Headers],[נשיא]],Table2[[#This Row],[role]:[role]])),TRUE,FALSE)</f>
        <v>0</v>
      </c>
      <c r="E180" s="1" t="b">
        <f>IF(ISNUMBER(SEARCH(Table2[[#Headers],[שופט]],Table2[[#This Row],[role]:[role]])),TRUE,FALSE)</f>
        <v>0</v>
      </c>
      <c r="F180" s="1" t="b">
        <f>IF(ISNUMBER(SEARCH(Table2[[#Headers],[רשם]],Table2[[#This Row],[role]:[role]])),TRUE,FALSE)</f>
        <v>0</v>
      </c>
      <c r="G180" s="1" t="b">
        <f>IF(ISNUMBER(SEARCH(Table2[[#Headers],[מחוזי]],Table2[[#This Row],[role]:[role]])),TRUE,FALSE)</f>
        <v>0</v>
      </c>
      <c r="H180" s="1" t="b">
        <f>IF(ISNUMBER(SEARCH(Table2[[#Headers],[שלום]],Table2[[#This Row],[role]:[role]])),TRUE,FALSE)</f>
        <v>0</v>
      </c>
      <c r="I180" s="1" t="b">
        <f>IF(ISNUMBER(SEARCH(Table2[[#Headers],[אזורי]],Table2[[#This Row],[role]:[role]])),TRUE,FALSE)</f>
        <v>0</v>
      </c>
      <c r="J180" s="1" t="b">
        <f>IF(ISNUMBER(SEARCH(Table2[[#Headers],[ארצי]],Table2[[#This Row],[role]:[role]])),TRUE,FALSE)</f>
        <v>0</v>
      </c>
      <c r="K180" s="1" t="b">
        <f>IF(ISNUMBER(SEARCH(Table2[[#Headers],[עבודה]],Table2[[#This Row],[role]:[role]])),TRUE,FALSE)</f>
        <v>0</v>
      </c>
      <c r="L180" s="1" t="b">
        <f>IF(ISNUMBER(SEARCH(Table2[[#Headers],[עליון]],Table2[[#This Row],[role]:[role]])),TRUE,FALSE)</f>
        <v>0</v>
      </c>
      <c r="M180" s="1" t="b">
        <f>IF(ISNUMBER(SEARCH(Table2[[#Headers],[נוער]],Table2[[#This Row],[role]:[role]])),TRUE,FALSE)</f>
        <v>0</v>
      </c>
      <c r="N180" s="1" t="b">
        <f>IF(ISNUMBER(SEARCH(Table2[[#Headers],[משנה]],Table2[[#This Row],[role]:[role]])),TRUE,FALSE)</f>
        <v>0</v>
      </c>
      <c r="O180" s="1" t="b">
        <f>IF(ISNUMBER(SEARCH(Table2[[#Headers],[בתי המשפט]],Table2[[#This Row],[role]:[role]])),TRUE,FALSE)</f>
        <v>1</v>
      </c>
      <c r="P180" s="1" t="b">
        <f>IF(ISNUMBER(SEARCH(Table2[[#Headers],[מנהל]],Table2[[#This Row],[role]:[role]])),TRUE,FALSE)</f>
        <v>1</v>
      </c>
      <c r="Q180" s="1" t="b">
        <f>IF(ISNUMBER(SEARCH(Table2[[#Headers],[תעבורה]],Table2[[#This Row],[role]:[role]])),TRUE,FALSE)</f>
        <v>0</v>
      </c>
      <c r="R180" s="1" t="b">
        <f>IF(AND(Table2[[#This Row],[נשיא]]=TRUE,AND(Table2[[#This Row],[סגן]]=FALSE,Table2[[#This Row],[משנה]]=FALSE)),TRUE,FALSE)</f>
        <v>0</v>
      </c>
      <c r="S18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מנהל</v>
      </c>
      <c r="T18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הנהלת בתי המשפט</v>
      </c>
    </row>
    <row r="181" spans="1:20" x14ac:dyDescent="0.25">
      <c r="A181" s="1" t="s">
        <v>698</v>
      </c>
      <c r="B181" s="1" t="str">
        <f>Table2[[#This Row],[Column1]]</f>
        <v>משנה להנהלת בתי המשפט</v>
      </c>
      <c r="C181" s="1" t="b">
        <f>IF(ISNUMBER(SEARCH(Table2[[#Headers],[סגן]],Table2[[#This Row],[role]:[role]])),TRUE,FALSE)</f>
        <v>0</v>
      </c>
      <c r="D181" s="1" t="b">
        <f>IF(ISNUMBER(SEARCH(Table2[[#Headers],[נשיא]],Table2[[#This Row],[role]:[role]])),TRUE,FALSE)</f>
        <v>0</v>
      </c>
      <c r="E181" s="1" t="b">
        <f>IF(ISNUMBER(SEARCH(Table2[[#Headers],[שופט]],Table2[[#This Row],[role]:[role]])),TRUE,FALSE)</f>
        <v>0</v>
      </c>
      <c r="F181" s="1" t="b">
        <f>IF(ISNUMBER(SEARCH(Table2[[#Headers],[רשם]],Table2[[#This Row],[role]:[role]])),TRUE,FALSE)</f>
        <v>0</v>
      </c>
      <c r="G181" s="1" t="b">
        <f>IF(ISNUMBER(SEARCH(Table2[[#Headers],[מחוזי]],Table2[[#This Row],[role]:[role]])),TRUE,FALSE)</f>
        <v>0</v>
      </c>
      <c r="H181" s="1" t="b">
        <f>IF(ISNUMBER(SEARCH(Table2[[#Headers],[שלום]],Table2[[#This Row],[role]:[role]])),TRUE,FALSE)</f>
        <v>0</v>
      </c>
      <c r="I181" s="1" t="b">
        <f>IF(ISNUMBER(SEARCH(Table2[[#Headers],[אזורי]],Table2[[#This Row],[role]:[role]])),TRUE,FALSE)</f>
        <v>0</v>
      </c>
      <c r="J181" s="1" t="b">
        <f>IF(ISNUMBER(SEARCH(Table2[[#Headers],[ארצי]],Table2[[#This Row],[role]:[role]])),TRUE,FALSE)</f>
        <v>0</v>
      </c>
      <c r="K181" s="1" t="b">
        <f>IF(ISNUMBER(SEARCH(Table2[[#Headers],[עבודה]],Table2[[#This Row],[role]:[role]])),TRUE,FALSE)</f>
        <v>0</v>
      </c>
      <c r="L181" s="1" t="b">
        <f>IF(ISNUMBER(SEARCH(Table2[[#Headers],[עליון]],Table2[[#This Row],[role]:[role]])),TRUE,FALSE)</f>
        <v>0</v>
      </c>
      <c r="M181" s="1" t="b">
        <f>IF(ISNUMBER(SEARCH(Table2[[#Headers],[נוער]],Table2[[#This Row],[role]:[role]])),TRUE,FALSE)</f>
        <v>0</v>
      </c>
      <c r="N181" s="1" t="b">
        <f>IF(ISNUMBER(SEARCH(Table2[[#Headers],[משנה]],Table2[[#This Row],[role]:[role]])),TRUE,FALSE)</f>
        <v>1</v>
      </c>
      <c r="O181" s="1" t="b">
        <f>IF(ISNUMBER(SEARCH(Table2[[#Headers],[בתי המשפט]],Table2[[#This Row],[role]:[role]])),TRUE,FALSE)</f>
        <v>1</v>
      </c>
      <c r="P181" s="1" t="b">
        <f>IF(ISNUMBER(SEARCH(Table2[[#Headers],[מנהל]],Table2[[#This Row],[role]:[role]])),TRUE,FALSE)</f>
        <v>0</v>
      </c>
      <c r="Q181" s="1" t="b">
        <f>IF(ISNUMBER(SEARCH(Table2[[#Headers],[תעבורה]],Table2[[#This Row],[role]:[role]])),TRUE,FALSE)</f>
        <v>0</v>
      </c>
      <c r="R181" s="1" t="b">
        <f>IF(AND(Table2[[#This Row],[נשיא]]=TRUE,AND(Table2[[#This Row],[סגן]]=FALSE,Table2[[#This Row],[משנה]]=FALSE)),TRUE,FALSE)</f>
        <v>0</v>
      </c>
      <c r="S18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8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הנהלת בתי המשפט</v>
      </c>
    </row>
    <row r="182" spans="1:20" x14ac:dyDescent="0.25">
      <c r="A182" s="1" t="s">
        <v>1914</v>
      </c>
      <c r="B182" s="1" t="s">
        <v>4293</v>
      </c>
      <c r="C182" s="1" t="b">
        <f>IF(ISNUMBER(SEARCH(Table2[[#Headers],[סגן]],Table2[[#This Row],[role]:[role]])),TRUE,FALSE)</f>
        <v>1</v>
      </c>
      <c r="D182" s="1" t="b">
        <f>IF(ISNUMBER(SEARCH(Table2[[#Headers],[נשיא]],Table2[[#This Row],[role]:[role]])),TRUE,FALSE)</f>
        <v>1</v>
      </c>
      <c r="E182" s="1" t="b">
        <f>IF(ISNUMBER(SEARCH(Table2[[#Headers],[שופט]],Table2[[#This Row],[role]:[role]])),TRUE,FALSE)</f>
        <v>0</v>
      </c>
      <c r="F182" s="1" t="b">
        <f>IF(ISNUMBER(SEARCH(Table2[[#Headers],[רשם]],Table2[[#This Row],[role]:[role]])),TRUE,FALSE)</f>
        <v>0</v>
      </c>
      <c r="G182" s="1" t="b">
        <f>IF(ISNUMBER(SEARCH(Table2[[#Headers],[מחוזי]],Table2[[#This Row],[role]:[role]])),TRUE,FALSE)</f>
        <v>1</v>
      </c>
      <c r="H182" s="1" t="b">
        <f>IF(ISNUMBER(SEARCH(Table2[[#Headers],[שלום]],Table2[[#This Row],[role]:[role]])),TRUE,FALSE)</f>
        <v>0</v>
      </c>
      <c r="I182" s="1" t="b">
        <f>IF(ISNUMBER(SEARCH(Table2[[#Headers],[אזורי]],Table2[[#This Row],[role]:[role]])),TRUE,FALSE)</f>
        <v>0</v>
      </c>
      <c r="J182" s="1" t="b">
        <f>IF(ISNUMBER(SEARCH(Table2[[#Headers],[ארצי]],Table2[[#This Row],[role]:[role]])),TRUE,FALSE)</f>
        <v>0</v>
      </c>
      <c r="K182" s="1" t="b">
        <f>IF(ISNUMBER(SEARCH(Table2[[#Headers],[עבודה]],Table2[[#This Row],[role]:[role]])),TRUE,FALSE)</f>
        <v>0</v>
      </c>
      <c r="L182" s="1" t="b">
        <f>IF(ISNUMBER(SEARCH(Table2[[#Headers],[עליון]],Table2[[#This Row],[role]:[role]])),TRUE,FALSE)</f>
        <v>0</v>
      </c>
      <c r="M182" s="1" t="b">
        <f>IF(ISNUMBER(SEARCH(Table2[[#Headers],[נוער]],Table2[[#This Row],[role]:[role]])),TRUE,FALSE)</f>
        <v>0</v>
      </c>
      <c r="N182" s="1" t="b">
        <f>IF(ISNUMBER(SEARCH(Table2[[#Headers],[משנה]],Table2[[#This Row],[role]:[role]])),TRUE,FALSE)</f>
        <v>0</v>
      </c>
      <c r="O182" s="1" t="b">
        <f>IF(ISNUMBER(SEARCH(Table2[[#Headers],[בתי המשפט]],Table2[[#This Row],[role]:[role]])),TRUE,FALSE)</f>
        <v>0</v>
      </c>
      <c r="P182" s="1" t="b">
        <f>IF(ISNUMBER(SEARCH(Table2[[#Headers],[מנהל]],Table2[[#This Row],[role]:[role]])),TRUE,FALSE)</f>
        <v>0</v>
      </c>
      <c r="Q182" s="1" t="b">
        <f>IF(ISNUMBER(SEARCH(Table2[[#Headers],[תעבורה]],Table2[[#This Row],[role]:[role]])),TRUE,FALSE)</f>
        <v>0</v>
      </c>
      <c r="R182" s="1" t="b">
        <f>IF(AND(Table2[[#This Row],[נשיא]]=TRUE,AND(Table2[[#This Row],[סגן]]=FALSE,Table2[[#This Row],[משנה]]=FALSE)),TRUE,FALSE)</f>
        <v>0</v>
      </c>
      <c r="S18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סגן או משנה</v>
      </c>
      <c r="T18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83" spans="1:20" x14ac:dyDescent="0.25">
      <c r="A183" s="1" t="s">
        <v>1325</v>
      </c>
      <c r="B183" s="1" t="str">
        <f>Table2[[#This Row],[Column1]]</f>
        <v>רשם בימ"ש השלום בפתח תקווה</v>
      </c>
      <c r="C183" s="1" t="b">
        <f>IF(ISNUMBER(SEARCH(Table2[[#Headers],[סגן]],Table2[[#This Row],[role]:[role]])),TRUE,FALSE)</f>
        <v>0</v>
      </c>
      <c r="D183" s="1" t="b">
        <f>IF(ISNUMBER(SEARCH(Table2[[#Headers],[נשיא]],Table2[[#This Row],[role]:[role]])),TRUE,FALSE)</f>
        <v>0</v>
      </c>
      <c r="E183" s="1" t="b">
        <f>IF(ISNUMBER(SEARCH(Table2[[#Headers],[שופט]],Table2[[#This Row],[role]:[role]])),TRUE,FALSE)</f>
        <v>0</v>
      </c>
      <c r="F183" s="1" t="b">
        <f>IF(ISNUMBER(SEARCH(Table2[[#Headers],[רשם]],Table2[[#This Row],[role]:[role]])),TRUE,FALSE)</f>
        <v>1</v>
      </c>
      <c r="G183" s="1" t="b">
        <f>IF(ISNUMBER(SEARCH(Table2[[#Headers],[מחוזי]],Table2[[#This Row],[role]:[role]])),TRUE,FALSE)</f>
        <v>0</v>
      </c>
      <c r="H183" s="1" t="b">
        <f>IF(ISNUMBER(SEARCH(Table2[[#Headers],[שלום]],Table2[[#This Row],[role]:[role]])),TRUE,FALSE)</f>
        <v>1</v>
      </c>
      <c r="I183" s="1" t="b">
        <f>IF(ISNUMBER(SEARCH(Table2[[#Headers],[אזורי]],Table2[[#This Row],[role]:[role]])),TRUE,FALSE)</f>
        <v>0</v>
      </c>
      <c r="J183" s="1" t="b">
        <f>IF(ISNUMBER(SEARCH(Table2[[#Headers],[ארצי]],Table2[[#This Row],[role]:[role]])),TRUE,FALSE)</f>
        <v>0</v>
      </c>
      <c r="K183" s="1" t="b">
        <f>IF(ISNUMBER(SEARCH(Table2[[#Headers],[עבודה]],Table2[[#This Row],[role]:[role]])),TRUE,FALSE)</f>
        <v>0</v>
      </c>
      <c r="L183" s="1" t="b">
        <f>IF(ISNUMBER(SEARCH(Table2[[#Headers],[עליון]],Table2[[#This Row],[role]:[role]])),TRUE,FALSE)</f>
        <v>0</v>
      </c>
      <c r="M183" s="1" t="b">
        <f>IF(ISNUMBER(SEARCH(Table2[[#Headers],[נוער]],Table2[[#This Row],[role]:[role]])),TRUE,FALSE)</f>
        <v>0</v>
      </c>
      <c r="N183" s="1" t="b">
        <f>IF(ISNUMBER(SEARCH(Table2[[#Headers],[משנה]],Table2[[#This Row],[role]:[role]])),TRUE,FALSE)</f>
        <v>0</v>
      </c>
      <c r="O183" s="1" t="b">
        <f>IF(ISNUMBER(SEARCH(Table2[[#Headers],[בתי המשפט]],Table2[[#This Row],[role]:[role]])),TRUE,FALSE)</f>
        <v>0</v>
      </c>
      <c r="P183" s="1" t="b">
        <f>IF(ISNUMBER(SEARCH(Table2[[#Headers],[מנהל]],Table2[[#This Row],[role]:[role]])),TRUE,FALSE)</f>
        <v>0</v>
      </c>
      <c r="Q183" s="1" t="b">
        <f>IF(ISNUMBER(SEARCH(Table2[[#Headers],[תעבורה]],Table2[[#This Row],[role]:[role]])),TRUE,FALSE)</f>
        <v>0</v>
      </c>
      <c r="R183" s="1" t="b">
        <f>IF(AND(Table2[[#This Row],[נשיא]]=TRUE,AND(Table2[[#This Row],[סגן]]=FALSE,Table2[[#This Row],[משנה]]=FALSE)),TRUE,FALSE)</f>
        <v>0</v>
      </c>
      <c r="S18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8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84" spans="1:20" x14ac:dyDescent="0.25">
      <c r="A184" s="1" t="s">
        <v>195</v>
      </c>
      <c r="B184" s="1" t="str">
        <f>Table2[[#This Row],[Column1]]</f>
        <v>רשם בית הדין האזורי לעבודה ב"ש</v>
      </c>
      <c r="C184" s="1" t="b">
        <f>IF(ISNUMBER(SEARCH(Table2[[#Headers],[סגן]],Table2[[#This Row],[role]:[role]])),TRUE,FALSE)</f>
        <v>0</v>
      </c>
      <c r="D184" s="1" t="b">
        <f>IF(ISNUMBER(SEARCH(Table2[[#Headers],[נשיא]],Table2[[#This Row],[role]:[role]])),TRUE,FALSE)</f>
        <v>0</v>
      </c>
      <c r="E184" s="1" t="b">
        <f>IF(ISNUMBER(SEARCH(Table2[[#Headers],[שופט]],Table2[[#This Row],[role]:[role]])),TRUE,FALSE)</f>
        <v>0</v>
      </c>
      <c r="F184" s="1" t="b">
        <f>IF(ISNUMBER(SEARCH(Table2[[#Headers],[רשם]],Table2[[#This Row],[role]:[role]])),TRUE,FALSE)</f>
        <v>1</v>
      </c>
      <c r="G184" s="1" t="b">
        <f>IF(ISNUMBER(SEARCH(Table2[[#Headers],[מחוזי]],Table2[[#This Row],[role]:[role]])),TRUE,FALSE)</f>
        <v>0</v>
      </c>
      <c r="H184" s="1" t="b">
        <f>IF(ISNUMBER(SEARCH(Table2[[#Headers],[שלום]],Table2[[#This Row],[role]:[role]])),TRUE,FALSE)</f>
        <v>0</v>
      </c>
      <c r="I184" s="1" t="b">
        <f>IF(ISNUMBER(SEARCH(Table2[[#Headers],[אזורי]],Table2[[#This Row],[role]:[role]])),TRUE,FALSE)</f>
        <v>1</v>
      </c>
      <c r="J184" s="1" t="b">
        <f>IF(ISNUMBER(SEARCH(Table2[[#Headers],[ארצי]],Table2[[#This Row],[role]:[role]])),TRUE,FALSE)</f>
        <v>0</v>
      </c>
      <c r="K184" s="1" t="b">
        <f>IF(ISNUMBER(SEARCH(Table2[[#Headers],[עבודה]],Table2[[#This Row],[role]:[role]])),TRUE,FALSE)</f>
        <v>1</v>
      </c>
      <c r="L184" s="1" t="b">
        <f>IF(ISNUMBER(SEARCH(Table2[[#Headers],[עליון]],Table2[[#This Row],[role]:[role]])),TRUE,FALSE)</f>
        <v>0</v>
      </c>
      <c r="M184" s="1" t="b">
        <f>IF(ISNUMBER(SEARCH(Table2[[#Headers],[נוער]],Table2[[#This Row],[role]:[role]])),TRUE,FALSE)</f>
        <v>0</v>
      </c>
      <c r="N184" s="1" t="b">
        <f>IF(ISNUMBER(SEARCH(Table2[[#Headers],[משנה]],Table2[[#This Row],[role]:[role]])),TRUE,FALSE)</f>
        <v>0</v>
      </c>
      <c r="O184" s="1" t="b">
        <f>IF(ISNUMBER(SEARCH(Table2[[#Headers],[בתי המשפט]],Table2[[#This Row],[role]:[role]])),TRUE,FALSE)</f>
        <v>0</v>
      </c>
      <c r="P184" s="1" t="b">
        <f>IF(ISNUMBER(SEARCH(Table2[[#Headers],[מנהל]],Table2[[#This Row],[role]:[role]])),TRUE,FALSE)</f>
        <v>0</v>
      </c>
      <c r="Q184" s="1" t="b">
        <f>IF(ISNUMBER(SEARCH(Table2[[#Headers],[תעבורה]],Table2[[#This Row],[role]:[role]])),TRUE,FALSE)</f>
        <v>0</v>
      </c>
      <c r="R184" s="1" t="b">
        <f>IF(AND(Table2[[#This Row],[נשיא]]=TRUE,AND(Table2[[#This Row],[סגן]]=FALSE,Table2[[#This Row],[משנה]]=FALSE)),TRUE,FALSE)</f>
        <v>0</v>
      </c>
      <c r="S18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8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85" spans="1:20" x14ac:dyDescent="0.25">
      <c r="A185" s="1" t="s">
        <v>1977</v>
      </c>
      <c r="B185" s="1" t="str">
        <f>Table2[[#This Row],[Column1]]</f>
        <v>רשם בית הדין האזורי לעבודה ב"ש בדימוס</v>
      </c>
      <c r="C185" s="1" t="b">
        <f>IF(ISNUMBER(SEARCH(Table2[[#Headers],[סגן]],Table2[[#This Row],[role]:[role]])),TRUE,FALSE)</f>
        <v>0</v>
      </c>
      <c r="D185" s="1" t="b">
        <f>IF(ISNUMBER(SEARCH(Table2[[#Headers],[נשיא]],Table2[[#This Row],[role]:[role]])),TRUE,FALSE)</f>
        <v>0</v>
      </c>
      <c r="E185" s="1" t="b">
        <f>IF(ISNUMBER(SEARCH(Table2[[#Headers],[שופט]],Table2[[#This Row],[role]:[role]])),TRUE,FALSE)</f>
        <v>0</v>
      </c>
      <c r="F185" s="1" t="b">
        <f>IF(ISNUMBER(SEARCH(Table2[[#Headers],[רשם]],Table2[[#This Row],[role]:[role]])),TRUE,FALSE)</f>
        <v>1</v>
      </c>
      <c r="G185" s="1" t="b">
        <f>IF(ISNUMBER(SEARCH(Table2[[#Headers],[מחוזי]],Table2[[#This Row],[role]:[role]])),TRUE,FALSE)</f>
        <v>0</v>
      </c>
      <c r="H185" s="1" t="b">
        <f>IF(ISNUMBER(SEARCH(Table2[[#Headers],[שלום]],Table2[[#This Row],[role]:[role]])),TRUE,FALSE)</f>
        <v>0</v>
      </c>
      <c r="I185" s="1" t="b">
        <f>IF(ISNUMBER(SEARCH(Table2[[#Headers],[אזורי]],Table2[[#This Row],[role]:[role]])),TRUE,FALSE)</f>
        <v>1</v>
      </c>
      <c r="J185" s="1" t="b">
        <f>IF(ISNUMBER(SEARCH(Table2[[#Headers],[ארצי]],Table2[[#This Row],[role]:[role]])),TRUE,FALSE)</f>
        <v>0</v>
      </c>
      <c r="K185" s="1" t="b">
        <f>IF(ISNUMBER(SEARCH(Table2[[#Headers],[עבודה]],Table2[[#This Row],[role]:[role]])),TRUE,FALSE)</f>
        <v>1</v>
      </c>
      <c r="L185" s="1" t="b">
        <f>IF(ISNUMBER(SEARCH(Table2[[#Headers],[עליון]],Table2[[#This Row],[role]:[role]])),TRUE,FALSE)</f>
        <v>0</v>
      </c>
      <c r="M185" s="1" t="b">
        <f>IF(ISNUMBER(SEARCH(Table2[[#Headers],[נוער]],Table2[[#This Row],[role]:[role]])),TRUE,FALSE)</f>
        <v>0</v>
      </c>
      <c r="N185" s="1" t="b">
        <f>IF(ISNUMBER(SEARCH(Table2[[#Headers],[משנה]],Table2[[#This Row],[role]:[role]])),TRUE,FALSE)</f>
        <v>0</v>
      </c>
      <c r="O185" s="1" t="b">
        <f>IF(ISNUMBER(SEARCH(Table2[[#Headers],[בתי המשפט]],Table2[[#This Row],[role]:[role]])),TRUE,FALSE)</f>
        <v>0</v>
      </c>
      <c r="P185" s="1" t="b">
        <f>IF(ISNUMBER(SEARCH(Table2[[#Headers],[מנהל]],Table2[[#This Row],[role]:[role]])),TRUE,FALSE)</f>
        <v>0</v>
      </c>
      <c r="Q185" s="1" t="b">
        <f>IF(ISNUMBER(SEARCH(Table2[[#Headers],[תעבורה]],Table2[[#This Row],[role]:[role]])),TRUE,FALSE)</f>
        <v>0</v>
      </c>
      <c r="R185" s="1" t="b">
        <f>IF(AND(Table2[[#This Row],[נשיא]]=TRUE,AND(Table2[[#This Row],[סגן]]=FALSE,Table2[[#This Row],[משנה]]=FALSE)),TRUE,FALSE)</f>
        <v>0</v>
      </c>
      <c r="S18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8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86" spans="1:20" x14ac:dyDescent="0.25">
      <c r="A186" s="1" t="s">
        <v>3871</v>
      </c>
      <c r="B186" s="1" t="str">
        <f>Table2[[#This Row],[Column1]]</f>
        <v>רשם בית הדין האזורי לעבודה בירושלים</v>
      </c>
      <c r="C186" s="1" t="b">
        <f>IF(ISNUMBER(SEARCH(Table2[[#Headers],[סגן]],Table2[[#This Row],[role]:[role]])),TRUE,FALSE)</f>
        <v>0</v>
      </c>
      <c r="D186" s="1" t="b">
        <f>IF(ISNUMBER(SEARCH(Table2[[#Headers],[נשיא]],Table2[[#This Row],[role]:[role]])),TRUE,FALSE)</f>
        <v>0</v>
      </c>
      <c r="E186" s="1" t="b">
        <f>IF(ISNUMBER(SEARCH(Table2[[#Headers],[שופט]],Table2[[#This Row],[role]:[role]])),TRUE,FALSE)</f>
        <v>0</v>
      </c>
      <c r="F186" s="1" t="b">
        <f>IF(ISNUMBER(SEARCH(Table2[[#Headers],[רשם]],Table2[[#This Row],[role]:[role]])),TRUE,FALSE)</f>
        <v>1</v>
      </c>
      <c r="G186" s="1" t="b">
        <f>IF(ISNUMBER(SEARCH(Table2[[#Headers],[מחוזי]],Table2[[#This Row],[role]:[role]])),TRUE,FALSE)</f>
        <v>0</v>
      </c>
      <c r="H186" s="1" t="b">
        <f>IF(ISNUMBER(SEARCH(Table2[[#Headers],[שלום]],Table2[[#This Row],[role]:[role]])),TRUE,FALSE)</f>
        <v>0</v>
      </c>
      <c r="I186" s="1" t="b">
        <f>IF(ISNUMBER(SEARCH(Table2[[#Headers],[אזורי]],Table2[[#This Row],[role]:[role]])),TRUE,FALSE)</f>
        <v>1</v>
      </c>
      <c r="J186" s="1" t="b">
        <f>IF(ISNUMBER(SEARCH(Table2[[#Headers],[ארצי]],Table2[[#This Row],[role]:[role]])),TRUE,FALSE)</f>
        <v>0</v>
      </c>
      <c r="K186" s="1" t="b">
        <f>IF(ISNUMBER(SEARCH(Table2[[#Headers],[עבודה]],Table2[[#This Row],[role]:[role]])),TRUE,FALSE)</f>
        <v>1</v>
      </c>
      <c r="L186" s="1" t="b">
        <f>IF(ISNUMBER(SEARCH(Table2[[#Headers],[עליון]],Table2[[#This Row],[role]:[role]])),TRUE,FALSE)</f>
        <v>0</v>
      </c>
      <c r="M186" s="1" t="b">
        <f>IF(ISNUMBER(SEARCH(Table2[[#Headers],[נוער]],Table2[[#This Row],[role]:[role]])),TRUE,FALSE)</f>
        <v>0</v>
      </c>
      <c r="N186" s="1" t="b">
        <f>IF(ISNUMBER(SEARCH(Table2[[#Headers],[משנה]],Table2[[#This Row],[role]:[role]])),TRUE,FALSE)</f>
        <v>0</v>
      </c>
      <c r="O186" s="1" t="b">
        <f>IF(ISNUMBER(SEARCH(Table2[[#Headers],[בתי המשפט]],Table2[[#This Row],[role]:[role]])),TRUE,FALSE)</f>
        <v>0</v>
      </c>
      <c r="P186" s="1" t="b">
        <f>IF(ISNUMBER(SEARCH(Table2[[#Headers],[מנהל]],Table2[[#This Row],[role]:[role]])),TRUE,FALSE)</f>
        <v>0</v>
      </c>
      <c r="Q186" s="1" t="b">
        <f>IF(ISNUMBER(SEARCH(Table2[[#Headers],[תעבורה]],Table2[[#This Row],[role]:[role]])),TRUE,FALSE)</f>
        <v>0</v>
      </c>
      <c r="R186" s="1" t="b">
        <f>IF(AND(Table2[[#This Row],[נשיא]]=TRUE,AND(Table2[[#This Row],[סגן]]=FALSE,Table2[[#This Row],[משנה]]=FALSE)),TRUE,FALSE)</f>
        <v>0</v>
      </c>
      <c r="S18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8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87" spans="1:20" x14ac:dyDescent="0.25">
      <c r="A187" s="1" t="s">
        <v>2152</v>
      </c>
      <c r="B187" s="1" t="str">
        <f>Table2[[#This Row],[Column1]]</f>
        <v>רשם בית הדין האזורי לעבודה חיפה</v>
      </c>
      <c r="C187" s="1" t="b">
        <f>IF(ISNUMBER(SEARCH(Table2[[#Headers],[סגן]],Table2[[#This Row],[role]:[role]])),TRUE,FALSE)</f>
        <v>0</v>
      </c>
      <c r="D187" s="1" t="b">
        <f>IF(ISNUMBER(SEARCH(Table2[[#Headers],[נשיא]],Table2[[#This Row],[role]:[role]])),TRUE,FALSE)</f>
        <v>0</v>
      </c>
      <c r="E187" s="1" t="b">
        <f>IF(ISNUMBER(SEARCH(Table2[[#Headers],[שופט]],Table2[[#This Row],[role]:[role]])),TRUE,FALSE)</f>
        <v>0</v>
      </c>
      <c r="F187" s="1" t="b">
        <f>IF(ISNUMBER(SEARCH(Table2[[#Headers],[רשם]],Table2[[#This Row],[role]:[role]])),TRUE,FALSE)</f>
        <v>1</v>
      </c>
      <c r="G187" s="1" t="b">
        <f>IF(ISNUMBER(SEARCH(Table2[[#Headers],[מחוזי]],Table2[[#This Row],[role]:[role]])),TRUE,FALSE)</f>
        <v>0</v>
      </c>
      <c r="H187" s="1" t="b">
        <f>IF(ISNUMBER(SEARCH(Table2[[#Headers],[שלום]],Table2[[#This Row],[role]:[role]])),TRUE,FALSE)</f>
        <v>0</v>
      </c>
      <c r="I187" s="1" t="b">
        <f>IF(ISNUMBER(SEARCH(Table2[[#Headers],[אזורי]],Table2[[#This Row],[role]:[role]])),TRUE,FALSE)</f>
        <v>1</v>
      </c>
      <c r="J187" s="1" t="b">
        <f>IF(ISNUMBER(SEARCH(Table2[[#Headers],[ארצי]],Table2[[#This Row],[role]:[role]])),TRUE,FALSE)</f>
        <v>0</v>
      </c>
      <c r="K187" s="1" t="b">
        <f>IF(ISNUMBER(SEARCH(Table2[[#Headers],[עבודה]],Table2[[#This Row],[role]:[role]])),TRUE,FALSE)</f>
        <v>1</v>
      </c>
      <c r="L187" s="1" t="b">
        <f>IF(ISNUMBER(SEARCH(Table2[[#Headers],[עליון]],Table2[[#This Row],[role]:[role]])),TRUE,FALSE)</f>
        <v>0</v>
      </c>
      <c r="M187" s="1" t="b">
        <f>IF(ISNUMBER(SEARCH(Table2[[#Headers],[נוער]],Table2[[#This Row],[role]:[role]])),TRUE,FALSE)</f>
        <v>0</v>
      </c>
      <c r="N187" s="1" t="b">
        <f>IF(ISNUMBER(SEARCH(Table2[[#Headers],[משנה]],Table2[[#This Row],[role]:[role]])),TRUE,FALSE)</f>
        <v>0</v>
      </c>
      <c r="O187" s="1" t="b">
        <f>IF(ISNUMBER(SEARCH(Table2[[#Headers],[בתי המשפט]],Table2[[#This Row],[role]:[role]])),TRUE,FALSE)</f>
        <v>0</v>
      </c>
      <c r="P187" s="1" t="b">
        <f>IF(ISNUMBER(SEARCH(Table2[[#Headers],[מנהל]],Table2[[#This Row],[role]:[role]])),TRUE,FALSE)</f>
        <v>0</v>
      </c>
      <c r="Q187" s="1" t="b">
        <f>IF(ISNUMBER(SEARCH(Table2[[#Headers],[תעבורה]],Table2[[#This Row],[role]:[role]])),TRUE,FALSE)</f>
        <v>0</v>
      </c>
      <c r="R187" s="1" t="b">
        <f>IF(AND(Table2[[#This Row],[נשיא]]=TRUE,AND(Table2[[#This Row],[סגן]]=FALSE,Table2[[#This Row],[משנה]]=FALSE)),TRUE,FALSE)</f>
        <v>0</v>
      </c>
      <c r="S18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8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188" spans="1:20" x14ac:dyDescent="0.25">
      <c r="A188" s="1" t="s">
        <v>4161</v>
      </c>
      <c r="B188" s="1" t="str">
        <f>Table2[[#This Row],[Column1]]</f>
        <v>רשם בית המשפט המחוזי ירושלים</v>
      </c>
      <c r="C188" s="1" t="b">
        <f>IF(ISNUMBER(SEARCH(Table2[[#Headers],[סגן]],Table2[[#This Row],[role]:[role]])),TRUE,FALSE)</f>
        <v>0</v>
      </c>
      <c r="D188" s="1" t="b">
        <f>IF(ISNUMBER(SEARCH(Table2[[#Headers],[נשיא]],Table2[[#This Row],[role]:[role]])),TRUE,FALSE)</f>
        <v>0</v>
      </c>
      <c r="E188" s="1" t="b">
        <f>IF(ISNUMBER(SEARCH(Table2[[#Headers],[שופט]],Table2[[#This Row],[role]:[role]])),TRUE,FALSE)</f>
        <v>0</v>
      </c>
      <c r="F188" s="1" t="b">
        <f>IF(ISNUMBER(SEARCH(Table2[[#Headers],[רשם]],Table2[[#This Row],[role]:[role]])),TRUE,FALSE)</f>
        <v>1</v>
      </c>
      <c r="G188" s="1" t="b">
        <f>IF(ISNUMBER(SEARCH(Table2[[#Headers],[מחוזי]],Table2[[#This Row],[role]:[role]])),TRUE,FALSE)</f>
        <v>1</v>
      </c>
      <c r="H188" s="1" t="b">
        <f>IF(ISNUMBER(SEARCH(Table2[[#Headers],[שלום]],Table2[[#This Row],[role]:[role]])),TRUE,FALSE)</f>
        <v>0</v>
      </c>
      <c r="I188" s="1" t="b">
        <f>IF(ISNUMBER(SEARCH(Table2[[#Headers],[אזורי]],Table2[[#This Row],[role]:[role]])),TRUE,FALSE)</f>
        <v>0</v>
      </c>
      <c r="J188" s="1" t="b">
        <f>IF(ISNUMBER(SEARCH(Table2[[#Headers],[ארצי]],Table2[[#This Row],[role]:[role]])),TRUE,FALSE)</f>
        <v>0</v>
      </c>
      <c r="K188" s="1" t="b">
        <f>IF(ISNUMBER(SEARCH(Table2[[#Headers],[עבודה]],Table2[[#This Row],[role]:[role]])),TRUE,FALSE)</f>
        <v>0</v>
      </c>
      <c r="L188" s="1" t="b">
        <f>IF(ISNUMBER(SEARCH(Table2[[#Headers],[עליון]],Table2[[#This Row],[role]:[role]])),TRUE,FALSE)</f>
        <v>0</v>
      </c>
      <c r="M188" s="1" t="b">
        <f>IF(ISNUMBER(SEARCH(Table2[[#Headers],[נוער]],Table2[[#This Row],[role]:[role]])),TRUE,FALSE)</f>
        <v>0</v>
      </c>
      <c r="N188" s="1" t="b">
        <f>IF(ISNUMBER(SEARCH(Table2[[#Headers],[משנה]],Table2[[#This Row],[role]:[role]])),TRUE,FALSE)</f>
        <v>0</v>
      </c>
      <c r="O188" s="1" t="b">
        <f>IF(ISNUMBER(SEARCH(Table2[[#Headers],[בתי המשפט]],Table2[[#This Row],[role]:[role]])),TRUE,FALSE)</f>
        <v>0</v>
      </c>
      <c r="P188" s="1" t="b">
        <f>IF(ISNUMBER(SEARCH(Table2[[#Headers],[מנהל]],Table2[[#This Row],[role]:[role]])),TRUE,FALSE)</f>
        <v>0</v>
      </c>
      <c r="Q188" s="1" t="b">
        <f>IF(ISNUMBER(SEARCH(Table2[[#Headers],[תעבורה]],Table2[[#This Row],[role]:[role]])),TRUE,FALSE)</f>
        <v>0</v>
      </c>
      <c r="R188" s="1" t="b">
        <f>IF(AND(Table2[[#This Row],[נשיא]]=TRUE,AND(Table2[[#This Row],[סגן]]=FALSE,Table2[[#This Row],[משנה]]=FALSE)),TRUE,FALSE)</f>
        <v>0</v>
      </c>
      <c r="S18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8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89" spans="1:20" x14ac:dyDescent="0.25">
      <c r="A189" s="1" t="s">
        <v>957</v>
      </c>
      <c r="B189" s="1" t="str">
        <f>Table2[[#This Row],[Column1]]</f>
        <v>רשם בית המשפט המחוזי ירושלים בדימוס</v>
      </c>
      <c r="C189" s="1" t="b">
        <f>IF(ISNUMBER(SEARCH(Table2[[#Headers],[סגן]],Table2[[#This Row],[role]:[role]])),TRUE,FALSE)</f>
        <v>0</v>
      </c>
      <c r="D189" s="1" t="b">
        <f>IF(ISNUMBER(SEARCH(Table2[[#Headers],[נשיא]],Table2[[#This Row],[role]:[role]])),TRUE,FALSE)</f>
        <v>0</v>
      </c>
      <c r="E189" s="1" t="b">
        <f>IF(ISNUMBER(SEARCH(Table2[[#Headers],[שופט]],Table2[[#This Row],[role]:[role]])),TRUE,FALSE)</f>
        <v>0</v>
      </c>
      <c r="F189" s="1" t="b">
        <f>IF(ISNUMBER(SEARCH(Table2[[#Headers],[רשם]],Table2[[#This Row],[role]:[role]])),TRUE,FALSE)</f>
        <v>1</v>
      </c>
      <c r="G189" s="1" t="b">
        <f>IF(ISNUMBER(SEARCH(Table2[[#Headers],[מחוזי]],Table2[[#This Row],[role]:[role]])),TRUE,FALSE)</f>
        <v>1</v>
      </c>
      <c r="H189" s="1" t="b">
        <f>IF(ISNUMBER(SEARCH(Table2[[#Headers],[שלום]],Table2[[#This Row],[role]:[role]])),TRUE,FALSE)</f>
        <v>0</v>
      </c>
      <c r="I189" s="1" t="b">
        <f>IF(ISNUMBER(SEARCH(Table2[[#Headers],[אזורי]],Table2[[#This Row],[role]:[role]])),TRUE,FALSE)</f>
        <v>0</v>
      </c>
      <c r="J189" s="1" t="b">
        <f>IF(ISNUMBER(SEARCH(Table2[[#Headers],[ארצי]],Table2[[#This Row],[role]:[role]])),TRUE,FALSE)</f>
        <v>0</v>
      </c>
      <c r="K189" s="1" t="b">
        <f>IF(ISNUMBER(SEARCH(Table2[[#Headers],[עבודה]],Table2[[#This Row],[role]:[role]])),TRUE,FALSE)</f>
        <v>0</v>
      </c>
      <c r="L189" s="1" t="b">
        <f>IF(ISNUMBER(SEARCH(Table2[[#Headers],[עליון]],Table2[[#This Row],[role]:[role]])),TRUE,FALSE)</f>
        <v>0</v>
      </c>
      <c r="M189" s="1" t="b">
        <f>IF(ISNUMBER(SEARCH(Table2[[#Headers],[נוער]],Table2[[#This Row],[role]:[role]])),TRUE,FALSE)</f>
        <v>0</v>
      </c>
      <c r="N189" s="1" t="b">
        <f>IF(ISNUMBER(SEARCH(Table2[[#Headers],[משנה]],Table2[[#This Row],[role]:[role]])),TRUE,FALSE)</f>
        <v>0</v>
      </c>
      <c r="O189" s="1" t="b">
        <f>IF(ISNUMBER(SEARCH(Table2[[#Headers],[בתי המשפט]],Table2[[#This Row],[role]:[role]])),TRUE,FALSE)</f>
        <v>0</v>
      </c>
      <c r="P189" s="1" t="b">
        <f>IF(ISNUMBER(SEARCH(Table2[[#Headers],[מנהל]],Table2[[#This Row],[role]:[role]])),TRUE,FALSE)</f>
        <v>0</v>
      </c>
      <c r="Q189" s="1" t="b">
        <f>IF(ISNUMBER(SEARCH(Table2[[#Headers],[תעבורה]],Table2[[#This Row],[role]:[role]])),TRUE,FALSE)</f>
        <v>0</v>
      </c>
      <c r="R189" s="1" t="b">
        <f>IF(AND(Table2[[#This Row],[נשיא]]=TRUE,AND(Table2[[#This Row],[סגן]]=FALSE,Table2[[#This Row],[משנה]]=FALSE)),TRUE,FALSE)</f>
        <v>0</v>
      </c>
      <c r="S18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8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90" spans="1:20" x14ac:dyDescent="0.25">
      <c r="A190" s="1" t="s">
        <v>2846</v>
      </c>
      <c r="B190" s="1" t="str">
        <f>Table2[[#This Row],[Column1]]</f>
        <v>רשם בית המשפט המחוזי מרכז בדימוס</v>
      </c>
      <c r="C190" s="1" t="b">
        <f>IF(ISNUMBER(SEARCH(Table2[[#Headers],[סגן]],Table2[[#This Row],[role]:[role]])),TRUE,FALSE)</f>
        <v>0</v>
      </c>
      <c r="D190" s="1" t="b">
        <f>IF(ISNUMBER(SEARCH(Table2[[#Headers],[נשיא]],Table2[[#This Row],[role]:[role]])),TRUE,FALSE)</f>
        <v>0</v>
      </c>
      <c r="E190" s="1" t="b">
        <f>IF(ISNUMBER(SEARCH(Table2[[#Headers],[שופט]],Table2[[#This Row],[role]:[role]])),TRUE,FALSE)</f>
        <v>0</v>
      </c>
      <c r="F190" s="1" t="b">
        <f>IF(ISNUMBER(SEARCH(Table2[[#Headers],[רשם]],Table2[[#This Row],[role]:[role]])),TRUE,FALSE)</f>
        <v>1</v>
      </c>
      <c r="G190" s="1" t="b">
        <f>IF(ISNUMBER(SEARCH(Table2[[#Headers],[מחוזי]],Table2[[#This Row],[role]:[role]])),TRUE,FALSE)</f>
        <v>1</v>
      </c>
      <c r="H190" s="1" t="b">
        <f>IF(ISNUMBER(SEARCH(Table2[[#Headers],[שלום]],Table2[[#This Row],[role]:[role]])),TRUE,FALSE)</f>
        <v>0</v>
      </c>
      <c r="I190" s="1" t="b">
        <f>IF(ISNUMBER(SEARCH(Table2[[#Headers],[אזורי]],Table2[[#This Row],[role]:[role]])),TRUE,FALSE)</f>
        <v>0</v>
      </c>
      <c r="J190" s="1" t="b">
        <f>IF(ISNUMBER(SEARCH(Table2[[#Headers],[ארצי]],Table2[[#This Row],[role]:[role]])),TRUE,FALSE)</f>
        <v>0</v>
      </c>
      <c r="K190" s="1" t="b">
        <f>IF(ISNUMBER(SEARCH(Table2[[#Headers],[עבודה]],Table2[[#This Row],[role]:[role]])),TRUE,FALSE)</f>
        <v>0</v>
      </c>
      <c r="L190" s="1" t="b">
        <f>IF(ISNUMBER(SEARCH(Table2[[#Headers],[עליון]],Table2[[#This Row],[role]:[role]])),TRUE,FALSE)</f>
        <v>0</v>
      </c>
      <c r="M190" s="1" t="b">
        <f>IF(ISNUMBER(SEARCH(Table2[[#Headers],[נוער]],Table2[[#This Row],[role]:[role]])),TRUE,FALSE)</f>
        <v>0</v>
      </c>
      <c r="N190" s="1" t="b">
        <f>IF(ISNUMBER(SEARCH(Table2[[#Headers],[משנה]],Table2[[#This Row],[role]:[role]])),TRUE,FALSE)</f>
        <v>0</v>
      </c>
      <c r="O190" s="1" t="b">
        <f>IF(ISNUMBER(SEARCH(Table2[[#Headers],[בתי המשפט]],Table2[[#This Row],[role]:[role]])),TRUE,FALSE)</f>
        <v>0</v>
      </c>
      <c r="P190" s="1" t="b">
        <f>IF(ISNUMBER(SEARCH(Table2[[#Headers],[מנהל]],Table2[[#This Row],[role]:[role]])),TRUE,FALSE)</f>
        <v>0</v>
      </c>
      <c r="Q190" s="1" t="b">
        <f>IF(ISNUMBER(SEARCH(Table2[[#Headers],[תעבורה]],Table2[[#This Row],[role]:[role]])),TRUE,FALSE)</f>
        <v>0</v>
      </c>
      <c r="R190" s="1" t="b">
        <f>IF(AND(Table2[[#This Row],[נשיא]]=TRUE,AND(Table2[[#This Row],[סגן]]=FALSE,Table2[[#This Row],[משנה]]=FALSE)),TRUE,FALSE)</f>
        <v>0</v>
      </c>
      <c r="S19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191" spans="1:20" x14ac:dyDescent="0.25">
      <c r="A191" s="1" t="s">
        <v>1644</v>
      </c>
      <c r="B191" s="1" t="str">
        <f>Table2[[#This Row],[Column1]]</f>
        <v>רשם בית משפט השלום אשקלון בדימוס</v>
      </c>
      <c r="C191" s="1" t="b">
        <f>IF(ISNUMBER(SEARCH(Table2[[#Headers],[סגן]],Table2[[#This Row],[role]:[role]])),TRUE,FALSE)</f>
        <v>0</v>
      </c>
      <c r="D191" s="1" t="b">
        <f>IF(ISNUMBER(SEARCH(Table2[[#Headers],[נשיא]],Table2[[#This Row],[role]:[role]])),TRUE,FALSE)</f>
        <v>0</v>
      </c>
      <c r="E191" s="1" t="b">
        <f>IF(ISNUMBER(SEARCH(Table2[[#Headers],[שופט]],Table2[[#This Row],[role]:[role]])),TRUE,FALSE)</f>
        <v>0</v>
      </c>
      <c r="F191" s="1" t="b">
        <f>IF(ISNUMBER(SEARCH(Table2[[#Headers],[רשם]],Table2[[#This Row],[role]:[role]])),TRUE,FALSE)</f>
        <v>1</v>
      </c>
      <c r="G191" s="1" t="b">
        <f>IF(ISNUMBER(SEARCH(Table2[[#Headers],[מחוזי]],Table2[[#This Row],[role]:[role]])),TRUE,FALSE)</f>
        <v>0</v>
      </c>
      <c r="H191" s="1" t="b">
        <f>IF(ISNUMBER(SEARCH(Table2[[#Headers],[שלום]],Table2[[#This Row],[role]:[role]])),TRUE,FALSE)</f>
        <v>1</v>
      </c>
      <c r="I191" s="1" t="b">
        <f>IF(ISNUMBER(SEARCH(Table2[[#Headers],[אזורי]],Table2[[#This Row],[role]:[role]])),TRUE,FALSE)</f>
        <v>0</v>
      </c>
      <c r="J191" s="1" t="b">
        <f>IF(ISNUMBER(SEARCH(Table2[[#Headers],[ארצי]],Table2[[#This Row],[role]:[role]])),TRUE,FALSE)</f>
        <v>0</v>
      </c>
      <c r="K191" s="1" t="b">
        <f>IF(ISNUMBER(SEARCH(Table2[[#Headers],[עבודה]],Table2[[#This Row],[role]:[role]])),TRUE,FALSE)</f>
        <v>0</v>
      </c>
      <c r="L191" s="1" t="b">
        <f>IF(ISNUMBER(SEARCH(Table2[[#Headers],[עליון]],Table2[[#This Row],[role]:[role]])),TRUE,FALSE)</f>
        <v>0</v>
      </c>
      <c r="M191" s="1" t="b">
        <f>IF(ISNUMBER(SEARCH(Table2[[#Headers],[נוער]],Table2[[#This Row],[role]:[role]])),TRUE,FALSE)</f>
        <v>0</v>
      </c>
      <c r="N191" s="1" t="b">
        <f>IF(ISNUMBER(SEARCH(Table2[[#Headers],[משנה]],Table2[[#This Row],[role]:[role]])),TRUE,FALSE)</f>
        <v>0</v>
      </c>
      <c r="O191" s="1" t="b">
        <f>IF(ISNUMBER(SEARCH(Table2[[#Headers],[בתי המשפט]],Table2[[#This Row],[role]:[role]])),TRUE,FALSE)</f>
        <v>0</v>
      </c>
      <c r="P191" s="1" t="b">
        <f>IF(ISNUMBER(SEARCH(Table2[[#Headers],[מנהל]],Table2[[#This Row],[role]:[role]])),TRUE,FALSE)</f>
        <v>0</v>
      </c>
      <c r="Q191" s="1" t="b">
        <f>IF(ISNUMBER(SEARCH(Table2[[#Headers],[תעבורה]],Table2[[#This Row],[role]:[role]])),TRUE,FALSE)</f>
        <v>0</v>
      </c>
      <c r="R191" s="1" t="b">
        <f>IF(AND(Table2[[#This Row],[נשיא]]=TRUE,AND(Table2[[#This Row],[סגן]]=FALSE,Table2[[#This Row],[משנה]]=FALSE)),TRUE,FALSE)</f>
        <v>0</v>
      </c>
      <c r="S19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92" spans="1:20" x14ac:dyDescent="0.25">
      <c r="A192" s="1" t="s">
        <v>3895</v>
      </c>
      <c r="B192" s="1" t="str">
        <f>Table2[[#This Row],[Column1]]</f>
        <v>רשם בית משפט השלום חדרה</v>
      </c>
      <c r="C192" s="1" t="b">
        <f>IF(ISNUMBER(SEARCH(Table2[[#Headers],[סגן]],Table2[[#This Row],[role]:[role]])),TRUE,FALSE)</f>
        <v>0</v>
      </c>
      <c r="D192" s="1" t="b">
        <f>IF(ISNUMBER(SEARCH(Table2[[#Headers],[נשיא]],Table2[[#This Row],[role]:[role]])),TRUE,FALSE)</f>
        <v>0</v>
      </c>
      <c r="E192" s="1" t="b">
        <f>IF(ISNUMBER(SEARCH(Table2[[#Headers],[שופט]],Table2[[#This Row],[role]:[role]])),TRUE,FALSE)</f>
        <v>0</v>
      </c>
      <c r="F192" s="1" t="b">
        <f>IF(ISNUMBER(SEARCH(Table2[[#Headers],[רשם]],Table2[[#This Row],[role]:[role]])),TRUE,FALSE)</f>
        <v>1</v>
      </c>
      <c r="G192" s="1" t="b">
        <f>IF(ISNUMBER(SEARCH(Table2[[#Headers],[מחוזי]],Table2[[#This Row],[role]:[role]])),TRUE,FALSE)</f>
        <v>0</v>
      </c>
      <c r="H192" s="1" t="b">
        <f>IF(ISNUMBER(SEARCH(Table2[[#Headers],[שלום]],Table2[[#This Row],[role]:[role]])),TRUE,FALSE)</f>
        <v>1</v>
      </c>
      <c r="I192" s="1" t="b">
        <f>IF(ISNUMBER(SEARCH(Table2[[#Headers],[אזורי]],Table2[[#This Row],[role]:[role]])),TRUE,FALSE)</f>
        <v>0</v>
      </c>
      <c r="J192" s="1" t="b">
        <f>IF(ISNUMBER(SEARCH(Table2[[#Headers],[ארצי]],Table2[[#This Row],[role]:[role]])),TRUE,FALSE)</f>
        <v>0</v>
      </c>
      <c r="K192" s="1" t="b">
        <f>IF(ISNUMBER(SEARCH(Table2[[#Headers],[עבודה]],Table2[[#This Row],[role]:[role]])),TRUE,FALSE)</f>
        <v>0</v>
      </c>
      <c r="L192" s="1" t="b">
        <f>IF(ISNUMBER(SEARCH(Table2[[#Headers],[עליון]],Table2[[#This Row],[role]:[role]])),TRUE,FALSE)</f>
        <v>0</v>
      </c>
      <c r="M192" s="1" t="b">
        <f>IF(ISNUMBER(SEARCH(Table2[[#Headers],[נוער]],Table2[[#This Row],[role]:[role]])),TRUE,FALSE)</f>
        <v>0</v>
      </c>
      <c r="N192" s="1" t="b">
        <f>IF(ISNUMBER(SEARCH(Table2[[#Headers],[משנה]],Table2[[#This Row],[role]:[role]])),TRUE,FALSE)</f>
        <v>0</v>
      </c>
      <c r="O192" s="1" t="b">
        <f>IF(ISNUMBER(SEARCH(Table2[[#Headers],[בתי המשפט]],Table2[[#This Row],[role]:[role]])),TRUE,FALSE)</f>
        <v>0</v>
      </c>
      <c r="P192" s="1" t="b">
        <f>IF(ISNUMBER(SEARCH(Table2[[#Headers],[מנהל]],Table2[[#This Row],[role]:[role]])),TRUE,FALSE)</f>
        <v>0</v>
      </c>
      <c r="Q192" s="1" t="b">
        <f>IF(ISNUMBER(SEARCH(Table2[[#Headers],[תעבורה]],Table2[[#This Row],[role]:[role]])),TRUE,FALSE)</f>
        <v>0</v>
      </c>
      <c r="R192" s="1" t="b">
        <f>IF(AND(Table2[[#This Row],[נשיא]]=TRUE,AND(Table2[[#This Row],[סגן]]=FALSE,Table2[[#This Row],[משנה]]=FALSE)),TRUE,FALSE)</f>
        <v>0</v>
      </c>
      <c r="S19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93" spans="1:20" x14ac:dyDescent="0.25">
      <c r="A193" s="1" t="s">
        <v>3304</v>
      </c>
      <c r="B193" s="1" t="str">
        <f>Table2[[#This Row],[Column1]]</f>
        <v>רשם בית משפט השלום ירושלים בדימוס</v>
      </c>
      <c r="C193" s="1" t="b">
        <f>IF(ISNUMBER(SEARCH(Table2[[#Headers],[סגן]],Table2[[#This Row],[role]:[role]])),TRUE,FALSE)</f>
        <v>0</v>
      </c>
      <c r="D193" s="1" t="b">
        <f>IF(ISNUMBER(SEARCH(Table2[[#Headers],[נשיא]],Table2[[#This Row],[role]:[role]])),TRUE,FALSE)</f>
        <v>0</v>
      </c>
      <c r="E193" s="1" t="b">
        <f>IF(ISNUMBER(SEARCH(Table2[[#Headers],[שופט]],Table2[[#This Row],[role]:[role]])),TRUE,FALSE)</f>
        <v>0</v>
      </c>
      <c r="F193" s="1" t="b">
        <f>IF(ISNUMBER(SEARCH(Table2[[#Headers],[רשם]],Table2[[#This Row],[role]:[role]])),TRUE,FALSE)</f>
        <v>1</v>
      </c>
      <c r="G193" s="1" t="b">
        <f>IF(ISNUMBER(SEARCH(Table2[[#Headers],[מחוזי]],Table2[[#This Row],[role]:[role]])),TRUE,FALSE)</f>
        <v>0</v>
      </c>
      <c r="H193" s="1" t="b">
        <f>IF(ISNUMBER(SEARCH(Table2[[#Headers],[שלום]],Table2[[#This Row],[role]:[role]])),TRUE,FALSE)</f>
        <v>1</v>
      </c>
      <c r="I193" s="1" t="b">
        <f>IF(ISNUMBER(SEARCH(Table2[[#Headers],[אזורי]],Table2[[#This Row],[role]:[role]])),TRUE,FALSE)</f>
        <v>0</v>
      </c>
      <c r="J193" s="1" t="b">
        <f>IF(ISNUMBER(SEARCH(Table2[[#Headers],[ארצי]],Table2[[#This Row],[role]:[role]])),TRUE,FALSE)</f>
        <v>0</v>
      </c>
      <c r="K193" s="1" t="b">
        <f>IF(ISNUMBER(SEARCH(Table2[[#Headers],[עבודה]],Table2[[#This Row],[role]:[role]])),TRUE,FALSE)</f>
        <v>0</v>
      </c>
      <c r="L193" s="1" t="b">
        <f>IF(ISNUMBER(SEARCH(Table2[[#Headers],[עליון]],Table2[[#This Row],[role]:[role]])),TRUE,FALSE)</f>
        <v>0</v>
      </c>
      <c r="M193" s="1" t="b">
        <f>IF(ISNUMBER(SEARCH(Table2[[#Headers],[נוער]],Table2[[#This Row],[role]:[role]])),TRUE,FALSE)</f>
        <v>0</v>
      </c>
      <c r="N193" s="1" t="b">
        <f>IF(ISNUMBER(SEARCH(Table2[[#Headers],[משנה]],Table2[[#This Row],[role]:[role]])),TRUE,FALSE)</f>
        <v>0</v>
      </c>
      <c r="O193" s="1" t="b">
        <f>IF(ISNUMBER(SEARCH(Table2[[#Headers],[בתי המשפט]],Table2[[#This Row],[role]:[role]])),TRUE,FALSE)</f>
        <v>0</v>
      </c>
      <c r="P193" s="1" t="b">
        <f>IF(ISNUMBER(SEARCH(Table2[[#Headers],[מנהל]],Table2[[#This Row],[role]:[role]])),TRUE,FALSE)</f>
        <v>0</v>
      </c>
      <c r="Q193" s="1" t="b">
        <f>IF(ISNUMBER(SEARCH(Table2[[#Headers],[תעבורה]],Table2[[#This Row],[role]:[role]])),TRUE,FALSE)</f>
        <v>0</v>
      </c>
      <c r="R193" s="1" t="b">
        <f>IF(AND(Table2[[#This Row],[נשיא]]=TRUE,AND(Table2[[#This Row],[סגן]]=FALSE,Table2[[#This Row],[משנה]]=FALSE)),TRUE,FALSE)</f>
        <v>0</v>
      </c>
      <c r="S19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94" spans="1:20" x14ac:dyDescent="0.25">
      <c r="A194" s="1" t="s">
        <v>572</v>
      </c>
      <c r="B194" s="1" t="str">
        <f>Table2[[#This Row],[Column1]]</f>
        <v>רשם בית משפט השלום צפת בדימוס</v>
      </c>
      <c r="C194" s="1" t="b">
        <f>IF(ISNUMBER(SEARCH(Table2[[#Headers],[סגן]],Table2[[#This Row],[role]:[role]])),TRUE,FALSE)</f>
        <v>0</v>
      </c>
      <c r="D194" s="1" t="b">
        <f>IF(ISNUMBER(SEARCH(Table2[[#Headers],[נשיא]],Table2[[#This Row],[role]:[role]])),TRUE,FALSE)</f>
        <v>0</v>
      </c>
      <c r="E194" s="1" t="b">
        <f>IF(ISNUMBER(SEARCH(Table2[[#Headers],[שופט]],Table2[[#This Row],[role]:[role]])),TRUE,FALSE)</f>
        <v>0</v>
      </c>
      <c r="F194" s="1" t="b">
        <f>IF(ISNUMBER(SEARCH(Table2[[#Headers],[רשם]],Table2[[#This Row],[role]:[role]])),TRUE,FALSE)</f>
        <v>1</v>
      </c>
      <c r="G194" s="1" t="b">
        <f>IF(ISNUMBER(SEARCH(Table2[[#Headers],[מחוזי]],Table2[[#This Row],[role]:[role]])),TRUE,FALSE)</f>
        <v>0</v>
      </c>
      <c r="H194" s="1" t="b">
        <f>IF(ISNUMBER(SEARCH(Table2[[#Headers],[שלום]],Table2[[#This Row],[role]:[role]])),TRUE,FALSE)</f>
        <v>1</v>
      </c>
      <c r="I194" s="1" t="b">
        <f>IF(ISNUMBER(SEARCH(Table2[[#Headers],[אזורי]],Table2[[#This Row],[role]:[role]])),TRUE,FALSE)</f>
        <v>0</v>
      </c>
      <c r="J194" s="1" t="b">
        <f>IF(ISNUMBER(SEARCH(Table2[[#Headers],[ארצי]],Table2[[#This Row],[role]:[role]])),TRUE,FALSE)</f>
        <v>0</v>
      </c>
      <c r="K194" s="1" t="b">
        <f>IF(ISNUMBER(SEARCH(Table2[[#Headers],[עבודה]],Table2[[#This Row],[role]:[role]])),TRUE,FALSE)</f>
        <v>0</v>
      </c>
      <c r="L194" s="1" t="b">
        <f>IF(ISNUMBER(SEARCH(Table2[[#Headers],[עליון]],Table2[[#This Row],[role]:[role]])),TRUE,FALSE)</f>
        <v>0</v>
      </c>
      <c r="M194" s="1" t="b">
        <f>IF(ISNUMBER(SEARCH(Table2[[#Headers],[נוער]],Table2[[#This Row],[role]:[role]])),TRUE,FALSE)</f>
        <v>0</v>
      </c>
      <c r="N194" s="1" t="b">
        <f>IF(ISNUMBER(SEARCH(Table2[[#Headers],[משנה]],Table2[[#This Row],[role]:[role]])),TRUE,FALSE)</f>
        <v>0</v>
      </c>
      <c r="O194" s="1" t="b">
        <f>IF(ISNUMBER(SEARCH(Table2[[#Headers],[בתי המשפט]],Table2[[#This Row],[role]:[role]])),TRUE,FALSE)</f>
        <v>0</v>
      </c>
      <c r="P194" s="1" t="b">
        <f>IF(ISNUMBER(SEARCH(Table2[[#Headers],[מנהל]],Table2[[#This Row],[role]:[role]])),TRUE,FALSE)</f>
        <v>0</v>
      </c>
      <c r="Q194" s="1" t="b">
        <f>IF(ISNUMBER(SEARCH(Table2[[#Headers],[תעבורה]],Table2[[#This Row],[role]:[role]])),TRUE,FALSE)</f>
        <v>0</v>
      </c>
      <c r="R194" s="1" t="b">
        <f>IF(AND(Table2[[#This Row],[נשיא]]=TRUE,AND(Table2[[#This Row],[סגן]]=FALSE,Table2[[#This Row],[משנה]]=FALSE)),TRUE,FALSE)</f>
        <v>0</v>
      </c>
      <c r="S19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95" spans="1:20" x14ac:dyDescent="0.25">
      <c r="A195" s="1" t="s">
        <v>3602</v>
      </c>
      <c r="B195" s="1" t="str">
        <f>Table2[[#This Row],[Column1]]</f>
        <v>רשם בית משפט השלום קריות בדימוס</v>
      </c>
      <c r="C195" s="1" t="b">
        <f>IF(ISNUMBER(SEARCH(Table2[[#Headers],[סגן]],Table2[[#This Row],[role]:[role]])),TRUE,FALSE)</f>
        <v>0</v>
      </c>
      <c r="D195" s="1" t="b">
        <f>IF(ISNUMBER(SEARCH(Table2[[#Headers],[נשיא]],Table2[[#This Row],[role]:[role]])),TRUE,FALSE)</f>
        <v>0</v>
      </c>
      <c r="E195" s="1" t="b">
        <f>IF(ISNUMBER(SEARCH(Table2[[#Headers],[שופט]],Table2[[#This Row],[role]:[role]])),TRUE,FALSE)</f>
        <v>0</v>
      </c>
      <c r="F195" s="1" t="b">
        <f>IF(ISNUMBER(SEARCH(Table2[[#Headers],[רשם]],Table2[[#This Row],[role]:[role]])),TRUE,FALSE)</f>
        <v>1</v>
      </c>
      <c r="G195" s="1" t="b">
        <f>IF(ISNUMBER(SEARCH(Table2[[#Headers],[מחוזי]],Table2[[#This Row],[role]:[role]])),TRUE,FALSE)</f>
        <v>0</v>
      </c>
      <c r="H195" s="1" t="b">
        <f>IF(ISNUMBER(SEARCH(Table2[[#Headers],[שלום]],Table2[[#This Row],[role]:[role]])),TRUE,FALSE)</f>
        <v>1</v>
      </c>
      <c r="I195" s="1" t="b">
        <f>IF(ISNUMBER(SEARCH(Table2[[#Headers],[אזורי]],Table2[[#This Row],[role]:[role]])),TRUE,FALSE)</f>
        <v>0</v>
      </c>
      <c r="J195" s="1" t="b">
        <f>IF(ISNUMBER(SEARCH(Table2[[#Headers],[ארצי]],Table2[[#This Row],[role]:[role]])),TRUE,FALSE)</f>
        <v>0</v>
      </c>
      <c r="K195" s="1" t="b">
        <f>IF(ISNUMBER(SEARCH(Table2[[#Headers],[עבודה]],Table2[[#This Row],[role]:[role]])),TRUE,FALSE)</f>
        <v>0</v>
      </c>
      <c r="L195" s="1" t="b">
        <f>IF(ISNUMBER(SEARCH(Table2[[#Headers],[עליון]],Table2[[#This Row],[role]:[role]])),TRUE,FALSE)</f>
        <v>0</v>
      </c>
      <c r="M195" s="1" t="b">
        <f>IF(ISNUMBER(SEARCH(Table2[[#Headers],[נוער]],Table2[[#This Row],[role]:[role]])),TRUE,FALSE)</f>
        <v>0</v>
      </c>
      <c r="N195" s="1" t="b">
        <f>IF(ISNUMBER(SEARCH(Table2[[#Headers],[משנה]],Table2[[#This Row],[role]:[role]])),TRUE,FALSE)</f>
        <v>0</v>
      </c>
      <c r="O195" s="1" t="b">
        <f>IF(ISNUMBER(SEARCH(Table2[[#Headers],[בתי המשפט]],Table2[[#This Row],[role]:[role]])),TRUE,FALSE)</f>
        <v>0</v>
      </c>
      <c r="P195" s="1" t="b">
        <f>IF(ISNUMBER(SEARCH(Table2[[#Headers],[מנהל]],Table2[[#This Row],[role]:[role]])),TRUE,FALSE)</f>
        <v>0</v>
      </c>
      <c r="Q195" s="1" t="b">
        <f>IF(ISNUMBER(SEARCH(Table2[[#Headers],[תעבורה]],Table2[[#This Row],[role]:[role]])),TRUE,FALSE)</f>
        <v>0</v>
      </c>
      <c r="R195" s="1" t="b">
        <f>IF(AND(Table2[[#This Row],[נשיא]]=TRUE,AND(Table2[[#This Row],[סגן]]=FALSE,Table2[[#This Row],[משנה]]=FALSE)),TRUE,FALSE)</f>
        <v>0</v>
      </c>
      <c r="S19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96" spans="1:20" x14ac:dyDescent="0.25">
      <c r="A196" s="1" t="s">
        <v>105</v>
      </c>
      <c r="B196" s="1" t="str">
        <f>Table2[[#This Row],[Column1]]</f>
        <v>רשם בית משפט השלום רחובות</v>
      </c>
      <c r="C196" s="1" t="b">
        <f>IF(ISNUMBER(SEARCH(Table2[[#Headers],[סגן]],Table2[[#This Row],[role]:[role]])),TRUE,FALSE)</f>
        <v>0</v>
      </c>
      <c r="D196" s="1" t="b">
        <f>IF(ISNUMBER(SEARCH(Table2[[#Headers],[נשיא]],Table2[[#This Row],[role]:[role]])),TRUE,FALSE)</f>
        <v>0</v>
      </c>
      <c r="E196" s="1" t="b">
        <f>IF(ISNUMBER(SEARCH(Table2[[#Headers],[שופט]],Table2[[#This Row],[role]:[role]])),TRUE,FALSE)</f>
        <v>0</v>
      </c>
      <c r="F196" s="1" t="b">
        <f>IF(ISNUMBER(SEARCH(Table2[[#Headers],[רשם]],Table2[[#This Row],[role]:[role]])),TRUE,FALSE)</f>
        <v>1</v>
      </c>
      <c r="G196" s="1" t="b">
        <f>IF(ISNUMBER(SEARCH(Table2[[#Headers],[מחוזי]],Table2[[#This Row],[role]:[role]])),TRUE,FALSE)</f>
        <v>0</v>
      </c>
      <c r="H196" s="1" t="b">
        <f>IF(ISNUMBER(SEARCH(Table2[[#Headers],[שלום]],Table2[[#This Row],[role]:[role]])),TRUE,FALSE)</f>
        <v>1</v>
      </c>
      <c r="I196" s="1" t="b">
        <f>IF(ISNUMBER(SEARCH(Table2[[#Headers],[אזורי]],Table2[[#This Row],[role]:[role]])),TRUE,FALSE)</f>
        <v>0</v>
      </c>
      <c r="J196" s="1" t="b">
        <f>IF(ISNUMBER(SEARCH(Table2[[#Headers],[ארצי]],Table2[[#This Row],[role]:[role]])),TRUE,FALSE)</f>
        <v>0</v>
      </c>
      <c r="K196" s="1" t="b">
        <f>IF(ISNUMBER(SEARCH(Table2[[#Headers],[עבודה]],Table2[[#This Row],[role]:[role]])),TRUE,FALSE)</f>
        <v>0</v>
      </c>
      <c r="L196" s="1" t="b">
        <f>IF(ISNUMBER(SEARCH(Table2[[#Headers],[עליון]],Table2[[#This Row],[role]:[role]])),TRUE,FALSE)</f>
        <v>0</v>
      </c>
      <c r="M196" s="1" t="b">
        <f>IF(ISNUMBER(SEARCH(Table2[[#Headers],[נוער]],Table2[[#This Row],[role]:[role]])),TRUE,FALSE)</f>
        <v>0</v>
      </c>
      <c r="N196" s="1" t="b">
        <f>IF(ISNUMBER(SEARCH(Table2[[#Headers],[משנה]],Table2[[#This Row],[role]:[role]])),TRUE,FALSE)</f>
        <v>0</v>
      </c>
      <c r="O196" s="1" t="b">
        <f>IF(ISNUMBER(SEARCH(Table2[[#Headers],[בתי המשפט]],Table2[[#This Row],[role]:[role]])),TRUE,FALSE)</f>
        <v>0</v>
      </c>
      <c r="P196" s="1" t="b">
        <f>IF(ISNUMBER(SEARCH(Table2[[#Headers],[מנהל]],Table2[[#This Row],[role]:[role]])),TRUE,FALSE)</f>
        <v>0</v>
      </c>
      <c r="Q196" s="1" t="b">
        <f>IF(ISNUMBER(SEARCH(Table2[[#Headers],[תעבורה]],Table2[[#This Row],[role]:[role]])),TRUE,FALSE)</f>
        <v>0</v>
      </c>
      <c r="R196" s="1" t="b">
        <f>IF(AND(Table2[[#This Row],[נשיא]]=TRUE,AND(Table2[[#This Row],[סגן]]=FALSE,Table2[[#This Row],[משנה]]=FALSE)),TRUE,FALSE)</f>
        <v>0</v>
      </c>
      <c r="S19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97" spans="1:20" x14ac:dyDescent="0.25">
      <c r="A197" s="1" t="s">
        <v>1142</v>
      </c>
      <c r="B197" s="1" t="str">
        <f>Table2[[#This Row],[Column1]]</f>
        <v>רשם בית משפט השלום תל-אביב</v>
      </c>
      <c r="C197" s="1" t="b">
        <f>IF(ISNUMBER(SEARCH(Table2[[#Headers],[סגן]],Table2[[#This Row],[role]:[role]])),TRUE,FALSE)</f>
        <v>0</v>
      </c>
      <c r="D197" s="1" t="b">
        <f>IF(ISNUMBER(SEARCH(Table2[[#Headers],[נשיא]],Table2[[#This Row],[role]:[role]])),TRUE,FALSE)</f>
        <v>0</v>
      </c>
      <c r="E197" s="1" t="b">
        <f>IF(ISNUMBER(SEARCH(Table2[[#Headers],[שופט]],Table2[[#This Row],[role]:[role]])),TRUE,FALSE)</f>
        <v>0</v>
      </c>
      <c r="F197" s="1" t="b">
        <f>IF(ISNUMBER(SEARCH(Table2[[#Headers],[רשם]],Table2[[#This Row],[role]:[role]])),TRUE,FALSE)</f>
        <v>1</v>
      </c>
      <c r="G197" s="1" t="b">
        <f>IF(ISNUMBER(SEARCH(Table2[[#Headers],[מחוזי]],Table2[[#This Row],[role]:[role]])),TRUE,FALSE)</f>
        <v>0</v>
      </c>
      <c r="H197" s="1" t="b">
        <f>IF(ISNUMBER(SEARCH(Table2[[#Headers],[שלום]],Table2[[#This Row],[role]:[role]])),TRUE,FALSE)</f>
        <v>1</v>
      </c>
      <c r="I197" s="1" t="b">
        <f>IF(ISNUMBER(SEARCH(Table2[[#Headers],[אזורי]],Table2[[#This Row],[role]:[role]])),TRUE,FALSE)</f>
        <v>0</v>
      </c>
      <c r="J197" s="1" t="b">
        <f>IF(ISNUMBER(SEARCH(Table2[[#Headers],[ארצי]],Table2[[#This Row],[role]:[role]])),TRUE,FALSE)</f>
        <v>0</v>
      </c>
      <c r="K197" s="1" t="b">
        <f>IF(ISNUMBER(SEARCH(Table2[[#Headers],[עבודה]],Table2[[#This Row],[role]:[role]])),TRUE,FALSE)</f>
        <v>0</v>
      </c>
      <c r="L197" s="1" t="b">
        <f>IF(ISNUMBER(SEARCH(Table2[[#Headers],[עליון]],Table2[[#This Row],[role]:[role]])),TRUE,FALSE)</f>
        <v>0</v>
      </c>
      <c r="M197" s="1" t="b">
        <f>IF(ISNUMBER(SEARCH(Table2[[#Headers],[נוער]],Table2[[#This Row],[role]:[role]])),TRUE,FALSE)</f>
        <v>0</v>
      </c>
      <c r="N197" s="1" t="b">
        <f>IF(ISNUMBER(SEARCH(Table2[[#Headers],[משנה]],Table2[[#This Row],[role]:[role]])),TRUE,FALSE)</f>
        <v>0</v>
      </c>
      <c r="O197" s="1" t="b">
        <f>IF(ISNUMBER(SEARCH(Table2[[#Headers],[בתי המשפט]],Table2[[#This Row],[role]:[role]])),TRUE,FALSE)</f>
        <v>0</v>
      </c>
      <c r="P197" s="1" t="b">
        <f>IF(ISNUMBER(SEARCH(Table2[[#Headers],[מנהל]],Table2[[#This Row],[role]:[role]])),TRUE,FALSE)</f>
        <v>0</v>
      </c>
      <c r="Q197" s="1" t="b">
        <f>IF(ISNUMBER(SEARCH(Table2[[#Headers],[תעבורה]],Table2[[#This Row],[role]:[role]])),TRUE,FALSE)</f>
        <v>0</v>
      </c>
      <c r="R197" s="1" t="b">
        <f>IF(AND(Table2[[#This Row],[נשיא]]=TRUE,AND(Table2[[#This Row],[סגן]]=FALSE,Table2[[#This Row],[משנה]]=FALSE)),TRUE,FALSE)</f>
        <v>0</v>
      </c>
      <c r="S19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98" spans="1:20" x14ac:dyDescent="0.25">
      <c r="A198" s="1" t="s">
        <v>2408</v>
      </c>
      <c r="B198" s="1" t="str">
        <f>Table2[[#This Row],[Column1]]</f>
        <v>רשם בית משפט השלום תל-אביב בדימוס</v>
      </c>
      <c r="C198" s="1" t="b">
        <f>IF(ISNUMBER(SEARCH(Table2[[#Headers],[סגן]],Table2[[#This Row],[role]:[role]])),TRUE,FALSE)</f>
        <v>0</v>
      </c>
      <c r="D198" s="1" t="b">
        <f>IF(ISNUMBER(SEARCH(Table2[[#Headers],[נשיא]],Table2[[#This Row],[role]:[role]])),TRUE,FALSE)</f>
        <v>0</v>
      </c>
      <c r="E198" s="1" t="b">
        <f>IF(ISNUMBER(SEARCH(Table2[[#Headers],[שופט]],Table2[[#This Row],[role]:[role]])),TRUE,FALSE)</f>
        <v>0</v>
      </c>
      <c r="F198" s="1" t="b">
        <f>IF(ISNUMBER(SEARCH(Table2[[#Headers],[רשם]],Table2[[#This Row],[role]:[role]])),TRUE,FALSE)</f>
        <v>1</v>
      </c>
      <c r="G198" s="1" t="b">
        <f>IF(ISNUMBER(SEARCH(Table2[[#Headers],[מחוזי]],Table2[[#This Row],[role]:[role]])),TRUE,FALSE)</f>
        <v>0</v>
      </c>
      <c r="H198" s="1" t="b">
        <f>IF(ISNUMBER(SEARCH(Table2[[#Headers],[שלום]],Table2[[#This Row],[role]:[role]])),TRUE,FALSE)</f>
        <v>1</v>
      </c>
      <c r="I198" s="1" t="b">
        <f>IF(ISNUMBER(SEARCH(Table2[[#Headers],[אזורי]],Table2[[#This Row],[role]:[role]])),TRUE,FALSE)</f>
        <v>0</v>
      </c>
      <c r="J198" s="1" t="b">
        <f>IF(ISNUMBER(SEARCH(Table2[[#Headers],[ארצי]],Table2[[#This Row],[role]:[role]])),TRUE,FALSE)</f>
        <v>0</v>
      </c>
      <c r="K198" s="1" t="b">
        <f>IF(ISNUMBER(SEARCH(Table2[[#Headers],[עבודה]],Table2[[#This Row],[role]:[role]])),TRUE,FALSE)</f>
        <v>0</v>
      </c>
      <c r="L198" s="1" t="b">
        <f>IF(ISNUMBER(SEARCH(Table2[[#Headers],[עליון]],Table2[[#This Row],[role]:[role]])),TRUE,FALSE)</f>
        <v>0</v>
      </c>
      <c r="M198" s="1" t="b">
        <f>IF(ISNUMBER(SEARCH(Table2[[#Headers],[נוער]],Table2[[#This Row],[role]:[role]])),TRUE,FALSE)</f>
        <v>0</v>
      </c>
      <c r="N198" s="1" t="b">
        <f>IF(ISNUMBER(SEARCH(Table2[[#Headers],[משנה]],Table2[[#This Row],[role]:[role]])),TRUE,FALSE)</f>
        <v>0</v>
      </c>
      <c r="O198" s="1" t="b">
        <f>IF(ISNUMBER(SEARCH(Table2[[#Headers],[בתי המשפט]],Table2[[#This Row],[role]:[role]])),TRUE,FALSE)</f>
        <v>0</v>
      </c>
      <c r="P198" s="1" t="b">
        <f>IF(ISNUMBER(SEARCH(Table2[[#Headers],[מנהל]],Table2[[#This Row],[role]:[role]])),TRUE,FALSE)</f>
        <v>0</v>
      </c>
      <c r="Q198" s="1" t="b">
        <f>IF(ISNUMBER(SEARCH(Table2[[#Headers],[תעבורה]],Table2[[#This Row],[role]:[role]])),TRUE,FALSE)</f>
        <v>0</v>
      </c>
      <c r="R198" s="1" t="b">
        <f>IF(AND(Table2[[#This Row],[נשיא]]=TRUE,AND(Table2[[#This Row],[סגן]]=FALSE,Table2[[#This Row],[משנה]]=FALSE)),TRUE,FALSE)</f>
        <v>0</v>
      </c>
      <c r="S19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199" spans="1:20" x14ac:dyDescent="0.25">
      <c r="A199" s="1" t="s">
        <v>1704</v>
      </c>
      <c r="B199" s="1" t="str">
        <f>Table2[[#This Row],[Column1]]</f>
        <v>רשם בכיר בית משפט השלום ב"ש</v>
      </c>
      <c r="C199" s="1" t="b">
        <f>IF(ISNUMBER(SEARCH(Table2[[#Headers],[סגן]],Table2[[#This Row],[role]:[role]])),TRUE,FALSE)</f>
        <v>0</v>
      </c>
      <c r="D199" s="1" t="b">
        <f>IF(ISNUMBER(SEARCH(Table2[[#Headers],[נשיא]],Table2[[#This Row],[role]:[role]])),TRUE,FALSE)</f>
        <v>0</v>
      </c>
      <c r="E199" s="1" t="b">
        <f>IF(ISNUMBER(SEARCH(Table2[[#Headers],[שופט]],Table2[[#This Row],[role]:[role]])),TRUE,FALSE)</f>
        <v>0</v>
      </c>
      <c r="F199" s="1" t="b">
        <f>IF(ISNUMBER(SEARCH(Table2[[#Headers],[רשם]],Table2[[#This Row],[role]:[role]])),TRUE,FALSE)</f>
        <v>1</v>
      </c>
      <c r="G199" s="1" t="b">
        <f>IF(ISNUMBER(SEARCH(Table2[[#Headers],[מחוזי]],Table2[[#This Row],[role]:[role]])),TRUE,FALSE)</f>
        <v>0</v>
      </c>
      <c r="H199" s="1" t="b">
        <f>IF(ISNUMBER(SEARCH(Table2[[#Headers],[שלום]],Table2[[#This Row],[role]:[role]])),TRUE,FALSE)</f>
        <v>1</v>
      </c>
      <c r="I199" s="1" t="b">
        <f>IF(ISNUMBER(SEARCH(Table2[[#Headers],[אזורי]],Table2[[#This Row],[role]:[role]])),TRUE,FALSE)</f>
        <v>0</v>
      </c>
      <c r="J199" s="1" t="b">
        <f>IF(ISNUMBER(SEARCH(Table2[[#Headers],[ארצי]],Table2[[#This Row],[role]:[role]])),TRUE,FALSE)</f>
        <v>0</v>
      </c>
      <c r="K199" s="1" t="b">
        <f>IF(ISNUMBER(SEARCH(Table2[[#Headers],[עבודה]],Table2[[#This Row],[role]:[role]])),TRUE,FALSE)</f>
        <v>0</v>
      </c>
      <c r="L199" s="1" t="b">
        <f>IF(ISNUMBER(SEARCH(Table2[[#Headers],[עליון]],Table2[[#This Row],[role]:[role]])),TRUE,FALSE)</f>
        <v>0</v>
      </c>
      <c r="M199" s="1" t="b">
        <f>IF(ISNUMBER(SEARCH(Table2[[#Headers],[נוער]],Table2[[#This Row],[role]:[role]])),TRUE,FALSE)</f>
        <v>0</v>
      </c>
      <c r="N199" s="1" t="b">
        <f>IF(ISNUMBER(SEARCH(Table2[[#Headers],[משנה]],Table2[[#This Row],[role]:[role]])),TRUE,FALSE)</f>
        <v>0</v>
      </c>
      <c r="O199" s="1" t="b">
        <f>IF(ISNUMBER(SEARCH(Table2[[#Headers],[בתי המשפט]],Table2[[#This Row],[role]:[role]])),TRUE,FALSE)</f>
        <v>0</v>
      </c>
      <c r="P199" s="1" t="b">
        <f>IF(ISNUMBER(SEARCH(Table2[[#Headers],[מנהל]],Table2[[#This Row],[role]:[role]])),TRUE,FALSE)</f>
        <v>0</v>
      </c>
      <c r="Q199" s="1" t="b">
        <f>IF(ISNUMBER(SEARCH(Table2[[#Headers],[תעבורה]],Table2[[#This Row],[role]:[role]])),TRUE,FALSE)</f>
        <v>0</v>
      </c>
      <c r="R199" s="1" t="b">
        <f>IF(AND(Table2[[#This Row],[נשיא]]=TRUE,AND(Table2[[#This Row],[סגן]]=FALSE,Table2[[#This Row],[משנה]]=FALSE)),TRUE,FALSE)</f>
        <v>0</v>
      </c>
      <c r="S19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19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0" spans="1:20" x14ac:dyDescent="0.25">
      <c r="A200" s="1" t="s">
        <v>1203</v>
      </c>
      <c r="B200" s="1" t="str">
        <f>Table2[[#This Row],[Column1]]</f>
        <v>רשם בכיר בית משפט השלום הרצליה</v>
      </c>
      <c r="C200" s="1" t="b">
        <f>IF(ISNUMBER(SEARCH(Table2[[#Headers],[סגן]],Table2[[#This Row],[role]:[role]])),TRUE,FALSE)</f>
        <v>0</v>
      </c>
      <c r="D200" s="1" t="b">
        <f>IF(ISNUMBER(SEARCH(Table2[[#Headers],[נשיא]],Table2[[#This Row],[role]:[role]])),TRUE,FALSE)</f>
        <v>0</v>
      </c>
      <c r="E200" s="1" t="b">
        <f>IF(ISNUMBER(SEARCH(Table2[[#Headers],[שופט]],Table2[[#This Row],[role]:[role]])),TRUE,FALSE)</f>
        <v>0</v>
      </c>
      <c r="F200" s="1" t="b">
        <f>IF(ISNUMBER(SEARCH(Table2[[#Headers],[רשם]],Table2[[#This Row],[role]:[role]])),TRUE,FALSE)</f>
        <v>1</v>
      </c>
      <c r="G200" s="1" t="b">
        <f>IF(ISNUMBER(SEARCH(Table2[[#Headers],[מחוזי]],Table2[[#This Row],[role]:[role]])),TRUE,FALSE)</f>
        <v>0</v>
      </c>
      <c r="H200" s="1" t="b">
        <f>IF(ISNUMBER(SEARCH(Table2[[#Headers],[שלום]],Table2[[#This Row],[role]:[role]])),TRUE,FALSE)</f>
        <v>1</v>
      </c>
      <c r="I200" s="1" t="b">
        <f>IF(ISNUMBER(SEARCH(Table2[[#Headers],[אזורי]],Table2[[#This Row],[role]:[role]])),TRUE,FALSE)</f>
        <v>0</v>
      </c>
      <c r="J200" s="1" t="b">
        <f>IF(ISNUMBER(SEARCH(Table2[[#Headers],[ארצי]],Table2[[#This Row],[role]:[role]])),TRUE,FALSE)</f>
        <v>0</v>
      </c>
      <c r="K200" s="1" t="b">
        <f>IF(ISNUMBER(SEARCH(Table2[[#Headers],[עבודה]],Table2[[#This Row],[role]:[role]])),TRUE,FALSE)</f>
        <v>0</v>
      </c>
      <c r="L200" s="1" t="b">
        <f>IF(ISNUMBER(SEARCH(Table2[[#Headers],[עליון]],Table2[[#This Row],[role]:[role]])),TRUE,FALSE)</f>
        <v>0</v>
      </c>
      <c r="M200" s="1" t="b">
        <f>IF(ISNUMBER(SEARCH(Table2[[#Headers],[נוער]],Table2[[#This Row],[role]:[role]])),TRUE,FALSE)</f>
        <v>0</v>
      </c>
      <c r="N200" s="1" t="b">
        <f>IF(ISNUMBER(SEARCH(Table2[[#Headers],[משנה]],Table2[[#This Row],[role]:[role]])),TRUE,FALSE)</f>
        <v>0</v>
      </c>
      <c r="O200" s="1" t="b">
        <f>IF(ISNUMBER(SEARCH(Table2[[#Headers],[בתי המשפט]],Table2[[#This Row],[role]:[role]])),TRUE,FALSE)</f>
        <v>0</v>
      </c>
      <c r="P200" s="1" t="b">
        <f>IF(ISNUMBER(SEARCH(Table2[[#Headers],[מנהל]],Table2[[#This Row],[role]:[role]])),TRUE,FALSE)</f>
        <v>0</v>
      </c>
      <c r="Q200" s="1" t="b">
        <f>IF(ISNUMBER(SEARCH(Table2[[#Headers],[תעבורה]],Table2[[#This Row],[role]:[role]])),TRUE,FALSE)</f>
        <v>0</v>
      </c>
      <c r="R200" s="1" t="b">
        <f>IF(AND(Table2[[#This Row],[נשיא]]=TRUE,AND(Table2[[#This Row],[סגן]]=FALSE,Table2[[#This Row],[משנה]]=FALSE)),TRUE,FALSE)</f>
        <v>0</v>
      </c>
      <c r="S20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1" spans="1:20" x14ac:dyDescent="0.25">
      <c r="A201" s="1" t="s">
        <v>2525</v>
      </c>
      <c r="B201" s="1" t="str">
        <f>Table2[[#This Row],[Column1]]</f>
        <v>רשם בכיר בית משפט השלום חיפה</v>
      </c>
      <c r="C201" s="1" t="b">
        <f>IF(ISNUMBER(SEARCH(Table2[[#Headers],[סגן]],Table2[[#This Row],[role]:[role]])),TRUE,FALSE)</f>
        <v>0</v>
      </c>
      <c r="D201" s="1" t="b">
        <f>IF(ISNUMBER(SEARCH(Table2[[#Headers],[נשיא]],Table2[[#This Row],[role]:[role]])),TRUE,FALSE)</f>
        <v>0</v>
      </c>
      <c r="E201" s="1" t="b">
        <f>IF(ISNUMBER(SEARCH(Table2[[#Headers],[שופט]],Table2[[#This Row],[role]:[role]])),TRUE,FALSE)</f>
        <v>0</v>
      </c>
      <c r="F201" s="1" t="b">
        <f>IF(ISNUMBER(SEARCH(Table2[[#Headers],[רשם]],Table2[[#This Row],[role]:[role]])),TRUE,FALSE)</f>
        <v>1</v>
      </c>
      <c r="G201" s="1" t="b">
        <f>IF(ISNUMBER(SEARCH(Table2[[#Headers],[מחוזי]],Table2[[#This Row],[role]:[role]])),TRUE,FALSE)</f>
        <v>0</v>
      </c>
      <c r="H201" s="1" t="b">
        <f>IF(ISNUMBER(SEARCH(Table2[[#Headers],[שלום]],Table2[[#This Row],[role]:[role]])),TRUE,FALSE)</f>
        <v>1</v>
      </c>
      <c r="I201" s="1" t="b">
        <f>IF(ISNUMBER(SEARCH(Table2[[#Headers],[אזורי]],Table2[[#This Row],[role]:[role]])),TRUE,FALSE)</f>
        <v>0</v>
      </c>
      <c r="J201" s="1" t="b">
        <f>IF(ISNUMBER(SEARCH(Table2[[#Headers],[ארצי]],Table2[[#This Row],[role]:[role]])),TRUE,FALSE)</f>
        <v>0</v>
      </c>
      <c r="K201" s="1" t="b">
        <f>IF(ISNUMBER(SEARCH(Table2[[#Headers],[עבודה]],Table2[[#This Row],[role]:[role]])),TRUE,FALSE)</f>
        <v>0</v>
      </c>
      <c r="L201" s="1" t="b">
        <f>IF(ISNUMBER(SEARCH(Table2[[#Headers],[עליון]],Table2[[#This Row],[role]:[role]])),TRUE,FALSE)</f>
        <v>0</v>
      </c>
      <c r="M201" s="1" t="b">
        <f>IF(ISNUMBER(SEARCH(Table2[[#Headers],[נוער]],Table2[[#This Row],[role]:[role]])),TRUE,FALSE)</f>
        <v>0</v>
      </c>
      <c r="N201" s="1" t="b">
        <f>IF(ISNUMBER(SEARCH(Table2[[#Headers],[משנה]],Table2[[#This Row],[role]:[role]])),TRUE,FALSE)</f>
        <v>0</v>
      </c>
      <c r="O201" s="1" t="b">
        <f>IF(ISNUMBER(SEARCH(Table2[[#Headers],[בתי המשפט]],Table2[[#This Row],[role]:[role]])),TRUE,FALSE)</f>
        <v>0</v>
      </c>
      <c r="P201" s="1" t="b">
        <f>IF(ISNUMBER(SEARCH(Table2[[#Headers],[מנהל]],Table2[[#This Row],[role]:[role]])),TRUE,FALSE)</f>
        <v>0</v>
      </c>
      <c r="Q201" s="1" t="b">
        <f>IF(ISNUMBER(SEARCH(Table2[[#Headers],[תעבורה]],Table2[[#This Row],[role]:[role]])),TRUE,FALSE)</f>
        <v>0</v>
      </c>
      <c r="R201" s="1" t="b">
        <f>IF(AND(Table2[[#This Row],[נשיא]]=TRUE,AND(Table2[[#This Row],[סגן]]=FALSE,Table2[[#This Row],[משנה]]=FALSE)),TRUE,FALSE)</f>
        <v>0</v>
      </c>
      <c r="S20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2" spans="1:20" x14ac:dyDescent="0.25">
      <c r="A202" s="1" t="s">
        <v>838</v>
      </c>
      <c r="B202" s="1" t="str">
        <f>Table2[[#This Row],[Column1]]</f>
        <v>רשם בכיר בית משפט השלום ירושלים</v>
      </c>
      <c r="C202" s="1" t="b">
        <f>IF(ISNUMBER(SEARCH(Table2[[#Headers],[סגן]],Table2[[#This Row],[role]:[role]])),TRUE,FALSE)</f>
        <v>0</v>
      </c>
      <c r="D202" s="1" t="b">
        <f>IF(ISNUMBER(SEARCH(Table2[[#Headers],[נשיא]],Table2[[#This Row],[role]:[role]])),TRUE,FALSE)</f>
        <v>0</v>
      </c>
      <c r="E202" s="1" t="b">
        <f>IF(ISNUMBER(SEARCH(Table2[[#Headers],[שופט]],Table2[[#This Row],[role]:[role]])),TRUE,FALSE)</f>
        <v>0</v>
      </c>
      <c r="F202" s="1" t="b">
        <f>IF(ISNUMBER(SEARCH(Table2[[#Headers],[רשם]],Table2[[#This Row],[role]:[role]])),TRUE,FALSE)</f>
        <v>1</v>
      </c>
      <c r="G202" s="1" t="b">
        <f>IF(ISNUMBER(SEARCH(Table2[[#Headers],[מחוזי]],Table2[[#This Row],[role]:[role]])),TRUE,FALSE)</f>
        <v>0</v>
      </c>
      <c r="H202" s="1" t="b">
        <f>IF(ISNUMBER(SEARCH(Table2[[#Headers],[שלום]],Table2[[#This Row],[role]:[role]])),TRUE,FALSE)</f>
        <v>1</v>
      </c>
      <c r="I202" s="1" t="b">
        <f>IF(ISNUMBER(SEARCH(Table2[[#Headers],[אזורי]],Table2[[#This Row],[role]:[role]])),TRUE,FALSE)</f>
        <v>0</v>
      </c>
      <c r="J202" s="1" t="b">
        <f>IF(ISNUMBER(SEARCH(Table2[[#Headers],[ארצי]],Table2[[#This Row],[role]:[role]])),TRUE,FALSE)</f>
        <v>0</v>
      </c>
      <c r="K202" s="1" t="b">
        <f>IF(ISNUMBER(SEARCH(Table2[[#Headers],[עבודה]],Table2[[#This Row],[role]:[role]])),TRUE,FALSE)</f>
        <v>0</v>
      </c>
      <c r="L202" s="1" t="b">
        <f>IF(ISNUMBER(SEARCH(Table2[[#Headers],[עליון]],Table2[[#This Row],[role]:[role]])),TRUE,FALSE)</f>
        <v>0</v>
      </c>
      <c r="M202" s="1" t="b">
        <f>IF(ISNUMBER(SEARCH(Table2[[#Headers],[נוער]],Table2[[#This Row],[role]:[role]])),TRUE,FALSE)</f>
        <v>0</v>
      </c>
      <c r="N202" s="1" t="b">
        <f>IF(ISNUMBER(SEARCH(Table2[[#Headers],[משנה]],Table2[[#This Row],[role]:[role]])),TRUE,FALSE)</f>
        <v>0</v>
      </c>
      <c r="O202" s="1" t="b">
        <f>IF(ISNUMBER(SEARCH(Table2[[#Headers],[בתי המשפט]],Table2[[#This Row],[role]:[role]])),TRUE,FALSE)</f>
        <v>0</v>
      </c>
      <c r="P202" s="1" t="b">
        <f>IF(ISNUMBER(SEARCH(Table2[[#Headers],[מנהל]],Table2[[#This Row],[role]:[role]])),TRUE,FALSE)</f>
        <v>0</v>
      </c>
      <c r="Q202" s="1" t="b">
        <f>IF(ISNUMBER(SEARCH(Table2[[#Headers],[תעבורה]],Table2[[#This Row],[role]:[role]])),TRUE,FALSE)</f>
        <v>0</v>
      </c>
      <c r="R202" s="1" t="b">
        <f>IF(AND(Table2[[#This Row],[נשיא]]=TRUE,AND(Table2[[#This Row],[סגן]]=FALSE,Table2[[#This Row],[משנה]]=FALSE)),TRUE,FALSE)</f>
        <v>0</v>
      </c>
      <c r="S20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3" spans="1:20" x14ac:dyDescent="0.25">
      <c r="A203" s="1" t="s">
        <v>2656</v>
      </c>
      <c r="B203" s="1" t="str">
        <f>Table2[[#This Row],[Column1]]</f>
        <v>רשם בכיר בית משפט השלום כפר סבא</v>
      </c>
      <c r="C203" s="1" t="b">
        <f>IF(ISNUMBER(SEARCH(Table2[[#Headers],[סגן]],Table2[[#This Row],[role]:[role]])),TRUE,FALSE)</f>
        <v>0</v>
      </c>
      <c r="D203" s="1" t="b">
        <f>IF(ISNUMBER(SEARCH(Table2[[#Headers],[נשיא]],Table2[[#This Row],[role]:[role]])),TRUE,FALSE)</f>
        <v>0</v>
      </c>
      <c r="E203" s="1" t="b">
        <f>IF(ISNUMBER(SEARCH(Table2[[#Headers],[שופט]],Table2[[#This Row],[role]:[role]])),TRUE,FALSE)</f>
        <v>0</v>
      </c>
      <c r="F203" s="1" t="b">
        <f>IF(ISNUMBER(SEARCH(Table2[[#Headers],[רשם]],Table2[[#This Row],[role]:[role]])),TRUE,FALSE)</f>
        <v>1</v>
      </c>
      <c r="G203" s="1" t="b">
        <f>IF(ISNUMBER(SEARCH(Table2[[#Headers],[מחוזי]],Table2[[#This Row],[role]:[role]])),TRUE,FALSE)</f>
        <v>0</v>
      </c>
      <c r="H203" s="1" t="b">
        <f>IF(ISNUMBER(SEARCH(Table2[[#Headers],[שלום]],Table2[[#This Row],[role]:[role]])),TRUE,FALSE)</f>
        <v>1</v>
      </c>
      <c r="I203" s="1" t="b">
        <f>IF(ISNUMBER(SEARCH(Table2[[#Headers],[אזורי]],Table2[[#This Row],[role]:[role]])),TRUE,FALSE)</f>
        <v>0</v>
      </c>
      <c r="J203" s="1" t="b">
        <f>IF(ISNUMBER(SEARCH(Table2[[#Headers],[ארצי]],Table2[[#This Row],[role]:[role]])),TRUE,FALSE)</f>
        <v>0</v>
      </c>
      <c r="K203" s="1" t="b">
        <f>IF(ISNUMBER(SEARCH(Table2[[#Headers],[עבודה]],Table2[[#This Row],[role]:[role]])),TRUE,FALSE)</f>
        <v>0</v>
      </c>
      <c r="L203" s="1" t="b">
        <f>IF(ISNUMBER(SEARCH(Table2[[#Headers],[עליון]],Table2[[#This Row],[role]:[role]])),TRUE,FALSE)</f>
        <v>0</v>
      </c>
      <c r="M203" s="1" t="b">
        <f>IF(ISNUMBER(SEARCH(Table2[[#Headers],[נוער]],Table2[[#This Row],[role]:[role]])),TRUE,FALSE)</f>
        <v>0</v>
      </c>
      <c r="N203" s="1" t="b">
        <f>IF(ISNUMBER(SEARCH(Table2[[#Headers],[משנה]],Table2[[#This Row],[role]:[role]])),TRUE,FALSE)</f>
        <v>0</v>
      </c>
      <c r="O203" s="1" t="b">
        <f>IF(ISNUMBER(SEARCH(Table2[[#Headers],[בתי המשפט]],Table2[[#This Row],[role]:[role]])),TRUE,FALSE)</f>
        <v>0</v>
      </c>
      <c r="P203" s="1" t="b">
        <f>IF(ISNUMBER(SEARCH(Table2[[#Headers],[מנהל]],Table2[[#This Row],[role]:[role]])),TRUE,FALSE)</f>
        <v>0</v>
      </c>
      <c r="Q203" s="1" t="b">
        <f>IF(ISNUMBER(SEARCH(Table2[[#Headers],[תעבורה]],Table2[[#This Row],[role]:[role]])),TRUE,FALSE)</f>
        <v>0</v>
      </c>
      <c r="R203" s="1" t="b">
        <f>IF(AND(Table2[[#This Row],[נשיא]]=TRUE,AND(Table2[[#This Row],[סגן]]=FALSE,Table2[[#This Row],[משנה]]=FALSE)),TRUE,FALSE)</f>
        <v>0</v>
      </c>
      <c r="S20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4" spans="1:20" x14ac:dyDescent="0.25">
      <c r="A204" s="1" t="s">
        <v>3070</v>
      </c>
      <c r="B204" s="1" t="str">
        <f>Table2[[#This Row],[Column1]]</f>
        <v>רשם בכיר בית משפט השלום נצרת</v>
      </c>
      <c r="C204" s="1" t="b">
        <f>IF(ISNUMBER(SEARCH(Table2[[#Headers],[סגן]],Table2[[#This Row],[role]:[role]])),TRUE,FALSE)</f>
        <v>0</v>
      </c>
      <c r="D204" s="1" t="b">
        <f>IF(ISNUMBER(SEARCH(Table2[[#Headers],[נשיא]],Table2[[#This Row],[role]:[role]])),TRUE,FALSE)</f>
        <v>0</v>
      </c>
      <c r="E204" s="1" t="b">
        <f>IF(ISNUMBER(SEARCH(Table2[[#Headers],[שופט]],Table2[[#This Row],[role]:[role]])),TRUE,FALSE)</f>
        <v>0</v>
      </c>
      <c r="F204" s="1" t="b">
        <f>IF(ISNUMBER(SEARCH(Table2[[#Headers],[רשם]],Table2[[#This Row],[role]:[role]])),TRUE,FALSE)</f>
        <v>1</v>
      </c>
      <c r="G204" s="1" t="b">
        <f>IF(ISNUMBER(SEARCH(Table2[[#Headers],[מחוזי]],Table2[[#This Row],[role]:[role]])),TRUE,FALSE)</f>
        <v>0</v>
      </c>
      <c r="H204" s="1" t="b">
        <f>IF(ISNUMBER(SEARCH(Table2[[#Headers],[שלום]],Table2[[#This Row],[role]:[role]])),TRUE,FALSE)</f>
        <v>1</v>
      </c>
      <c r="I204" s="1" t="b">
        <f>IF(ISNUMBER(SEARCH(Table2[[#Headers],[אזורי]],Table2[[#This Row],[role]:[role]])),TRUE,FALSE)</f>
        <v>0</v>
      </c>
      <c r="J204" s="1" t="b">
        <f>IF(ISNUMBER(SEARCH(Table2[[#Headers],[ארצי]],Table2[[#This Row],[role]:[role]])),TRUE,FALSE)</f>
        <v>0</v>
      </c>
      <c r="K204" s="1" t="b">
        <f>IF(ISNUMBER(SEARCH(Table2[[#Headers],[עבודה]],Table2[[#This Row],[role]:[role]])),TRUE,FALSE)</f>
        <v>0</v>
      </c>
      <c r="L204" s="1" t="b">
        <f>IF(ISNUMBER(SEARCH(Table2[[#Headers],[עליון]],Table2[[#This Row],[role]:[role]])),TRUE,FALSE)</f>
        <v>0</v>
      </c>
      <c r="M204" s="1" t="b">
        <f>IF(ISNUMBER(SEARCH(Table2[[#Headers],[נוער]],Table2[[#This Row],[role]:[role]])),TRUE,FALSE)</f>
        <v>0</v>
      </c>
      <c r="N204" s="1" t="b">
        <f>IF(ISNUMBER(SEARCH(Table2[[#Headers],[משנה]],Table2[[#This Row],[role]:[role]])),TRUE,FALSE)</f>
        <v>0</v>
      </c>
      <c r="O204" s="1" t="b">
        <f>IF(ISNUMBER(SEARCH(Table2[[#Headers],[בתי המשפט]],Table2[[#This Row],[role]:[role]])),TRUE,FALSE)</f>
        <v>0</v>
      </c>
      <c r="P204" s="1" t="b">
        <f>IF(ISNUMBER(SEARCH(Table2[[#Headers],[מנהל]],Table2[[#This Row],[role]:[role]])),TRUE,FALSE)</f>
        <v>0</v>
      </c>
      <c r="Q204" s="1" t="b">
        <f>IF(ISNUMBER(SEARCH(Table2[[#Headers],[תעבורה]],Table2[[#This Row],[role]:[role]])),TRUE,FALSE)</f>
        <v>0</v>
      </c>
      <c r="R204" s="1" t="b">
        <f>IF(AND(Table2[[#This Row],[נשיא]]=TRUE,AND(Table2[[#This Row],[סגן]]=FALSE,Table2[[#This Row],[משנה]]=FALSE)),TRUE,FALSE)</f>
        <v>0</v>
      </c>
      <c r="S20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5" spans="1:20" x14ac:dyDescent="0.25">
      <c r="A205" s="1" t="s">
        <v>1540</v>
      </c>
      <c r="B205" s="1" t="str">
        <f>Table2[[#This Row],[Column1]]</f>
        <v>רשם בכיר בית משפט השלום פ"ת</v>
      </c>
      <c r="C205" s="1" t="b">
        <f>IF(ISNUMBER(SEARCH(Table2[[#Headers],[סגן]],Table2[[#This Row],[role]:[role]])),TRUE,FALSE)</f>
        <v>0</v>
      </c>
      <c r="D205" s="1" t="b">
        <f>IF(ISNUMBER(SEARCH(Table2[[#Headers],[נשיא]],Table2[[#This Row],[role]:[role]])),TRUE,FALSE)</f>
        <v>0</v>
      </c>
      <c r="E205" s="1" t="b">
        <f>IF(ISNUMBER(SEARCH(Table2[[#Headers],[שופט]],Table2[[#This Row],[role]:[role]])),TRUE,FALSE)</f>
        <v>0</v>
      </c>
      <c r="F205" s="1" t="b">
        <f>IF(ISNUMBER(SEARCH(Table2[[#Headers],[רשם]],Table2[[#This Row],[role]:[role]])),TRUE,FALSE)</f>
        <v>1</v>
      </c>
      <c r="G205" s="1" t="b">
        <f>IF(ISNUMBER(SEARCH(Table2[[#Headers],[מחוזי]],Table2[[#This Row],[role]:[role]])),TRUE,FALSE)</f>
        <v>0</v>
      </c>
      <c r="H205" s="1" t="b">
        <f>IF(ISNUMBER(SEARCH(Table2[[#Headers],[שלום]],Table2[[#This Row],[role]:[role]])),TRUE,FALSE)</f>
        <v>1</v>
      </c>
      <c r="I205" s="1" t="b">
        <f>IF(ISNUMBER(SEARCH(Table2[[#Headers],[אזורי]],Table2[[#This Row],[role]:[role]])),TRUE,FALSE)</f>
        <v>0</v>
      </c>
      <c r="J205" s="1" t="b">
        <f>IF(ISNUMBER(SEARCH(Table2[[#Headers],[ארצי]],Table2[[#This Row],[role]:[role]])),TRUE,FALSE)</f>
        <v>0</v>
      </c>
      <c r="K205" s="1" t="b">
        <f>IF(ISNUMBER(SEARCH(Table2[[#Headers],[עבודה]],Table2[[#This Row],[role]:[role]])),TRUE,FALSE)</f>
        <v>0</v>
      </c>
      <c r="L205" s="1" t="b">
        <f>IF(ISNUMBER(SEARCH(Table2[[#Headers],[עליון]],Table2[[#This Row],[role]:[role]])),TRUE,FALSE)</f>
        <v>0</v>
      </c>
      <c r="M205" s="1" t="b">
        <f>IF(ISNUMBER(SEARCH(Table2[[#Headers],[נוער]],Table2[[#This Row],[role]:[role]])),TRUE,FALSE)</f>
        <v>0</v>
      </c>
      <c r="N205" s="1" t="b">
        <f>IF(ISNUMBER(SEARCH(Table2[[#Headers],[משנה]],Table2[[#This Row],[role]:[role]])),TRUE,FALSE)</f>
        <v>0</v>
      </c>
      <c r="O205" s="1" t="b">
        <f>IF(ISNUMBER(SEARCH(Table2[[#Headers],[בתי המשפט]],Table2[[#This Row],[role]:[role]])),TRUE,FALSE)</f>
        <v>0</v>
      </c>
      <c r="P205" s="1" t="b">
        <f>IF(ISNUMBER(SEARCH(Table2[[#Headers],[מנהל]],Table2[[#This Row],[role]:[role]])),TRUE,FALSE)</f>
        <v>0</v>
      </c>
      <c r="Q205" s="1" t="b">
        <f>IF(ISNUMBER(SEARCH(Table2[[#Headers],[תעבורה]],Table2[[#This Row],[role]:[role]])),TRUE,FALSE)</f>
        <v>0</v>
      </c>
      <c r="R205" s="1" t="b">
        <f>IF(AND(Table2[[#This Row],[נשיא]]=TRUE,AND(Table2[[#This Row],[סגן]]=FALSE,Table2[[#This Row],[משנה]]=FALSE)),TRUE,FALSE)</f>
        <v>0</v>
      </c>
      <c r="S20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6" spans="1:20" x14ac:dyDescent="0.25">
      <c r="A206" s="1" t="s">
        <v>2754</v>
      </c>
      <c r="B206" s="1" t="str">
        <f>Table2[[#This Row],[Column1]]</f>
        <v>רשם בכיר בית משפט השלום קריות</v>
      </c>
      <c r="C206" s="1" t="b">
        <f>IF(ISNUMBER(SEARCH(Table2[[#Headers],[סגן]],Table2[[#This Row],[role]:[role]])),TRUE,FALSE)</f>
        <v>0</v>
      </c>
      <c r="D206" s="1" t="b">
        <f>IF(ISNUMBER(SEARCH(Table2[[#Headers],[נשיא]],Table2[[#This Row],[role]:[role]])),TRUE,FALSE)</f>
        <v>0</v>
      </c>
      <c r="E206" s="1" t="b">
        <f>IF(ISNUMBER(SEARCH(Table2[[#Headers],[שופט]],Table2[[#This Row],[role]:[role]])),TRUE,FALSE)</f>
        <v>0</v>
      </c>
      <c r="F206" s="1" t="b">
        <f>IF(ISNUMBER(SEARCH(Table2[[#Headers],[רשם]],Table2[[#This Row],[role]:[role]])),TRUE,FALSE)</f>
        <v>1</v>
      </c>
      <c r="G206" s="1" t="b">
        <f>IF(ISNUMBER(SEARCH(Table2[[#Headers],[מחוזי]],Table2[[#This Row],[role]:[role]])),TRUE,FALSE)</f>
        <v>0</v>
      </c>
      <c r="H206" s="1" t="b">
        <f>IF(ISNUMBER(SEARCH(Table2[[#Headers],[שלום]],Table2[[#This Row],[role]:[role]])),TRUE,FALSE)</f>
        <v>1</v>
      </c>
      <c r="I206" s="1" t="b">
        <f>IF(ISNUMBER(SEARCH(Table2[[#Headers],[אזורי]],Table2[[#This Row],[role]:[role]])),TRUE,FALSE)</f>
        <v>0</v>
      </c>
      <c r="J206" s="1" t="b">
        <f>IF(ISNUMBER(SEARCH(Table2[[#Headers],[ארצי]],Table2[[#This Row],[role]:[role]])),TRUE,FALSE)</f>
        <v>0</v>
      </c>
      <c r="K206" s="1" t="b">
        <f>IF(ISNUMBER(SEARCH(Table2[[#Headers],[עבודה]],Table2[[#This Row],[role]:[role]])),TRUE,FALSE)</f>
        <v>0</v>
      </c>
      <c r="L206" s="1" t="b">
        <f>IF(ISNUMBER(SEARCH(Table2[[#Headers],[עליון]],Table2[[#This Row],[role]:[role]])),TRUE,FALSE)</f>
        <v>0</v>
      </c>
      <c r="M206" s="1" t="b">
        <f>IF(ISNUMBER(SEARCH(Table2[[#Headers],[נוער]],Table2[[#This Row],[role]:[role]])),TRUE,FALSE)</f>
        <v>0</v>
      </c>
      <c r="N206" s="1" t="b">
        <f>IF(ISNUMBER(SEARCH(Table2[[#Headers],[משנה]],Table2[[#This Row],[role]:[role]])),TRUE,FALSE)</f>
        <v>0</v>
      </c>
      <c r="O206" s="1" t="b">
        <f>IF(ISNUMBER(SEARCH(Table2[[#Headers],[בתי המשפט]],Table2[[#This Row],[role]:[role]])),TRUE,FALSE)</f>
        <v>0</v>
      </c>
      <c r="P206" s="1" t="b">
        <f>IF(ISNUMBER(SEARCH(Table2[[#Headers],[מנהל]],Table2[[#This Row],[role]:[role]])),TRUE,FALSE)</f>
        <v>0</v>
      </c>
      <c r="Q206" s="1" t="b">
        <f>IF(ISNUMBER(SEARCH(Table2[[#Headers],[תעבורה]],Table2[[#This Row],[role]:[role]])),TRUE,FALSE)</f>
        <v>0</v>
      </c>
      <c r="R206" s="1" t="b">
        <f>IF(AND(Table2[[#This Row],[נשיא]]=TRUE,AND(Table2[[#This Row],[סגן]]=FALSE,Table2[[#This Row],[משנה]]=FALSE)),TRUE,FALSE)</f>
        <v>0</v>
      </c>
      <c r="S20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7" spans="1:20" x14ac:dyDescent="0.25">
      <c r="A207" s="1" t="s">
        <v>2395</v>
      </c>
      <c r="B207" s="1" t="str">
        <f>Table2[[#This Row],[Column1]]</f>
        <v>רשם בכיר בית משפט השלום ראשל"צ</v>
      </c>
      <c r="C207" s="1" t="b">
        <f>IF(ISNUMBER(SEARCH(Table2[[#Headers],[סגן]],Table2[[#This Row],[role]:[role]])),TRUE,FALSE)</f>
        <v>0</v>
      </c>
      <c r="D207" s="1" t="b">
        <f>IF(ISNUMBER(SEARCH(Table2[[#Headers],[נשיא]],Table2[[#This Row],[role]:[role]])),TRUE,FALSE)</f>
        <v>0</v>
      </c>
      <c r="E207" s="1" t="b">
        <f>IF(ISNUMBER(SEARCH(Table2[[#Headers],[שופט]],Table2[[#This Row],[role]:[role]])),TRUE,FALSE)</f>
        <v>0</v>
      </c>
      <c r="F207" s="1" t="b">
        <f>IF(ISNUMBER(SEARCH(Table2[[#Headers],[רשם]],Table2[[#This Row],[role]:[role]])),TRUE,FALSE)</f>
        <v>1</v>
      </c>
      <c r="G207" s="1" t="b">
        <f>IF(ISNUMBER(SEARCH(Table2[[#Headers],[מחוזי]],Table2[[#This Row],[role]:[role]])),TRUE,FALSE)</f>
        <v>0</v>
      </c>
      <c r="H207" s="1" t="b">
        <f>IF(ISNUMBER(SEARCH(Table2[[#Headers],[שלום]],Table2[[#This Row],[role]:[role]])),TRUE,FALSE)</f>
        <v>1</v>
      </c>
      <c r="I207" s="1" t="b">
        <f>IF(ISNUMBER(SEARCH(Table2[[#Headers],[אזורי]],Table2[[#This Row],[role]:[role]])),TRUE,FALSE)</f>
        <v>0</v>
      </c>
      <c r="J207" s="1" t="b">
        <f>IF(ISNUMBER(SEARCH(Table2[[#Headers],[ארצי]],Table2[[#This Row],[role]:[role]])),TRUE,FALSE)</f>
        <v>0</v>
      </c>
      <c r="K207" s="1" t="b">
        <f>IF(ISNUMBER(SEARCH(Table2[[#Headers],[עבודה]],Table2[[#This Row],[role]:[role]])),TRUE,FALSE)</f>
        <v>0</v>
      </c>
      <c r="L207" s="1" t="b">
        <f>IF(ISNUMBER(SEARCH(Table2[[#Headers],[עליון]],Table2[[#This Row],[role]:[role]])),TRUE,FALSE)</f>
        <v>0</v>
      </c>
      <c r="M207" s="1" t="b">
        <f>IF(ISNUMBER(SEARCH(Table2[[#Headers],[נוער]],Table2[[#This Row],[role]:[role]])),TRUE,FALSE)</f>
        <v>0</v>
      </c>
      <c r="N207" s="1" t="b">
        <f>IF(ISNUMBER(SEARCH(Table2[[#Headers],[משנה]],Table2[[#This Row],[role]:[role]])),TRUE,FALSE)</f>
        <v>0</v>
      </c>
      <c r="O207" s="1" t="b">
        <f>IF(ISNUMBER(SEARCH(Table2[[#Headers],[בתי המשפט]],Table2[[#This Row],[role]:[role]])),TRUE,FALSE)</f>
        <v>0</v>
      </c>
      <c r="P207" s="1" t="b">
        <f>IF(ISNUMBER(SEARCH(Table2[[#Headers],[מנהל]],Table2[[#This Row],[role]:[role]])),TRUE,FALSE)</f>
        <v>0</v>
      </c>
      <c r="Q207" s="1" t="b">
        <f>IF(ISNUMBER(SEARCH(Table2[[#Headers],[תעבורה]],Table2[[#This Row],[role]:[role]])),TRUE,FALSE)</f>
        <v>0</v>
      </c>
      <c r="R207" s="1" t="b">
        <f>IF(AND(Table2[[#This Row],[נשיא]]=TRUE,AND(Table2[[#This Row],[סגן]]=FALSE,Table2[[#This Row],[משנה]]=FALSE)),TRUE,FALSE)</f>
        <v>0</v>
      </c>
      <c r="S20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8" spans="1:20" x14ac:dyDescent="0.25">
      <c r="A208" s="1" t="s">
        <v>3951</v>
      </c>
      <c r="B208" s="1" t="str">
        <f>Table2[[#This Row],[Column1]]</f>
        <v>רשם בכיר בית משפט השלום רמלה</v>
      </c>
      <c r="C208" s="1" t="b">
        <f>IF(ISNUMBER(SEARCH(Table2[[#Headers],[סגן]],Table2[[#This Row],[role]:[role]])),TRUE,FALSE)</f>
        <v>0</v>
      </c>
      <c r="D208" s="1" t="b">
        <f>IF(ISNUMBER(SEARCH(Table2[[#Headers],[נשיא]],Table2[[#This Row],[role]:[role]])),TRUE,FALSE)</f>
        <v>0</v>
      </c>
      <c r="E208" s="1" t="b">
        <f>IF(ISNUMBER(SEARCH(Table2[[#Headers],[שופט]],Table2[[#This Row],[role]:[role]])),TRUE,FALSE)</f>
        <v>0</v>
      </c>
      <c r="F208" s="1" t="b">
        <f>IF(ISNUMBER(SEARCH(Table2[[#Headers],[רשם]],Table2[[#This Row],[role]:[role]])),TRUE,FALSE)</f>
        <v>1</v>
      </c>
      <c r="G208" s="1" t="b">
        <f>IF(ISNUMBER(SEARCH(Table2[[#Headers],[מחוזי]],Table2[[#This Row],[role]:[role]])),TRUE,FALSE)</f>
        <v>0</v>
      </c>
      <c r="H208" s="1" t="b">
        <f>IF(ISNUMBER(SEARCH(Table2[[#Headers],[שלום]],Table2[[#This Row],[role]:[role]])),TRUE,FALSE)</f>
        <v>1</v>
      </c>
      <c r="I208" s="1" t="b">
        <f>IF(ISNUMBER(SEARCH(Table2[[#Headers],[אזורי]],Table2[[#This Row],[role]:[role]])),TRUE,FALSE)</f>
        <v>0</v>
      </c>
      <c r="J208" s="1" t="b">
        <f>IF(ISNUMBER(SEARCH(Table2[[#Headers],[ארצי]],Table2[[#This Row],[role]:[role]])),TRUE,FALSE)</f>
        <v>0</v>
      </c>
      <c r="K208" s="1" t="b">
        <f>IF(ISNUMBER(SEARCH(Table2[[#Headers],[עבודה]],Table2[[#This Row],[role]:[role]])),TRUE,FALSE)</f>
        <v>0</v>
      </c>
      <c r="L208" s="1" t="b">
        <f>IF(ISNUMBER(SEARCH(Table2[[#Headers],[עליון]],Table2[[#This Row],[role]:[role]])),TRUE,FALSE)</f>
        <v>0</v>
      </c>
      <c r="M208" s="1" t="b">
        <f>IF(ISNUMBER(SEARCH(Table2[[#Headers],[נוער]],Table2[[#This Row],[role]:[role]])),TRUE,FALSE)</f>
        <v>0</v>
      </c>
      <c r="N208" s="1" t="b">
        <f>IF(ISNUMBER(SEARCH(Table2[[#Headers],[משנה]],Table2[[#This Row],[role]:[role]])),TRUE,FALSE)</f>
        <v>0</v>
      </c>
      <c r="O208" s="1" t="b">
        <f>IF(ISNUMBER(SEARCH(Table2[[#Headers],[בתי המשפט]],Table2[[#This Row],[role]:[role]])),TRUE,FALSE)</f>
        <v>0</v>
      </c>
      <c r="P208" s="1" t="b">
        <f>IF(ISNUMBER(SEARCH(Table2[[#Headers],[מנהל]],Table2[[#This Row],[role]:[role]])),TRUE,FALSE)</f>
        <v>0</v>
      </c>
      <c r="Q208" s="1" t="b">
        <f>IF(ISNUMBER(SEARCH(Table2[[#Headers],[תעבורה]],Table2[[#This Row],[role]:[role]])),TRUE,FALSE)</f>
        <v>0</v>
      </c>
      <c r="R208" s="1" t="b">
        <f>IF(AND(Table2[[#This Row],[נשיא]]=TRUE,AND(Table2[[#This Row],[סגן]]=FALSE,Table2[[#This Row],[משנה]]=FALSE)),TRUE,FALSE)</f>
        <v>0</v>
      </c>
      <c r="S20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09" spans="1:20" x14ac:dyDescent="0.25">
      <c r="A209" s="1" t="s">
        <v>1588</v>
      </c>
      <c r="B209" s="1" t="str">
        <f>Table2[[#This Row],[Column1]]</f>
        <v>רשם בכיר בית משפט השלום תל-אביב</v>
      </c>
      <c r="C209" s="1" t="b">
        <f>IF(ISNUMBER(SEARCH(Table2[[#Headers],[סגן]],Table2[[#This Row],[role]:[role]])),TRUE,FALSE)</f>
        <v>0</v>
      </c>
      <c r="D209" s="1" t="b">
        <f>IF(ISNUMBER(SEARCH(Table2[[#Headers],[נשיא]],Table2[[#This Row],[role]:[role]])),TRUE,FALSE)</f>
        <v>0</v>
      </c>
      <c r="E209" s="1" t="b">
        <f>IF(ISNUMBER(SEARCH(Table2[[#Headers],[שופט]],Table2[[#This Row],[role]:[role]])),TRUE,FALSE)</f>
        <v>0</v>
      </c>
      <c r="F209" s="1" t="b">
        <f>IF(ISNUMBER(SEARCH(Table2[[#Headers],[רשם]],Table2[[#This Row],[role]:[role]])),TRUE,FALSE)</f>
        <v>1</v>
      </c>
      <c r="G209" s="1" t="b">
        <f>IF(ISNUMBER(SEARCH(Table2[[#Headers],[מחוזי]],Table2[[#This Row],[role]:[role]])),TRUE,FALSE)</f>
        <v>0</v>
      </c>
      <c r="H209" s="1" t="b">
        <f>IF(ISNUMBER(SEARCH(Table2[[#Headers],[שלום]],Table2[[#This Row],[role]:[role]])),TRUE,FALSE)</f>
        <v>1</v>
      </c>
      <c r="I209" s="1" t="b">
        <f>IF(ISNUMBER(SEARCH(Table2[[#Headers],[אזורי]],Table2[[#This Row],[role]:[role]])),TRUE,FALSE)</f>
        <v>0</v>
      </c>
      <c r="J209" s="1" t="b">
        <f>IF(ISNUMBER(SEARCH(Table2[[#Headers],[ארצי]],Table2[[#This Row],[role]:[role]])),TRUE,FALSE)</f>
        <v>0</v>
      </c>
      <c r="K209" s="1" t="b">
        <f>IF(ISNUMBER(SEARCH(Table2[[#Headers],[עבודה]],Table2[[#This Row],[role]:[role]])),TRUE,FALSE)</f>
        <v>0</v>
      </c>
      <c r="L209" s="1" t="b">
        <f>IF(ISNUMBER(SEARCH(Table2[[#Headers],[עליון]],Table2[[#This Row],[role]:[role]])),TRUE,FALSE)</f>
        <v>0</v>
      </c>
      <c r="M209" s="1" t="b">
        <f>IF(ISNUMBER(SEARCH(Table2[[#Headers],[נוער]],Table2[[#This Row],[role]:[role]])),TRUE,FALSE)</f>
        <v>0</v>
      </c>
      <c r="N209" s="1" t="b">
        <f>IF(ISNUMBER(SEARCH(Table2[[#Headers],[משנה]],Table2[[#This Row],[role]:[role]])),TRUE,FALSE)</f>
        <v>0</v>
      </c>
      <c r="O209" s="1" t="b">
        <f>IF(ISNUMBER(SEARCH(Table2[[#Headers],[בתי המשפט]],Table2[[#This Row],[role]:[role]])),TRUE,FALSE)</f>
        <v>0</v>
      </c>
      <c r="P209" s="1" t="b">
        <f>IF(ISNUMBER(SEARCH(Table2[[#Headers],[מנהל]],Table2[[#This Row],[role]:[role]])),TRUE,FALSE)</f>
        <v>0</v>
      </c>
      <c r="Q209" s="1" t="b">
        <f>IF(ISNUMBER(SEARCH(Table2[[#Headers],[תעבורה]],Table2[[#This Row],[role]:[role]])),TRUE,FALSE)</f>
        <v>0</v>
      </c>
      <c r="R209" s="1" t="b">
        <f>IF(AND(Table2[[#This Row],[נשיא]]=TRUE,AND(Table2[[#This Row],[סגן]]=FALSE,Table2[[#This Row],[משנה]]=FALSE)),TRUE,FALSE)</f>
        <v>0</v>
      </c>
      <c r="S20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0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10" spans="1:20" x14ac:dyDescent="0.25">
      <c r="A210" s="1" t="s">
        <v>2115</v>
      </c>
      <c r="B210" s="1" t="str">
        <f>Table2[[#This Row],[Column1]]</f>
        <v>רשם בכיר השלום טבריה</v>
      </c>
      <c r="C210" s="1" t="b">
        <f>IF(ISNUMBER(SEARCH(Table2[[#Headers],[סגן]],Table2[[#This Row],[role]:[role]])),TRUE,FALSE)</f>
        <v>0</v>
      </c>
      <c r="D210" s="1" t="b">
        <f>IF(ISNUMBER(SEARCH(Table2[[#Headers],[נשיא]],Table2[[#This Row],[role]:[role]])),TRUE,FALSE)</f>
        <v>0</v>
      </c>
      <c r="E210" s="1" t="b">
        <f>IF(ISNUMBER(SEARCH(Table2[[#Headers],[שופט]],Table2[[#This Row],[role]:[role]])),TRUE,FALSE)</f>
        <v>0</v>
      </c>
      <c r="F210" s="1" t="b">
        <f>IF(ISNUMBER(SEARCH(Table2[[#Headers],[רשם]],Table2[[#This Row],[role]:[role]])),TRUE,FALSE)</f>
        <v>1</v>
      </c>
      <c r="G210" s="1" t="b">
        <f>IF(ISNUMBER(SEARCH(Table2[[#Headers],[מחוזי]],Table2[[#This Row],[role]:[role]])),TRUE,FALSE)</f>
        <v>0</v>
      </c>
      <c r="H210" s="1" t="b">
        <f>IF(ISNUMBER(SEARCH(Table2[[#Headers],[שלום]],Table2[[#This Row],[role]:[role]])),TRUE,FALSE)</f>
        <v>1</v>
      </c>
      <c r="I210" s="1" t="b">
        <f>IF(ISNUMBER(SEARCH(Table2[[#Headers],[אזורי]],Table2[[#This Row],[role]:[role]])),TRUE,FALSE)</f>
        <v>0</v>
      </c>
      <c r="J210" s="1" t="b">
        <f>IF(ISNUMBER(SEARCH(Table2[[#Headers],[ארצי]],Table2[[#This Row],[role]:[role]])),TRUE,FALSE)</f>
        <v>0</v>
      </c>
      <c r="K210" s="1" t="b">
        <f>IF(ISNUMBER(SEARCH(Table2[[#Headers],[עבודה]],Table2[[#This Row],[role]:[role]])),TRUE,FALSE)</f>
        <v>0</v>
      </c>
      <c r="L210" s="1" t="b">
        <f>IF(ISNUMBER(SEARCH(Table2[[#Headers],[עליון]],Table2[[#This Row],[role]:[role]])),TRUE,FALSE)</f>
        <v>0</v>
      </c>
      <c r="M210" s="1" t="b">
        <f>IF(ISNUMBER(SEARCH(Table2[[#Headers],[נוער]],Table2[[#This Row],[role]:[role]])),TRUE,FALSE)</f>
        <v>0</v>
      </c>
      <c r="N210" s="1" t="b">
        <f>IF(ISNUMBER(SEARCH(Table2[[#Headers],[משנה]],Table2[[#This Row],[role]:[role]])),TRUE,FALSE)</f>
        <v>0</v>
      </c>
      <c r="O210" s="1" t="b">
        <f>IF(ISNUMBER(SEARCH(Table2[[#Headers],[בתי המשפט]],Table2[[#This Row],[role]:[role]])),TRUE,FALSE)</f>
        <v>0</v>
      </c>
      <c r="P210" s="1" t="b">
        <f>IF(ISNUMBER(SEARCH(Table2[[#Headers],[מנהל]],Table2[[#This Row],[role]:[role]])),TRUE,FALSE)</f>
        <v>0</v>
      </c>
      <c r="Q210" s="1" t="b">
        <f>IF(ISNUMBER(SEARCH(Table2[[#Headers],[תעבורה]],Table2[[#This Row],[role]:[role]])),TRUE,FALSE)</f>
        <v>0</v>
      </c>
      <c r="R210" s="1" t="b">
        <f>IF(AND(Table2[[#This Row],[נשיא]]=TRUE,AND(Table2[[#This Row],[סגן]]=FALSE,Table2[[#This Row],[משנה]]=FALSE)),TRUE,FALSE)</f>
        <v>0</v>
      </c>
      <c r="S21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11" spans="1:20" x14ac:dyDescent="0.25">
      <c r="A211" s="1" t="s">
        <v>100</v>
      </c>
      <c r="B211" s="1" t="str">
        <f>Table2[[#This Row],[Column1]]</f>
        <v>רשם הוצל"פ בדימוס</v>
      </c>
      <c r="C211" s="1" t="b">
        <f>IF(ISNUMBER(SEARCH(Table2[[#Headers],[סגן]],Table2[[#This Row],[role]:[role]])),TRUE,FALSE)</f>
        <v>0</v>
      </c>
      <c r="D211" s="1" t="b">
        <f>IF(ISNUMBER(SEARCH(Table2[[#Headers],[נשיא]],Table2[[#This Row],[role]:[role]])),TRUE,FALSE)</f>
        <v>0</v>
      </c>
      <c r="E211" s="1" t="b">
        <f>IF(ISNUMBER(SEARCH(Table2[[#Headers],[שופט]],Table2[[#This Row],[role]:[role]])),TRUE,FALSE)</f>
        <v>0</v>
      </c>
      <c r="F211" s="1" t="b">
        <f>IF(ISNUMBER(SEARCH(Table2[[#Headers],[רשם]],Table2[[#This Row],[role]:[role]])),TRUE,FALSE)</f>
        <v>1</v>
      </c>
      <c r="G211" s="1" t="b">
        <f>IF(ISNUMBER(SEARCH(Table2[[#Headers],[מחוזי]],Table2[[#This Row],[role]:[role]])),TRUE,FALSE)</f>
        <v>0</v>
      </c>
      <c r="H211" s="1" t="b">
        <f>IF(ISNUMBER(SEARCH(Table2[[#Headers],[שלום]],Table2[[#This Row],[role]:[role]])),TRUE,FALSE)</f>
        <v>0</v>
      </c>
      <c r="I211" s="1" t="b">
        <f>IF(ISNUMBER(SEARCH(Table2[[#Headers],[אזורי]],Table2[[#This Row],[role]:[role]])),TRUE,FALSE)</f>
        <v>0</v>
      </c>
      <c r="J211" s="1" t="b">
        <f>IF(ISNUMBER(SEARCH(Table2[[#Headers],[ארצי]],Table2[[#This Row],[role]:[role]])),TRUE,FALSE)</f>
        <v>0</v>
      </c>
      <c r="K211" s="1" t="b">
        <f>IF(ISNUMBER(SEARCH(Table2[[#Headers],[עבודה]],Table2[[#This Row],[role]:[role]])),TRUE,FALSE)</f>
        <v>0</v>
      </c>
      <c r="L211" s="1" t="b">
        <f>IF(ISNUMBER(SEARCH(Table2[[#Headers],[עליון]],Table2[[#This Row],[role]:[role]])),TRUE,FALSE)</f>
        <v>0</v>
      </c>
      <c r="M211" s="1" t="b">
        <f>IF(ISNUMBER(SEARCH(Table2[[#Headers],[נוער]],Table2[[#This Row],[role]:[role]])),TRUE,FALSE)</f>
        <v>0</v>
      </c>
      <c r="N211" s="1" t="b">
        <f>IF(ISNUMBER(SEARCH(Table2[[#Headers],[משנה]],Table2[[#This Row],[role]:[role]])),TRUE,FALSE)</f>
        <v>0</v>
      </c>
      <c r="O211" s="1" t="b">
        <f>IF(ISNUMBER(SEARCH(Table2[[#Headers],[בתי המשפט]],Table2[[#This Row],[role]:[role]])),TRUE,FALSE)</f>
        <v>0</v>
      </c>
      <c r="P211" s="1" t="b">
        <f>IF(ISNUMBER(SEARCH(Table2[[#Headers],[מנהל]],Table2[[#This Row],[role]:[role]])),TRUE,FALSE)</f>
        <v>0</v>
      </c>
      <c r="Q211" s="1" t="b">
        <f>IF(ISNUMBER(SEARCH(Table2[[#Headers],[תעבורה]],Table2[[#This Row],[role]:[role]])),TRUE,FALSE)</f>
        <v>0</v>
      </c>
      <c r="R211" s="1" t="b">
        <f>IF(AND(Table2[[#This Row],[נשיא]]=TRUE,AND(Table2[[#This Row],[סגן]]=FALSE,Table2[[#This Row],[משנה]]=FALSE)),TRUE,FALSE)</f>
        <v>0</v>
      </c>
      <c r="S21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212" spans="1:20" x14ac:dyDescent="0.25">
      <c r="A212" s="1" t="s">
        <v>4017</v>
      </c>
      <c r="B212" s="1" t="s">
        <v>4298</v>
      </c>
      <c r="C212" s="1" t="b">
        <f>IF(ISNUMBER(SEARCH(Table2[[#Headers],[סגן]],Table2[[#This Row],[role]:[role]])),TRUE,FALSE)</f>
        <v>0</v>
      </c>
      <c r="D212" s="1" t="b">
        <f>IF(ISNUMBER(SEARCH(Table2[[#Headers],[נשיא]],Table2[[#This Row],[role]:[role]])),TRUE,FALSE)</f>
        <v>0</v>
      </c>
      <c r="E212" s="1" t="b">
        <f>IF(ISNUMBER(SEARCH(Table2[[#Headers],[שופט]],Table2[[#This Row],[role]:[role]])),TRUE,FALSE)</f>
        <v>1</v>
      </c>
      <c r="F212" s="1" t="b">
        <f>IF(ISNUMBER(SEARCH(Table2[[#Headers],[רשם]],Table2[[#This Row],[role]:[role]])),TRUE,FALSE)</f>
        <v>1</v>
      </c>
      <c r="G212" s="1" t="b">
        <f>IF(ISNUMBER(SEARCH(Table2[[#Headers],[מחוזי]],Table2[[#This Row],[role]:[role]])),TRUE,FALSE)</f>
        <v>0</v>
      </c>
      <c r="H212" s="1" t="b">
        <f>IF(ISNUMBER(SEARCH(Table2[[#Headers],[שלום]],Table2[[#This Row],[role]:[role]])),TRUE,FALSE)</f>
        <v>0</v>
      </c>
      <c r="I212" s="1" t="b">
        <f>IF(ISNUMBER(SEARCH(Table2[[#Headers],[אזורי]],Table2[[#This Row],[role]:[role]])),TRUE,FALSE)</f>
        <v>0</v>
      </c>
      <c r="J212" s="1" t="b">
        <f>IF(ISNUMBER(SEARCH(Table2[[#Headers],[ארצי]],Table2[[#This Row],[role]:[role]])),TRUE,FALSE)</f>
        <v>0</v>
      </c>
      <c r="K212" s="1" t="b">
        <f>IF(ISNUMBER(SEARCH(Table2[[#Headers],[עבודה]],Table2[[#This Row],[role]:[role]])),TRUE,FALSE)</f>
        <v>0</v>
      </c>
      <c r="L212" s="1" t="b">
        <f>IF(ISNUMBER(SEARCH(Table2[[#Headers],[עליון]],Table2[[#This Row],[role]:[role]])),TRUE,FALSE)</f>
        <v>0</v>
      </c>
      <c r="M212" s="1" t="b">
        <f>IF(ISNUMBER(SEARCH(Table2[[#Headers],[נוער]],Table2[[#This Row],[role]:[role]])),TRUE,FALSE)</f>
        <v>0</v>
      </c>
      <c r="N212" s="1" t="b">
        <f>IF(ISNUMBER(SEARCH(Table2[[#Headers],[משנה]],Table2[[#This Row],[role]:[role]])),TRUE,FALSE)</f>
        <v>0</v>
      </c>
      <c r="O212" s="1" t="b">
        <f>IF(ISNUMBER(SEARCH(Table2[[#Headers],[בתי המשפט]],Table2[[#This Row],[role]:[role]])),TRUE,FALSE)</f>
        <v>1</v>
      </c>
      <c r="P212" s="1" t="b">
        <f>IF(ISNUMBER(SEARCH(Table2[[#Headers],[מנהל]],Table2[[#This Row],[role]:[role]])),TRUE,FALSE)</f>
        <v>0</v>
      </c>
      <c r="Q212" s="1" t="b">
        <f>IF(ISNUMBER(SEARCH(Table2[[#Headers],[תעבורה]],Table2[[#This Row],[role]:[role]])),TRUE,FALSE)</f>
        <v>0</v>
      </c>
      <c r="R212" s="1" t="b">
        <f>IF(AND(Table2[[#This Row],[נשיא]]=TRUE,AND(Table2[[#This Row],[סגן]]=FALSE,Table2[[#This Row],[משנה]]=FALSE)),TRUE,FALSE)</f>
        <v>0</v>
      </c>
      <c r="S21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1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הנהלת בתי המשפט</v>
      </c>
    </row>
    <row r="213" spans="1:20" x14ac:dyDescent="0.25">
      <c r="A213" s="1" t="s">
        <v>4107</v>
      </c>
      <c r="B213" s="1" t="str">
        <f>Table2[[#This Row],[Column1]]</f>
        <v>רשם של בית המשפט בית משפט מחוזי</v>
      </c>
      <c r="C213" s="1" t="b">
        <f>IF(ISNUMBER(SEARCH(Table2[[#Headers],[סגן]],Table2[[#This Row],[role]:[role]])),TRUE,FALSE)</f>
        <v>0</v>
      </c>
      <c r="D213" s="1" t="b">
        <f>IF(ISNUMBER(SEARCH(Table2[[#Headers],[נשיא]],Table2[[#This Row],[role]:[role]])),TRUE,FALSE)</f>
        <v>0</v>
      </c>
      <c r="E213" s="1" t="b">
        <f>IF(ISNUMBER(SEARCH(Table2[[#Headers],[שופט]],Table2[[#This Row],[role]:[role]])),TRUE,FALSE)</f>
        <v>0</v>
      </c>
      <c r="F213" s="1" t="b">
        <f>IF(ISNUMBER(SEARCH(Table2[[#Headers],[רשם]],Table2[[#This Row],[role]:[role]])),TRUE,FALSE)</f>
        <v>1</v>
      </c>
      <c r="G213" s="1" t="b">
        <f>IF(ISNUMBER(SEARCH(Table2[[#Headers],[מחוזי]],Table2[[#This Row],[role]:[role]])),TRUE,FALSE)</f>
        <v>1</v>
      </c>
      <c r="H213" s="1" t="b">
        <f>IF(ISNUMBER(SEARCH(Table2[[#Headers],[שלום]],Table2[[#This Row],[role]:[role]])),TRUE,FALSE)</f>
        <v>0</v>
      </c>
      <c r="I213" s="1" t="b">
        <f>IF(ISNUMBER(SEARCH(Table2[[#Headers],[אזורי]],Table2[[#This Row],[role]:[role]])),TRUE,FALSE)</f>
        <v>0</v>
      </c>
      <c r="J213" s="1" t="b">
        <f>IF(ISNUMBER(SEARCH(Table2[[#Headers],[ארצי]],Table2[[#This Row],[role]:[role]])),TRUE,FALSE)</f>
        <v>0</v>
      </c>
      <c r="K213" s="1" t="b">
        <f>IF(ISNUMBER(SEARCH(Table2[[#Headers],[עבודה]],Table2[[#This Row],[role]:[role]])),TRUE,FALSE)</f>
        <v>0</v>
      </c>
      <c r="L213" s="1" t="b">
        <f>IF(ISNUMBER(SEARCH(Table2[[#Headers],[עליון]],Table2[[#This Row],[role]:[role]])),TRUE,FALSE)</f>
        <v>0</v>
      </c>
      <c r="M213" s="1" t="b">
        <f>IF(ISNUMBER(SEARCH(Table2[[#Headers],[נוער]],Table2[[#This Row],[role]:[role]])),TRUE,FALSE)</f>
        <v>0</v>
      </c>
      <c r="N213" s="1" t="b">
        <f>IF(ISNUMBER(SEARCH(Table2[[#Headers],[משנה]],Table2[[#This Row],[role]:[role]])),TRUE,FALSE)</f>
        <v>0</v>
      </c>
      <c r="O213" s="1" t="b">
        <f>IF(ISNUMBER(SEARCH(Table2[[#Headers],[בתי המשפט]],Table2[[#This Row],[role]:[role]])),TRUE,FALSE)</f>
        <v>0</v>
      </c>
      <c r="P213" s="1" t="b">
        <f>IF(ISNUMBER(SEARCH(Table2[[#Headers],[מנהל]],Table2[[#This Row],[role]:[role]])),TRUE,FALSE)</f>
        <v>0</v>
      </c>
      <c r="Q213" s="1" t="b">
        <f>IF(ISNUMBER(SEARCH(Table2[[#Headers],[תעבורה]],Table2[[#This Row],[role]:[role]])),TRUE,FALSE)</f>
        <v>0</v>
      </c>
      <c r="R213" s="1" t="b">
        <f>IF(AND(Table2[[#This Row],[נשיא]]=TRUE,AND(Table2[[#This Row],[סגן]]=FALSE,Table2[[#This Row],[משנה]]=FALSE)),TRUE,FALSE)</f>
        <v>0</v>
      </c>
      <c r="S21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14" spans="1:20" x14ac:dyDescent="0.25">
      <c r="A214" s="1" t="s">
        <v>352</v>
      </c>
      <c r="B214" s="1" t="str">
        <f>Table2[[#This Row],[Column1]]</f>
        <v>רשמת בית הדין האזורי לעבודה ב"ש</v>
      </c>
      <c r="C214" s="1" t="b">
        <f>IF(ISNUMBER(SEARCH(Table2[[#Headers],[סגן]],Table2[[#This Row],[role]:[role]])),TRUE,FALSE)</f>
        <v>0</v>
      </c>
      <c r="D214" s="1" t="b">
        <f>IF(ISNUMBER(SEARCH(Table2[[#Headers],[נשיא]],Table2[[#This Row],[role]:[role]])),TRUE,FALSE)</f>
        <v>0</v>
      </c>
      <c r="E214" s="1" t="b">
        <f>IF(ISNUMBER(SEARCH(Table2[[#Headers],[שופט]],Table2[[#This Row],[role]:[role]])),TRUE,FALSE)</f>
        <v>0</v>
      </c>
      <c r="F214" s="1" t="b">
        <f>IF(ISNUMBER(SEARCH(Table2[[#Headers],[רשם]],Table2[[#This Row],[role]:[role]])),TRUE,FALSE)</f>
        <v>1</v>
      </c>
      <c r="G214" s="1" t="b">
        <f>IF(ISNUMBER(SEARCH(Table2[[#Headers],[מחוזי]],Table2[[#This Row],[role]:[role]])),TRUE,FALSE)</f>
        <v>0</v>
      </c>
      <c r="H214" s="1" t="b">
        <f>IF(ISNUMBER(SEARCH(Table2[[#Headers],[שלום]],Table2[[#This Row],[role]:[role]])),TRUE,FALSE)</f>
        <v>0</v>
      </c>
      <c r="I214" s="1" t="b">
        <f>IF(ISNUMBER(SEARCH(Table2[[#Headers],[אזורי]],Table2[[#This Row],[role]:[role]])),TRUE,FALSE)</f>
        <v>1</v>
      </c>
      <c r="J214" s="1" t="b">
        <f>IF(ISNUMBER(SEARCH(Table2[[#Headers],[ארצי]],Table2[[#This Row],[role]:[role]])),TRUE,FALSE)</f>
        <v>0</v>
      </c>
      <c r="K214" s="1" t="b">
        <f>IF(ISNUMBER(SEARCH(Table2[[#Headers],[עבודה]],Table2[[#This Row],[role]:[role]])),TRUE,FALSE)</f>
        <v>1</v>
      </c>
      <c r="L214" s="1" t="b">
        <f>IF(ISNUMBER(SEARCH(Table2[[#Headers],[עליון]],Table2[[#This Row],[role]:[role]])),TRUE,FALSE)</f>
        <v>0</v>
      </c>
      <c r="M214" s="1" t="b">
        <f>IF(ISNUMBER(SEARCH(Table2[[#Headers],[נוער]],Table2[[#This Row],[role]:[role]])),TRUE,FALSE)</f>
        <v>0</v>
      </c>
      <c r="N214" s="1" t="b">
        <f>IF(ISNUMBER(SEARCH(Table2[[#Headers],[משנה]],Table2[[#This Row],[role]:[role]])),TRUE,FALSE)</f>
        <v>0</v>
      </c>
      <c r="O214" s="1" t="b">
        <f>IF(ISNUMBER(SEARCH(Table2[[#Headers],[בתי המשפט]],Table2[[#This Row],[role]:[role]])),TRUE,FALSE)</f>
        <v>0</v>
      </c>
      <c r="P214" s="1" t="b">
        <f>IF(ISNUMBER(SEARCH(Table2[[#Headers],[מנהל]],Table2[[#This Row],[role]:[role]])),TRUE,FALSE)</f>
        <v>0</v>
      </c>
      <c r="Q214" s="1" t="b">
        <f>IF(ISNUMBER(SEARCH(Table2[[#Headers],[תעבורה]],Table2[[#This Row],[role]:[role]])),TRUE,FALSE)</f>
        <v>0</v>
      </c>
      <c r="R214" s="1" t="b">
        <f>IF(AND(Table2[[#This Row],[נשיא]]=TRUE,AND(Table2[[#This Row],[סגן]]=FALSE,Table2[[#This Row],[משנה]]=FALSE)),TRUE,FALSE)</f>
        <v>0</v>
      </c>
      <c r="S21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15" spans="1:20" x14ac:dyDescent="0.25">
      <c r="A215" s="1" t="s">
        <v>2997</v>
      </c>
      <c r="B215" s="1" t="str">
        <f>Table2[[#This Row],[Column1]]</f>
        <v>רשמת בית הדין האזורי לעבודה בנצרת</v>
      </c>
      <c r="C215" s="1" t="b">
        <f>IF(ISNUMBER(SEARCH(Table2[[#Headers],[סגן]],Table2[[#This Row],[role]:[role]])),TRUE,FALSE)</f>
        <v>0</v>
      </c>
      <c r="D215" s="1" t="b">
        <f>IF(ISNUMBER(SEARCH(Table2[[#Headers],[נשיא]],Table2[[#This Row],[role]:[role]])),TRUE,FALSE)</f>
        <v>0</v>
      </c>
      <c r="E215" s="1" t="b">
        <f>IF(ISNUMBER(SEARCH(Table2[[#Headers],[שופט]],Table2[[#This Row],[role]:[role]])),TRUE,FALSE)</f>
        <v>0</v>
      </c>
      <c r="F215" s="1" t="b">
        <f>IF(ISNUMBER(SEARCH(Table2[[#Headers],[רשם]],Table2[[#This Row],[role]:[role]])),TRUE,FALSE)</f>
        <v>1</v>
      </c>
      <c r="G215" s="1" t="b">
        <f>IF(ISNUMBER(SEARCH(Table2[[#Headers],[מחוזי]],Table2[[#This Row],[role]:[role]])),TRUE,FALSE)</f>
        <v>0</v>
      </c>
      <c r="H215" s="1" t="b">
        <f>IF(ISNUMBER(SEARCH(Table2[[#Headers],[שלום]],Table2[[#This Row],[role]:[role]])),TRUE,FALSE)</f>
        <v>0</v>
      </c>
      <c r="I215" s="1" t="b">
        <f>IF(ISNUMBER(SEARCH(Table2[[#Headers],[אזורי]],Table2[[#This Row],[role]:[role]])),TRUE,FALSE)</f>
        <v>1</v>
      </c>
      <c r="J215" s="1" t="b">
        <f>IF(ISNUMBER(SEARCH(Table2[[#Headers],[ארצי]],Table2[[#This Row],[role]:[role]])),TRUE,FALSE)</f>
        <v>0</v>
      </c>
      <c r="K215" s="1" t="b">
        <f>IF(ISNUMBER(SEARCH(Table2[[#Headers],[עבודה]],Table2[[#This Row],[role]:[role]])),TRUE,FALSE)</f>
        <v>1</v>
      </c>
      <c r="L215" s="1" t="b">
        <f>IF(ISNUMBER(SEARCH(Table2[[#Headers],[עליון]],Table2[[#This Row],[role]:[role]])),TRUE,FALSE)</f>
        <v>0</v>
      </c>
      <c r="M215" s="1" t="b">
        <f>IF(ISNUMBER(SEARCH(Table2[[#Headers],[נוער]],Table2[[#This Row],[role]:[role]])),TRUE,FALSE)</f>
        <v>0</v>
      </c>
      <c r="N215" s="1" t="b">
        <f>IF(ISNUMBER(SEARCH(Table2[[#Headers],[משנה]],Table2[[#This Row],[role]:[role]])),TRUE,FALSE)</f>
        <v>0</v>
      </c>
      <c r="O215" s="1" t="b">
        <f>IF(ISNUMBER(SEARCH(Table2[[#Headers],[בתי המשפט]],Table2[[#This Row],[role]:[role]])),TRUE,FALSE)</f>
        <v>0</v>
      </c>
      <c r="P215" s="1" t="b">
        <f>IF(ISNUMBER(SEARCH(Table2[[#Headers],[מנהל]],Table2[[#This Row],[role]:[role]])),TRUE,FALSE)</f>
        <v>0</v>
      </c>
      <c r="Q215" s="1" t="b">
        <f>IF(ISNUMBER(SEARCH(Table2[[#Headers],[תעבורה]],Table2[[#This Row],[role]:[role]])),TRUE,FALSE)</f>
        <v>0</v>
      </c>
      <c r="R215" s="1" t="b">
        <f>IF(AND(Table2[[#This Row],[נשיא]]=TRUE,AND(Table2[[#This Row],[סגן]]=FALSE,Table2[[#This Row],[משנה]]=FALSE)),TRUE,FALSE)</f>
        <v>0</v>
      </c>
      <c r="S21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16" spans="1:20" x14ac:dyDescent="0.25">
      <c r="A216" s="1" t="s">
        <v>3023</v>
      </c>
      <c r="B216" s="1" t="str">
        <f>Table2[[#This Row],[Column1]]</f>
        <v>רשמת בית הדין האזורי לעבודה חיפה</v>
      </c>
      <c r="C216" s="1" t="b">
        <f>IF(ISNUMBER(SEARCH(Table2[[#Headers],[סגן]],Table2[[#This Row],[role]:[role]])),TRUE,FALSE)</f>
        <v>0</v>
      </c>
      <c r="D216" s="1" t="b">
        <f>IF(ISNUMBER(SEARCH(Table2[[#Headers],[נשיא]],Table2[[#This Row],[role]:[role]])),TRUE,FALSE)</f>
        <v>0</v>
      </c>
      <c r="E216" s="1" t="b">
        <f>IF(ISNUMBER(SEARCH(Table2[[#Headers],[שופט]],Table2[[#This Row],[role]:[role]])),TRUE,FALSE)</f>
        <v>0</v>
      </c>
      <c r="F216" s="1" t="b">
        <f>IF(ISNUMBER(SEARCH(Table2[[#Headers],[רשם]],Table2[[#This Row],[role]:[role]])),TRUE,FALSE)</f>
        <v>1</v>
      </c>
      <c r="G216" s="1" t="b">
        <f>IF(ISNUMBER(SEARCH(Table2[[#Headers],[מחוזי]],Table2[[#This Row],[role]:[role]])),TRUE,FALSE)</f>
        <v>0</v>
      </c>
      <c r="H216" s="1" t="b">
        <f>IF(ISNUMBER(SEARCH(Table2[[#Headers],[שלום]],Table2[[#This Row],[role]:[role]])),TRUE,FALSE)</f>
        <v>0</v>
      </c>
      <c r="I216" s="1" t="b">
        <f>IF(ISNUMBER(SEARCH(Table2[[#Headers],[אזורי]],Table2[[#This Row],[role]:[role]])),TRUE,FALSE)</f>
        <v>1</v>
      </c>
      <c r="J216" s="1" t="b">
        <f>IF(ISNUMBER(SEARCH(Table2[[#Headers],[ארצי]],Table2[[#This Row],[role]:[role]])),TRUE,FALSE)</f>
        <v>0</v>
      </c>
      <c r="K216" s="1" t="b">
        <f>IF(ISNUMBER(SEARCH(Table2[[#Headers],[עבודה]],Table2[[#This Row],[role]:[role]])),TRUE,FALSE)</f>
        <v>1</v>
      </c>
      <c r="L216" s="1" t="b">
        <f>IF(ISNUMBER(SEARCH(Table2[[#Headers],[עליון]],Table2[[#This Row],[role]:[role]])),TRUE,FALSE)</f>
        <v>0</v>
      </c>
      <c r="M216" s="1" t="b">
        <f>IF(ISNUMBER(SEARCH(Table2[[#Headers],[נוער]],Table2[[#This Row],[role]:[role]])),TRUE,FALSE)</f>
        <v>0</v>
      </c>
      <c r="N216" s="1" t="b">
        <f>IF(ISNUMBER(SEARCH(Table2[[#Headers],[משנה]],Table2[[#This Row],[role]:[role]])),TRUE,FALSE)</f>
        <v>0</v>
      </c>
      <c r="O216" s="1" t="b">
        <f>IF(ISNUMBER(SEARCH(Table2[[#Headers],[בתי המשפט]],Table2[[#This Row],[role]:[role]])),TRUE,FALSE)</f>
        <v>0</v>
      </c>
      <c r="P216" s="1" t="b">
        <f>IF(ISNUMBER(SEARCH(Table2[[#Headers],[מנהל]],Table2[[#This Row],[role]:[role]])),TRUE,FALSE)</f>
        <v>0</v>
      </c>
      <c r="Q216" s="1" t="b">
        <f>IF(ISNUMBER(SEARCH(Table2[[#Headers],[תעבורה]],Table2[[#This Row],[role]:[role]])),TRUE,FALSE)</f>
        <v>0</v>
      </c>
      <c r="R216" s="1" t="b">
        <f>IF(AND(Table2[[#This Row],[נשיא]]=TRUE,AND(Table2[[#This Row],[סגן]]=FALSE,Table2[[#This Row],[משנה]]=FALSE)),TRUE,FALSE)</f>
        <v>0</v>
      </c>
      <c r="S21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17" spans="1:20" x14ac:dyDescent="0.25">
      <c r="A217" s="1" t="s">
        <v>4029</v>
      </c>
      <c r="B217" s="1" t="str">
        <f>Table2[[#This Row],[Column1]]</f>
        <v>רשמת בית הדין האזורי לעבודה ירושלים</v>
      </c>
      <c r="C217" s="1" t="b">
        <f>IF(ISNUMBER(SEARCH(Table2[[#Headers],[סגן]],Table2[[#This Row],[role]:[role]])),TRUE,FALSE)</f>
        <v>0</v>
      </c>
      <c r="D217" s="1" t="b">
        <f>IF(ISNUMBER(SEARCH(Table2[[#Headers],[נשיא]],Table2[[#This Row],[role]:[role]])),TRUE,FALSE)</f>
        <v>0</v>
      </c>
      <c r="E217" s="1" t="b">
        <f>IF(ISNUMBER(SEARCH(Table2[[#Headers],[שופט]],Table2[[#This Row],[role]:[role]])),TRUE,FALSE)</f>
        <v>0</v>
      </c>
      <c r="F217" s="1" t="b">
        <f>IF(ISNUMBER(SEARCH(Table2[[#Headers],[רשם]],Table2[[#This Row],[role]:[role]])),TRUE,FALSE)</f>
        <v>1</v>
      </c>
      <c r="G217" s="1" t="b">
        <f>IF(ISNUMBER(SEARCH(Table2[[#Headers],[מחוזי]],Table2[[#This Row],[role]:[role]])),TRUE,FALSE)</f>
        <v>0</v>
      </c>
      <c r="H217" s="1" t="b">
        <f>IF(ISNUMBER(SEARCH(Table2[[#Headers],[שלום]],Table2[[#This Row],[role]:[role]])),TRUE,FALSE)</f>
        <v>0</v>
      </c>
      <c r="I217" s="1" t="b">
        <f>IF(ISNUMBER(SEARCH(Table2[[#Headers],[אזורי]],Table2[[#This Row],[role]:[role]])),TRUE,FALSE)</f>
        <v>1</v>
      </c>
      <c r="J217" s="1" t="b">
        <f>IF(ISNUMBER(SEARCH(Table2[[#Headers],[ארצי]],Table2[[#This Row],[role]:[role]])),TRUE,FALSE)</f>
        <v>0</v>
      </c>
      <c r="K217" s="1" t="b">
        <f>IF(ISNUMBER(SEARCH(Table2[[#Headers],[עבודה]],Table2[[#This Row],[role]:[role]])),TRUE,FALSE)</f>
        <v>1</v>
      </c>
      <c r="L217" s="1" t="b">
        <f>IF(ISNUMBER(SEARCH(Table2[[#Headers],[עליון]],Table2[[#This Row],[role]:[role]])),TRUE,FALSE)</f>
        <v>0</v>
      </c>
      <c r="M217" s="1" t="b">
        <f>IF(ISNUMBER(SEARCH(Table2[[#Headers],[נוער]],Table2[[#This Row],[role]:[role]])),TRUE,FALSE)</f>
        <v>0</v>
      </c>
      <c r="N217" s="1" t="b">
        <f>IF(ISNUMBER(SEARCH(Table2[[#Headers],[משנה]],Table2[[#This Row],[role]:[role]])),TRUE,FALSE)</f>
        <v>0</v>
      </c>
      <c r="O217" s="1" t="b">
        <f>IF(ISNUMBER(SEARCH(Table2[[#Headers],[בתי המשפט]],Table2[[#This Row],[role]:[role]])),TRUE,FALSE)</f>
        <v>0</v>
      </c>
      <c r="P217" s="1" t="b">
        <f>IF(ISNUMBER(SEARCH(Table2[[#Headers],[מנהל]],Table2[[#This Row],[role]:[role]])),TRUE,FALSE)</f>
        <v>0</v>
      </c>
      <c r="Q217" s="1" t="b">
        <f>IF(ISNUMBER(SEARCH(Table2[[#Headers],[תעבורה]],Table2[[#This Row],[role]:[role]])),TRUE,FALSE)</f>
        <v>0</v>
      </c>
      <c r="R217" s="1" t="b">
        <f>IF(AND(Table2[[#This Row],[נשיא]]=TRUE,AND(Table2[[#This Row],[סגן]]=FALSE,Table2[[#This Row],[משנה]]=FALSE)),TRUE,FALSE)</f>
        <v>0</v>
      </c>
      <c r="S21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18" spans="1:20" x14ac:dyDescent="0.25">
      <c r="A218" s="1" t="s">
        <v>4254</v>
      </c>
      <c r="B218" s="1" t="str">
        <f>Table2[[#This Row],[Column1]]</f>
        <v>רשמת בית הדין האזורי לעבודה נצרת</v>
      </c>
      <c r="C218" s="1" t="b">
        <f>IF(ISNUMBER(SEARCH(Table2[[#Headers],[סגן]],Table2[[#This Row],[role]:[role]])),TRUE,FALSE)</f>
        <v>0</v>
      </c>
      <c r="D218" s="1" t="b">
        <f>IF(ISNUMBER(SEARCH(Table2[[#Headers],[נשיא]],Table2[[#This Row],[role]:[role]])),TRUE,FALSE)</f>
        <v>0</v>
      </c>
      <c r="E218" s="1" t="b">
        <f>IF(ISNUMBER(SEARCH(Table2[[#Headers],[שופט]],Table2[[#This Row],[role]:[role]])),TRUE,FALSE)</f>
        <v>0</v>
      </c>
      <c r="F218" s="1" t="b">
        <f>IF(ISNUMBER(SEARCH(Table2[[#Headers],[רשם]],Table2[[#This Row],[role]:[role]])),TRUE,FALSE)</f>
        <v>1</v>
      </c>
      <c r="G218" s="1" t="b">
        <f>IF(ISNUMBER(SEARCH(Table2[[#Headers],[מחוזי]],Table2[[#This Row],[role]:[role]])),TRUE,FALSE)</f>
        <v>0</v>
      </c>
      <c r="H218" s="1" t="b">
        <f>IF(ISNUMBER(SEARCH(Table2[[#Headers],[שלום]],Table2[[#This Row],[role]:[role]])),TRUE,FALSE)</f>
        <v>0</v>
      </c>
      <c r="I218" s="1" t="b">
        <f>IF(ISNUMBER(SEARCH(Table2[[#Headers],[אזורי]],Table2[[#This Row],[role]:[role]])),TRUE,FALSE)</f>
        <v>1</v>
      </c>
      <c r="J218" s="1" t="b">
        <f>IF(ISNUMBER(SEARCH(Table2[[#Headers],[ארצי]],Table2[[#This Row],[role]:[role]])),TRUE,FALSE)</f>
        <v>0</v>
      </c>
      <c r="K218" s="1" t="b">
        <f>IF(ISNUMBER(SEARCH(Table2[[#Headers],[עבודה]],Table2[[#This Row],[role]:[role]])),TRUE,FALSE)</f>
        <v>1</v>
      </c>
      <c r="L218" s="1" t="b">
        <f>IF(ISNUMBER(SEARCH(Table2[[#Headers],[עליון]],Table2[[#This Row],[role]:[role]])),TRUE,FALSE)</f>
        <v>0</v>
      </c>
      <c r="M218" s="1" t="b">
        <f>IF(ISNUMBER(SEARCH(Table2[[#Headers],[נוער]],Table2[[#This Row],[role]:[role]])),TRUE,FALSE)</f>
        <v>0</v>
      </c>
      <c r="N218" s="1" t="b">
        <f>IF(ISNUMBER(SEARCH(Table2[[#Headers],[משנה]],Table2[[#This Row],[role]:[role]])),TRUE,FALSE)</f>
        <v>0</v>
      </c>
      <c r="O218" s="1" t="b">
        <f>IF(ISNUMBER(SEARCH(Table2[[#Headers],[בתי המשפט]],Table2[[#This Row],[role]:[role]])),TRUE,FALSE)</f>
        <v>0</v>
      </c>
      <c r="P218" s="1" t="b">
        <f>IF(ISNUMBER(SEARCH(Table2[[#Headers],[מנהל]],Table2[[#This Row],[role]:[role]])),TRUE,FALSE)</f>
        <v>0</v>
      </c>
      <c r="Q218" s="1" t="b">
        <f>IF(ISNUMBER(SEARCH(Table2[[#Headers],[תעבורה]],Table2[[#This Row],[role]:[role]])),TRUE,FALSE)</f>
        <v>0</v>
      </c>
      <c r="R218" s="1" t="b">
        <f>IF(AND(Table2[[#This Row],[נשיא]]=TRUE,AND(Table2[[#This Row],[סגן]]=FALSE,Table2[[#This Row],[משנה]]=FALSE)),TRUE,FALSE)</f>
        <v>0</v>
      </c>
      <c r="S21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19" spans="1:20" x14ac:dyDescent="0.25">
      <c r="A219" s="1" t="s">
        <v>677</v>
      </c>
      <c r="B219" s="1" t="str">
        <f>Table2[[#This Row],[Column1]]</f>
        <v>רשמת בית הדין האזורי לעבודה תל-אביב</v>
      </c>
      <c r="C219" s="1" t="b">
        <f>IF(ISNUMBER(SEARCH(Table2[[#Headers],[סגן]],Table2[[#This Row],[role]:[role]])),TRUE,FALSE)</f>
        <v>0</v>
      </c>
      <c r="D219" s="1" t="b">
        <f>IF(ISNUMBER(SEARCH(Table2[[#Headers],[נשיא]],Table2[[#This Row],[role]:[role]])),TRUE,FALSE)</f>
        <v>0</v>
      </c>
      <c r="E219" s="1" t="b">
        <f>IF(ISNUMBER(SEARCH(Table2[[#Headers],[שופט]],Table2[[#This Row],[role]:[role]])),TRUE,FALSE)</f>
        <v>0</v>
      </c>
      <c r="F219" s="1" t="b">
        <f>IF(ISNUMBER(SEARCH(Table2[[#Headers],[רשם]],Table2[[#This Row],[role]:[role]])),TRUE,FALSE)</f>
        <v>1</v>
      </c>
      <c r="G219" s="1" t="b">
        <f>IF(ISNUMBER(SEARCH(Table2[[#Headers],[מחוזי]],Table2[[#This Row],[role]:[role]])),TRUE,FALSE)</f>
        <v>0</v>
      </c>
      <c r="H219" s="1" t="b">
        <f>IF(ISNUMBER(SEARCH(Table2[[#Headers],[שלום]],Table2[[#This Row],[role]:[role]])),TRUE,FALSE)</f>
        <v>0</v>
      </c>
      <c r="I219" s="1" t="b">
        <f>IF(ISNUMBER(SEARCH(Table2[[#Headers],[אזורי]],Table2[[#This Row],[role]:[role]])),TRUE,FALSE)</f>
        <v>1</v>
      </c>
      <c r="J219" s="1" t="b">
        <f>IF(ISNUMBER(SEARCH(Table2[[#Headers],[ארצי]],Table2[[#This Row],[role]:[role]])),TRUE,FALSE)</f>
        <v>0</v>
      </c>
      <c r="K219" s="1" t="b">
        <f>IF(ISNUMBER(SEARCH(Table2[[#Headers],[עבודה]],Table2[[#This Row],[role]:[role]])),TRUE,FALSE)</f>
        <v>1</v>
      </c>
      <c r="L219" s="1" t="b">
        <f>IF(ISNUMBER(SEARCH(Table2[[#Headers],[עליון]],Table2[[#This Row],[role]:[role]])),TRUE,FALSE)</f>
        <v>0</v>
      </c>
      <c r="M219" s="1" t="b">
        <f>IF(ISNUMBER(SEARCH(Table2[[#Headers],[נוער]],Table2[[#This Row],[role]:[role]])),TRUE,FALSE)</f>
        <v>0</v>
      </c>
      <c r="N219" s="1" t="b">
        <f>IF(ISNUMBER(SEARCH(Table2[[#Headers],[משנה]],Table2[[#This Row],[role]:[role]])),TRUE,FALSE)</f>
        <v>0</v>
      </c>
      <c r="O219" s="1" t="b">
        <f>IF(ISNUMBER(SEARCH(Table2[[#Headers],[בתי המשפט]],Table2[[#This Row],[role]:[role]])),TRUE,FALSE)</f>
        <v>0</v>
      </c>
      <c r="P219" s="1" t="b">
        <f>IF(ISNUMBER(SEARCH(Table2[[#Headers],[מנהל]],Table2[[#This Row],[role]:[role]])),TRUE,FALSE)</f>
        <v>0</v>
      </c>
      <c r="Q219" s="1" t="b">
        <f>IF(ISNUMBER(SEARCH(Table2[[#Headers],[תעבורה]],Table2[[#This Row],[role]:[role]])),TRUE,FALSE)</f>
        <v>0</v>
      </c>
      <c r="R219" s="1" t="b">
        <f>IF(AND(Table2[[#This Row],[נשיא]]=TRUE,AND(Table2[[#This Row],[סגן]]=FALSE,Table2[[#This Row],[משנה]]=FALSE)),TRUE,FALSE)</f>
        <v>0</v>
      </c>
      <c r="S21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1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20" spans="1:20" x14ac:dyDescent="0.25">
      <c r="A220" s="1" t="s">
        <v>1923</v>
      </c>
      <c r="B220" s="1" t="str">
        <f>Table2[[#This Row],[Column1]]</f>
        <v>רשמת בית הדין האזורי לעבודה תל-אביב בדימוס</v>
      </c>
      <c r="C220" s="1" t="b">
        <f>IF(ISNUMBER(SEARCH(Table2[[#Headers],[סגן]],Table2[[#This Row],[role]:[role]])),TRUE,FALSE)</f>
        <v>0</v>
      </c>
      <c r="D220" s="1" t="b">
        <f>IF(ISNUMBER(SEARCH(Table2[[#Headers],[נשיא]],Table2[[#This Row],[role]:[role]])),TRUE,FALSE)</f>
        <v>0</v>
      </c>
      <c r="E220" s="1" t="b">
        <f>IF(ISNUMBER(SEARCH(Table2[[#Headers],[שופט]],Table2[[#This Row],[role]:[role]])),TRUE,FALSE)</f>
        <v>0</v>
      </c>
      <c r="F220" s="1" t="b">
        <f>IF(ISNUMBER(SEARCH(Table2[[#Headers],[רשם]],Table2[[#This Row],[role]:[role]])),TRUE,FALSE)</f>
        <v>1</v>
      </c>
      <c r="G220" s="1" t="b">
        <f>IF(ISNUMBER(SEARCH(Table2[[#Headers],[מחוזי]],Table2[[#This Row],[role]:[role]])),TRUE,FALSE)</f>
        <v>0</v>
      </c>
      <c r="H220" s="1" t="b">
        <f>IF(ISNUMBER(SEARCH(Table2[[#Headers],[שלום]],Table2[[#This Row],[role]:[role]])),TRUE,FALSE)</f>
        <v>0</v>
      </c>
      <c r="I220" s="1" t="b">
        <f>IF(ISNUMBER(SEARCH(Table2[[#Headers],[אזורי]],Table2[[#This Row],[role]:[role]])),TRUE,FALSE)</f>
        <v>1</v>
      </c>
      <c r="J220" s="1" t="b">
        <f>IF(ISNUMBER(SEARCH(Table2[[#Headers],[ארצי]],Table2[[#This Row],[role]:[role]])),TRUE,FALSE)</f>
        <v>0</v>
      </c>
      <c r="K220" s="1" t="b">
        <f>IF(ISNUMBER(SEARCH(Table2[[#Headers],[עבודה]],Table2[[#This Row],[role]:[role]])),TRUE,FALSE)</f>
        <v>1</v>
      </c>
      <c r="L220" s="1" t="b">
        <f>IF(ISNUMBER(SEARCH(Table2[[#Headers],[עליון]],Table2[[#This Row],[role]:[role]])),TRUE,FALSE)</f>
        <v>0</v>
      </c>
      <c r="M220" s="1" t="b">
        <f>IF(ISNUMBER(SEARCH(Table2[[#Headers],[נוער]],Table2[[#This Row],[role]:[role]])),TRUE,FALSE)</f>
        <v>0</v>
      </c>
      <c r="N220" s="1" t="b">
        <f>IF(ISNUMBER(SEARCH(Table2[[#Headers],[משנה]],Table2[[#This Row],[role]:[role]])),TRUE,FALSE)</f>
        <v>0</v>
      </c>
      <c r="O220" s="1" t="b">
        <f>IF(ISNUMBER(SEARCH(Table2[[#Headers],[בתי המשפט]],Table2[[#This Row],[role]:[role]])),TRUE,FALSE)</f>
        <v>0</v>
      </c>
      <c r="P220" s="1" t="b">
        <f>IF(ISNUMBER(SEARCH(Table2[[#Headers],[מנהל]],Table2[[#This Row],[role]:[role]])),TRUE,FALSE)</f>
        <v>0</v>
      </c>
      <c r="Q220" s="1" t="b">
        <f>IF(ISNUMBER(SEARCH(Table2[[#Headers],[תעבורה]],Table2[[#This Row],[role]:[role]])),TRUE,FALSE)</f>
        <v>0</v>
      </c>
      <c r="R220" s="1" t="b">
        <f>IF(AND(Table2[[#This Row],[נשיא]]=TRUE,AND(Table2[[#This Row],[סגן]]=FALSE,Table2[[#This Row],[משנה]]=FALSE)),TRUE,FALSE)</f>
        <v>0</v>
      </c>
      <c r="S22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21" spans="1:20" x14ac:dyDescent="0.25">
      <c r="A221" s="1" t="s">
        <v>416</v>
      </c>
      <c r="B221" s="1" t="str">
        <f>Table2[[#This Row],[Column1]]</f>
        <v>רשמת בית הדין הארצי לעבודה בדימוס</v>
      </c>
      <c r="C221" s="1" t="b">
        <f>IF(ISNUMBER(SEARCH(Table2[[#Headers],[סגן]],Table2[[#This Row],[role]:[role]])),TRUE,FALSE)</f>
        <v>0</v>
      </c>
      <c r="D221" s="1" t="b">
        <f>IF(ISNUMBER(SEARCH(Table2[[#Headers],[נשיא]],Table2[[#This Row],[role]:[role]])),TRUE,FALSE)</f>
        <v>0</v>
      </c>
      <c r="E221" s="1" t="b">
        <f>IF(ISNUMBER(SEARCH(Table2[[#Headers],[שופט]],Table2[[#This Row],[role]:[role]])),TRUE,FALSE)</f>
        <v>0</v>
      </c>
      <c r="F221" s="1" t="b">
        <f>IF(ISNUMBER(SEARCH(Table2[[#Headers],[רשם]],Table2[[#This Row],[role]:[role]])),TRUE,FALSE)</f>
        <v>1</v>
      </c>
      <c r="G221" s="1" t="b">
        <f>IF(ISNUMBER(SEARCH(Table2[[#Headers],[מחוזי]],Table2[[#This Row],[role]:[role]])),TRUE,FALSE)</f>
        <v>0</v>
      </c>
      <c r="H221" s="1" t="b">
        <f>IF(ISNUMBER(SEARCH(Table2[[#Headers],[שלום]],Table2[[#This Row],[role]:[role]])),TRUE,FALSE)</f>
        <v>0</v>
      </c>
      <c r="I221" s="1" t="b">
        <f>IF(ISNUMBER(SEARCH(Table2[[#Headers],[אזורי]],Table2[[#This Row],[role]:[role]])),TRUE,FALSE)</f>
        <v>0</v>
      </c>
      <c r="J221" s="1" t="b">
        <f>IF(ISNUMBER(SEARCH(Table2[[#Headers],[ארצי]],Table2[[#This Row],[role]:[role]])),TRUE,FALSE)</f>
        <v>1</v>
      </c>
      <c r="K221" s="1" t="b">
        <f>IF(ISNUMBER(SEARCH(Table2[[#Headers],[עבודה]],Table2[[#This Row],[role]:[role]])),TRUE,FALSE)</f>
        <v>1</v>
      </c>
      <c r="L221" s="1" t="b">
        <f>IF(ISNUMBER(SEARCH(Table2[[#Headers],[עליון]],Table2[[#This Row],[role]:[role]])),TRUE,FALSE)</f>
        <v>0</v>
      </c>
      <c r="M221" s="1" t="b">
        <f>IF(ISNUMBER(SEARCH(Table2[[#Headers],[נוער]],Table2[[#This Row],[role]:[role]])),TRUE,FALSE)</f>
        <v>0</v>
      </c>
      <c r="N221" s="1" t="b">
        <f>IF(ISNUMBER(SEARCH(Table2[[#Headers],[משנה]],Table2[[#This Row],[role]:[role]])),TRUE,FALSE)</f>
        <v>0</v>
      </c>
      <c r="O221" s="1" t="b">
        <f>IF(ISNUMBER(SEARCH(Table2[[#Headers],[בתי המשפט]],Table2[[#This Row],[role]:[role]])),TRUE,FALSE)</f>
        <v>0</v>
      </c>
      <c r="P221" s="1" t="b">
        <f>IF(ISNUMBER(SEARCH(Table2[[#Headers],[מנהל]],Table2[[#This Row],[role]:[role]])),TRUE,FALSE)</f>
        <v>0</v>
      </c>
      <c r="Q221" s="1" t="b">
        <f>IF(ISNUMBER(SEARCH(Table2[[#Headers],[תעבורה]],Table2[[#This Row],[role]:[role]])),TRUE,FALSE)</f>
        <v>0</v>
      </c>
      <c r="R221" s="1" t="b">
        <f>IF(AND(Table2[[#This Row],[נשיא]]=TRUE,AND(Table2[[#This Row],[סגן]]=FALSE,Table2[[#This Row],[משנה]]=FALSE)),TRUE,FALSE)</f>
        <v>0</v>
      </c>
      <c r="S22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222" spans="1:20" x14ac:dyDescent="0.25">
      <c r="A222" s="1" t="s">
        <v>1889</v>
      </c>
      <c r="B222" s="1" t="str">
        <f>Table2[[#This Row],[Column1]]</f>
        <v>רשמת בית המשפט המחוזי ירושלים בדימוס</v>
      </c>
      <c r="C222" s="1" t="b">
        <f>IF(ISNUMBER(SEARCH(Table2[[#Headers],[סגן]],Table2[[#This Row],[role]:[role]])),TRUE,FALSE)</f>
        <v>0</v>
      </c>
      <c r="D222" s="1" t="b">
        <f>IF(ISNUMBER(SEARCH(Table2[[#Headers],[נשיא]],Table2[[#This Row],[role]:[role]])),TRUE,FALSE)</f>
        <v>0</v>
      </c>
      <c r="E222" s="1" t="b">
        <f>IF(ISNUMBER(SEARCH(Table2[[#Headers],[שופט]],Table2[[#This Row],[role]:[role]])),TRUE,FALSE)</f>
        <v>0</v>
      </c>
      <c r="F222" s="1" t="b">
        <f>IF(ISNUMBER(SEARCH(Table2[[#Headers],[רשם]],Table2[[#This Row],[role]:[role]])),TRUE,FALSE)</f>
        <v>1</v>
      </c>
      <c r="G222" s="1" t="b">
        <f>IF(ISNUMBER(SEARCH(Table2[[#Headers],[מחוזי]],Table2[[#This Row],[role]:[role]])),TRUE,FALSE)</f>
        <v>1</v>
      </c>
      <c r="H222" s="1" t="b">
        <f>IF(ISNUMBER(SEARCH(Table2[[#Headers],[שלום]],Table2[[#This Row],[role]:[role]])),TRUE,FALSE)</f>
        <v>0</v>
      </c>
      <c r="I222" s="1" t="b">
        <f>IF(ISNUMBER(SEARCH(Table2[[#Headers],[אזורי]],Table2[[#This Row],[role]:[role]])),TRUE,FALSE)</f>
        <v>0</v>
      </c>
      <c r="J222" s="1" t="b">
        <f>IF(ISNUMBER(SEARCH(Table2[[#Headers],[ארצי]],Table2[[#This Row],[role]:[role]])),TRUE,FALSE)</f>
        <v>0</v>
      </c>
      <c r="K222" s="1" t="b">
        <f>IF(ISNUMBER(SEARCH(Table2[[#Headers],[עבודה]],Table2[[#This Row],[role]:[role]])),TRUE,FALSE)</f>
        <v>0</v>
      </c>
      <c r="L222" s="1" t="b">
        <f>IF(ISNUMBER(SEARCH(Table2[[#Headers],[עליון]],Table2[[#This Row],[role]:[role]])),TRUE,FALSE)</f>
        <v>0</v>
      </c>
      <c r="M222" s="1" t="b">
        <f>IF(ISNUMBER(SEARCH(Table2[[#Headers],[נוער]],Table2[[#This Row],[role]:[role]])),TRUE,FALSE)</f>
        <v>0</v>
      </c>
      <c r="N222" s="1" t="b">
        <f>IF(ISNUMBER(SEARCH(Table2[[#Headers],[משנה]],Table2[[#This Row],[role]:[role]])),TRUE,FALSE)</f>
        <v>0</v>
      </c>
      <c r="O222" s="1" t="b">
        <f>IF(ISNUMBER(SEARCH(Table2[[#Headers],[בתי המשפט]],Table2[[#This Row],[role]:[role]])),TRUE,FALSE)</f>
        <v>0</v>
      </c>
      <c r="P222" s="1" t="b">
        <f>IF(ISNUMBER(SEARCH(Table2[[#Headers],[מנהל]],Table2[[#This Row],[role]:[role]])),TRUE,FALSE)</f>
        <v>0</v>
      </c>
      <c r="Q222" s="1" t="b">
        <f>IF(ISNUMBER(SEARCH(Table2[[#Headers],[תעבורה]],Table2[[#This Row],[role]:[role]])),TRUE,FALSE)</f>
        <v>0</v>
      </c>
      <c r="R222" s="1" t="b">
        <f>IF(AND(Table2[[#This Row],[נשיא]]=TRUE,AND(Table2[[#This Row],[סגן]]=FALSE,Table2[[#This Row],[משנה]]=FALSE)),TRUE,FALSE)</f>
        <v>0</v>
      </c>
      <c r="S22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23" spans="1:20" x14ac:dyDescent="0.25">
      <c r="A223" s="1" t="s">
        <v>3009</v>
      </c>
      <c r="B223" s="1" t="str">
        <f>Table2[[#This Row],[Column1]]</f>
        <v>רשמת בית המשפט המחוזי נצרת</v>
      </c>
      <c r="C223" s="1" t="b">
        <f>IF(ISNUMBER(SEARCH(Table2[[#Headers],[סגן]],Table2[[#This Row],[role]:[role]])),TRUE,FALSE)</f>
        <v>0</v>
      </c>
      <c r="D223" s="1" t="b">
        <f>IF(ISNUMBER(SEARCH(Table2[[#Headers],[נשיא]],Table2[[#This Row],[role]:[role]])),TRUE,FALSE)</f>
        <v>0</v>
      </c>
      <c r="E223" s="1" t="b">
        <f>IF(ISNUMBER(SEARCH(Table2[[#Headers],[שופט]],Table2[[#This Row],[role]:[role]])),TRUE,FALSE)</f>
        <v>0</v>
      </c>
      <c r="F223" s="1" t="b">
        <f>IF(ISNUMBER(SEARCH(Table2[[#Headers],[רשם]],Table2[[#This Row],[role]:[role]])),TRUE,FALSE)</f>
        <v>1</v>
      </c>
      <c r="G223" s="1" t="b">
        <f>IF(ISNUMBER(SEARCH(Table2[[#Headers],[מחוזי]],Table2[[#This Row],[role]:[role]])),TRUE,FALSE)</f>
        <v>1</v>
      </c>
      <c r="H223" s="1" t="b">
        <f>IF(ISNUMBER(SEARCH(Table2[[#Headers],[שלום]],Table2[[#This Row],[role]:[role]])),TRUE,FALSE)</f>
        <v>0</v>
      </c>
      <c r="I223" s="1" t="b">
        <f>IF(ISNUMBER(SEARCH(Table2[[#Headers],[אזורי]],Table2[[#This Row],[role]:[role]])),TRUE,FALSE)</f>
        <v>0</v>
      </c>
      <c r="J223" s="1" t="b">
        <f>IF(ISNUMBER(SEARCH(Table2[[#Headers],[ארצי]],Table2[[#This Row],[role]:[role]])),TRUE,FALSE)</f>
        <v>0</v>
      </c>
      <c r="K223" s="1" t="b">
        <f>IF(ISNUMBER(SEARCH(Table2[[#Headers],[עבודה]],Table2[[#This Row],[role]:[role]])),TRUE,FALSE)</f>
        <v>0</v>
      </c>
      <c r="L223" s="1" t="b">
        <f>IF(ISNUMBER(SEARCH(Table2[[#Headers],[עליון]],Table2[[#This Row],[role]:[role]])),TRUE,FALSE)</f>
        <v>0</v>
      </c>
      <c r="M223" s="1" t="b">
        <f>IF(ISNUMBER(SEARCH(Table2[[#Headers],[נוער]],Table2[[#This Row],[role]:[role]])),TRUE,FALSE)</f>
        <v>0</v>
      </c>
      <c r="N223" s="1" t="b">
        <f>IF(ISNUMBER(SEARCH(Table2[[#Headers],[משנה]],Table2[[#This Row],[role]:[role]])),TRUE,FALSE)</f>
        <v>0</v>
      </c>
      <c r="O223" s="1" t="b">
        <f>IF(ISNUMBER(SEARCH(Table2[[#Headers],[בתי המשפט]],Table2[[#This Row],[role]:[role]])),TRUE,FALSE)</f>
        <v>0</v>
      </c>
      <c r="P223" s="1" t="b">
        <f>IF(ISNUMBER(SEARCH(Table2[[#Headers],[מנהל]],Table2[[#This Row],[role]:[role]])),TRUE,FALSE)</f>
        <v>0</v>
      </c>
      <c r="Q223" s="1" t="b">
        <f>IF(ISNUMBER(SEARCH(Table2[[#Headers],[תעבורה]],Table2[[#This Row],[role]:[role]])),TRUE,FALSE)</f>
        <v>0</v>
      </c>
      <c r="R223" s="1" t="b">
        <f>IF(AND(Table2[[#This Row],[נשיא]]=TRUE,AND(Table2[[#This Row],[סגן]]=FALSE,Table2[[#This Row],[משנה]]=FALSE)),TRUE,FALSE)</f>
        <v>0</v>
      </c>
      <c r="S22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24" spans="1:20" x14ac:dyDescent="0.25">
      <c r="A224" s="1" t="s">
        <v>3315</v>
      </c>
      <c r="B224" s="1" t="str">
        <f>Table2[[#This Row],[Column1]]</f>
        <v>רשמת בית משפט השלום חיפה בדימוס</v>
      </c>
      <c r="C224" s="1" t="b">
        <f>IF(ISNUMBER(SEARCH(Table2[[#Headers],[סגן]],Table2[[#This Row],[role]:[role]])),TRUE,FALSE)</f>
        <v>0</v>
      </c>
      <c r="D224" s="1" t="b">
        <f>IF(ISNUMBER(SEARCH(Table2[[#Headers],[נשיא]],Table2[[#This Row],[role]:[role]])),TRUE,FALSE)</f>
        <v>0</v>
      </c>
      <c r="E224" s="1" t="b">
        <f>IF(ISNUMBER(SEARCH(Table2[[#Headers],[שופט]],Table2[[#This Row],[role]:[role]])),TRUE,FALSE)</f>
        <v>0</v>
      </c>
      <c r="F224" s="1" t="b">
        <f>IF(ISNUMBER(SEARCH(Table2[[#Headers],[רשם]],Table2[[#This Row],[role]:[role]])),TRUE,FALSE)</f>
        <v>1</v>
      </c>
      <c r="G224" s="1" t="b">
        <f>IF(ISNUMBER(SEARCH(Table2[[#Headers],[מחוזי]],Table2[[#This Row],[role]:[role]])),TRUE,FALSE)</f>
        <v>0</v>
      </c>
      <c r="H224" s="1" t="b">
        <f>IF(ISNUMBER(SEARCH(Table2[[#Headers],[שלום]],Table2[[#This Row],[role]:[role]])),TRUE,FALSE)</f>
        <v>1</v>
      </c>
      <c r="I224" s="1" t="b">
        <f>IF(ISNUMBER(SEARCH(Table2[[#Headers],[אזורי]],Table2[[#This Row],[role]:[role]])),TRUE,FALSE)</f>
        <v>0</v>
      </c>
      <c r="J224" s="1" t="b">
        <f>IF(ISNUMBER(SEARCH(Table2[[#Headers],[ארצי]],Table2[[#This Row],[role]:[role]])),TRUE,FALSE)</f>
        <v>0</v>
      </c>
      <c r="K224" s="1" t="b">
        <f>IF(ISNUMBER(SEARCH(Table2[[#Headers],[עבודה]],Table2[[#This Row],[role]:[role]])),TRUE,FALSE)</f>
        <v>0</v>
      </c>
      <c r="L224" s="1" t="b">
        <f>IF(ISNUMBER(SEARCH(Table2[[#Headers],[עליון]],Table2[[#This Row],[role]:[role]])),TRUE,FALSE)</f>
        <v>0</v>
      </c>
      <c r="M224" s="1" t="b">
        <f>IF(ISNUMBER(SEARCH(Table2[[#Headers],[נוער]],Table2[[#This Row],[role]:[role]])),TRUE,FALSE)</f>
        <v>0</v>
      </c>
      <c r="N224" s="1" t="b">
        <f>IF(ISNUMBER(SEARCH(Table2[[#Headers],[משנה]],Table2[[#This Row],[role]:[role]])),TRUE,FALSE)</f>
        <v>0</v>
      </c>
      <c r="O224" s="1" t="b">
        <f>IF(ISNUMBER(SEARCH(Table2[[#Headers],[בתי המשפט]],Table2[[#This Row],[role]:[role]])),TRUE,FALSE)</f>
        <v>0</v>
      </c>
      <c r="P224" s="1" t="b">
        <f>IF(ISNUMBER(SEARCH(Table2[[#Headers],[מנהל]],Table2[[#This Row],[role]:[role]])),TRUE,FALSE)</f>
        <v>0</v>
      </c>
      <c r="Q224" s="1" t="b">
        <f>IF(ISNUMBER(SEARCH(Table2[[#Headers],[תעבורה]],Table2[[#This Row],[role]:[role]])),TRUE,FALSE)</f>
        <v>0</v>
      </c>
      <c r="R224" s="1" t="b">
        <f>IF(AND(Table2[[#This Row],[נשיא]]=TRUE,AND(Table2[[#This Row],[סגן]]=FALSE,Table2[[#This Row],[משנה]]=FALSE)),TRUE,FALSE)</f>
        <v>0</v>
      </c>
      <c r="S22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25" spans="1:20" x14ac:dyDescent="0.25">
      <c r="A225" s="1" t="s">
        <v>3856</v>
      </c>
      <c r="B225" s="1" t="str">
        <f>Table2[[#This Row],[Column1]]</f>
        <v>רשמת בית משפט השלום ראשל"צ</v>
      </c>
      <c r="C225" s="1" t="b">
        <f>IF(ISNUMBER(SEARCH(Table2[[#Headers],[סגן]],Table2[[#This Row],[role]:[role]])),TRUE,FALSE)</f>
        <v>0</v>
      </c>
      <c r="D225" s="1" t="b">
        <f>IF(ISNUMBER(SEARCH(Table2[[#Headers],[נשיא]],Table2[[#This Row],[role]:[role]])),TRUE,FALSE)</f>
        <v>0</v>
      </c>
      <c r="E225" s="1" t="b">
        <f>IF(ISNUMBER(SEARCH(Table2[[#Headers],[שופט]],Table2[[#This Row],[role]:[role]])),TRUE,FALSE)</f>
        <v>0</v>
      </c>
      <c r="F225" s="1" t="b">
        <f>IF(ISNUMBER(SEARCH(Table2[[#Headers],[רשם]],Table2[[#This Row],[role]:[role]])),TRUE,FALSE)</f>
        <v>1</v>
      </c>
      <c r="G225" s="1" t="b">
        <f>IF(ISNUMBER(SEARCH(Table2[[#Headers],[מחוזי]],Table2[[#This Row],[role]:[role]])),TRUE,FALSE)</f>
        <v>0</v>
      </c>
      <c r="H225" s="1" t="b">
        <f>IF(ISNUMBER(SEARCH(Table2[[#Headers],[שלום]],Table2[[#This Row],[role]:[role]])),TRUE,FALSE)</f>
        <v>1</v>
      </c>
      <c r="I225" s="1" t="b">
        <f>IF(ISNUMBER(SEARCH(Table2[[#Headers],[אזורי]],Table2[[#This Row],[role]:[role]])),TRUE,FALSE)</f>
        <v>0</v>
      </c>
      <c r="J225" s="1" t="b">
        <f>IF(ISNUMBER(SEARCH(Table2[[#Headers],[ארצי]],Table2[[#This Row],[role]:[role]])),TRUE,FALSE)</f>
        <v>0</v>
      </c>
      <c r="K225" s="1" t="b">
        <f>IF(ISNUMBER(SEARCH(Table2[[#Headers],[עבודה]],Table2[[#This Row],[role]:[role]])),TRUE,FALSE)</f>
        <v>0</v>
      </c>
      <c r="L225" s="1" t="b">
        <f>IF(ISNUMBER(SEARCH(Table2[[#Headers],[עליון]],Table2[[#This Row],[role]:[role]])),TRUE,FALSE)</f>
        <v>0</v>
      </c>
      <c r="M225" s="1" t="b">
        <f>IF(ISNUMBER(SEARCH(Table2[[#Headers],[נוער]],Table2[[#This Row],[role]:[role]])),TRUE,FALSE)</f>
        <v>0</v>
      </c>
      <c r="N225" s="1" t="b">
        <f>IF(ISNUMBER(SEARCH(Table2[[#Headers],[משנה]],Table2[[#This Row],[role]:[role]])),TRUE,FALSE)</f>
        <v>0</v>
      </c>
      <c r="O225" s="1" t="b">
        <f>IF(ISNUMBER(SEARCH(Table2[[#Headers],[בתי המשפט]],Table2[[#This Row],[role]:[role]])),TRUE,FALSE)</f>
        <v>0</v>
      </c>
      <c r="P225" s="1" t="b">
        <f>IF(ISNUMBER(SEARCH(Table2[[#Headers],[מנהל]],Table2[[#This Row],[role]:[role]])),TRUE,FALSE)</f>
        <v>0</v>
      </c>
      <c r="Q225" s="1" t="b">
        <f>IF(ISNUMBER(SEARCH(Table2[[#Headers],[תעבורה]],Table2[[#This Row],[role]:[role]])),TRUE,FALSE)</f>
        <v>0</v>
      </c>
      <c r="R225" s="1" t="b">
        <f>IF(AND(Table2[[#This Row],[נשיא]]=TRUE,AND(Table2[[#This Row],[סגן]]=FALSE,Table2[[#This Row],[משנה]]=FALSE)),TRUE,FALSE)</f>
        <v>0</v>
      </c>
      <c r="S22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26" spans="1:20" x14ac:dyDescent="0.25">
      <c r="A226" s="1" t="s">
        <v>2465</v>
      </c>
      <c r="B226" s="1" t="str">
        <f>Table2[[#This Row],[Column1]]</f>
        <v>רשמת בית משפט השלום תל-אביב</v>
      </c>
      <c r="C226" s="1" t="b">
        <f>IF(ISNUMBER(SEARCH(Table2[[#Headers],[סגן]],Table2[[#This Row],[role]:[role]])),TRUE,FALSE)</f>
        <v>0</v>
      </c>
      <c r="D226" s="1" t="b">
        <f>IF(ISNUMBER(SEARCH(Table2[[#Headers],[נשיא]],Table2[[#This Row],[role]:[role]])),TRUE,FALSE)</f>
        <v>0</v>
      </c>
      <c r="E226" s="1" t="b">
        <f>IF(ISNUMBER(SEARCH(Table2[[#Headers],[שופט]],Table2[[#This Row],[role]:[role]])),TRUE,FALSE)</f>
        <v>0</v>
      </c>
      <c r="F226" s="1" t="b">
        <f>IF(ISNUMBER(SEARCH(Table2[[#Headers],[רשם]],Table2[[#This Row],[role]:[role]])),TRUE,FALSE)</f>
        <v>1</v>
      </c>
      <c r="G226" s="1" t="b">
        <f>IF(ISNUMBER(SEARCH(Table2[[#Headers],[מחוזי]],Table2[[#This Row],[role]:[role]])),TRUE,FALSE)</f>
        <v>0</v>
      </c>
      <c r="H226" s="1" t="b">
        <f>IF(ISNUMBER(SEARCH(Table2[[#Headers],[שלום]],Table2[[#This Row],[role]:[role]])),TRUE,FALSE)</f>
        <v>1</v>
      </c>
      <c r="I226" s="1" t="b">
        <f>IF(ISNUMBER(SEARCH(Table2[[#Headers],[אזורי]],Table2[[#This Row],[role]:[role]])),TRUE,FALSE)</f>
        <v>0</v>
      </c>
      <c r="J226" s="1" t="b">
        <f>IF(ISNUMBER(SEARCH(Table2[[#Headers],[ארצי]],Table2[[#This Row],[role]:[role]])),TRUE,FALSE)</f>
        <v>0</v>
      </c>
      <c r="K226" s="1" t="b">
        <f>IF(ISNUMBER(SEARCH(Table2[[#Headers],[עבודה]],Table2[[#This Row],[role]:[role]])),TRUE,FALSE)</f>
        <v>0</v>
      </c>
      <c r="L226" s="1" t="b">
        <f>IF(ISNUMBER(SEARCH(Table2[[#Headers],[עליון]],Table2[[#This Row],[role]:[role]])),TRUE,FALSE)</f>
        <v>0</v>
      </c>
      <c r="M226" s="1" t="b">
        <f>IF(ISNUMBER(SEARCH(Table2[[#Headers],[נוער]],Table2[[#This Row],[role]:[role]])),TRUE,FALSE)</f>
        <v>0</v>
      </c>
      <c r="N226" s="1" t="b">
        <f>IF(ISNUMBER(SEARCH(Table2[[#Headers],[משנה]],Table2[[#This Row],[role]:[role]])),TRUE,FALSE)</f>
        <v>0</v>
      </c>
      <c r="O226" s="1" t="b">
        <f>IF(ISNUMBER(SEARCH(Table2[[#Headers],[בתי המשפט]],Table2[[#This Row],[role]:[role]])),TRUE,FALSE)</f>
        <v>0</v>
      </c>
      <c r="P226" s="1" t="b">
        <f>IF(ISNUMBER(SEARCH(Table2[[#Headers],[מנהל]],Table2[[#This Row],[role]:[role]])),TRUE,FALSE)</f>
        <v>0</v>
      </c>
      <c r="Q226" s="1" t="b">
        <f>IF(ISNUMBER(SEARCH(Table2[[#Headers],[תעבורה]],Table2[[#This Row],[role]:[role]])),TRUE,FALSE)</f>
        <v>0</v>
      </c>
      <c r="R226" s="1" t="b">
        <f>IF(AND(Table2[[#This Row],[נשיא]]=TRUE,AND(Table2[[#This Row],[סגן]]=FALSE,Table2[[#This Row],[משנה]]=FALSE)),TRUE,FALSE)</f>
        <v>0</v>
      </c>
      <c r="S22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27" spans="1:20" x14ac:dyDescent="0.25">
      <c r="A227" s="1" t="s">
        <v>1547</v>
      </c>
      <c r="B227" s="1" t="str">
        <f>Table2[[#This Row],[Column1]]</f>
        <v>רשמת בית משפט השלום תל-אביב בדימוס</v>
      </c>
      <c r="C227" s="1" t="b">
        <f>IF(ISNUMBER(SEARCH(Table2[[#Headers],[סגן]],Table2[[#This Row],[role]:[role]])),TRUE,FALSE)</f>
        <v>0</v>
      </c>
      <c r="D227" s="1" t="b">
        <f>IF(ISNUMBER(SEARCH(Table2[[#Headers],[נשיא]],Table2[[#This Row],[role]:[role]])),TRUE,FALSE)</f>
        <v>0</v>
      </c>
      <c r="E227" s="1" t="b">
        <f>IF(ISNUMBER(SEARCH(Table2[[#Headers],[שופט]],Table2[[#This Row],[role]:[role]])),TRUE,FALSE)</f>
        <v>0</v>
      </c>
      <c r="F227" s="1" t="b">
        <f>IF(ISNUMBER(SEARCH(Table2[[#Headers],[רשם]],Table2[[#This Row],[role]:[role]])),TRUE,FALSE)</f>
        <v>1</v>
      </c>
      <c r="G227" s="1" t="b">
        <f>IF(ISNUMBER(SEARCH(Table2[[#Headers],[מחוזי]],Table2[[#This Row],[role]:[role]])),TRUE,FALSE)</f>
        <v>0</v>
      </c>
      <c r="H227" s="1" t="b">
        <f>IF(ISNUMBER(SEARCH(Table2[[#Headers],[שלום]],Table2[[#This Row],[role]:[role]])),TRUE,FALSE)</f>
        <v>1</v>
      </c>
      <c r="I227" s="1" t="b">
        <f>IF(ISNUMBER(SEARCH(Table2[[#Headers],[אזורי]],Table2[[#This Row],[role]:[role]])),TRUE,FALSE)</f>
        <v>0</v>
      </c>
      <c r="J227" s="1" t="b">
        <f>IF(ISNUMBER(SEARCH(Table2[[#Headers],[ארצי]],Table2[[#This Row],[role]:[role]])),TRUE,FALSE)</f>
        <v>0</v>
      </c>
      <c r="K227" s="1" t="b">
        <f>IF(ISNUMBER(SEARCH(Table2[[#Headers],[עבודה]],Table2[[#This Row],[role]:[role]])),TRUE,FALSE)</f>
        <v>0</v>
      </c>
      <c r="L227" s="1" t="b">
        <f>IF(ISNUMBER(SEARCH(Table2[[#Headers],[עליון]],Table2[[#This Row],[role]:[role]])),TRUE,FALSE)</f>
        <v>0</v>
      </c>
      <c r="M227" s="1" t="b">
        <f>IF(ISNUMBER(SEARCH(Table2[[#Headers],[נוער]],Table2[[#This Row],[role]:[role]])),TRUE,FALSE)</f>
        <v>0</v>
      </c>
      <c r="N227" s="1" t="b">
        <f>IF(ISNUMBER(SEARCH(Table2[[#Headers],[משנה]],Table2[[#This Row],[role]:[role]])),TRUE,FALSE)</f>
        <v>0</v>
      </c>
      <c r="O227" s="1" t="b">
        <f>IF(ISNUMBER(SEARCH(Table2[[#Headers],[בתי המשפט]],Table2[[#This Row],[role]:[role]])),TRUE,FALSE)</f>
        <v>0</v>
      </c>
      <c r="P227" s="1" t="b">
        <f>IF(ISNUMBER(SEARCH(Table2[[#Headers],[מנהל]],Table2[[#This Row],[role]:[role]])),TRUE,FALSE)</f>
        <v>0</v>
      </c>
      <c r="Q227" s="1" t="b">
        <f>IF(ISNUMBER(SEARCH(Table2[[#Headers],[תעבורה]],Table2[[#This Row],[role]:[role]])),TRUE,FALSE)</f>
        <v>0</v>
      </c>
      <c r="R227" s="1" t="b">
        <f>IF(AND(Table2[[#This Row],[נשיא]]=TRUE,AND(Table2[[#This Row],[סגן]]=FALSE,Table2[[#This Row],[משנה]]=FALSE)),TRUE,FALSE)</f>
        <v>0</v>
      </c>
      <c r="S22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28" spans="1:20" x14ac:dyDescent="0.25">
      <c r="A228" s="1" t="s">
        <v>424</v>
      </c>
      <c r="B228" s="1" t="str">
        <f>Table2[[#This Row],[Column1]]</f>
        <v>רשמת בכיר בית משפט השלום פתח תקוה</v>
      </c>
      <c r="C228" s="1" t="b">
        <f>IF(ISNUMBER(SEARCH(Table2[[#Headers],[סגן]],Table2[[#This Row],[role]:[role]])),TRUE,FALSE)</f>
        <v>0</v>
      </c>
      <c r="D228" s="1" t="b">
        <f>IF(ISNUMBER(SEARCH(Table2[[#Headers],[נשיא]],Table2[[#This Row],[role]:[role]])),TRUE,FALSE)</f>
        <v>0</v>
      </c>
      <c r="E228" s="1" t="b">
        <f>IF(ISNUMBER(SEARCH(Table2[[#Headers],[שופט]],Table2[[#This Row],[role]:[role]])),TRUE,FALSE)</f>
        <v>0</v>
      </c>
      <c r="F228" s="1" t="b">
        <f>IF(ISNUMBER(SEARCH(Table2[[#Headers],[רשם]],Table2[[#This Row],[role]:[role]])),TRUE,FALSE)</f>
        <v>1</v>
      </c>
      <c r="G228" s="1" t="b">
        <f>IF(ISNUMBER(SEARCH(Table2[[#Headers],[מחוזי]],Table2[[#This Row],[role]:[role]])),TRUE,FALSE)</f>
        <v>0</v>
      </c>
      <c r="H228" s="1" t="b">
        <f>IF(ISNUMBER(SEARCH(Table2[[#Headers],[שלום]],Table2[[#This Row],[role]:[role]])),TRUE,FALSE)</f>
        <v>1</v>
      </c>
      <c r="I228" s="1" t="b">
        <f>IF(ISNUMBER(SEARCH(Table2[[#Headers],[אזורי]],Table2[[#This Row],[role]:[role]])),TRUE,FALSE)</f>
        <v>0</v>
      </c>
      <c r="J228" s="1" t="b">
        <f>IF(ISNUMBER(SEARCH(Table2[[#Headers],[ארצי]],Table2[[#This Row],[role]:[role]])),TRUE,FALSE)</f>
        <v>0</v>
      </c>
      <c r="K228" s="1" t="b">
        <f>IF(ISNUMBER(SEARCH(Table2[[#Headers],[עבודה]],Table2[[#This Row],[role]:[role]])),TRUE,FALSE)</f>
        <v>0</v>
      </c>
      <c r="L228" s="1" t="b">
        <f>IF(ISNUMBER(SEARCH(Table2[[#Headers],[עליון]],Table2[[#This Row],[role]:[role]])),TRUE,FALSE)</f>
        <v>0</v>
      </c>
      <c r="M228" s="1" t="b">
        <f>IF(ISNUMBER(SEARCH(Table2[[#Headers],[נוער]],Table2[[#This Row],[role]:[role]])),TRUE,FALSE)</f>
        <v>0</v>
      </c>
      <c r="N228" s="1" t="b">
        <f>IF(ISNUMBER(SEARCH(Table2[[#Headers],[משנה]],Table2[[#This Row],[role]:[role]])),TRUE,FALSE)</f>
        <v>0</v>
      </c>
      <c r="O228" s="1" t="b">
        <f>IF(ISNUMBER(SEARCH(Table2[[#Headers],[בתי המשפט]],Table2[[#This Row],[role]:[role]])),TRUE,FALSE)</f>
        <v>0</v>
      </c>
      <c r="P228" s="1" t="b">
        <f>IF(ISNUMBER(SEARCH(Table2[[#Headers],[מנהל]],Table2[[#This Row],[role]:[role]])),TRUE,FALSE)</f>
        <v>0</v>
      </c>
      <c r="Q228" s="1" t="b">
        <f>IF(ISNUMBER(SEARCH(Table2[[#Headers],[תעבורה]],Table2[[#This Row],[role]:[role]])),TRUE,FALSE)</f>
        <v>0</v>
      </c>
      <c r="R228" s="1" t="b">
        <f>IF(AND(Table2[[#This Row],[נשיא]]=TRUE,AND(Table2[[#This Row],[סגן]]=FALSE,Table2[[#This Row],[משנה]]=FALSE)),TRUE,FALSE)</f>
        <v>0</v>
      </c>
      <c r="S22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29" spans="1:20" x14ac:dyDescent="0.25">
      <c r="A229" s="1" t="s">
        <v>2142</v>
      </c>
      <c r="B229" s="1" t="str">
        <f>Table2[[#This Row],[Column1]]</f>
        <v>רשמת בכירה בית המשפט בדימוס</v>
      </c>
      <c r="C229" s="1" t="b">
        <f>IF(ISNUMBER(SEARCH(Table2[[#Headers],[סגן]],Table2[[#This Row],[role]:[role]])),TRUE,FALSE)</f>
        <v>0</v>
      </c>
      <c r="D229" s="1" t="b">
        <f>IF(ISNUMBER(SEARCH(Table2[[#Headers],[נשיא]],Table2[[#This Row],[role]:[role]])),TRUE,FALSE)</f>
        <v>0</v>
      </c>
      <c r="E229" s="1" t="b">
        <f>IF(ISNUMBER(SEARCH(Table2[[#Headers],[שופט]],Table2[[#This Row],[role]:[role]])),TRUE,FALSE)</f>
        <v>0</v>
      </c>
      <c r="F229" s="1" t="b">
        <f>IF(ISNUMBER(SEARCH(Table2[[#Headers],[רשם]],Table2[[#This Row],[role]:[role]])),TRUE,FALSE)</f>
        <v>1</v>
      </c>
      <c r="G229" s="1" t="b">
        <f>IF(ISNUMBER(SEARCH(Table2[[#Headers],[מחוזי]],Table2[[#This Row],[role]:[role]])),TRUE,FALSE)</f>
        <v>0</v>
      </c>
      <c r="H229" s="1" t="b">
        <f>IF(ISNUMBER(SEARCH(Table2[[#Headers],[שלום]],Table2[[#This Row],[role]:[role]])),TRUE,FALSE)</f>
        <v>0</v>
      </c>
      <c r="I229" s="1" t="b">
        <f>IF(ISNUMBER(SEARCH(Table2[[#Headers],[אזורי]],Table2[[#This Row],[role]:[role]])),TRUE,FALSE)</f>
        <v>0</v>
      </c>
      <c r="J229" s="1" t="b">
        <f>IF(ISNUMBER(SEARCH(Table2[[#Headers],[ארצי]],Table2[[#This Row],[role]:[role]])),TRUE,FALSE)</f>
        <v>0</v>
      </c>
      <c r="K229" s="1" t="b">
        <f>IF(ISNUMBER(SEARCH(Table2[[#Headers],[עבודה]],Table2[[#This Row],[role]:[role]])),TRUE,FALSE)</f>
        <v>0</v>
      </c>
      <c r="L229" s="1" t="b">
        <f>IF(ISNUMBER(SEARCH(Table2[[#Headers],[עליון]],Table2[[#This Row],[role]:[role]])),TRUE,FALSE)</f>
        <v>0</v>
      </c>
      <c r="M229" s="1" t="b">
        <f>IF(ISNUMBER(SEARCH(Table2[[#Headers],[נוער]],Table2[[#This Row],[role]:[role]])),TRUE,FALSE)</f>
        <v>0</v>
      </c>
      <c r="N229" s="1" t="b">
        <f>IF(ISNUMBER(SEARCH(Table2[[#Headers],[משנה]],Table2[[#This Row],[role]:[role]])),TRUE,FALSE)</f>
        <v>0</v>
      </c>
      <c r="O229" s="1" t="b">
        <f>IF(ISNUMBER(SEARCH(Table2[[#Headers],[בתי המשפט]],Table2[[#This Row],[role]:[role]])),TRUE,FALSE)</f>
        <v>0</v>
      </c>
      <c r="P229" s="1" t="b">
        <f>IF(ISNUMBER(SEARCH(Table2[[#Headers],[מנהל]],Table2[[#This Row],[role]:[role]])),TRUE,FALSE)</f>
        <v>0</v>
      </c>
      <c r="Q229" s="1" t="b">
        <f>IF(ISNUMBER(SEARCH(Table2[[#Headers],[תעבורה]],Table2[[#This Row],[role]:[role]])),TRUE,FALSE)</f>
        <v>0</v>
      </c>
      <c r="R229" s="1" t="b">
        <f>IF(AND(Table2[[#This Row],[נשיא]]=TRUE,AND(Table2[[#This Row],[סגן]]=FALSE,Table2[[#This Row],[משנה]]=FALSE)),TRUE,FALSE)</f>
        <v>0</v>
      </c>
      <c r="S22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2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230" spans="1:20" x14ac:dyDescent="0.25">
      <c r="A230" s="1" t="s">
        <v>2065</v>
      </c>
      <c r="B230" s="1" t="str">
        <f>Table2[[#This Row],[Column1]]</f>
        <v>רשמת בכירה בית משפט השלום אשדוד</v>
      </c>
      <c r="C230" s="1" t="b">
        <f>IF(ISNUMBER(SEARCH(Table2[[#Headers],[סגן]],Table2[[#This Row],[role]:[role]])),TRUE,FALSE)</f>
        <v>0</v>
      </c>
      <c r="D230" s="1" t="b">
        <f>IF(ISNUMBER(SEARCH(Table2[[#Headers],[נשיא]],Table2[[#This Row],[role]:[role]])),TRUE,FALSE)</f>
        <v>0</v>
      </c>
      <c r="E230" s="1" t="b">
        <f>IF(ISNUMBER(SEARCH(Table2[[#Headers],[שופט]],Table2[[#This Row],[role]:[role]])),TRUE,FALSE)</f>
        <v>0</v>
      </c>
      <c r="F230" s="1" t="b">
        <f>IF(ISNUMBER(SEARCH(Table2[[#Headers],[רשם]],Table2[[#This Row],[role]:[role]])),TRUE,FALSE)</f>
        <v>1</v>
      </c>
      <c r="G230" s="1" t="b">
        <f>IF(ISNUMBER(SEARCH(Table2[[#Headers],[מחוזי]],Table2[[#This Row],[role]:[role]])),TRUE,FALSE)</f>
        <v>0</v>
      </c>
      <c r="H230" s="1" t="b">
        <f>IF(ISNUMBER(SEARCH(Table2[[#Headers],[שלום]],Table2[[#This Row],[role]:[role]])),TRUE,FALSE)</f>
        <v>1</v>
      </c>
      <c r="I230" s="1" t="b">
        <f>IF(ISNUMBER(SEARCH(Table2[[#Headers],[אזורי]],Table2[[#This Row],[role]:[role]])),TRUE,FALSE)</f>
        <v>0</v>
      </c>
      <c r="J230" s="1" t="b">
        <f>IF(ISNUMBER(SEARCH(Table2[[#Headers],[ארצי]],Table2[[#This Row],[role]:[role]])),TRUE,FALSE)</f>
        <v>0</v>
      </c>
      <c r="K230" s="1" t="b">
        <f>IF(ISNUMBER(SEARCH(Table2[[#Headers],[עבודה]],Table2[[#This Row],[role]:[role]])),TRUE,FALSE)</f>
        <v>0</v>
      </c>
      <c r="L230" s="1" t="b">
        <f>IF(ISNUMBER(SEARCH(Table2[[#Headers],[עליון]],Table2[[#This Row],[role]:[role]])),TRUE,FALSE)</f>
        <v>0</v>
      </c>
      <c r="M230" s="1" t="b">
        <f>IF(ISNUMBER(SEARCH(Table2[[#Headers],[נוער]],Table2[[#This Row],[role]:[role]])),TRUE,FALSE)</f>
        <v>0</v>
      </c>
      <c r="N230" s="1" t="b">
        <f>IF(ISNUMBER(SEARCH(Table2[[#Headers],[משנה]],Table2[[#This Row],[role]:[role]])),TRUE,FALSE)</f>
        <v>0</v>
      </c>
      <c r="O230" s="1" t="b">
        <f>IF(ISNUMBER(SEARCH(Table2[[#Headers],[בתי המשפט]],Table2[[#This Row],[role]:[role]])),TRUE,FALSE)</f>
        <v>0</v>
      </c>
      <c r="P230" s="1" t="b">
        <f>IF(ISNUMBER(SEARCH(Table2[[#Headers],[מנהל]],Table2[[#This Row],[role]:[role]])),TRUE,FALSE)</f>
        <v>0</v>
      </c>
      <c r="Q230" s="1" t="b">
        <f>IF(ISNUMBER(SEARCH(Table2[[#Headers],[תעבורה]],Table2[[#This Row],[role]:[role]])),TRUE,FALSE)</f>
        <v>0</v>
      </c>
      <c r="R230" s="1" t="b">
        <f>IF(AND(Table2[[#This Row],[נשיא]]=TRUE,AND(Table2[[#This Row],[סגן]]=FALSE,Table2[[#This Row],[משנה]]=FALSE)),TRUE,FALSE)</f>
        <v>0</v>
      </c>
      <c r="S23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1" spans="1:20" x14ac:dyDescent="0.25">
      <c r="A231" s="1" t="s">
        <v>2437</v>
      </c>
      <c r="B231" s="1" t="str">
        <f>Table2[[#This Row],[Column1]]</f>
        <v>רשמת בכירה בית משפט השלום אשקלון</v>
      </c>
      <c r="C231" s="1" t="b">
        <f>IF(ISNUMBER(SEARCH(Table2[[#Headers],[סגן]],Table2[[#This Row],[role]:[role]])),TRUE,FALSE)</f>
        <v>0</v>
      </c>
      <c r="D231" s="1" t="b">
        <f>IF(ISNUMBER(SEARCH(Table2[[#Headers],[נשיא]],Table2[[#This Row],[role]:[role]])),TRUE,FALSE)</f>
        <v>0</v>
      </c>
      <c r="E231" s="1" t="b">
        <f>IF(ISNUMBER(SEARCH(Table2[[#Headers],[שופט]],Table2[[#This Row],[role]:[role]])),TRUE,FALSE)</f>
        <v>0</v>
      </c>
      <c r="F231" s="1" t="b">
        <f>IF(ISNUMBER(SEARCH(Table2[[#Headers],[רשם]],Table2[[#This Row],[role]:[role]])),TRUE,FALSE)</f>
        <v>1</v>
      </c>
      <c r="G231" s="1" t="b">
        <f>IF(ISNUMBER(SEARCH(Table2[[#Headers],[מחוזי]],Table2[[#This Row],[role]:[role]])),TRUE,FALSE)</f>
        <v>0</v>
      </c>
      <c r="H231" s="1" t="b">
        <f>IF(ISNUMBER(SEARCH(Table2[[#Headers],[שלום]],Table2[[#This Row],[role]:[role]])),TRUE,FALSE)</f>
        <v>1</v>
      </c>
      <c r="I231" s="1" t="b">
        <f>IF(ISNUMBER(SEARCH(Table2[[#Headers],[אזורי]],Table2[[#This Row],[role]:[role]])),TRUE,FALSE)</f>
        <v>0</v>
      </c>
      <c r="J231" s="1" t="b">
        <f>IF(ISNUMBER(SEARCH(Table2[[#Headers],[ארצי]],Table2[[#This Row],[role]:[role]])),TRUE,FALSE)</f>
        <v>0</v>
      </c>
      <c r="K231" s="1" t="b">
        <f>IF(ISNUMBER(SEARCH(Table2[[#Headers],[עבודה]],Table2[[#This Row],[role]:[role]])),TRUE,FALSE)</f>
        <v>0</v>
      </c>
      <c r="L231" s="1" t="b">
        <f>IF(ISNUMBER(SEARCH(Table2[[#Headers],[עליון]],Table2[[#This Row],[role]:[role]])),TRUE,FALSE)</f>
        <v>0</v>
      </c>
      <c r="M231" s="1" t="b">
        <f>IF(ISNUMBER(SEARCH(Table2[[#Headers],[נוער]],Table2[[#This Row],[role]:[role]])),TRUE,FALSE)</f>
        <v>0</v>
      </c>
      <c r="N231" s="1" t="b">
        <f>IF(ISNUMBER(SEARCH(Table2[[#Headers],[משנה]],Table2[[#This Row],[role]:[role]])),TRUE,FALSE)</f>
        <v>0</v>
      </c>
      <c r="O231" s="1" t="b">
        <f>IF(ISNUMBER(SEARCH(Table2[[#Headers],[בתי המשפט]],Table2[[#This Row],[role]:[role]])),TRUE,FALSE)</f>
        <v>0</v>
      </c>
      <c r="P231" s="1" t="b">
        <f>IF(ISNUMBER(SEARCH(Table2[[#Headers],[מנהל]],Table2[[#This Row],[role]:[role]])),TRUE,FALSE)</f>
        <v>0</v>
      </c>
      <c r="Q231" s="1" t="b">
        <f>IF(ISNUMBER(SEARCH(Table2[[#Headers],[תעבורה]],Table2[[#This Row],[role]:[role]])),TRUE,FALSE)</f>
        <v>0</v>
      </c>
      <c r="R231" s="1" t="b">
        <f>IF(AND(Table2[[#This Row],[נשיא]]=TRUE,AND(Table2[[#This Row],[סגן]]=FALSE,Table2[[#This Row],[משנה]]=FALSE)),TRUE,FALSE)</f>
        <v>0</v>
      </c>
      <c r="S23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2" spans="1:20" x14ac:dyDescent="0.25">
      <c r="A232" s="1" t="s">
        <v>2134</v>
      </c>
      <c r="B232" s="1" t="str">
        <f>Table2[[#This Row],[Column1]]</f>
        <v>רשמת בכירה בית משפט השלום ב"ש</v>
      </c>
      <c r="C232" s="1" t="b">
        <f>IF(ISNUMBER(SEARCH(Table2[[#Headers],[סגן]],Table2[[#This Row],[role]:[role]])),TRUE,FALSE)</f>
        <v>0</v>
      </c>
      <c r="D232" s="1" t="b">
        <f>IF(ISNUMBER(SEARCH(Table2[[#Headers],[נשיא]],Table2[[#This Row],[role]:[role]])),TRUE,FALSE)</f>
        <v>0</v>
      </c>
      <c r="E232" s="1" t="b">
        <f>IF(ISNUMBER(SEARCH(Table2[[#Headers],[שופט]],Table2[[#This Row],[role]:[role]])),TRUE,FALSE)</f>
        <v>0</v>
      </c>
      <c r="F232" s="1" t="b">
        <f>IF(ISNUMBER(SEARCH(Table2[[#Headers],[רשם]],Table2[[#This Row],[role]:[role]])),TRUE,FALSE)</f>
        <v>1</v>
      </c>
      <c r="G232" s="1" t="b">
        <f>IF(ISNUMBER(SEARCH(Table2[[#Headers],[מחוזי]],Table2[[#This Row],[role]:[role]])),TRUE,FALSE)</f>
        <v>0</v>
      </c>
      <c r="H232" s="1" t="b">
        <f>IF(ISNUMBER(SEARCH(Table2[[#Headers],[שלום]],Table2[[#This Row],[role]:[role]])),TRUE,FALSE)</f>
        <v>1</v>
      </c>
      <c r="I232" s="1" t="b">
        <f>IF(ISNUMBER(SEARCH(Table2[[#Headers],[אזורי]],Table2[[#This Row],[role]:[role]])),TRUE,FALSE)</f>
        <v>0</v>
      </c>
      <c r="J232" s="1" t="b">
        <f>IF(ISNUMBER(SEARCH(Table2[[#Headers],[ארצי]],Table2[[#This Row],[role]:[role]])),TRUE,FALSE)</f>
        <v>0</v>
      </c>
      <c r="K232" s="1" t="b">
        <f>IF(ISNUMBER(SEARCH(Table2[[#Headers],[עבודה]],Table2[[#This Row],[role]:[role]])),TRUE,FALSE)</f>
        <v>0</v>
      </c>
      <c r="L232" s="1" t="b">
        <f>IF(ISNUMBER(SEARCH(Table2[[#Headers],[עליון]],Table2[[#This Row],[role]:[role]])),TRUE,FALSE)</f>
        <v>0</v>
      </c>
      <c r="M232" s="1" t="b">
        <f>IF(ISNUMBER(SEARCH(Table2[[#Headers],[נוער]],Table2[[#This Row],[role]:[role]])),TRUE,FALSE)</f>
        <v>0</v>
      </c>
      <c r="N232" s="1" t="b">
        <f>IF(ISNUMBER(SEARCH(Table2[[#Headers],[משנה]],Table2[[#This Row],[role]:[role]])),TRUE,FALSE)</f>
        <v>0</v>
      </c>
      <c r="O232" s="1" t="b">
        <f>IF(ISNUMBER(SEARCH(Table2[[#Headers],[בתי המשפט]],Table2[[#This Row],[role]:[role]])),TRUE,FALSE)</f>
        <v>0</v>
      </c>
      <c r="P232" s="1" t="b">
        <f>IF(ISNUMBER(SEARCH(Table2[[#Headers],[מנהל]],Table2[[#This Row],[role]:[role]])),TRUE,FALSE)</f>
        <v>0</v>
      </c>
      <c r="Q232" s="1" t="b">
        <f>IF(ISNUMBER(SEARCH(Table2[[#Headers],[תעבורה]],Table2[[#This Row],[role]:[role]])),TRUE,FALSE)</f>
        <v>0</v>
      </c>
      <c r="R232" s="1" t="b">
        <f>IF(AND(Table2[[#This Row],[נשיא]]=TRUE,AND(Table2[[#This Row],[סגן]]=FALSE,Table2[[#This Row],[משנה]]=FALSE)),TRUE,FALSE)</f>
        <v>0</v>
      </c>
      <c r="S23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3" spans="1:20" x14ac:dyDescent="0.25">
      <c r="A233" s="1" t="s">
        <v>1168</v>
      </c>
      <c r="B233" s="1" t="str">
        <f>Table2[[#This Row],[Column1]]</f>
        <v>רשמת בכירה בית משפט השלום בית שאן</v>
      </c>
      <c r="C233" s="1" t="b">
        <f>IF(ISNUMBER(SEARCH(Table2[[#Headers],[סגן]],Table2[[#This Row],[role]:[role]])),TRUE,FALSE)</f>
        <v>0</v>
      </c>
      <c r="D233" s="1" t="b">
        <f>IF(ISNUMBER(SEARCH(Table2[[#Headers],[נשיא]],Table2[[#This Row],[role]:[role]])),TRUE,FALSE)</f>
        <v>0</v>
      </c>
      <c r="E233" s="1" t="b">
        <f>IF(ISNUMBER(SEARCH(Table2[[#Headers],[שופט]],Table2[[#This Row],[role]:[role]])),TRUE,FALSE)</f>
        <v>0</v>
      </c>
      <c r="F233" s="1" t="b">
        <f>IF(ISNUMBER(SEARCH(Table2[[#Headers],[רשם]],Table2[[#This Row],[role]:[role]])),TRUE,FALSE)</f>
        <v>1</v>
      </c>
      <c r="G233" s="1" t="b">
        <f>IF(ISNUMBER(SEARCH(Table2[[#Headers],[מחוזי]],Table2[[#This Row],[role]:[role]])),TRUE,FALSE)</f>
        <v>0</v>
      </c>
      <c r="H233" s="1" t="b">
        <f>IF(ISNUMBER(SEARCH(Table2[[#Headers],[שלום]],Table2[[#This Row],[role]:[role]])),TRUE,FALSE)</f>
        <v>1</v>
      </c>
      <c r="I233" s="1" t="b">
        <f>IF(ISNUMBER(SEARCH(Table2[[#Headers],[אזורי]],Table2[[#This Row],[role]:[role]])),TRUE,FALSE)</f>
        <v>0</v>
      </c>
      <c r="J233" s="1" t="b">
        <f>IF(ISNUMBER(SEARCH(Table2[[#Headers],[ארצי]],Table2[[#This Row],[role]:[role]])),TRUE,FALSE)</f>
        <v>0</v>
      </c>
      <c r="K233" s="1" t="b">
        <f>IF(ISNUMBER(SEARCH(Table2[[#Headers],[עבודה]],Table2[[#This Row],[role]:[role]])),TRUE,FALSE)</f>
        <v>0</v>
      </c>
      <c r="L233" s="1" t="b">
        <f>IF(ISNUMBER(SEARCH(Table2[[#Headers],[עליון]],Table2[[#This Row],[role]:[role]])),TRUE,FALSE)</f>
        <v>0</v>
      </c>
      <c r="M233" s="1" t="b">
        <f>IF(ISNUMBER(SEARCH(Table2[[#Headers],[נוער]],Table2[[#This Row],[role]:[role]])),TRUE,FALSE)</f>
        <v>0</v>
      </c>
      <c r="N233" s="1" t="b">
        <f>IF(ISNUMBER(SEARCH(Table2[[#Headers],[משנה]],Table2[[#This Row],[role]:[role]])),TRUE,FALSE)</f>
        <v>0</v>
      </c>
      <c r="O233" s="1" t="b">
        <f>IF(ISNUMBER(SEARCH(Table2[[#Headers],[בתי המשפט]],Table2[[#This Row],[role]:[role]])),TRUE,FALSE)</f>
        <v>0</v>
      </c>
      <c r="P233" s="1" t="b">
        <f>IF(ISNUMBER(SEARCH(Table2[[#Headers],[מנהל]],Table2[[#This Row],[role]:[role]])),TRUE,FALSE)</f>
        <v>0</v>
      </c>
      <c r="Q233" s="1" t="b">
        <f>IF(ISNUMBER(SEARCH(Table2[[#Headers],[תעבורה]],Table2[[#This Row],[role]:[role]])),TRUE,FALSE)</f>
        <v>0</v>
      </c>
      <c r="R233" s="1" t="b">
        <f>IF(AND(Table2[[#This Row],[נשיא]]=TRUE,AND(Table2[[#This Row],[סגן]]=FALSE,Table2[[#This Row],[משנה]]=FALSE)),TRUE,FALSE)</f>
        <v>0</v>
      </c>
      <c r="S23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4" spans="1:20" x14ac:dyDescent="0.25">
      <c r="A234" s="1" t="s">
        <v>1529</v>
      </c>
      <c r="B234" s="1" t="str">
        <f>Table2[[#This Row],[Column1]]</f>
        <v>רשמת בכירה בית משפט השלום הרצליה</v>
      </c>
      <c r="C234" s="1" t="b">
        <f>IF(ISNUMBER(SEARCH(Table2[[#Headers],[סגן]],Table2[[#This Row],[role]:[role]])),TRUE,FALSE)</f>
        <v>0</v>
      </c>
      <c r="D234" s="1" t="b">
        <f>IF(ISNUMBER(SEARCH(Table2[[#Headers],[נשיא]],Table2[[#This Row],[role]:[role]])),TRUE,FALSE)</f>
        <v>0</v>
      </c>
      <c r="E234" s="1" t="b">
        <f>IF(ISNUMBER(SEARCH(Table2[[#Headers],[שופט]],Table2[[#This Row],[role]:[role]])),TRUE,FALSE)</f>
        <v>0</v>
      </c>
      <c r="F234" s="1" t="b">
        <f>IF(ISNUMBER(SEARCH(Table2[[#Headers],[רשם]],Table2[[#This Row],[role]:[role]])),TRUE,FALSE)</f>
        <v>1</v>
      </c>
      <c r="G234" s="1" t="b">
        <f>IF(ISNUMBER(SEARCH(Table2[[#Headers],[מחוזי]],Table2[[#This Row],[role]:[role]])),TRUE,FALSE)</f>
        <v>0</v>
      </c>
      <c r="H234" s="1" t="b">
        <f>IF(ISNUMBER(SEARCH(Table2[[#Headers],[שלום]],Table2[[#This Row],[role]:[role]])),TRUE,FALSE)</f>
        <v>1</v>
      </c>
      <c r="I234" s="1" t="b">
        <f>IF(ISNUMBER(SEARCH(Table2[[#Headers],[אזורי]],Table2[[#This Row],[role]:[role]])),TRUE,FALSE)</f>
        <v>0</v>
      </c>
      <c r="J234" s="1" t="b">
        <f>IF(ISNUMBER(SEARCH(Table2[[#Headers],[ארצי]],Table2[[#This Row],[role]:[role]])),TRUE,FALSE)</f>
        <v>0</v>
      </c>
      <c r="K234" s="1" t="b">
        <f>IF(ISNUMBER(SEARCH(Table2[[#Headers],[עבודה]],Table2[[#This Row],[role]:[role]])),TRUE,FALSE)</f>
        <v>0</v>
      </c>
      <c r="L234" s="1" t="b">
        <f>IF(ISNUMBER(SEARCH(Table2[[#Headers],[עליון]],Table2[[#This Row],[role]:[role]])),TRUE,FALSE)</f>
        <v>0</v>
      </c>
      <c r="M234" s="1" t="b">
        <f>IF(ISNUMBER(SEARCH(Table2[[#Headers],[נוער]],Table2[[#This Row],[role]:[role]])),TRUE,FALSE)</f>
        <v>0</v>
      </c>
      <c r="N234" s="1" t="b">
        <f>IF(ISNUMBER(SEARCH(Table2[[#Headers],[משנה]],Table2[[#This Row],[role]:[role]])),TRUE,FALSE)</f>
        <v>0</v>
      </c>
      <c r="O234" s="1" t="b">
        <f>IF(ISNUMBER(SEARCH(Table2[[#Headers],[בתי המשפט]],Table2[[#This Row],[role]:[role]])),TRUE,FALSE)</f>
        <v>0</v>
      </c>
      <c r="P234" s="1" t="b">
        <f>IF(ISNUMBER(SEARCH(Table2[[#Headers],[מנהל]],Table2[[#This Row],[role]:[role]])),TRUE,FALSE)</f>
        <v>0</v>
      </c>
      <c r="Q234" s="1" t="b">
        <f>IF(ISNUMBER(SEARCH(Table2[[#Headers],[תעבורה]],Table2[[#This Row],[role]:[role]])),TRUE,FALSE)</f>
        <v>0</v>
      </c>
      <c r="R234" s="1" t="b">
        <f>IF(AND(Table2[[#This Row],[נשיא]]=TRUE,AND(Table2[[#This Row],[סגן]]=FALSE,Table2[[#This Row],[משנה]]=FALSE)),TRUE,FALSE)</f>
        <v>0</v>
      </c>
      <c r="S23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5" spans="1:20" x14ac:dyDescent="0.25">
      <c r="A235" s="1" t="s">
        <v>2810</v>
      </c>
      <c r="B235" s="1" t="str">
        <f>Table2[[#This Row],[Column1]]</f>
        <v>רשמת בכירה בית משפט השלום חדרה</v>
      </c>
      <c r="C235" s="1" t="b">
        <f>IF(ISNUMBER(SEARCH(Table2[[#Headers],[סגן]],Table2[[#This Row],[role]:[role]])),TRUE,FALSE)</f>
        <v>0</v>
      </c>
      <c r="D235" s="1" t="b">
        <f>IF(ISNUMBER(SEARCH(Table2[[#Headers],[נשיא]],Table2[[#This Row],[role]:[role]])),TRUE,FALSE)</f>
        <v>0</v>
      </c>
      <c r="E235" s="1" t="b">
        <f>IF(ISNUMBER(SEARCH(Table2[[#Headers],[שופט]],Table2[[#This Row],[role]:[role]])),TRUE,FALSE)</f>
        <v>0</v>
      </c>
      <c r="F235" s="1" t="b">
        <f>IF(ISNUMBER(SEARCH(Table2[[#Headers],[רשם]],Table2[[#This Row],[role]:[role]])),TRUE,FALSE)</f>
        <v>1</v>
      </c>
      <c r="G235" s="1" t="b">
        <f>IF(ISNUMBER(SEARCH(Table2[[#Headers],[מחוזי]],Table2[[#This Row],[role]:[role]])),TRUE,FALSE)</f>
        <v>0</v>
      </c>
      <c r="H235" s="1" t="b">
        <f>IF(ISNUMBER(SEARCH(Table2[[#Headers],[שלום]],Table2[[#This Row],[role]:[role]])),TRUE,FALSE)</f>
        <v>1</v>
      </c>
      <c r="I235" s="1" t="b">
        <f>IF(ISNUMBER(SEARCH(Table2[[#Headers],[אזורי]],Table2[[#This Row],[role]:[role]])),TRUE,FALSE)</f>
        <v>0</v>
      </c>
      <c r="J235" s="1" t="b">
        <f>IF(ISNUMBER(SEARCH(Table2[[#Headers],[ארצי]],Table2[[#This Row],[role]:[role]])),TRUE,FALSE)</f>
        <v>0</v>
      </c>
      <c r="K235" s="1" t="b">
        <f>IF(ISNUMBER(SEARCH(Table2[[#Headers],[עבודה]],Table2[[#This Row],[role]:[role]])),TRUE,FALSE)</f>
        <v>0</v>
      </c>
      <c r="L235" s="1" t="b">
        <f>IF(ISNUMBER(SEARCH(Table2[[#Headers],[עליון]],Table2[[#This Row],[role]:[role]])),TRUE,FALSE)</f>
        <v>0</v>
      </c>
      <c r="M235" s="1" t="b">
        <f>IF(ISNUMBER(SEARCH(Table2[[#Headers],[נוער]],Table2[[#This Row],[role]:[role]])),TRUE,FALSE)</f>
        <v>0</v>
      </c>
      <c r="N235" s="1" t="b">
        <f>IF(ISNUMBER(SEARCH(Table2[[#Headers],[משנה]],Table2[[#This Row],[role]:[role]])),TRUE,FALSE)</f>
        <v>0</v>
      </c>
      <c r="O235" s="1" t="b">
        <f>IF(ISNUMBER(SEARCH(Table2[[#Headers],[בתי המשפט]],Table2[[#This Row],[role]:[role]])),TRUE,FALSE)</f>
        <v>0</v>
      </c>
      <c r="P235" s="1" t="b">
        <f>IF(ISNUMBER(SEARCH(Table2[[#Headers],[מנהל]],Table2[[#This Row],[role]:[role]])),TRUE,FALSE)</f>
        <v>0</v>
      </c>
      <c r="Q235" s="1" t="b">
        <f>IF(ISNUMBER(SEARCH(Table2[[#Headers],[תעבורה]],Table2[[#This Row],[role]:[role]])),TRUE,FALSE)</f>
        <v>0</v>
      </c>
      <c r="R235" s="1" t="b">
        <f>IF(AND(Table2[[#This Row],[נשיא]]=TRUE,AND(Table2[[#This Row],[סגן]]=FALSE,Table2[[#This Row],[משנה]]=FALSE)),TRUE,FALSE)</f>
        <v>0</v>
      </c>
      <c r="S23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6" spans="1:20" x14ac:dyDescent="0.25">
      <c r="A236" s="1" t="s">
        <v>3200</v>
      </c>
      <c r="B236" s="1" t="str">
        <f>Table2[[#This Row],[Column1]]</f>
        <v>רשמת בכירה בית משפט השלום חיפה</v>
      </c>
      <c r="C236" s="1" t="b">
        <f>IF(ISNUMBER(SEARCH(Table2[[#Headers],[סגן]],Table2[[#This Row],[role]:[role]])),TRUE,FALSE)</f>
        <v>0</v>
      </c>
      <c r="D236" s="1" t="b">
        <f>IF(ISNUMBER(SEARCH(Table2[[#Headers],[נשיא]],Table2[[#This Row],[role]:[role]])),TRUE,FALSE)</f>
        <v>0</v>
      </c>
      <c r="E236" s="1" t="b">
        <f>IF(ISNUMBER(SEARCH(Table2[[#Headers],[שופט]],Table2[[#This Row],[role]:[role]])),TRUE,FALSE)</f>
        <v>0</v>
      </c>
      <c r="F236" s="1" t="b">
        <f>IF(ISNUMBER(SEARCH(Table2[[#Headers],[רשם]],Table2[[#This Row],[role]:[role]])),TRUE,FALSE)</f>
        <v>1</v>
      </c>
      <c r="G236" s="1" t="b">
        <f>IF(ISNUMBER(SEARCH(Table2[[#Headers],[מחוזי]],Table2[[#This Row],[role]:[role]])),TRUE,FALSE)</f>
        <v>0</v>
      </c>
      <c r="H236" s="1" t="b">
        <f>IF(ISNUMBER(SEARCH(Table2[[#Headers],[שלום]],Table2[[#This Row],[role]:[role]])),TRUE,FALSE)</f>
        <v>1</v>
      </c>
      <c r="I236" s="1" t="b">
        <f>IF(ISNUMBER(SEARCH(Table2[[#Headers],[אזורי]],Table2[[#This Row],[role]:[role]])),TRUE,FALSE)</f>
        <v>0</v>
      </c>
      <c r="J236" s="1" t="b">
        <f>IF(ISNUMBER(SEARCH(Table2[[#Headers],[ארצי]],Table2[[#This Row],[role]:[role]])),TRUE,FALSE)</f>
        <v>0</v>
      </c>
      <c r="K236" s="1" t="b">
        <f>IF(ISNUMBER(SEARCH(Table2[[#Headers],[עבודה]],Table2[[#This Row],[role]:[role]])),TRUE,FALSE)</f>
        <v>0</v>
      </c>
      <c r="L236" s="1" t="b">
        <f>IF(ISNUMBER(SEARCH(Table2[[#Headers],[עליון]],Table2[[#This Row],[role]:[role]])),TRUE,FALSE)</f>
        <v>0</v>
      </c>
      <c r="M236" s="1" t="b">
        <f>IF(ISNUMBER(SEARCH(Table2[[#Headers],[נוער]],Table2[[#This Row],[role]:[role]])),TRUE,FALSE)</f>
        <v>0</v>
      </c>
      <c r="N236" s="1" t="b">
        <f>IF(ISNUMBER(SEARCH(Table2[[#Headers],[משנה]],Table2[[#This Row],[role]:[role]])),TRUE,FALSE)</f>
        <v>0</v>
      </c>
      <c r="O236" s="1" t="b">
        <f>IF(ISNUMBER(SEARCH(Table2[[#Headers],[בתי המשפט]],Table2[[#This Row],[role]:[role]])),TRUE,FALSE)</f>
        <v>0</v>
      </c>
      <c r="P236" s="1" t="b">
        <f>IF(ISNUMBER(SEARCH(Table2[[#Headers],[מנהל]],Table2[[#This Row],[role]:[role]])),TRUE,FALSE)</f>
        <v>0</v>
      </c>
      <c r="Q236" s="1" t="b">
        <f>IF(ISNUMBER(SEARCH(Table2[[#Headers],[תעבורה]],Table2[[#This Row],[role]:[role]])),TRUE,FALSE)</f>
        <v>0</v>
      </c>
      <c r="R236" s="1" t="b">
        <f>IF(AND(Table2[[#This Row],[נשיא]]=TRUE,AND(Table2[[#This Row],[סגן]]=FALSE,Table2[[#This Row],[משנה]]=FALSE)),TRUE,FALSE)</f>
        <v>0</v>
      </c>
      <c r="S23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7" spans="1:20" x14ac:dyDescent="0.25">
      <c r="A237" s="1" t="s">
        <v>973</v>
      </c>
      <c r="B237" s="1" t="str">
        <f>Table2[[#This Row],[Column1]]</f>
        <v>רשמת בכירה בית משפט השלום ירושלים</v>
      </c>
      <c r="C237" s="1" t="b">
        <f>IF(ISNUMBER(SEARCH(Table2[[#Headers],[סגן]],Table2[[#This Row],[role]:[role]])),TRUE,FALSE)</f>
        <v>0</v>
      </c>
      <c r="D237" s="1" t="b">
        <f>IF(ISNUMBER(SEARCH(Table2[[#Headers],[נשיא]],Table2[[#This Row],[role]:[role]])),TRUE,FALSE)</f>
        <v>0</v>
      </c>
      <c r="E237" s="1" t="b">
        <f>IF(ISNUMBER(SEARCH(Table2[[#Headers],[שופט]],Table2[[#This Row],[role]:[role]])),TRUE,FALSE)</f>
        <v>0</v>
      </c>
      <c r="F237" s="1" t="b">
        <f>IF(ISNUMBER(SEARCH(Table2[[#Headers],[רשם]],Table2[[#This Row],[role]:[role]])),TRUE,FALSE)</f>
        <v>1</v>
      </c>
      <c r="G237" s="1" t="b">
        <f>IF(ISNUMBER(SEARCH(Table2[[#Headers],[מחוזי]],Table2[[#This Row],[role]:[role]])),TRUE,FALSE)</f>
        <v>0</v>
      </c>
      <c r="H237" s="1" t="b">
        <f>IF(ISNUMBER(SEARCH(Table2[[#Headers],[שלום]],Table2[[#This Row],[role]:[role]])),TRUE,FALSE)</f>
        <v>1</v>
      </c>
      <c r="I237" s="1" t="b">
        <f>IF(ISNUMBER(SEARCH(Table2[[#Headers],[אזורי]],Table2[[#This Row],[role]:[role]])),TRUE,FALSE)</f>
        <v>0</v>
      </c>
      <c r="J237" s="1" t="b">
        <f>IF(ISNUMBER(SEARCH(Table2[[#Headers],[ארצי]],Table2[[#This Row],[role]:[role]])),TRUE,FALSE)</f>
        <v>0</v>
      </c>
      <c r="K237" s="1" t="b">
        <f>IF(ISNUMBER(SEARCH(Table2[[#Headers],[עבודה]],Table2[[#This Row],[role]:[role]])),TRUE,FALSE)</f>
        <v>0</v>
      </c>
      <c r="L237" s="1" t="b">
        <f>IF(ISNUMBER(SEARCH(Table2[[#Headers],[עליון]],Table2[[#This Row],[role]:[role]])),TRUE,FALSE)</f>
        <v>0</v>
      </c>
      <c r="M237" s="1" t="b">
        <f>IF(ISNUMBER(SEARCH(Table2[[#Headers],[נוער]],Table2[[#This Row],[role]:[role]])),TRUE,FALSE)</f>
        <v>0</v>
      </c>
      <c r="N237" s="1" t="b">
        <f>IF(ISNUMBER(SEARCH(Table2[[#Headers],[משנה]],Table2[[#This Row],[role]:[role]])),TRUE,FALSE)</f>
        <v>0</v>
      </c>
      <c r="O237" s="1" t="b">
        <f>IF(ISNUMBER(SEARCH(Table2[[#Headers],[בתי המשפט]],Table2[[#This Row],[role]:[role]])),TRUE,FALSE)</f>
        <v>0</v>
      </c>
      <c r="P237" s="1" t="b">
        <f>IF(ISNUMBER(SEARCH(Table2[[#Headers],[מנהל]],Table2[[#This Row],[role]:[role]])),TRUE,FALSE)</f>
        <v>0</v>
      </c>
      <c r="Q237" s="1" t="b">
        <f>IF(ISNUMBER(SEARCH(Table2[[#Headers],[תעבורה]],Table2[[#This Row],[role]:[role]])),TRUE,FALSE)</f>
        <v>0</v>
      </c>
      <c r="R237" s="1" t="b">
        <f>IF(AND(Table2[[#This Row],[נשיא]]=TRUE,AND(Table2[[#This Row],[סגן]]=FALSE,Table2[[#This Row],[משנה]]=FALSE)),TRUE,FALSE)</f>
        <v>0</v>
      </c>
      <c r="S23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8" spans="1:20" x14ac:dyDescent="0.25">
      <c r="A238" s="1" t="s">
        <v>1145</v>
      </c>
      <c r="B238" s="1" t="str">
        <f>Table2[[#This Row],[Column1]]</f>
        <v>רשמת בכירה בית משפט השלום נצרת</v>
      </c>
      <c r="C238" s="1" t="b">
        <f>IF(ISNUMBER(SEARCH(Table2[[#Headers],[סגן]],Table2[[#This Row],[role]:[role]])),TRUE,FALSE)</f>
        <v>0</v>
      </c>
      <c r="D238" s="1" t="b">
        <f>IF(ISNUMBER(SEARCH(Table2[[#Headers],[נשיא]],Table2[[#This Row],[role]:[role]])),TRUE,FALSE)</f>
        <v>0</v>
      </c>
      <c r="E238" s="1" t="b">
        <f>IF(ISNUMBER(SEARCH(Table2[[#Headers],[שופט]],Table2[[#This Row],[role]:[role]])),TRUE,FALSE)</f>
        <v>0</v>
      </c>
      <c r="F238" s="1" t="b">
        <f>IF(ISNUMBER(SEARCH(Table2[[#Headers],[רשם]],Table2[[#This Row],[role]:[role]])),TRUE,FALSE)</f>
        <v>1</v>
      </c>
      <c r="G238" s="1" t="b">
        <f>IF(ISNUMBER(SEARCH(Table2[[#Headers],[מחוזי]],Table2[[#This Row],[role]:[role]])),TRUE,FALSE)</f>
        <v>0</v>
      </c>
      <c r="H238" s="1" t="b">
        <f>IF(ISNUMBER(SEARCH(Table2[[#Headers],[שלום]],Table2[[#This Row],[role]:[role]])),TRUE,FALSE)</f>
        <v>1</v>
      </c>
      <c r="I238" s="1" t="b">
        <f>IF(ISNUMBER(SEARCH(Table2[[#Headers],[אזורי]],Table2[[#This Row],[role]:[role]])),TRUE,FALSE)</f>
        <v>0</v>
      </c>
      <c r="J238" s="1" t="b">
        <f>IF(ISNUMBER(SEARCH(Table2[[#Headers],[ארצי]],Table2[[#This Row],[role]:[role]])),TRUE,FALSE)</f>
        <v>0</v>
      </c>
      <c r="K238" s="1" t="b">
        <f>IF(ISNUMBER(SEARCH(Table2[[#Headers],[עבודה]],Table2[[#This Row],[role]:[role]])),TRUE,FALSE)</f>
        <v>0</v>
      </c>
      <c r="L238" s="1" t="b">
        <f>IF(ISNUMBER(SEARCH(Table2[[#Headers],[עליון]],Table2[[#This Row],[role]:[role]])),TRUE,FALSE)</f>
        <v>0</v>
      </c>
      <c r="M238" s="1" t="b">
        <f>IF(ISNUMBER(SEARCH(Table2[[#Headers],[נוער]],Table2[[#This Row],[role]:[role]])),TRUE,FALSE)</f>
        <v>0</v>
      </c>
      <c r="N238" s="1" t="b">
        <f>IF(ISNUMBER(SEARCH(Table2[[#Headers],[משנה]],Table2[[#This Row],[role]:[role]])),TRUE,FALSE)</f>
        <v>0</v>
      </c>
      <c r="O238" s="1" t="b">
        <f>IF(ISNUMBER(SEARCH(Table2[[#Headers],[בתי המשפט]],Table2[[#This Row],[role]:[role]])),TRUE,FALSE)</f>
        <v>0</v>
      </c>
      <c r="P238" s="1" t="b">
        <f>IF(ISNUMBER(SEARCH(Table2[[#Headers],[מנהל]],Table2[[#This Row],[role]:[role]])),TRUE,FALSE)</f>
        <v>0</v>
      </c>
      <c r="Q238" s="1" t="b">
        <f>IF(ISNUMBER(SEARCH(Table2[[#Headers],[תעבורה]],Table2[[#This Row],[role]:[role]])),TRUE,FALSE)</f>
        <v>0</v>
      </c>
      <c r="R238" s="1" t="b">
        <f>IF(AND(Table2[[#This Row],[נשיא]]=TRUE,AND(Table2[[#This Row],[סגן]]=FALSE,Table2[[#This Row],[משנה]]=FALSE)),TRUE,FALSE)</f>
        <v>0</v>
      </c>
      <c r="S23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39" spans="1:20" x14ac:dyDescent="0.25">
      <c r="A239" s="1" t="s">
        <v>2363</v>
      </c>
      <c r="B239" s="1" t="str">
        <f>Table2[[#This Row],[Column1]]</f>
        <v>רשמת בכירה בית משפט השלום נתניה</v>
      </c>
      <c r="C239" s="1" t="b">
        <f>IF(ISNUMBER(SEARCH(Table2[[#Headers],[סגן]],Table2[[#This Row],[role]:[role]])),TRUE,FALSE)</f>
        <v>0</v>
      </c>
      <c r="D239" s="1" t="b">
        <f>IF(ISNUMBER(SEARCH(Table2[[#Headers],[נשיא]],Table2[[#This Row],[role]:[role]])),TRUE,FALSE)</f>
        <v>0</v>
      </c>
      <c r="E239" s="1" t="b">
        <f>IF(ISNUMBER(SEARCH(Table2[[#Headers],[שופט]],Table2[[#This Row],[role]:[role]])),TRUE,FALSE)</f>
        <v>0</v>
      </c>
      <c r="F239" s="1" t="b">
        <f>IF(ISNUMBER(SEARCH(Table2[[#Headers],[רשם]],Table2[[#This Row],[role]:[role]])),TRUE,FALSE)</f>
        <v>1</v>
      </c>
      <c r="G239" s="1" t="b">
        <f>IF(ISNUMBER(SEARCH(Table2[[#Headers],[מחוזי]],Table2[[#This Row],[role]:[role]])),TRUE,FALSE)</f>
        <v>0</v>
      </c>
      <c r="H239" s="1" t="b">
        <f>IF(ISNUMBER(SEARCH(Table2[[#Headers],[שלום]],Table2[[#This Row],[role]:[role]])),TRUE,FALSE)</f>
        <v>1</v>
      </c>
      <c r="I239" s="1" t="b">
        <f>IF(ISNUMBER(SEARCH(Table2[[#Headers],[אזורי]],Table2[[#This Row],[role]:[role]])),TRUE,FALSE)</f>
        <v>0</v>
      </c>
      <c r="J239" s="1" t="b">
        <f>IF(ISNUMBER(SEARCH(Table2[[#Headers],[ארצי]],Table2[[#This Row],[role]:[role]])),TRUE,FALSE)</f>
        <v>0</v>
      </c>
      <c r="K239" s="1" t="b">
        <f>IF(ISNUMBER(SEARCH(Table2[[#Headers],[עבודה]],Table2[[#This Row],[role]:[role]])),TRUE,FALSE)</f>
        <v>0</v>
      </c>
      <c r="L239" s="1" t="b">
        <f>IF(ISNUMBER(SEARCH(Table2[[#Headers],[עליון]],Table2[[#This Row],[role]:[role]])),TRUE,FALSE)</f>
        <v>0</v>
      </c>
      <c r="M239" s="1" t="b">
        <f>IF(ISNUMBER(SEARCH(Table2[[#Headers],[נוער]],Table2[[#This Row],[role]:[role]])),TRUE,FALSE)</f>
        <v>0</v>
      </c>
      <c r="N239" s="1" t="b">
        <f>IF(ISNUMBER(SEARCH(Table2[[#Headers],[משנה]],Table2[[#This Row],[role]:[role]])),TRUE,FALSE)</f>
        <v>0</v>
      </c>
      <c r="O239" s="1" t="b">
        <f>IF(ISNUMBER(SEARCH(Table2[[#Headers],[בתי המשפט]],Table2[[#This Row],[role]:[role]])),TRUE,FALSE)</f>
        <v>0</v>
      </c>
      <c r="P239" s="1" t="b">
        <f>IF(ISNUMBER(SEARCH(Table2[[#Headers],[מנהל]],Table2[[#This Row],[role]:[role]])),TRUE,FALSE)</f>
        <v>0</v>
      </c>
      <c r="Q239" s="1" t="b">
        <f>IF(ISNUMBER(SEARCH(Table2[[#Headers],[תעבורה]],Table2[[#This Row],[role]:[role]])),TRUE,FALSE)</f>
        <v>0</v>
      </c>
      <c r="R239" s="1" t="b">
        <f>IF(AND(Table2[[#This Row],[נשיא]]=TRUE,AND(Table2[[#This Row],[סגן]]=FALSE,Table2[[#This Row],[משנה]]=FALSE)),TRUE,FALSE)</f>
        <v>0</v>
      </c>
      <c r="S23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3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40" spans="1:20" x14ac:dyDescent="0.25">
      <c r="A240" s="1" t="s">
        <v>2287</v>
      </c>
      <c r="B240" s="1" t="str">
        <f>Table2[[#This Row],[Column1]]</f>
        <v>רשמת בכירה בית משפט השלום עכו</v>
      </c>
      <c r="C240" s="1" t="b">
        <f>IF(ISNUMBER(SEARCH(Table2[[#Headers],[סגן]],Table2[[#This Row],[role]:[role]])),TRUE,FALSE)</f>
        <v>0</v>
      </c>
      <c r="D240" s="1" t="b">
        <f>IF(ISNUMBER(SEARCH(Table2[[#Headers],[נשיא]],Table2[[#This Row],[role]:[role]])),TRUE,FALSE)</f>
        <v>0</v>
      </c>
      <c r="E240" s="1" t="b">
        <f>IF(ISNUMBER(SEARCH(Table2[[#Headers],[שופט]],Table2[[#This Row],[role]:[role]])),TRUE,FALSE)</f>
        <v>0</v>
      </c>
      <c r="F240" s="1" t="b">
        <f>IF(ISNUMBER(SEARCH(Table2[[#Headers],[רשם]],Table2[[#This Row],[role]:[role]])),TRUE,FALSE)</f>
        <v>1</v>
      </c>
      <c r="G240" s="1" t="b">
        <f>IF(ISNUMBER(SEARCH(Table2[[#Headers],[מחוזי]],Table2[[#This Row],[role]:[role]])),TRUE,FALSE)</f>
        <v>0</v>
      </c>
      <c r="H240" s="1" t="b">
        <f>IF(ISNUMBER(SEARCH(Table2[[#Headers],[שלום]],Table2[[#This Row],[role]:[role]])),TRUE,FALSE)</f>
        <v>1</v>
      </c>
      <c r="I240" s="1" t="b">
        <f>IF(ISNUMBER(SEARCH(Table2[[#Headers],[אזורי]],Table2[[#This Row],[role]:[role]])),TRUE,FALSE)</f>
        <v>0</v>
      </c>
      <c r="J240" s="1" t="b">
        <f>IF(ISNUMBER(SEARCH(Table2[[#Headers],[ארצי]],Table2[[#This Row],[role]:[role]])),TRUE,FALSE)</f>
        <v>0</v>
      </c>
      <c r="K240" s="1" t="b">
        <f>IF(ISNUMBER(SEARCH(Table2[[#Headers],[עבודה]],Table2[[#This Row],[role]:[role]])),TRUE,FALSE)</f>
        <v>0</v>
      </c>
      <c r="L240" s="1" t="b">
        <f>IF(ISNUMBER(SEARCH(Table2[[#Headers],[עליון]],Table2[[#This Row],[role]:[role]])),TRUE,FALSE)</f>
        <v>0</v>
      </c>
      <c r="M240" s="1" t="b">
        <f>IF(ISNUMBER(SEARCH(Table2[[#Headers],[נוער]],Table2[[#This Row],[role]:[role]])),TRUE,FALSE)</f>
        <v>0</v>
      </c>
      <c r="N240" s="1" t="b">
        <f>IF(ISNUMBER(SEARCH(Table2[[#Headers],[משנה]],Table2[[#This Row],[role]:[role]])),TRUE,FALSE)</f>
        <v>0</v>
      </c>
      <c r="O240" s="1" t="b">
        <f>IF(ISNUMBER(SEARCH(Table2[[#Headers],[בתי המשפט]],Table2[[#This Row],[role]:[role]])),TRUE,FALSE)</f>
        <v>0</v>
      </c>
      <c r="P240" s="1" t="b">
        <f>IF(ISNUMBER(SEARCH(Table2[[#Headers],[מנהל]],Table2[[#This Row],[role]:[role]])),TRUE,FALSE)</f>
        <v>0</v>
      </c>
      <c r="Q240" s="1" t="b">
        <f>IF(ISNUMBER(SEARCH(Table2[[#Headers],[תעבורה]],Table2[[#This Row],[role]:[role]])),TRUE,FALSE)</f>
        <v>0</v>
      </c>
      <c r="R240" s="1" t="b">
        <f>IF(AND(Table2[[#This Row],[נשיא]]=TRUE,AND(Table2[[#This Row],[סגן]]=FALSE,Table2[[#This Row],[משנה]]=FALSE)),TRUE,FALSE)</f>
        <v>0</v>
      </c>
      <c r="S24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4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41" spans="1:20" x14ac:dyDescent="0.25">
      <c r="A241" s="1" t="s">
        <v>1690</v>
      </c>
      <c r="B241" s="1" t="str">
        <f>Table2[[#This Row],[Column1]]</f>
        <v>רשמת בכירה בית משפט השלום קריות</v>
      </c>
      <c r="C241" s="1" t="b">
        <f>IF(ISNUMBER(SEARCH(Table2[[#Headers],[סגן]],Table2[[#This Row],[role]:[role]])),TRUE,FALSE)</f>
        <v>0</v>
      </c>
      <c r="D241" s="1" t="b">
        <f>IF(ISNUMBER(SEARCH(Table2[[#Headers],[נשיא]],Table2[[#This Row],[role]:[role]])),TRUE,FALSE)</f>
        <v>0</v>
      </c>
      <c r="E241" s="1" t="b">
        <f>IF(ISNUMBER(SEARCH(Table2[[#Headers],[שופט]],Table2[[#This Row],[role]:[role]])),TRUE,FALSE)</f>
        <v>0</v>
      </c>
      <c r="F241" s="1" t="b">
        <f>IF(ISNUMBER(SEARCH(Table2[[#Headers],[רשם]],Table2[[#This Row],[role]:[role]])),TRUE,FALSE)</f>
        <v>1</v>
      </c>
      <c r="G241" s="1" t="b">
        <f>IF(ISNUMBER(SEARCH(Table2[[#Headers],[מחוזי]],Table2[[#This Row],[role]:[role]])),TRUE,FALSE)</f>
        <v>0</v>
      </c>
      <c r="H241" s="1" t="b">
        <f>IF(ISNUMBER(SEARCH(Table2[[#Headers],[שלום]],Table2[[#This Row],[role]:[role]])),TRUE,FALSE)</f>
        <v>1</v>
      </c>
      <c r="I241" s="1" t="b">
        <f>IF(ISNUMBER(SEARCH(Table2[[#Headers],[אזורי]],Table2[[#This Row],[role]:[role]])),TRUE,FALSE)</f>
        <v>0</v>
      </c>
      <c r="J241" s="1" t="b">
        <f>IF(ISNUMBER(SEARCH(Table2[[#Headers],[ארצי]],Table2[[#This Row],[role]:[role]])),TRUE,FALSE)</f>
        <v>0</v>
      </c>
      <c r="K241" s="1" t="b">
        <f>IF(ISNUMBER(SEARCH(Table2[[#Headers],[עבודה]],Table2[[#This Row],[role]:[role]])),TRUE,FALSE)</f>
        <v>0</v>
      </c>
      <c r="L241" s="1" t="b">
        <f>IF(ISNUMBER(SEARCH(Table2[[#Headers],[עליון]],Table2[[#This Row],[role]:[role]])),TRUE,FALSE)</f>
        <v>0</v>
      </c>
      <c r="M241" s="1" t="b">
        <f>IF(ISNUMBER(SEARCH(Table2[[#Headers],[נוער]],Table2[[#This Row],[role]:[role]])),TRUE,FALSE)</f>
        <v>0</v>
      </c>
      <c r="N241" s="1" t="b">
        <f>IF(ISNUMBER(SEARCH(Table2[[#Headers],[משנה]],Table2[[#This Row],[role]:[role]])),TRUE,FALSE)</f>
        <v>0</v>
      </c>
      <c r="O241" s="1" t="b">
        <f>IF(ISNUMBER(SEARCH(Table2[[#Headers],[בתי המשפט]],Table2[[#This Row],[role]:[role]])),TRUE,FALSE)</f>
        <v>0</v>
      </c>
      <c r="P241" s="1" t="b">
        <f>IF(ISNUMBER(SEARCH(Table2[[#Headers],[מנהל]],Table2[[#This Row],[role]:[role]])),TRUE,FALSE)</f>
        <v>0</v>
      </c>
      <c r="Q241" s="1" t="b">
        <f>IF(ISNUMBER(SEARCH(Table2[[#Headers],[תעבורה]],Table2[[#This Row],[role]:[role]])),TRUE,FALSE)</f>
        <v>0</v>
      </c>
      <c r="R241" s="1" t="b">
        <f>IF(AND(Table2[[#This Row],[נשיא]]=TRUE,AND(Table2[[#This Row],[סגן]]=FALSE,Table2[[#This Row],[משנה]]=FALSE)),TRUE,FALSE)</f>
        <v>0</v>
      </c>
      <c r="S24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4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42" spans="1:20" x14ac:dyDescent="0.25">
      <c r="A242" s="1" t="s">
        <v>561</v>
      </c>
      <c r="B242" s="1" t="str">
        <f>Table2[[#This Row],[Column1]]</f>
        <v>רשמת בכירה בית משפט השלום ראשל"צ</v>
      </c>
      <c r="C242" s="1" t="b">
        <f>IF(ISNUMBER(SEARCH(Table2[[#Headers],[סגן]],Table2[[#This Row],[role]:[role]])),TRUE,FALSE)</f>
        <v>0</v>
      </c>
      <c r="D242" s="1" t="b">
        <f>IF(ISNUMBER(SEARCH(Table2[[#Headers],[נשיא]],Table2[[#This Row],[role]:[role]])),TRUE,FALSE)</f>
        <v>0</v>
      </c>
      <c r="E242" s="1" t="b">
        <f>IF(ISNUMBER(SEARCH(Table2[[#Headers],[שופט]],Table2[[#This Row],[role]:[role]])),TRUE,FALSE)</f>
        <v>0</v>
      </c>
      <c r="F242" s="1" t="b">
        <f>IF(ISNUMBER(SEARCH(Table2[[#Headers],[רשם]],Table2[[#This Row],[role]:[role]])),TRUE,FALSE)</f>
        <v>1</v>
      </c>
      <c r="G242" s="1" t="b">
        <f>IF(ISNUMBER(SEARCH(Table2[[#Headers],[מחוזי]],Table2[[#This Row],[role]:[role]])),TRUE,FALSE)</f>
        <v>0</v>
      </c>
      <c r="H242" s="1" t="b">
        <f>IF(ISNUMBER(SEARCH(Table2[[#Headers],[שלום]],Table2[[#This Row],[role]:[role]])),TRUE,FALSE)</f>
        <v>1</v>
      </c>
      <c r="I242" s="1" t="b">
        <f>IF(ISNUMBER(SEARCH(Table2[[#Headers],[אזורי]],Table2[[#This Row],[role]:[role]])),TRUE,FALSE)</f>
        <v>0</v>
      </c>
      <c r="J242" s="1" t="b">
        <f>IF(ISNUMBER(SEARCH(Table2[[#Headers],[ארצי]],Table2[[#This Row],[role]:[role]])),TRUE,FALSE)</f>
        <v>0</v>
      </c>
      <c r="K242" s="1" t="b">
        <f>IF(ISNUMBER(SEARCH(Table2[[#Headers],[עבודה]],Table2[[#This Row],[role]:[role]])),TRUE,FALSE)</f>
        <v>0</v>
      </c>
      <c r="L242" s="1" t="b">
        <f>IF(ISNUMBER(SEARCH(Table2[[#Headers],[עליון]],Table2[[#This Row],[role]:[role]])),TRUE,FALSE)</f>
        <v>0</v>
      </c>
      <c r="M242" s="1" t="b">
        <f>IF(ISNUMBER(SEARCH(Table2[[#Headers],[נוער]],Table2[[#This Row],[role]:[role]])),TRUE,FALSE)</f>
        <v>0</v>
      </c>
      <c r="N242" s="1" t="b">
        <f>IF(ISNUMBER(SEARCH(Table2[[#Headers],[משנה]],Table2[[#This Row],[role]:[role]])),TRUE,FALSE)</f>
        <v>0</v>
      </c>
      <c r="O242" s="1" t="b">
        <f>IF(ISNUMBER(SEARCH(Table2[[#Headers],[בתי המשפט]],Table2[[#This Row],[role]:[role]])),TRUE,FALSE)</f>
        <v>0</v>
      </c>
      <c r="P242" s="1" t="b">
        <f>IF(ISNUMBER(SEARCH(Table2[[#Headers],[מנהל]],Table2[[#This Row],[role]:[role]])),TRUE,FALSE)</f>
        <v>0</v>
      </c>
      <c r="Q242" s="1" t="b">
        <f>IF(ISNUMBER(SEARCH(Table2[[#Headers],[תעבורה]],Table2[[#This Row],[role]:[role]])),TRUE,FALSE)</f>
        <v>0</v>
      </c>
      <c r="R242" s="1" t="b">
        <f>IF(AND(Table2[[#This Row],[נשיא]]=TRUE,AND(Table2[[#This Row],[סגן]]=FALSE,Table2[[#This Row],[משנה]]=FALSE)),TRUE,FALSE)</f>
        <v>0</v>
      </c>
      <c r="S24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4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43" spans="1:20" x14ac:dyDescent="0.25">
      <c r="A243" s="1" t="s">
        <v>970</v>
      </c>
      <c r="B243" s="1" t="str">
        <f>Table2[[#This Row],[Column1]]</f>
        <v>רשמת בכירה בית משפט השלום רמלה</v>
      </c>
      <c r="C243" s="1" t="b">
        <f>IF(ISNUMBER(SEARCH(Table2[[#Headers],[סגן]],Table2[[#This Row],[role]:[role]])),TRUE,FALSE)</f>
        <v>0</v>
      </c>
      <c r="D243" s="1" t="b">
        <f>IF(ISNUMBER(SEARCH(Table2[[#Headers],[נשיא]],Table2[[#This Row],[role]:[role]])),TRUE,FALSE)</f>
        <v>0</v>
      </c>
      <c r="E243" s="1" t="b">
        <f>IF(ISNUMBER(SEARCH(Table2[[#Headers],[שופט]],Table2[[#This Row],[role]:[role]])),TRUE,FALSE)</f>
        <v>0</v>
      </c>
      <c r="F243" s="1" t="b">
        <f>IF(ISNUMBER(SEARCH(Table2[[#Headers],[רשם]],Table2[[#This Row],[role]:[role]])),TRUE,FALSE)</f>
        <v>1</v>
      </c>
      <c r="G243" s="1" t="b">
        <f>IF(ISNUMBER(SEARCH(Table2[[#Headers],[מחוזי]],Table2[[#This Row],[role]:[role]])),TRUE,FALSE)</f>
        <v>0</v>
      </c>
      <c r="H243" s="1" t="b">
        <f>IF(ISNUMBER(SEARCH(Table2[[#Headers],[שלום]],Table2[[#This Row],[role]:[role]])),TRUE,FALSE)</f>
        <v>1</v>
      </c>
      <c r="I243" s="1" t="b">
        <f>IF(ISNUMBER(SEARCH(Table2[[#Headers],[אזורי]],Table2[[#This Row],[role]:[role]])),TRUE,FALSE)</f>
        <v>0</v>
      </c>
      <c r="J243" s="1" t="b">
        <f>IF(ISNUMBER(SEARCH(Table2[[#Headers],[ארצי]],Table2[[#This Row],[role]:[role]])),TRUE,FALSE)</f>
        <v>0</v>
      </c>
      <c r="K243" s="1" t="b">
        <f>IF(ISNUMBER(SEARCH(Table2[[#Headers],[עבודה]],Table2[[#This Row],[role]:[role]])),TRUE,FALSE)</f>
        <v>0</v>
      </c>
      <c r="L243" s="1" t="b">
        <f>IF(ISNUMBER(SEARCH(Table2[[#Headers],[עליון]],Table2[[#This Row],[role]:[role]])),TRUE,FALSE)</f>
        <v>0</v>
      </c>
      <c r="M243" s="1" t="b">
        <f>IF(ISNUMBER(SEARCH(Table2[[#Headers],[נוער]],Table2[[#This Row],[role]:[role]])),TRUE,FALSE)</f>
        <v>0</v>
      </c>
      <c r="N243" s="1" t="b">
        <f>IF(ISNUMBER(SEARCH(Table2[[#Headers],[משנה]],Table2[[#This Row],[role]:[role]])),TRUE,FALSE)</f>
        <v>0</v>
      </c>
      <c r="O243" s="1" t="b">
        <f>IF(ISNUMBER(SEARCH(Table2[[#Headers],[בתי המשפט]],Table2[[#This Row],[role]:[role]])),TRUE,FALSE)</f>
        <v>0</v>
      </c>
      <c r="P243" s="1" t="b">
        <f>IF(ISNUMBER(SEARCH(Table2[[#Headers],[מנהל]],Table2[[#This Row],[role]:[role]])),TRUE,FALSE)</f>
        <v>0</v>
      </c>
      <c r="Q243" s="1" t="b">
        <f>IF(ISNUMBER(SEARCH(Table2[[#Headers],[תעבורה]],Table2[[#This Row],[role]:[role]])),TRUE,FALSE)</f>
        <v>0</v>
      </c>
      <c r="R243" s="1" t="b">
        <f>IF(AND(Table2[[#This Row],[נשיא]]=TRUE,AND(Table2[[#This Row],[סגן]]=FALSE,Table2[[#This Row],[משנה]]=FALSE)),TRUE,FALSE)</f>
        <v>0</v>
      </c>
      <c r="S24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4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44" spans="1:20" x14ac:dyDescent="0.25">
      <c r="A244" s="1" t="s">
        <v>2128</v>
      </c>
      <c r="B244" s="1" t="str">
        <f>Table2[[#This Row],[Column1]]</f>
        <v>רשמת בכירה בית משפט השלום תל-אביב</v>
      </c>
      <c r="C244" s="1" t="b">
        <f>IF(ISNUMBER(SEARCH(Table2[[#Headers],[סגן]],Table2[[#This Row],[role]:[role]])),TRUE,FALSE)</f>
        <v>0</v>
      </c>
      <c r="D244" s="1" t="b">
        <f>IF(ISNUMBER(SEARCH(Table2[[#Headers],[נשיא]],Table2[[#This Row],[role]:[role]])),TRUE,FALSE)</f>
        <v>0</v>
      </c>
      <c r="E244" s="1" t="b">
        <f>IF(ISNUMBER(SEARCH(Table2[[#Headers],[שופט]],Table2[[#This Row],[role]:[role]])),TRUE,FALSE)</f>
        <v>0</v>
      </c>
      <c r="F244" s="1" t="b">
        <f>IF(ISNUMBER(SEARCH(Table2[[#Headers],[רשם]],Table2[[#This Row],[role]:[role]])),TRUE,FALSE)</f>
        <v>1</v>
      </c>
      <c r="G244" s="1" t="b">
        <f>IF(ISNUMBER(SEARCH(Table2[[#Headers],[מחוזי]],Table2[[#This Row],[role]:[role]])),TRUE,FALSE)</f>
        <v>0</v>
      </c>
      <c r="H244" s="1" t="b">
        <f>IF(ISNUMBER(SEARCH(Table2[[#Headers],[שלום]],Table2[[#This Row],[role]:[role]])),TRUE,FALSE)</f>
        <v>1</v>
      </c>
      <c r="I244" s="1" t="b">
        <f>IF(ISNUMBER(SEARCH(Table2[[#Headers],[אזורי]],Table2[[#This Row],[role]:[role]])),TRUE,FALSE)</f>
        <v>0</v>
      </c>
      <c r="J244" s="1" t="b">
        <f>IF(ISNUMBER(SEARCH(Table2[[#Headers],[ארצי]],Table2[[#This Row],[role]:[role]])),TRUE,FALSE)</f>
        <v>0</v>
      </c>
      <c r="K244" s="1" t="b">
        <f>IF(ISNUMBER(SEARCH(Table2[[#Headers],[עבודה]],Table2[[#This Row],[role]:[role]])),TRUE,FALSE)</f>
        <v>0</v>
      </c>
      <c r="L244" s="1" t="b">
        <f>IF(ISNUMBER(SEARCH(Table2[[#Headers],[עליון]],Table2[[#This Row],[role]:[role]])),TRUE,FALSE)</f>
        <v>0</v>
      </c>
      <c r="M244" s="1" t="b">
        <f>IF(ISNUMBER(SEARCH(Table2[[#Headers],[נוער]],Table2[[#This Row],[role]:[role]])),TRUE,FALSE)</f>
        <v>0</v>
      </c>
      <c r="N244" s="1" t="b">
        <f>IF(ISNUMBER(SEARCH(Table2[[#Headers],[משנה]],Table2[[#This Row],[role]:[role]])),TRUE,FALSE)</f>
        <v>0</v>
      </c>
      <c r="O244" s="1" t="b">
        <f>IF(ISNUMBER(SEARCH(Table2[[#Headers],[בתי המשפט]],Table2[[#This Row],[role]:[role]])),TRUE,FALSE)</f>
        <v>0</v>
      </c>
      <c r="P244" s="1" t="b">
        <f>IF(ISNUMBER(SEARCH(Table2[[#Headers],[מנהל]],Table2[[#This Row],[role]:[role]])),TRUE,FALSE)</f>
        <v>0</v>
      </c>
      <c r="Q244" s="1" t="b">
        <f>IF(ISNUMBER(SEARCH(Table2[[#Headers],[תעבורה]],Table2[[#This Row],[role]:[role]])),TRUE,FALSE)</f>
        <v>0</v>
      </c>
      <c r="R244" s="1" t="b">
        <f>IF(AND(Table2[[#This Row],[נשיא]]=TRUE,AND(Table2[[#This Row],[סגן]]=FALSE,Table2[[#This Row],[משנה]]=FALSE)),TRUE,FALSE)</f>
        <v>0</v>
      </c>
      <c r="S24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4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45" spans="1:20" x14ac:dyDescent="0.25">
      <c r="A245" s="1" t="s">
        <v>1793</v>
      </c>
      <c r="B245" s="1" t="str">
        <f>Table2[[#This Row],[Column1]]</f>
        <v>רשמת לענייני משפחה בית משפט השלום (משפחה) תל אביב</v>
      </c>
      <c r="C245" s="1" t="b">
        <f>IF(ISNUMBER(SEARCH(Table2[[#Headers],[סגן]],Table2[[#This Row],[role]:[role]])),TRUE,FALSE)</f>
        <v>0</v>
      </c>
      <c r="D245" s="1" t="b">
        <f>IF(ISNUMBER(SEARCH(Table2[[#Headers],[נשיא]],Table2[[#This Row],[role]:[role]])),TRUE,FALSE)</f>
        <v>0</v>
      </c>
      <c r="E245" s="1" t="b">
        <f>IF(ISNUMBER(SEARCH(Table2[[#Headers],[שופט]],Table2[[#This Row],[role]:[role]])),TRUE,FALSE)</f>
        <v>0</v>
      </c>
      <c r="F245" s="1" t="b">
        <f>IF(ISNUMBER(SEARCH(Table2[[#Headers],[רשם]],Table2[[#This Row],[role]:[role]])),TRUE,FALSE)</f>
        <v>1</v>
      </c>
      <c r="G245" s="1" t="b">
        <f>IF(ISNUMBER(SEARCH(Table2[[#Headers],[מחוזי]],Table2[[#This Row],[role]:[role]])),TRUE,FALSE)</f>
        <v>0</v>
      </c>
      <c r="H245" s="1" t="b">
        <f>IF(ISNUMBER(SEARCH(Table2[[#Headers],[שלום]],Table2[[#This Row],[role]:[role]])),TRUE,FALSE)</f>
        <v>1</v>
      </c>
      <c r="I245" s="1" t="b">
        <f>IF(ISNUMBER(SEARCH(Table2[[#Headers],[אזורי]],Table2[[#This Row],[role]:[role]])),TRUE,FALSE)</f>
        <v>0</v>
      </c>
      <c r="J245" s="1" t="b">
        <f>IF(ISNUMBER(SEARCH(Table2[[#Headers],[ארצי]],Table2[[#This Row],[role]:[role]])),TRUE,FALSE)</f>
        <v>0</v>
      </c>
      <c r="K245" s="1" t="b">
        <f>IF(ISNUMBER(SEARCH(Table2[[#Headers],[עבודה]],Table2[[#This Row],[role]:[role]])),TRUE,FALSE)</f>
        <v>0</v>
      </c>
      <c r="L245" s="1" t="b">
        <f>IF(ISNUMBER(SEARCH(Table2[[#Headers],[עליון]],Table2[[#This Row],[role]:[role]])),TRUE,FALSE)</f>
        <v>0</v>
      </c>
      <c r="M245" s="1" t="b">
        <f>IF(ISNUMBER(SEARCH(Table2[[#Headers],[נוער]],Table2[[#This Row],[role]:[role]])),TRUE,FALSE)</f>
        <v>0</v>
      </c>
      <c r="N245" s="1" t="b">
        <f>IF(ISNUMBER(SEARCH(Table2[[#Headers],[משנה]],Table2[[#This Row],[role]:[role]])),TRUE,FALSE)</f>
        <v>0</v>
      </c>
      <c r="O245" s="1" t="b">
        <f>IF(ISNUMBER(SEARCH(Table2[[#Headers],[בתי המשפט]],Table2[[#This Row],[role]:[role]])),TRUE,FALSE)</f>
        <v>0</v>
      </c>
      <c r="P245" s="1" t="b">
        <f>IF(ISNUMBER(SEARCH(Table2[[#Headers],[מנהל]],Table2[[#This Row],[role]:[role]])),TRUE,FALSE)</f>
        <v>0</v>
      </c>
      <c r="Q245" s="1" t="b">
        <f>IF(ISNUMBER(SEARCH(Table2[[#Headers],[תעבורה]],Table2[[#This Row],[role]:[role]])),TRUE,FALSE)</f>
        <v>0</v>
      </c>
      <c r="R245" s="1" t="b">
        <f>IF(AND(Table2[[#This Row],[נשיא]]=TRUE,AND(Table2[[#This Row],[סגן]]=FALSE,Table2[[#This Row],[משנה]]=FALSE)),TRUE,FALSE)</f>
        <v>0</v>
      </c>
      <c r="S24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4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46" spans="1:20" x14ac:dyDescent="0.25">
      <c r="A246" s="1" t="s">
        <v>2296</v>
      </c>
      <c r="B246" s="1" t="str">
        <f>Table2[[#This Row],[Column1]]</f>
        <v>רשמת לענייני משפחה בית משפט השלום ירושלים</v>
      </c>
      <c r="C246" s="1" t="b">
        <f>IF(ISNUMBER(SEARCH(Table2[[#Headers],[סגן]],Table2[[#This Row],[role]:[role]])),TRUE,FALSE)</f>
        <v>0</v>
      </c>
      <c r="D246" s="1" t="b">
        <f>IF(ISNUMBER(SEARCH(Table2[[#Headers],[נשיא]],Table2[[#This Row],[role]:[role]])),TRUE,FALSE)</f>
        <v>0</v>
      </c>
      <c r="E246" s="1" t="b">
        <f>IF(ISNUMBER(SEARCH(Table2[[#Headers],[שופט]],Table2[[#This Row],[role]:[role]])),TRUE,FALSE)</f>
        <v>0</v>
      </c>
      <c r="F246" s="1" t="b">
        <f>IF(ISNUMBER(SEARCH(Table2[[#Headers],[רשם]],Table2[[#This Row],[role]:[role]])),TRUE,FALSE)</f>
        <v>1</v>
      </c>
      <c r="G246" s="1" t="b">
        <f>IF(ISNUMBER(SEARCH(Table2[[#Headers],[מחוזי]],Table2[[#This Row],[role]:[role]])),TRUE,FALSE)</f>
        <v>0</v>
      </c>
      <c r="H246" s="1" t="b">
        <f>IF(ISNUMBER(SEARCH(Table2[[#Headers],[שלום]],Table2[[#This Row],[role]:[role]])),TRUE,FALSE)</f>
        <v>1</v>
      </c>
      <c r="I246" s="1" t="b">
        <f>IF(ISNUMBER(SEARCH(Table2[[#Headers],[אזורי]],Table2[[#This Row],[role]:[role]])),TRUE,FALSE)</f>
        <v>0</v>
      </c>
      <c r="J246" s="1" t="b">
        <f>IF(ISNUMBER(SEARCH(Table2[[#Headers],[ארצי]],Table2[[#This Row],[role]:[role]])),TRUE,FALSE)</f>
        <v>0</v>
      </c>
      <c r="K246" s="1" t="b">
        <f>IF(ISNUMBER(SEARCH(Table2[[#Headers],[עבודה]],Table2[[#This Row],[role]:[role]])),TRUE,FALSE)</f>
        <v>0</v>
      </c>
      <c r="L246" s="1" t="b">
        <f>IF(ISNUMBER(SEARCH(Table2[[#Headers],[עליון]],Table2[[#This Row],[role]:[role]])),TRUE,FALSE)</f>
        <v>0</v>
      </c>
      <c r="M246" s="1" t="b">
        <f>IF(ISNUMBER(SEARCH(Table2[[#Headers],[נוער]],Table2[[#This Row],[role]:[role]])),TRUE,FALSE)</f>
        <v>0</v>
      </c>
      <c r="N246" s="1" t="b">
        <f>IF(ISNUMBER(SEARCH(Table2[[#Headers],[משנה]],Table2[[#This Row],[role]:[role]])),TRUE,FALSE)</f>
        <v>0</v>
      </c>
      <c r="O246" s="1" t="b">
        <f>IF(ISNUMBER(SEARCH(Table2[[#Headers],[בתי המשפט]],Table2[[#This Row],[role]:[role]])),TRUE,FALSE)</f>
        <v>0</v>
      </c>
      <c r="P246" s="1" t="b">
        <f>IF(ISNUMBER(SEARCH(Table2[[#Headers],[מנהל]],Table2[[#This Row],[role]:[role]])),TRUE,FALSE)</f>
        <v>0</v>
      </c>
      <c r="Q246" s="1" t="b">
        <f>IF(ISNUMBER(SEARCH(Table2[[#Headers],[תעבורה]],Table2[[#This Row],[role]:[role]])),TRUE,FALSE)</f>
        <v>0</v>
      </c>
      <c r="R246" s="1" t="b">
        <f>IF(AND(Table2[[#This Row],[נשיא]]=TRUE,AND(Table2[[#This Row],[סגן]]=FALSE,Table2[[#This Row],[משנה]]=FALSE)),TRUE,FALSE)</f>
        <v>0</v>
      </c>
      <c r="S24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רשם</v>
      </c>
      <c r="T24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47" spans="1:20" x14ac:dyDescent="0.25">
      <c r="A247" s="1" t="s">
        <v>9</v>
      </c>
      <c r="B247" s="1" t="str">
        <f>Table2[[#This Row],[Column1]]</f>
        <v>שופט</v>
      </c>
      <c r="C247" s="1" t="b">
        <f>IF(ISNUMBER(SEARCH(Table2[[#Headers],[סגן]],Table2[[#This Row],[role]:[role]])),TRUE,FALSE)</f>
        <v>0</v>
      </c>
      <c r="D247" s="1" t="b">
        <f>IF(ISNUMBER(SEARCH(Table2[[#Headers],[נשיא]],Table2[[#This Row],[role]:[role]])),TRUE,FALSE)</f>
        <v>0</v>
      </c>
      <c r="E247" s="1" t="b">
        <f>IF(ISNUMBER(SEARCH(Table2[[#Headers],[שופט]],Table2[[#This Row],[role]:[role]])),TRUE,FALSE)</f>
        <v>1</v>
      </c>
      <c r="F247" s="1" t="b">
        <f>IF(ISNUMBER(SEARCH(Table2[[#Headers],[רשם]],Table2[[#This Row],[role]:[role]])),TRUE,FALSE)</f>
        <v>0</v>
      </c>
      <c r="G247" s="1" t="b">
        <f>IF(ISNUMBER(SEARCH(Table2[[#Headers],[מחוזי]],Table2[[#This Row],[role]:[role]])),TRUE,FALSE)</f>
        <v>0</v>
      </c>
      <c r="H247" s="1" t="b">
        <f>IF(ISNUMBER(SEARCH(Table2[[#Headers],[שלום]],Table2[[#This Row],[role]:[role]])),TRUE,FALSE)</f>
        <v>0</v>
      </c>
      <c r="I247" s="1" t="b">
        <f>IF(ISNUMBER(SEARCH(Table2[[#Headers],[אזורי]],Table2[[#This Row],[role]:[role]])),TRUE,FALSE)</f>
        <v>0</v>
      </c>
      <c r="J247" s="1" t="b">
        <f>IF(ISNUMBER(SEARCH(Table2[[#Headers],[ארצי]],Table2[[#This Row],[role]:[role]])),TRUE,FALSE)</f>
        <v>0</v>
      </c>
      <c r="K247" s="1" t="b">
        <f>IF(ISNUMBER(SEARCH(Table2[[#Headers],[עבודה]],Table2[[#This Row],[role]:[role]])),TRUE,FALSE)</f>
        <v>0</v>
      </c>
      <c r="L247" s="1" t="b">
        <f>IF(ISNUMBER(SEARCH(Table2[[#Headers],[עליון]],Table2[[#This Row],[role]:[role]])),TRUE,FALSE)</f>
        <v>0</v>
      </c>
      <c r="M247" s="1" t="b">
        <f>IF(ISNUMBER(SEARCH(Table2[[#Headers],[נוער]],Table2[[#This Row],[role]:[role]])),TRUE,FALSE)</f>
        <v>0</v>
      </c>
      <c r="N247" s="1" t="b">
        <f>IF(ISNUMBER(SEARCH(Table2[[#Headers],[משנה]],Table2[[#This Row],[role]:[role]])),TRUE,FALSE)</f>
        <v>0</v>
      </c>
      <c r="O247" s="1" t="b">
        <f>IF(ISNUMBER(SEARCH(Table2[[#Headers],[בתי המשפט]],Table2[[#This Row],[role]:[role]])),TRUE,FALSE)</f>
        <v>0</v>
      </c>
      <c r="P247" s="1" t="b">
        <f>IF(ISNUMBER(SEARCH(Table2[[#Headers],[מנהל]],Table2[[#This Row],[role]:[role]])),TRUE,FALSE)</f>
        <v>0</v>
      </c>
      <c r="Q247" s="1" t="b">
        <f>IF(ISNUMBER(SEARCH(Table2[[#Headers],[תעבורה]],Table2[[#This Row],[role]:[role]])),TRUE,FALSE)</f>
        <v>0</v>
      </c>
      <c r="R247" s="1" t="b">
        <f>IF(AND(Table2[[#This Row],[נשיא]]=TRUE,AND(Table2[[#This Row],[סגן]]=FALSE,Table2[[#This Row],[משנה]]=FALSE)),TRUE,FALSE)</f>
        <v>0</v>
      </c>
      <c r="S24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4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248" spans="1:20" x14ac:dyDescent="0.25">
      <c r="A248" s="1" t="s">
        <v>873</v>
      </c>
      <c r="B248" s="1" t="str">
        <f>Table2[[#This Row],[Column1]]</f>
        <v>שופט  בית המשפט המחוזי חיפה</v>
      </c>
      <c r="C248" s="1" t="b">
        <f>IF(ISNUMBER(SEARCH(Table2[[#Headers],[סגן]],Table2[[#This Row],[role]:[role]])),TRUE,FALSE)</f>
        <v>0</v>
      </c>
      <c r="D248" s="1" t="b">
        <f>IF(ISNUMBER(SEARCH(Table2[[#Headers],[נשיא]],Table2[[#This Row],[role]:[role]])),TRUE,FALSE)</f>
        <v>0</v>
      </c>
      <c r="E248" s="1" t="b">
        <f>IF(ISNUMBER(SEARCH(Table2[[#Headers],[שופט]],Table2[[#This Row],[role]:[role]])),TRUE,FALSE)</f>
        <v>1</v>
      </c>
      <c r="F248" s="1" t="b">
        <f>IF(ISNUMBER(SEARCH(Table2[[#Headers],[רשם]],Table2[[#This Row],[role]:[role]])),TRUE,FALSE)</f>
        <v>0</v>
      </c>
      <c r="G248" s="1" t="b">
        <f>IF(ISNUMBER(SEARCH(Table2[[#Headers],[מחוזי]],Table2[[#This Row],[role]:[role]])),TRUE,FALSE)</f>
        <v>1</v>
      </c>
      <c r="H248" s="1" t="b">
        <f>IF(ISNUMBER(SEARCH(Table2[[#Headers],[שלום]],Table2[[#This Row],[role]:[role]])),TRUE,FALSE)</f>
        <v>0</v>
      </c>
      <c r="I248" s="1" t="b">
        <f>IF(ISNUMBER(SEARCH(Table2[[#Headers],[אזורי]],Table2[[#This Row],[role]:[role]])),TRUE,FALSE)</f>
        <v>0</v>
      </c>
      <c r="J248" s="1" t="b">
        <f>IF(ISNUMBER(SEARCH(Table2[[#Headers],[ארצי]],Table2[[#This Row],[role]:[role]])),TRUE,FALSE)</f>
        <v>0</v>
      </c>
      <c r="K248" s="1" t="b">
        <f>IF(ISNUMBER(SEARCH(Table2[[#Headers],[עבודה]],Table2[[#This Row],[role]:[role]])),TRUE,FALSE)</f>
        <v>0</v>
      </c>
      <c r="L248" s="1" t="b">
        <f>IF(ISNUMBER(SEARCH(Table2[[#Headers],[עליון]],Table2[[#This Row],[role]:[role]])),TRUE,FALSE)</f>
        <v>0</v>
      </c>
      <c r="M248" s="1" t="b">
        <f>IF(ISNUMBER(SEARCH(Table2[[#Headers],[נוער]],Table2[[#This Row],[role]:[role]])),TRUE,FALSE)</f>
        <v>0</v>
      </c>
      <c r="N248" s="1" t="b">
        <f>IF(ISNUMBER(SEARCH(Table2[[#Headers],[משנה]],Table2[[#This Row],[role]:[role]])),TRUE,FALSE)</f>
        <v>0</v>
      </c>
      <c r="O248" s="1" t="b">
        <f>IF(ISNUMBER(SEARCH(Table2[[#Headers],[בתי המשפט]],Table2[[#This Row],[role]:[role]])),TRUE,FALSE)</f>
        <v>0</v>
      </c>
      <c r="P248" s="1" t="b">
        <f>IF(ISNUMBER(SEARCH(Table2[[#Headers],[מנהל]],Table2[[#This Row],[role]:[role]])),TRUE,FALSE)</f>
        <v>0</v>
      </c>
      <c r="Q248" s="1" t="b">
        <f>IF(ISNUMBER(SEARCH(Table2[[#Headers],[תעבורה]],Table2[[#This Row],[role]:[role]])),TRUE,FALSE)</f>
        <v>0</v>
      </c>
      <c r="R248" s="1" t="b">
        <f>IF(AND(Table2[[#This Row],[נשיא]]=TRUE,AND(Table2[[#This Row],[סגן]]=FALSE,Table2[[#This Row],[משנה]]=FALSE)),TRUE,FALSE)</f>
        <v>0</v>
      </c>
      <c r="S24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4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49" spans="1:20" x14ac:dyDescent="0.25">
      <c r="A249" s="1" t="s">
        <v>2889</v>
      </c>
      <c r="B249" s="1" t="str">
        <f>Table2[[#This Row],[Column1]]</f>
        <v>שופט  בית המשפט המחוזי תל-אביב</v>
      </c>
      <c r="C249" s="1" t="b">
        <f>IF(ISNUMBER(SEARCH(Table2[[#Headers],[סגן]],Table2[[#This Row],[role]:[role]])),TRUE,FALSE)</f>
        <v>0</v>
      </c>
      <c r="D249" s="1" t="b">
        <f>IF(ISNUMBER(SEARCH(Table2[[#Headers],[נשיא]],Table2[[#This Row],[role]:[role]])),TRUE,FALSE)</f>
        <v>0</v>
      </c>
      <c r="E249" s="1" t="b">
        <f>IF(ISNUMBER(SEARCH(Table2[[#Headers],[שופט]],Table2[[#This Row],[role]:[role]])),TRUE,FALSE)</f>
        <v>1</v>
      </c>
      <c r="F249" s="1" t="b">
        <f>IF(ISNUMBER(SEARCH(Table2[[#Headers],[רשם]],Table2[[#This Row],[role]:[role]])),TRUE,FALSE)</f>
        <v>0</v>
      </c>
      <c r="G249" s="1" t="b">
        <f>IF(ISNUMBER(SEARCH(Table2[[#Headers],[מחוזי]],Table2[[#This Row],[role]:[role]])),TRUE,FALSE)</f>
        <v>1</v>
      </c>
      <c r="H249" s="1" t="b">
        <f>IF(ISNUMBER(SEARCH(Table2[[#Headers],[שלום]],Table2[[#This Row],[role]:[role]])),TRUE,FALSE)</f>
        <v>0</v>
      </c>
      <c r="I249" s="1" t="b">
        <f>IF(ISNUMBER(SEARCH(Table2[[#Headers],[אזורי]],Table2[[#This Row],[role]:[role]])),TRUE,FALSE)</f>
        <v>0</v>
      </c>
      <c r="J249" s="1" t="b">
        <f>IF(ISNUMBER(SEARCH(Table2[[#Headers],[ארצי]],Table2[[#This Row],[role]:[role]])),TRUE,FALSE)</f>
        <v>0</v>
      </c>
      <c r="K249" s="1" t="b">
        <f>IF(ISNUMBER(SEARCH(Table2[[#Headers],[עבודה]],Table2[[#This Row],[role]:[role]])),TRUE,FALSE)</f>
        <v>0</v>
      </c>
      <c r="L249" s="1" t="b">
        <f>IF(ISNUMBER(SEARCH(Table2[[#Headers],[עליון]],Table2[[#This Row],[role]:[role]])),TRUE,FALSE)</f>
        <v>0</v>
      </c>
      <c r="M249" s="1" t="b">
        <f>IF(ISNUMBER(SEARCH(Table2[[#Headers],[נוער]],Table2[[#This Row],[role]:[role]])),TRUE,FALSE)</f>
        <v>0</v>
      </c>
      <c r="N249" s="1" t="b">
        <f>IF(ISNUMBER(SEARCH(Table2[[#Headers],[משנה]],Table2[[#This Row],[role]:[role]])),TRUE,FALSE)</f>
        <v>0</v>
      </c>
      <c r="O249" s="1" t="b">
        <f>IF(ISNUMBER(SEARCH(Table2[[#Headers],[בתי המשפט]],Table2[[#This Row],[role]:[role]])),TRUE,FALSE)</f>
        <v>0</v>
      </c>
      <c r="P249" s="1" t="b">
        <f>IF(ISNUMBER(SEARCH(Table2[[#Headers],[מנהל]],Table2[[#This Row],[role]:[role]])),TRUE,FALSE)</f>
        <v>0</v>
      </c>
      <c r="Q249" s="1" t="b">
        <f>IF(ISNUMBER(SEARCH(Table2[[#Headers],[תעבורה]],Table2[[#This Row],[role]:[role]])),TRUE,FALSE)</f>
        <v>0</v>
      </c>
      <c r="R249" s="1" t="b">
        <f>IF(AND(Table2[[#This Row],[נשיא]]=TRUE,AND(Table2[[#This Row],[סגן]]=FALSE,Table2[[#This Row],[משנה]]=FALSE)),TRUE,FALSE)</f>
        <v>0</v>
      </c>
      <c r="S24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4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50" spans="1:20" x14ac:dyDescent="0.25">
      <c r="A250" s="1" t="s">
        <v>2520</v>
      </c>
      <c r="B250" s="1" t="str">
        <f>Table2[[#This Row],[Column1]]</f>
        <v>שופט  בכיר בית הדין האזורי לעבודה תל-אביב</v>
      </c>
      <c r="C250" s="1" t="b">
        <f>IF(ISNUMBER(SEARCH(Table2[[#Headers],[סגן]],Table2[[#This Row],[role]:[role]])),TRUE,FALSE)</f>
        <v>0</v>
      </c>
      <c r="D250" s="1" t="b">
        <f>IF(ISNUMBER(SEARCH(Table2[[#Headers],[נשיא]],Table2[[#This Row],[role]:[role]])),TRUE,FALSE)</f>
        <v>0</v>
      </c>
      <c r="E250" s="1" t="b">
        <f>IF(ISNUMBER(SEARCH(Table2[[#Headers],[שופט]],Table2[[#This Row],[role]:[role]])),TRUE,FALSE)</f>
        <v>1</v>
      </c>
      <c r="F250" s="1" t="b">
        <f>IF(ISNUMBER(SEARCH(Table2[[#Headers],[רשם]],Table2[[#This Row],[role]:[role]])),TRUE,FALSE)</f>
        <v>0</v>
      </c>
      <c r="G250" s="1" t="b">
        <f>IF(ISNUMBER(SEARCH(Table2[[#Headers],[מחוזי]],Table2[[#This Row],[role]:[role]])),TRUE,FALSE)</f>
        <v>0</v>
      </c>
      <c r="H250" s="1" t="b">
        <f>IF(ISNUMBER(SEARCH(Table2[[#Headers],[שלום]],Table2[[#This Row],[role]:[role]])),TRUE,FALSE)</f>
        <v>0</v>
      </c>
      <c r="I250" s="1" t="b">
        <f>IF(ISNUMBER(SEARCH(Table2[[#Headers],[אזורי]],Table2[[#This Row],[role]:[role]])),TRUE,FALSE)</f>
        <v>1</v>
      </c>
      <c r="J250" s="1" t="b">
        <f>IF(ISNUMBER(SEARCH(Table2[[#Headers],[ארצי]],Table2[[#This Row],[role]:[role]])),TRUE,FALSE)</f>
        <v>0</v>
      </c>
      <c r="K250" s="1" t="b">
        <f>IF(ISNUMBER(SEARCH(Table2[[#Headers],[עבודה]],Table2[[#This Row],[role]:[role]])),TRUE,FALSE)</f>
        <v>1</v>
      </c>
      <c r="L250" s="1" t="b">
        <f>IF(ISNUMBER(SEARCH(Table2[[#Headers],[עליון]],Table2[[#This Row],[role]:[role]])),TRUE,FALSE)</f>
        <v>0</v>
      </c>
      <c r="M250" s="1" t="b">
        <f>IF(ISNUMBER(SEARCH(Table2[[#Headers],[נוער]],Table2[[#This Row],[role]:[role]])),TRUE,FALSE)</f>
        <v>0</v>
      </c>
      <c r="N250" s="1" t="b">
        <f>IF(ISNUMBER(SEARCH(Table2[[#Headers],[משנה]],Table2[[#This Row],[role]:[role]])),TRUE,FALSE)</f>
        <v>0</v>
      </c>
      <c r="O250" s="1" t="b">
        <f>IF(ISNUMBER(SEARCH(Table2[[#Headers],[בתי המשפט]],Table2[[#This Row],[role]:[role]])),TRUE,FALSE)</f>
        <v>0</v>
      </c>
      <c r="P250" s="1" t="b">
        <f>IF(ISNUMBER(SEARCH(Table2[[#Headers],[מנהל]],Table2[[#This Row],[role]:[role]])),TRUE,FALSE)</f>
        <v>0</v>
      </c>
      <c r="Q250" s="1" t="b">
        <f>IF(ISNUMBER(SEARCH(Table2[[#Headers],[תעבורה]],Table2[[#This Row],[role]:[role]])),TRUE,FALSE)</f>
        <v>0</v>
      </c>
      <c r="R250" s="1" t="b">
        <f>IF(AND(Table2[[#This Row],[נשיא]]=TRUE,AND(Table2[[#This Row],[סגן]]=FALSE,Table2[[#This Row],[משנה]]=FALSE)),TRUE,FALSE)</f>
        <v>0</v>
      </c>
      <c r="S25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51" spans="1:20" x14ac:dyDescent="0.25">
      <c r="A251" s="1" t="s">
        <v>2872</v>
      </c>
      <c r="B251" s="1" t="str">
        <f>Table2[[#This Row],[Column1]]</f>
        <v>שופט  לעניני משפחה בית משפט השלום ירושלים בדימוס</v>
      </c>
      <c r="C251" s="1" t="b">
        <f>IF(ISNUMBER(SEARCH(Table2[[#Headers],[סגן]],Table2[[#This Row],[role]:[role]])),TRUE,FALSE)</f>
        <v>0</v>
      </c>
      <c r="D251" s="1" t="b">
        <f>IF(ISNUMBER(SEARCH(Table2[[#Headers],[נשיא]],Table2[[#This Row],[role]:[role]])),TRUE,FALSE)</f>
        <v>0</v>
      </c>
      <c r="E251" s="1" t="b">
        <f>IF(ISNUMBER(SEARCH(Table2[[#Headers],[שופט]],Table2[[#This Row],[role]:[role]])),TRUE,FALSE)</f>
        <v>1</v>
      </c>
      <c r="F251" s="1" t="b">
        <f>IF(ISNUMBER(SEARCH(Table2[[#Headers],[רשם]],Table2[[#This Row],[role]:[role]])),TRUE,FALSE)</f>
        <v>0</v>
      </c>
      <c r="G251" s="1" t="b">
        <f>IF(ISNUMBER(SEARCH(Table2[[#Headers],[מחוזי]],Table2[[#This Row],[role]:[role]])),TRUE,FALSE)</f>
        <v>0</v>
      </c>
      <c r="H251" s="1" t="b">
        <f>IF(ISNUMBER(SEARCH(Table2[[#Headers],[שלום]],Table2[[#This Row],[role]:[role]])),TRUE,FALSE)</f>
        <v>1</v>
      </c>
      <c r="I251" s="1" t="b">
        <f>IF(ISNUMBER(SEARCH(Table2[[#Headers],[אזורי]],Table2[[#This Row],[role]:[role]])),TRUE,FALSE)</f>
        <v>0</v>
      </c>
      <c r="J251" s="1" t="b">
        <f>IF(ISNUMBER(SEARCH(Table2[[#Headers],[ארצי]],Table2[[#This Row],[role]:[role]])),TRUE,FALSE)</f>
        <v>0</v>
      </c>
      <c r="K251" s="1" t="b">
        <f>IF(ISNUMBER(SEARCH(Table2[[#Headers],[עבודה]],Table2[[#This Row],[role]:[role]])),TRUE,FALSE)</f>
        <v>0</v>
      </c>
      <c r="L251" s="1" t="b">
        <f>IF(ISNUMBER(SEARCH(Table2[[#Headers],[עליון]],Table2[[#This Row],[role]:[role]])),TRUE,FALSE)</f>
        <v>0</v>
      </c>
      <c r="M251" s="1" t="b">
        <f>IF(ISNUMBER(SEARCH(Table2[[#Headers],[נוער]],Table2[[#This Row],[role]:[role]])),TRUE,FALSE)</f>
        <v>0</v>
      </c>
      <c r="N251" s="1" t="b">
        <f>IF(ISNUMBER(SEARCH(Table2[[#Headers],[משנה]],Table2[[#This Row],[role]:[role]])),TRUE,FALSE)</f>
        <v>0</v>
      </c>
      <c r="O251" s="1" t="b">
        <f>IF(ISNUMBER(SEARCH(Table2[[#Headers],[בתי המשפט]],Table2[[#This Row],[role]:[role]])),TRUE,FALSE)</f>
        <v>0</v>
      </c>
      <c r="P251" s="1" t="b">
        <f>IF(ISNUMBER(SEARCH(Table2[[#Headers],[מנהל]],Table2[[#This Row],[role]:[role]])),TRUE,FALSE)</f>
        <v>0</v>
      </c>
      <c r="Q251" s="1" t="b">
        <f>IF(ISNUMBER(SEARCH(Table2[[#Headers],[תעבורה]],Table2[[#This Row],[role]:[role]])),TRUE,FALSE)</f>
        <v>0</v>
      </c>
      <c r="R251" s="1" t="b">
        <f>IF(AND(Table2[[#This Row],[נשיא]]=TRUE,AND(Table2[[#This Row],[סגן]]=FALSE,Table2[[#This Row],[משנה]]=FALSE)),TRUE,FALSE)</f>
        <v>0</v>
      </c>
      <c r="S25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52" spans="1:20" x14ac:dyDescent="0.25">
      <c r="A252" s="1" t="s">
        <v>1080</v>
      </c>
      <c r="B252" s="1" t="str">
        <f>Table2[[#This Row],[Column1]]</f>
        <v>שופט בדימוס</v>
      </c>
      <c r="C252" s="1" t="b">
        <f>IF(ISNUMBER(SEARCH(Table2[[#Headers],[סגן]],Table2[[#This Row],[role]:[role]])),TRUE,FALSE)</f>
        <v>0</v>
      </c>
      <c r="D252" s="1" t="b">
        <f>IF(ISNUMBER(SEARCH(Table2[[#Headers],[נשיא]],Table2[[#This Row],[role]:[role]])),TRUE,FALSE)</f>
        <v>0</v>
      </c>
      <c r="E252" s="1" t="b">
        <f>IF(ISNUMBER(SEARCH(Table2[[#Headers],[שופט]],Table2[[#This Row],[role]:[role]])),TRUE,FALSE)</f>
        <v>1</v>
      </c>
      <c r="F252" s="1" t="b">
        <f>IF(ISNUMBER(SEARCH(Table2[[#Headers],[רשם]],Table2[[#This Row],[role]:[role]])),TRUE,FALSE)</f>
        <v>0</v>
      </c>
      <c r="G252" s="1" t="b">
        <f>IF(ISNUMBER(SEARCH(Table2[[#Headers],[מחוזי]],Table2[[#This Row],[role]:[role]])),TRUE,FALSE)</f>
        <v>0</v>
      </c>
      <c r="H252" s="1" t="b">
        <f>IF(ISNUMBER(SEARCH(Table2[[#Headers],[שלום]],Table2[[#This Row],[role]:[role]])),TRUE,FALSE)</f>
        <v>0</v>
      </c>
      <c r="I252" s="1" t="b">
        <f>IF(ISNUMBER(SEARCH(Table2[[#Headers],[אזורי]],Table2[[#This Row],[role]:[role]])),TRUE,FALSE)</f>
        <v>0</v>
      </c>
      <c r="J252" s="1" t="b">
        <f>IF(ISNUMBER(SEARCH(Table2[[#Headers],[ארצי]],Table2[[#This Row],[role]:[role]])),TRUE,FALSE)</f>
        <v>0</v>
      </c>
      <c r="K252" s="1" t="b">
        <f>IF(ISNUMBER(SEARCH(Table2[[#Headers],[עבודה]],Table2[[#This Row],[role]:[role]])),TRUE,FALSE)</f>
        <v>0</v>
      </c>
      <c r="L252" s="1" t="b">
        <f>IF(ISNUMBER(SEARCH(Table2[[#Headers],[עליון]],Table2[[#This Row],[role]:[role]])),TRUE,FALSE)</f>
        <v>0</v>
      </c>
      <c r="M252" s="1" t="b">
        <f>IF(ISNUMBER(SEARCH(Table2[[#Headers],[נוער]],Table2[[#This Row],[role]:[role]])),TRUE,FALSE)</f>
        <v>0</v>
      </c>
      <c r="N252" s="1" t="b">
        <f>IF(ISNUMBER(SEARCH(Table2[[#Headers],[משנה]],Table2[[#This Row],[role]:[role]])),TRUE,FALSE)</f>
        <v>0</v>
      </c>
      <c r="O252" s="1" t="b">
        <f>IF(ISNUMBER(SEARCH(Table2[[#Headers],[בתי המשפט]],Table2[[#This Row],[role]:[role]])),TRUE,FALSE)</f>
        <v>0</v>
      </c>
      <c r="P252" s="1" t="b">
        <f>IF(ISNUMBER(SEARCH(Table2[[#Headers],[מנהל]],Table2[[#This Row],[role]:[role]])),TRUE,FALSE)</f>
        <v>0</v>
      </c>
      <c r="Q252" s="1" t="b">
        <f>IF(ISNUMBER(SEARCH(Table2[[#Headers],[תעבורה]],Table2[[#This Row],[role]:[role]])),TRUE,FALSE)</f>
        <v>0</v>
      </c>
      <c r="R252" s="1" t="b">
        <f>IF(AND(Table2[[#This Row],[נשיא]]=TRUE,AND(Table2[[#This Row],[סגן]]=FALSE,Table2[[#This Row],[משנה]]=FALSE)),TRUE,FALSE)</f>
        <v>0</v>
      </c>
      <c r="S25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253" spans="1:20" x14ac:dyDescent="0.25">
      <c r="A253" s="1" t="s">
        <v>481</v>
      </c>
      <c r="B253" s="1" t="str">
        <f>Table2[[#This Row],[Column1]]</f>
        <v>שופט ביה"ד הארצי לעבודה</v>
      </c>
      <c r="C253" s="1" t="b">
        <f>IF(ISNUMBER(SEARCH(Table2[[#Headers],[סגן]],Table2[[#This Row],[role]:[role]])),TRUE,FALSE)</f>
        <v>0</v>
      </c>
      <c r="D253" s="1" t="b">
        <f>IF(ISNUMBER(SEARCH(Table2[[#Headers],[נשיא]],Table2[[#This Row],[role]:[role]])),TRUE,FALSE)</f>
        <v>0</v>
      </c>
      <c r="E253" s="1" t="b">
        <f>IF(ISNUMBER(SEARCH(Table2[[#Headers],[שופט]],Table2[[#This Row],[role]:[role]])),TRUE,FALSE)</f>
        <v>1</v>
      </c>
      <c r="F253" s="1" t="b">
        <f>IF(ISNUMBER(SEARCH(Table2[[#Headers],[רשם]],Table2[[#This Row],[role]:[role]])),TRUE,FALSE)</f>
        <v>0</v>
      </c>
      <c r="G253" s="1" t="b">
        <f>IF(ISNUMBER(SEARCH(Table2[[#Headers],[מחוזי]],Table2[[#This Row],[role]:[role]])),TRUE,FALSE)</f>
        <v>0</v>
      </c>
      <c r="H253" s="1" t="b">
        <f>IF(ISNUMBER(SEARCH(Table2[[#Headers],[שלום]],Table2[[#This Row],[role]:[role]])),TRUE,FALSE)</f>
        <v>0</v>
      </c>
      <c r="I253" s="1" t="b">
        <f>IF(ISNUMBER(SEARCH(Table2[[#Headers],[אזורי]],Table2[[#This Row],[role]:[role]])),TRUE,FALSE)</f>
        <v>0</v>
      </c>
      <c r="J253" s="1" t="b">
        <f>IF(ISNUMBER(SEARCH(Table2[[#Headers],[ארצי]],Table2[[#This Row],[role]:[role]])),TRUE,FALSE)</f>
        <v>1</v>
      </c>
      <c r="K253" s="1" t="b">
        <f>IF(ISNUMBER(SEARCH(Table2[[#Headers],[עבודה]],Table2[[#This Row],[role]:[role]])),TRUE,FALSE)</f>
        <v>1</v>
      </c>
      <c r="L253" s="1" t="b">
        <f>IF(ISNUMBER(SEARCH(Table2[[#Headers],[עליון]],Table2[[#This Row],[role]:[role]])),TRUE,FALSE)</f>
        <v>0</v>
      </c>
      <c r="M253" s="1" t="b">
        <f>IF(ISNUMBER(SEARCH(Table2[[#Headers],[נוער]],Table2[[#This Row],[role]:[role]])),TRUE,FALSE)</f>
        <v>0</v>
      </c>
      <c r="N253" s="1" t="b">
        <f>IF(ISNUMBER(SEARCH(Table2[[#Headers],[משנה]],Table2[[#This Row],[role]:[role]])),TRUE,FALSE)</f>
        <v>0</v>
      </c>
      <c r="O253" s="1" t="b">
        <f>IF(ISNUMBER(SEARCH(Table2[[#Headers],[בתי המשפט]],Table2[[#This Row],[role]:[role]])),TRUE,FALSE)</f>
        <v>0</v>
      </c>
      <c r="P253" s="1" t="b">
        <f>IF(ISNUMBER(SEARCH(Table2[[#Headers],[מנהל]],Table2[[#This Row],[role]:[role]])),TRUE,FALSE)</f>
        <v>0</v>
      </c>
      <c r="Q253" s="1" t="b">
        <f>IF(ISNUMBER(SEARCH(Table2[[#Headers],[תעבורה]],Table2[[#This Row],[role]:[role]])),TRUE,FALSE)</f>
        <v>0</v>
      </c>
      <c r="R253" s="1" t="b">
        <f>IF(AND(Table2[[#This Row],[נשיא]]=TRUE,AND(Table2[[#This Row],[סגן]]=FALSE,Table2[[#This Row],[משנה]]=FALSE)),TRUE,FALSE)</f>
        <v>0</v>
      </c>
      <c r="S25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254" spans="1:20" x14ac:dyDescent="0.25">
      <c r="A254" s="1" t="s">
        <v>421</v>
      </c>
      <c r="B254" s="1" t="str">
        <f>Table2[[#This Row],[Column1]]</f>
        <v>שופט בימ"ש המחוזי נצרת</v>
      </c>
      <c r="C254" s="1" t="b">
        <f>IF(ISNUMBER(SEARCH(Table2[[#Headers],[סגן]],Table2[[#This Row],[role]:[role]])),TRUE,FALSE)</f>
        <v>0</v>
      </c>
      <c r="D254" s="1" t="b">
        <f>IF(ISNUMBER(SEARCH(Table2[[#Headers],[נשיא]],Table2[[#This Row],[role]:[role]])),TRUE,FALSE)</f>
        <v>0</v>
      </c>
      <c r="E254" s="1" t="b">
        <f>IF(ISNUMBER(SEARCH(Table2[[#Headers],[שופט]],Table2[[#This Row],[role]:[role]])),TRUE,FALSE)</f>
        <v>1</v>
      </c>
      <c r="F254" s="1" t="b">
        <f>IF(ISNUMBER(SEARCH(Table2[[#Headers],[רשם]],Table2[[#This Row],[role]:[role]])),TRUE,FALSE)</f>
        <v>0</v>
      </c>
      <c r="G254" s="1" t="b">
        <f>IF(ISNUMBER(SEARCH(Table2[[#Headers],[מחוזי]],Table2[[#This Row],[role]:[role]])),TRUE,FALSE)</f>
        <v>1</v>
      </c>
      <c r="H254" s="1" t="b">
        <f>IF(ISNUMBER(SEARCH(Table2[[#Headers],[שלום]],Table2[[#This Row],[role]:[role]])),TRUE,FALSE)</f>
        <v>0</v>
      </c>
      <c r="I254" s="1" t="b">
        <f>IF(ISNUMBER(SEARCH(Table2[[#Headers],[אזורי]],Table2[[#This Row],[role]:[role]])),TRUE,FALSE)</f>
        <v>0</v>
      </c>
      <c r="J254" s="1" t="b">
        <f>IF(ISNUMBER(SEARCH(Table2[[#Headers],[ארצי]],Table2[[#This Row],[role]:[role]])),TRUE,FALSE)</f>
        <v>0</v>
      </c>
      <c r="K254" s="1" t="b">
        <f>IF(ISNUMBER(SEARCH(Table2[[#Headers],[עבודה]],Table2[[#This Row],[role]:[role]])),TRUE,FALSE)</f>
        <v>0</v>
      </c>
      <c r="L254" s="1" t="b">
        <f>IF(ISNUMBER(SEARCH(Table2[[#Headers],[עליון]],Table2[[#This Row],[role]:[role]])),TRUE,FALSE)</f>
        <v>0</v>
      </c>
      <c r="M254" s="1" t="b">
        <f>IF(ISNUMBER(SEARCH(Table2[[#Headers],[נוער]],Table2[[#This Row],[role]:[role]])),TRUE,FALSE)</f>
        <v>0</v>
      </c>
      <c r="N254" s="1" t="b">
        <f>IF(ISNUMBER(SEARCH(Table2[[#Headers],[משנה]],Table2[[#This Row],[role]:[role]])),TRUE,FALSE)</f>
        <v>0</v>
      </c>
      <c r="O254" s="1" t="b">
        <f>IF(ISNUMBER(SEARCH(Table2[[#Headers],[בתי המשפט]],Table2[[#This Row],[role]:[role]])),TRUE,FALSE)</f>
        <v>0</v>
      </c>
      <c r="P254" s="1" t="b">
        <f>IF(ISNUMBER(SEARCH(Table2[[#Headers],[מנהל]],Table2[[#This Row],[role]:[role]])),TRUE,FALSE)</f>
        <v>0</v>
      </c>
      <c r="Q254" s="1" t="b">
        <f>IF(ISNUMBER(SEARCH(Table2[[#Headers],[תעבורה]],Table2[[#This Row],[role]:[role]])),TRUE,FALSE)</f>
        <v>0</v>
      </c>
      <c r="R254" s="1" t="b">
        <f>IF(AND(Table2[[#This Row],[נשיא]]=TRUE,AND(Table2[[#This Row],[סגן]]=FALSE,Table2[[#This Row],[משנה]]=FALSE)),TRUE,FALSE)</f>
        <v>0</v>
      </c>
      <c r="S25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55" spans="1:20" x14ac:dyDescent="0.25">
      <c r="A255" s="1" t="s">
        <v>884</v>
      </c>
      <c r="B255" s="1" t="str">
        <f>Table2[[#This Row],[Column1]]</f>
        <v>שופט בימ"ש מחוזי בנצרת בדימוס</v>
      </c>
      <c r="C255" s="1" t="b">
        <f>IF(ISNUMBER(SEARCH(Table2[[#Headers],[סגן]],Table2[[#This Row],[role]:[role]])),TRUE,FALSE)</f>
        <v>0</v>
      </c>
      <c r="D255" s="1" t="b">
        <f>IF(ISNUMBER(SEARCH(Table2[[#Headers],[נשיא]],Table2[[#This Row],[role]:[role]])),TRUE,FALSE)</f>
        <v>0</v>
      </c>
      <c r="E255" s="1" t="b">
        <f>IF(ISNUMBER(SEARCH(Table2[[#Headers],[שופט]],Table2[[#This Row],[role]:[role]])),TRUE,FALSE)</f>
        <v>1</v>
      </c>
      <c r="F255" s="1" t="b">
        <f>IF(ISNUMBER(SEARCH(Table2[[#Headers],[רשם]],Table2[[#This Row],[role]:[role]])),TRUE,FALSE)</f>
        <v>0</v>
      </c>
      <c r="G255" s="1" t="b">
        <f>IF(ISNUMBER(SEARCH(Table2[[#Headers],[מחוזי]],Table2[[#This Row],[role]:[role]])),TRUE,FALSE)</f>
        <v>1</v>
      </c>
      <c r="H255" s="1" t="b">
        <f>IF(ISNUMBER(SEARCH(Table2[[#Headers],[שלום]],Table2[[#This Row],[role]:[role]])),TRUE,FALSE)</f>
        <v>0</v>
      </c>
      <c r="I255" s="1" t="b">
        <f>IF(ISNUMBER(SEARCH(Table2[[#Headers],[אזורי]],Table2[[#This Row],[role]:[role]])),TRUE,FALSE)</f>
        <v>0</v>
      </c>
      <c r="J255" s="1" t="b">
        <f>IF(ISNUMBER(SEARCH(Table2[[#Headers],[ארצי]],Table2[[#This Row],[role]:[role]])),TRUE,FALSE)</f>
        <v>0</v>
      </c>
      <c r="K255" s="1" t="b">
        <f>IF(ISNUMBER(SEARCH(Table2[[#Headers],[עבודה]],Table2[[#This Row],[role]:[role]])),TRUE,FALSE)</f>
        <v>0</v>
      </c>
      <c r="L255" s="1" t="b">
        <f>IF(ISNUMBER(SEARCH(Table2[[#Headers],[עליון]],Table2[[#This Row],[role]:[role]])),TRUE,FALSE)</f>
        <v>0</v>
      </c>
      <c r="M255" s="1" t="b">
        <f>IF(ISNUMBER(SEARCH(Table2[[#Headers],[נוער]],Table2[[#This Row],[role]:[role]])),TRUE,FALSE)</f>
        <v>0</v>
      </c>
      <c r="N255" s="1" t="b">
        <f>IF(ISNUMBER(SEARCH(Table2[[#Headers],[משנה]],Table2[[#This Row],[role]:[role]])),TRUE,FALSE)</f>
        <v>0</v>
      </c>
      <c r="O255" s="1" t="b">
        <f>IF(ISNUMBER(SEARCH(Table2[[#Headers],[בתי המשפט]],Table2[[#This Row],[role]:[role]])),TRUE,FALSE)</f>
        <v>0</v>
      </c>
      <c r="P255" s="1" t="b">
        <f>IF(ISNUMBER(SEARCH(Table2[[#Headers],[מנהל]],Table2[[#This Row],[role]:[role]])),TRUE,FALSE)</f>
        <v>0</v>
      </c>
      <c r="Q255" s="1" t="b">
        <f>IF(ISNUMBER(SEARCH(Table2[[#Headers],[תעבורה]],Table2[[#This Row],[role]:[role]])),TRUE,FALSE)</f>
        <v>0</v>
      </c>
      <c r="R255" s="1" t="b">
        <f>IF(AND(Table2[[#This Row],[נשיא]]=TRUE,AND(Table2[[#This Row],[סגן]]=FALSE,Table2[[#This Row],[משנה]]=FALSE)),TRUE,FALSE)</f>
        <v>0</v>
      </c>
      <c r="S25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56" spans="1:20" x14ac:dyDescent="0.25">
      <c r="A256" s="1" t="s">
        <v>1701</v>
      </c>
      <c r="B256" s="1" t="str">
        <f>Table2[[#This Row],[Column1]]</f>
        <v>שופט בימ"ש שלום בפ"ת</v>
      </c>
      <c r="C256" s="1" t="b">
        <f>IF(ISNUMBER(SEARCH(Table2[[#Headers],[סגן]],Table2[[#This Row],[role]:[role]])),TRUE,FALSE)</f>
        <v>0</v>
      </c>
      <c r="D256" s="1" t="b">
        <f>IF(ISNUMBER(SEARCH(Table2[[#Headers],[נשיא]],Table2[[#This Row],[role]:[role]])),TRUE,FALSE)</f>
        <v>0</v>
      </c>
      <c r="E256" s="1" t="b">
        <f>IF(ISNUMBER(SEARCH(Table2[[#Headers],[שופט]],Table2[[#This Row],[role]:[role]])),TRUE,FALSE)</f>
        <v>1</v>
      </c>
      <c r="F256" s="1" t="b">
        <f>IF(ISNUMBER(SEARCH(Table2[[#Headers],[רשם]],Table2[[#This Row],[role]:[role]])),TRUE,FALSE)</f>
        <v>0</v>
      </c>
      <c r="G256" s="1" t="b">
        <f>IF(ISNUMBER(SEARCH(Table2[[#Headers],[מחוזי]],Table2[[#This Row],[role]:[role]])),TRUE,FALSE)</f>
        <v>0</v>
      </c>
      <c r="H256" s="1" t="b">
        <f>IF(ISNUMBER(SEARCH(Table2[[#Headers],[שלום]],Table2[[#This Row],[role]:[role]])),TRUE,FALSE)</f>
        <v>1</v>
      </c>
      <c r="I256" s="1" t="b">
        <f>IF(ISNUMBER(SEARCH(Table2[[#Headers],[אזורי]],Table2[[#This Row],[role]:[role]])),TRUE,FALSE)</f>
        <v>0</v>
      </c>
      <c r="J256" s="1" t="b">
        <f>IF(ISNUMBER(SEARCH(Table2[[#Headers],[ארצי]],Table2[[#This Row],[role]:[role]])),TRUE,FALSE)</f>
        <v>0</v>
      </c>
      <c r="K256" s="1" t="b">
        <f>IF(ISNUMBER(SEARCH(Table2[[#Headers],[עבודה]],Table2[[#This Row],[role]:[role]])),TRUE,FALSE)</f>
        <v>0</v>
      </c>
      <c r="L256" s="1" t="b">
        <f>IF(ISNUMBER(SEARCH(Table2[[#Headers],[עליון]],Table2[[#This Row],[role]:[role]])),TRUE,FALSE)</f>
        <v>0</v>
      </c>
      <c r="M256" s="1" t="b">
        <f>IF(ISNUMBER(SEARCH(Table2[[#Headers],[נוער]],Table2[[#This Row],[role]:[role]])),TRUE,FALSE)</f>
        <v>0</v>
      </c>
      <c r="N256" s="1" t="b">
        <f>IF(ISNUMBER(SEARCH(Table2[[#Headers],[משנה]],Table2[[#This Row],[role]:[role]])),TRUE,FALSE)</f>
        <v>0</v>
      </c>
      <c r="O256" s="1" t="b">
        <f>IF(ISNUMBER(SEARCH(Table2[[#Headers],[בתי המשפט]],Table2[[#This Row],[role]:[role]])),TRUE,FALSE)</f>
        <v>0</v>
      </c>
      <c r="P256" s="1" t="b">
        <f>IF(ISNUMBER(SEARCH(Table2[[#Headers],[מנהל]],Table2[[#This Row],[role]:[role]])),TRUE,FALSE)</f>
        <v>0</v>
      </c>
      <c r="Q256" s="1" t="b">
        <f>IF(ISNUMBER(SEARCH(Table2[[#Headers],[תעבורה]],Table2[[#This Row],[role]:[role]])),TRUE,FALSE)</f>
        <v>0</v>
      </c>
      <c r="R256" s="1" t="b">
        <f>IF(AND(Table2[[#This Row],[נשיא]]=TRUE,AND(Table2[[#This Row],[סגן]]=FALSE,Table2[[#This Row],[משנה]]=FALSE)),TRUE,FALSE)</f>
        <v>0</v>
      </c>
      <c r="S25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57" spans="1:20" x14ac:dyDescent="0.25">
      <c r="A257" s="1" t="s">
        <v>835</v>
      </c>
      <c r="B257" s="1" t="str">
        <f>Table2[[#This Row],[Column1]]</f>
        <v>שופט בימ"ש שלום לתעבורה</v>
      </c>
      <c r="C257" s="1" t="b">
        <f>IF(ISNUMBER(SEARCH(Table2[[#Headers],[סגן]],Table2[[#This Row],[role]:[role]])),TRUE,FALSE)</f>
        <v>0</v>
      </c>
      <c r="D257" s="1" t="b">
        <f>IF(ISNUMBER(SEARCH(Table2[[#Headers],[נשיא]],Table2[[#This Row],[role]:[role]])),TRUE,FALSE)</f>
        <v>0</v>
      </c>
      <c r="E257" s="1" t="b">
        <f>IF(ISNUMBER(SEARCH(Table2[[#Headers],[שופט]],Table2[[#This Row],[role]:[role]])),TRUE,FALSE)</f>
        <v>1</v>
      </c>
      <c r="F257" s="1" t="b">
        <f>IF(ISNUMBER(SEARCH(Table2[[#Headers],[רשם]],Table2[[#This Row],[role]:[role]])),TRUE,FALSE)</f>
        <v>0</v>
      </c>
      <c r="G257" s="1" t="b">
        <f>IF(ISNUMBER(SEARCH(Table2[[#Headers],[מחוזי]],Table2[[#This Row],[role]:[role]])),TRUE,FALSE)</f>
        <v>0</v>
      </c>
      <c r="H257" s="1" t="b">
        <f>IF(ISNUMBER(SEARCH(Table2[[#Headers],[שלום]],Table2[[#This Row],[role]:[role]])),TRUE,FALSE)</f>
        <v>1</v>
      </c>
      <c r="I257" s="1" t="b">
        <f>IF(ISNUMBER(SEARCH(Table2[[#Headers],[אזורי]],Table2[[#This Row],[role]:[role]])),TRUE,FALSE)</f>
        <v>0</v>
      </c>
      <c r="J257" s="1" t="b">
        <f>IF(ISNUMBER(SEARCH(Table2[[#Headers],[ארצי]],Table2[[#This Row],[role]:[role]])),TRUE,FALSE)</f>
        <v>0</v>
      </c>
      <c r="K257" s="1" t="b">
        <f>IF(ISNUMBER(SEARCH(Table2[[#Headers],[עבודה]],Table2[[#This Row],[role]:[role]])),TRUE,FALSE)</f>
        <v>0</v>
      </c>
      <c r="L257" s="1" t="b">
        <f>IF(ISNUMBER(SEARCH(Table2[[#Headers],[עליון]],Table2[[#This Row],[role]:[role]])),TRUE,FALSE)</f>
        <v>0</v>
      </c>
      <c r="M257" s="1" t="b">
        <f>IF(ISNUMBER(SEARCH(Table2[[#Headers],[נוער]],Table2[[#This Row],[role]:[role]])),TRUE,FALSE)</f>
        <v>0</v>
      </c>
      <c r="N257" s="1" t="b">
        <f>IF(ISNUMBER(SEARCH(Table2[[#Headers],[משנה]],Table2[[#This Row],[role]:[role]])),TRUE,FALSE)</f>
        <v>0</v>
      </c>
      <c r="O257" s="1" t="b">
        <f>IF(ISNUMBER(SEARCH(Table2[[#Headers],[בתי המשפט]],Table2[[#This Row],[role]:[role]])),TRUE,FALSE)</f>
        <v>0</v>
      </c>
      <c r="P257" s="1" t="b">
        <f>IF(ISNUMBER(SEARCH(Table2[[#Headers],[מנהל]],Table2[[#This Row],[role]:[role]])),TRUE,FALSE)</f>
        <v>0</v>
      </c>
      <c r="Q257" s="1" t="b">
        <f>IF(ISNUMBER(SEARCH(Table2[[#Headers],[תעבורה]],Table2[[#This Row],[role]:[role]])),TRUE,FALSE)</f>
        <v>1</v>
      </c>
      <c r="R257" s="1" t="b">
        <f>IF(AND(Table2[[#This Row],[נשיא]]=TRUE,AND(Table2[[#This Row],[סגן]]=FALSE,Table2[[#This Row],[משנה]]=FALSE)),TRUE,FALSE)</f>
        <v>0</v>
      </c>
      <c r="S25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58" spans="1:20" x14ac:dyDescent="0.25">
      <c r="A258" s="1" t="s">
        <v>3058</v>
      </c>
      <c r="B258" s="1" t="str">
        <f>Table2[[#This Row],[Column1]]</f>
        <v>שופט בימ"ש שלום תל אביב</v>
      </c>
      <c r="C258" s="1" t="b">
        <f>IF(ISNUMBER(SEARCH(Table2[[#Headers],[סגן]],Table2[[#This Row],[role]:[role]])),TRUE,FALSE)</f>
        <v>0</v>
      </c>
      <c r="D258" s="1" t="b">
        <f>IF(ISNUMBER(SEARCH(Table2[[#Headers],[נשיא]],Table2[[#This Row],[role]:[role]])),TRUE,FALSE)</f>
        <v>0</v>
      </c>
      <c r="E258" s="1" t="b">
        <f>IF(ISNUMBER(SEARCH(Table2[[#Headers],[שופט]],Table2[[#This Row],[role]:[role]])),TRUE,FALSE)</f>
        <v>1</v>
      </c>
      <c r="F258" s="1" t="b">
        <f>IF(ISNUMBER(SEARCH(Table2[[#Headers],[רשם]],Table2[[#This Row],[role]:[role]])),TRUE,FALSE)</f>
        <v>0</v>
      </c>
      <c r="G258" s="1" t="b">
        <f>IF(ISNUMBER(SEARCH(Table2[[#Headers],[מחוזי]],Table2[[#This Row],[role]:[role]])),TRUE,FALSE)</f>
        <v>0</v>
      </c>
      <c r="H258" s="1" t="b">
        <f>IF(ISNUMBER(SEARCH(Table2[[#Headers],[שלום]],Table2[[#This Row],[role]:[role]])),TRUE,FALSE)</f>
        <v>1</v>
      </c>
      <c r="I258" s="1" t="b">
        <f>IF(ISNUMBER(SEARCH(Table2[[#Headers],[אזורי]],Table2[[#This Row],[role]:[role]])),TRUE,FALSE)</f>
        <v>0</v>
      </c>
      <c r="J258" s="1" t="b">
        <f>IF(ISNUMBER(SEARCH(Table2[[#Headers],[ארצי]],Table2[[#This Row],[role]:[role]])),TRUE,FALSE)</f>
        <v>0</v>
      </c>
      <c r="K258" s="1" t="b">
        <f>IF(ISNUMBER(SEARCH(Table2[[#Headers],[עבודה]],Table2[[#This Row],[role]:[role]])),TRUE,FALSE)</f>
        <v>0</v>
      </c>
      <c r="L258" s="1" t="b">
        <f>IF(ISNUMBER(SEARCH(Table2[[#Headers],[עליון]],Table2[[#This Row],[role]:[role]])),TRUE,FALSE)</f>
        <v>0</v>
      </c>
      <c r="M258" s="1" t="b">
        <f>IF(ISNUMBER(SEARCH(Table2[[#Headers],[נוער]],Table2[[#This Row],[role]:[role]])),TRUE,FALSE)</f>
        <v>0</v>
      </c>
      <c r="N258" s="1" t="b">
        <f>IF(ISNUMBER(SEARCH(Table2[[#Headers],[משנה]],Table2[[#This Row],[role]:[role]])),TRUE,FALSE)</f>
        <v>0</v>
      </c>
      <c r="O258" s="1" t="b">
        <f>IF(ISNUMBER(SEARCH(Table2[[#Headers],[בתי המשפט]],Table2[[#This Row],[role]:[role]])),TRUE,FALSE)</f>
        <v>0</v>
      </c>
      <c r="P258" s="1" t="b">
        <f>IF(ISNUMBER(SEARCH(Table2[[#Headers],[מנהל]],Table2[[#This Row],[role]:[role]])),TRUE,FALSE)</f>
        <v>0</v>
      </c>
      <c r="Q258" s="1" t="b">
        <f>IF(ISNUMBER(SEARCH(Table2[[#Headers],[תעבורה]],Table2[[#This Row],[role]:[role]])),TRUE,FALSE)</f>
        <v>0</v>
      </c>
      <c r="R258" s="1" t="b">
        <f>IF(AND(Table2[[#This Row],[נשיא]]=TRUE,AND(Table2[[#This Row],[סגן]]=FALSE,Table2[[#This Row],[משנה]]=FALSE)),TRUE,FALSE)</f>
        <v>0</v>
      </c>
      <c r="S25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59" spans="1:20" x14ac:dyDescent="0.25">
      <c r="A259" s="1" t="s">
        <v>1678</v>
      </c>
      <c r="B259" s="1" t="str">
        <f>Table2[[#This Row],[Column1]]</f>
        <v>שופט בית הדין האזורי לעבודה</v>
      </c>
      <c r="C259" s="1" t="b">
        <f>IF(ISNUMBER(SEARCH(Table2[[#Headers],[סגן]],Table2[[#This Row],[role]:[role]])),TRUE,FALSE)</f>
        <v>0</v>
      </c>
      <c r="D259" s="1" t="b">
        <f>IF(ISNUMBER(SEARCH(Table2[[#Headers],[נשיא]],Table2[[#This Row],[role]:[role]])),TRUE,FALSE)</f>
        <v>0</v>
      </c>
      <c r="E259" s="1" t="b">
        <f>IF(ISNUMBER(SEARCH(Table2[[#Headers],[שופט]],Table2[[#This Row],[role]:[role]])),TRUE,FALSE)</f>
        <v>1</v>
      </c>
      <c r="F259" s="1" t="b">
        <f>IF(ISNUMBER(SEARCH(Table2[[#Headers],[רשם]],Table2[[#This Row],[role]:[role]])),TRUE,FALSE)</f>
        <v>0</v>
      </c>
      <c r="G259" s="1" t="b">
        <f>IF(ISNUMBER(SEARCH(Table2[[#Headers],[מחוזי]],Table2[[#This Row],[role]:[role]])),TRUE,FALSE)</f>
        <v>0</v>
      </c>
      <c r="H259" s="1" t="b">
        <f>IF(ISNUMBER(SEARCH(Table2[[#Headers],[שלום]],Table2[[#This Row],[role]:[role]])),TRUE,FALSE)</f>
        <v>0</v>
      </c>
      <c r="I259" s="1" t="b">
        <f>IF(ISNUMBER(SEARCH(Table2[[#Headers],[אזורי]],Table2[[#This Row],[role]:[role]])),TRUE,FALSE)</f>
        <v>1</v>
      </c>
      <c r="J259" s="1" t="b">
        <f>IF(ISNUMBER(SEARCH(Table2[[#Headers],[ארצי]],Table2[[#This Row],[role]:[role]])),TRUE,FALSE)</f>
        <v>0</v>
      </c>
      <c r="K259" s="1" t="b">
        <f>IF(ISNUMBER(SEARCH(Table2[[#Headers],[עבודה]],Table2[[#This Row],[role]:[role]])),TRUE,FALSE)</f>
        <v>1</v>
      </c>
      <c r="L259" s="1" t="b">
        <f>IF(ISNUMBER(SEARCH(Table2[[#Headers],[עליון]],Table2[[#This Row],[role]:[role]])),TRUE,FALSE)</f>
        <v>0</v>
      </c>
      <c r="M259" s="1" t="b">
        <f>IF(ISNUMBER(SEARCH(Table2[[#Headers],[נוער]],Table2[[#This Row],[role]:[role]])),TRUE,FALSE)</f>
        <v>0</v>
      </c>
      <c r="N259" s="1" t="b">
        <f>IF(ISNUMBER(SEARCH(Table2[[#Headers],[משנה]],Table2[[#This Row],[role]:[role]])),TRUE,FALSE)</f>
        <v>0</v>
      </c>
      <c r="O259" s="1" t="b">
        <f>IF(ISNUMBER(SEARCH(Table2[[#Headers],[בתי המשפט]],Table2[[#This Row],[role]:[role]])),TRUE,FALSE)</f>
        <v>0</v>
      </c>
      <c r="P259" s="1" t="b">
        <f>IF(ISNUMBER(SEARCH(Table2[[#Headers],[מנהל]],Table2[[#This Row],[role]:[role]])),TRUE,FALSE)</f>
        <v>0</v>
      </c>
      <c r="Q259" s="1" t="b">
        <f>IF(ISNUMBER(SEARCH(Table2[[#Headers],[תעבורה]],Table2[[#This Row],[role]:[role]])),TRUE,FALSE)</f>
        <v>0</v>
      </c>
      <c r="R259" s="1" t="b">
        <f>IF(AND(Table2[[#This Row],[נשיא]]=TRUE,AND(Table2[[#This Row],[סגן]]=FALSE,Table2[[#This Row],[משנה]]=FALSE)),TRUE,FALSE)</f>
        <v>0</v>
      </c>
      <c r="S25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5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60" spans="1:20" x14ac:dyDescent="0.25">
      <c r="A260" s="1" t="s">
        <v>309</v>
      </c>
      <c r="B260" s="1" t="str">
        <f>Table2[[#This Row],[Column1]]</f>
        <v>שופט בית הדין האזורי לעבודה ב"ש</v>
      </c>
      <c r="C260" s="1" t="b">
        <f>IF(ISNUMBER(SEARCH(Table2[[#Headers],[סגן]],Table2[[#This Row],[role]:[role]])),TRUE,FALSE)</f>
        <v>0</v>
      </c>
      <c r="D260" s="1" t="b">
        <f>IF(ISNUMBER(SEARCH(Table2[[#Headers],[נשיא]],Table2[[#This Row],[role]:[role]])),TRUE,FALSE)</f>
        <v>0</v>
      </c>
      <c r="E260" s="1" t="b">
        <f>IF(ISNUMBER(SEARCH(Table2[[#Headers],[שופט]],Table2[[#This Row],[role]:[role]])),TRUE,FALSE)</f>
        <v>1</v>
      </c>
      <c r="F260" s="1" t="b">
        <f>IF(ISNUMBER(SEARCH(Table2[[#Headers],[רשם]],Table2[[#This Row],[role]:[role]])),TRUE,FALSE)</f>
        <v>0</v>
      </c>
      <c r="G260" s="1" t="b">
        <f>IF(ISNUMBER(SEARCH(Table2[[#Headers],[מחוזי]],Table2[[#This Row],[role]:[role]])),TRUE,FALSE)</f>
        <v>0</v>
      </c>
      <c r="H260" s="1" t="b">
        <f>IF(ISNUMBER(SEARCH(Table2[[#Headers],[שלום]],Table2[[#This Row],[role]:[role]])),TRUE,FALSE)</f>
        <v>0</v>
      </c>
      <c r="I260" s="1" t="b">
        <f>IF(ISNUMBER(SEARCH(Table2[[#Headers],[אזורי]],Table2[[#This Row],[role]:[role]])),TRUE,FALSE)</f>
        <v>1</v>
      </c>
      <c r="J260" s="1" t="b">
        <f>IF(ISNUMBER(SEARCH(Table2[[#Headers],[ארצי]],Table2[[#This Row],[role]:[role]])),TRUE,FALSE)</f>
        <v>0</v>
      </c>
      <c r="K260" s="1" t="b">
        <f>IF(ISNUMBER(SEARCH(Table2[[#Headers],[עבודה]],Table2[[#This Row],[role]:[role]])),TRUE,FALSE)</f>
        <v>1</v>
      </c>
      <c r="L260" s="1" t="b">
        <f>IF(ISNUMBER(SEARCH(Table2[[#Headers],[עליון]],Table2[[#This Row],[role]:[role]])),TRUE,FALSE)</f>
        <v>0</v>
      </c>
      <c r="M260" s="1" t="b">
        <f>IF(ISNUMBER(SEARCH(Table2[[#Headers],[נוער]],Table2[[#This Row],[role]:[role]])),TRUE,FALSE)</f>
        <v>0</v>
      </c>
      <c r="N260" s="1" t="b">
        <f>IF(ISNUMBER(SEARCH(Table2[[#Headers],[משנה]],Table2[[#This Row],[role]:[role]])),TRUE,FALSE)</f>
        <v>0</v>
      </c>
      <c r="O260" s="1" t="b">
        <f>IF(ISNUMBER(SEARCH(Table2[[#Headers],[בתי המשפט]],Table2[[#This Row],[role]:[role]])),TRUE,FALSE)</f>
        <v>0</v>
      </c>
      <c r="P260" s="1" t="b">
        <f>IF(ISNUMBER(SEARCH(Table2[[#Headers],[מנהל]],Table2[[#This Row],[role]:[role]])),TRUE,FALSE)</f>
        <v>0</v>
      </c>
      <c r="Q260" s="1" t="b">
        <f>IF(ISNUMBER(SEARCH(Table2[[#Headers],[תעבורה]],Table2[[#This Row],[role]:[role]])),TRUE,FALSE)</f>
        <v>0</v>
      </c>
      <c r="R260" s="1" t="b">
        <f>IF(AND(Table2[[#This Row],[נשיא]]=TRUE,AND(Table2[[#This Row],[סגן]]=FALSE,Table2[[#This Row],[משנה]]=FALSE)),TRUE,FALSE)</f>
        <v>0</v>
      </c>
      <c r="S26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61" spans="1:20" x14ac:dyDescent="0.25">
      <c r="A261" s="1" t="s">
        <v>1261</v>
      </c>
      <c r="B261" s="1" t="str">
        <f>Table2[[#This Row],[Column1]]</f>
        <v>שופט בית הדין האזורי לעבודה חיפה</v>
      </c>
      <c r="C261" s="1" t="b">
        <f>IF(ISNUMBER(SEARCH(Table2[[#Headers],[סגן]],Table2[[#This Row],[role]:[role]])),TRUE,FALSE)</f>
        <v>0</v>
      </c>
      <c r="D261" s="1" t="b">
        <f>IF(ISNUMBER(SEARCH(Table2[[#Headers],[נשיא]],Table2[[#This Row],[role]:[role]])),TRUE,FALSE)</f>
        <v>0</v>
      </c>
      <c r="E261" s="1" t="b">
        <f>IF(ISNUMBER(SEARCH(Table2[[#Headers],[שופט]],Table2[[#This Row],[role]:[role]])),TRUE,FALSE)</f>
        <v>1</v>
      </c>
      <c r="F261" s="1" t="b">
        <f>IF(ISNUMBER(SEARCH(Table2[[#Headers],[רשם]],Table2[[#This Row],[role]:[role]])),TRUE,FALSE)</f>
        <v>0</v>
      </c>
      <c r="G261" s="1" t="b">
        <f>IF(ISNUMBER(SEARCH(Table2[[#Headers],[מחוזי]],Table2[[#This Row],[role]:[role]])),TRUE,FALSE)</f>
        <v>0</v>
      </c>
      <c r="H261" s="1" t="b">
        <f>IF(ISNUMBER(SEARCH(Table2[[#Headers],[שלום]],Table2[[#This Row],[role]:[role]])),TRUE,FALSE)</f>
        <v>0</v>
      </c>
      <c r="I261" s="1" t="b">
        <f>IF(ISNUMBER(SEARCH(Table2[[#Headers],[אזורי]],Table2[[#This Row],[role]:[role]])),TRUE,FALSE)</f>
        <v>1</v>
      </c>
      <c r="J261" s="1" t="b">
        <f>IF(ISNUMBER(SEARCH(Table2[[#Headers],[ארצי]],Table2[[#This Row],[role]:[role]])),TRUE,FALSE)</f>
        <v>0</v>
      </c>
      <c r="K261" s="1" t="b">
        <f>IF(ISNUMBER(SEARCH(Table2[[#Headers],[עבודה]],Table2[[#This Row],[role]:[role]])),TRUE,FALSE)</f>
        <v>1</v>
      </c>
      <c r="L261" s="1" t="b">
        <f>IF(ISNUMBER(SEARCH(Table2[[#Headers],[עליון]],Table2[[#This Row],[role]:[role]])),TRUE,FALSE)</f>
        <v>0</v>
      </c>
      <c r="M261" s="1" t="b">
        <f>IF(ISNUMBER(SEARCH(Table2[[#Headers],[נוער]],Table2[[#This Row],[role]:[role]])),TRUE,FALSE)</f>
        <v>0</v>
      </c>
      <c r="N261" s="1" t="b">
        <f>IF(ISNUMBER(SEARCH(Table2[[#Headers],[משנה]],Table2[[#This Row],[role]:[role]])),TRUE,FALSE)</f>
        <v>0</v>
      </c>
      <c r="O261" s="1" t="b">
        <f>IF(ISNUMBER(SEARCH(Table2[[#Headers],[בתי המשפט]],Table2[[#This Row],[role]:[role]])),TRUE,FALSE)</f>
        <v>0</v>
      </c>
      <c r="P261" s="1" t="b">
        <f>IF(ISNUMBER(SEARCH(Table2[[#Headers],[מנהל]],Table2[[#This Row],[role]:[role]])),TRUE,FALSE)</f>
        <v>0</v>
      </c>
      <c r="Q261" s="1" t="b">
        <f>IF(ISNUMBER(SEARCH(Table2[[#Headers],[תעבורה]],Table2[[#This Row],[role]:[role]])),TRUE,FALSE)</f>
        <v>0</v>
      </c>
      <c r="R261" s="1" t="b">
        <f>IF(AND(Table2[[#This Row],[נשיא]]=TRUE,AND(Table2[[#This Row],[סגן]]=FALSE,Table2[[#This Row],[משנה]]=FALSE)),TRUE,FALSE)</f>
        <v>0</v>
      </c>
      <c r="S26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62" spans="1:20" x14ac:dyDescent="0.25">
      <c r="A262" s="1" t="s">
        <v>404</v>
      </c>
      <c r="B262" s="1" t="str">
        <f>Table2[[#This Row],[Column1]]</f>
        <v>שופט בית הדין האזורי לעבודה ירושלים</v>
      </c>
      <c r="C262" s="1" t="b">
        <f>IF(ISNUMBER(SEARCH(Table2[[#Headers],[סגן]],Table2[[#This Row],[role]:[role]])),TRUE,FALSE)</f>
        <v>0</v>
      </c>
      <c r="D262" s="1" t="b">
        <f>IF(ISNUMBER(SEARCH(Table2[[#Headers],[נשיא]],Table2[[#This Row],[role]:[role]])),TRUE,FALSE)</f>
        <v>0</v>
      </c>
      <c r="E262" s="1" t="b">
        <f>IF(ISNUMBER(SEARCH(Table2[[#Headers],[שופט]],Table2[[#This Row],[role]:[role]])),TRUE,FALSE)</f>
        <v>1</v>
      </c>
      <c r="F262" s="1" t="b">
        <f>IF(ISNUMBER(SEARCH(Table2[[#Headers],[רשם]],Table2[[#This Row],[role]:[role]])),TRUE,FALSE)</f>
        <v>0</v>
      </c>
      <c r="G262" s="1" t="b">
        <f>IF(ISNUMBER(SEARCH(Table2[[#Headers],[מחוזי]],Table2[[#This Row],[role]:[role]])),TRUE,FALSE)</f>
        <v>0</v>
      </c>
      <c r="H262" s="1" t="b">
        <f>IF(ISNUMBER(SEARCH(Table2[[#Headers],[שלום]],Table2[[#This Row],[role]:[role]])),TRUE,FALSE)</f>
        <v>0</v>
      </c>
      <c r="I262" s="1" t="b">
        <f>IF(ISNUMBER(SEARCH(Table2[[#Headers],[אזורי]],Table2[[#This Row],[role]:[role]])),TRUE,FALSE)</f>
        <v>1</v>
      </c>
      <c r="J262" s="1" t="b">
        <f>IF(ISNUMBER(SEARCH(Table2[[#Headers],[ארצי]],Table2[[#This Row],[role]:[role]])),TRUE,FALSE)</f>
        <v>0</v>
      </c>
      <c r="K262" s="1" t="b">
        <f>IF(ISNUMBER(SEARCH(Table2[[#Headers],[עבודה]],Table2[[#This Row],[role]:[role]])),TRUE,FALSE)</f>
        <v>1</v>
      </c>
      <c r="L262" s="1" t="b">
        <f>IF(ISNUMBER(SEARCH(Table2[[#Headers],[עליון]],Table2[[#This Row],[role]:[role]])),TRUE,FALSE)</f>
        <v>0</v>
      </c>
      <c r="M262" s="1" t="b">
        <f>IF(ISNUMBER(SEARCH(Table2[[#Headers],[נוער]],Table2[[#This Row],[role]:[role]])),TRUE,FALSE)</f>
        <v>0</v>
      </c>
      <c r="N262" s="1" t="b">
        <f>IF(ISNUMBER(SEARCH(Table2[[#Headers],[משנה]],Table2[[#This Row],[role]:[role]])),TRUE,FALSE)</f>
        <v>0</v>
      </c>
      <c r="O262" s="1" t="b">
        <f>IF(ISNUMBER(SEARCH(Table2[[#Headers],[בתי המשפט]],Table2[[#This Row],[role]:[role]])),TRUE,FALSE)</f>
        <v>0</v>
      </c>
      <c r="P262" s="1" t="b">
        <f>IF(ISNUMBER(SEARCH(Table2[[#Headers],[מנהל]],Table2[[#This Row],[role]:[role]])),TRUE,FALSE)</f>
        <v>0</v>
      </c>
      <c r="Q262" s="1" t="b">
        <f>IF(ISNUMBER(SEARCH(Table2[[#Headers],[תעבורה]],Table2[[#This Row],[role]:[role]])),TRUE,FALSE)</f>
        <v>0</v>
      </c>
      <c r="R262" s="1" t="b">
        <f>IF(AND(Table2[[#This Row],[נשיא]]=TRUE,AND(Table2[[#This Row],[סגן]]=FALSE,Table2[[#This Row],[משנה]]=FALSE)),TRUE,FALSE)</f>
        <v>0</v>
      </c>
      <c r="S26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63" spans="1:20" x14ac:dyDescent="0.25">
      <c r="A263" s="1" t="s">
        <v>3813</v>
      </c>
      <c r="B263" s="1" t="str">
        <f>Table2[[#This Row],[Column1]]</f>
        <v>שופט בית הדין האזורי לעבודה ירושלים בדימוס</v>
      </c>
      <c r="C263" s="1" t="b">
        <f>IF(ISNUMBER(SEARCH(Table2[[#Headers],[סגן]],Table2[[#This Row],[role]:[role]])),TRUE,FALSE)</f>
        <v>0</v>
      </c>
      <c r="D263" s="1" t="b">
        <f>IF(ISNUMBER(SEARCH(Table2[[#Headers],[נשיא]],Table2[[#This Row],[role]:[role]])),TRUE,FALSE)</f>
        <v>0</v>
      </c>
      <c r="E263" s="1" t="b">
        <f>IF(ISNUMBER(SEARCH(Table2[[#Headers],[שופט]],Table2[[#This Row],[role]:[role]])),TRUE,FALSE)</f>
        <v>1</v>
      </c>
      <c r="F263" s="1" t="b">
        <f>IF(ISNUMBER(SEARCH(Table2[[#Headers],[רשם]],Table2[[#This Row],[role]:[role]])),TRUE,FALSE)</f>
        <v>0</v>
      </c>
      <c r="G263" s="1" t="b">
        <f>IF(ISNUMBER(SEARCH(Table2[[#Headers],[מחוזי]],Table2[[#This Row],[role]:[role]])),TRUE,FALSE)</f>
        <v>0</v>
      </c>
      <c r="H263" s="1" t="b">
        <f>IF(ISNUMBER(SEARCH(Table2[[#Headers],[שלום]],Table2[[#This Row],[role]:[role]])),TRUE,FALSE)</f>
        <v>0</v>
      </c>
      <c r="I263" s="1" t="b">
        <f>IF(ISNUMBER(SEARCH(Table2[[#Headers],[אזורי]],Table2[[#This Row],[role]:[role]])),TRUE,FALSE)</f>
        <v>1</v>
      </c>
      <c r="J263" s="1" t="b">
        <f>IF(ISNUMBER(SEARCH(Table2[[#Headers],[ארצי]],Table2[[#This Row],[role]:[role]])),TRUE,FALSE)</f>
        <v>0</v>
      </c>
      <c r="K263" s="1" t="b">
        <f>IF(ISNUMBER(SEARCH(Table2[[#Headers],[עבודה]],Table2[[#This Row],[role]:[role]])),TRUE,FALSE)</f>
        <v>1</v>
      </c>
      <c r="L263" s="1" t="b">
        <f>IF(ISNUMBER(SEARCH(Table2[[#Headers],[עליון]],Table2[[#This Row],[role]:[role]])),TRUE,FALSE)</f>
        <v>0</v>
      </c>
      <c r="M263" s="1" t="b">
        <f>IF(ISNUMBER(SEARCH(Table2[[#Headers],[נוער]],Table2[[#This Row],[role]:[role]])),TRUE,FALSE)</f>
        <v>0</v>
      </c>
      <c r="N263" s="1" t="b">
        <f>IF(ISNUMBER(SEARCH(Table2[[#Headers],[משנה]],Table2[[#This Row],[role]:[role]])),TRUE,FALSE)</f>
        <v>0</v>
      </c>
      <c r="O263" s="1" t="b">
        <f>IF(ISNUMBER(SEARCH(Table2[[#Headers],[בתי המשפט]],Table2[[#This Row],[role]:[role]])),TRUE,FALSE)</f>
        <v>0</v>
      </c>
      <c r="P263" s="1" t="b">
        <f>IF(ISNUMBER(SEARCH(Table2[[#Headers],[מנהל]],Table2[[#This Row],[role]:[role]])),TRUE,FALSE)</f>
        <v>0</v>
      </c>
      <c r="Q263" s="1" t="b">
        <f>IF(ISNUMBER(SEARCH(Table2[[#Headers],[תעבורה]],Table2[[#This Row],[role]:[role]])),TRUE,FALSE)</f>
        <v>0</v>
      </c>
      <c r="R263" s="1" t="b">
        <f>IF(AND(Table2[[#This Row],[נשיא]]=TRUE,AND(Table2[[#This Row],[סגן]]=FALSE,Table2[[#This Row],[משנה]]=FALSE)),TRUE,FALSE)</f>
        <v>0</v>
      </c>
      <c r="S26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64" spans="1:20" x14ac:dyDescent="0.25">
      <c r="A264" s="1" t="s">
        <v>3607</v>
      </c>
      <c r="B264" s="1" t="str">
        <f>Table2[[#This Row],[Column1]]</f>
        <v>שופט בית הדין האזורי לעבודה נצרת</v>
      </c>
      <c r="C264" s="1" t="b">
        <f>IF(ISNUMBER(SEARCH(Table2[[#Headers],[סגן]],Table2[[#This Row],[role]:[role]])),TRUE,FALSE)</f>
        <v>0</v>
      </c>
      <c r="D264" s="1" t="b">
        <f>IF(ISNUMBER(SEARCH(Table2[[#Headers],[נשיא]],Table2[[#This Row],[role]:[role]])),TRUE,FALSE)</f>
        <v>0</v>
      </c>
      <c r="E264" s="1" t="b">
        <f>IF(ISNUMBER(SEARCH(Table2[[#Headers],[שופט]],Table2[[#This Row],[role]:[role]])),TRUE,FALSE)</f>
        <v>1</v>
      </c>
      <c r="F264" s="1" t="b">
        <f>IF(ISNUMBER(SEARCH(Table2[[#Headers],[רשם]],Table2[[#This Row],[role]:[role]])),TRUE,FALSE)</f>
        <v>0</v>
      </c>
      <c r="G264" s="1" t="b">
        <f>IF(ISNUMBER(SEARCH(Table2[[#Headers],[מחוזי]],Table2[[#This Row],[role]:[role]])),TRUE,FALSE)</f>
        <v>0</v>
      </c>
      <c r="H264" s="1" t="b">
        <f>IF(ISNUMBER(SEARCH(Table2[[#Headers],[שלום]],Table2[[#This Row],[role]:[role]])),TRUE,FALSE)</f>
        <v>0</v>
      </c>
      <c r="I264" s="1" t="b">
        <f>IF(ISNUMBER(SEARCH(Table2[[#Headers],[אזורי]],Table2[[#This Row],[role]:[role]])),TRUE,FALSE)</f>
        <v>1</v>
      </c>
      <c r="J264" s="1" t="b">
        <f>IF(ISNUMBER(SEARCH(Table2[[#Headers],[ארצי]],Table2[[#This Row],[role]:[role]])),TRUE,FALSE)</f>
        <v>0</v>
      </c>
      <c r="K264" s="1" t="b">
        <f>IF(ISNUMBER(SEARCH(Table2[[#Headers],[עבודה]],Table2[[#This Row],[role]:[role]])),TRUE,FALSE)</f>
        <v>1</v>
      </c>
      <c r="L264" s="1" t="b">
        <f>IF(ISNUMBER(SEARCH(Table2[[#Headers],[עליון]],Table2[[#This Row],[role]:[role]])),TRUE,FALSE)</f>
        <v>0</v>
      </c>
      <c r="M264" s="1" t="b">
        <f>IF(ISNUMBER(SEARCH(Table2[[#Headers],[נוער]],Table2[[#This Row],[role]:[role]])),TRUE,FALSE)</f>
        <v>0</v>
      </c>
      <c r="N264" s="1" t="b">
        <f>IF(ISNUMBER(SEARCH(Table2[[#Headers],[משנה]],Table2[[#This Row],[role]:[role]])),TRUE,FALSE)</f>
        <v>0</v>
      </c>
      <c r="O264" s="1" t="b">
        <f>IF(ISNUMBER(SEARCH(Table2[[#Headers],[בתי המשפט]],Table2[[#This Row],[role]:[role]])),TRUE,FALSE)</f>
        <v>0</v>
      </c>
      <c r="P264" s="1" t="b">
        <f>IF(ISNUMBER(SEARCH(Table2[[#Headers],[מנהל]],Table2[[#This Row],[role]:[role]])),TRUE,FALSE)</f>
        <v>0</v>
      </c>
      <c r="Q264" s="1" t="b">
        <f>IF(ISNUMBER(SEARCH(Table2[[#Headers],[תעבורה]],Table2[[#This Row],[role]:[role]])),TRUE,FALSE)</f>
        <v>0</v>
      </c>
      <c r="R264" s="1" t="b">
        <f>IF(AND(Table2[[#This Row],[נשיא]]=TRUE,AND(Table2[[#This Row],[סגן]]=FALSE,Table2[[#This Row],[משנה]]=FALSE)),TRUE,FALSE)</f>
        <v>0</v>
      </c>
      <c r="S26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65" spans="1:20" x14ac:dyDescent="0.25">
      <c r="A265" s="1" t="s">
        <v>642</v>
      </c>
      <c r="B265" s="1" t="str">
        <f>Table2[[#This Row],[Column1]]</f>
        <v>שופט בית הדין האזורי לעבודה נצרת בדימוס</v>
      </c>
      <c r="C265" s="1" t="b">
        <f>IF(ISNUMBER(SEARCH(Table2[[#Headers],[סגן]],Table2[[#This Row],[role]:[role]])),TRUE,FALSE)</f>
        <v>0</v>
      </c>
      <c r="D265" s="1" t="b">
        <f>IF(ISNUMBER(SEARCH(Table2[[#Headers],[נשיא]],Table2[[#This Row],[role]:[role]])),TRUE,FALSE)</f>
        <v>0</v>
      </c>
      <c r="E265" s="1" t="b">
        <f>IF(ISNUMBER(SEARCH(Table2[[#Headers],[שופט]],Table2[[#This Row],[role]:[role]])),TRUE,FALSE)</f>
        <v>1</v>
      </c>
      <c r="F265" s="1" t="b">
        <f>IF(ISNUMBER(SEARCH(Table2[[#Headers],[רשם]],Table2[[#This Row],[role]:[role]])),TRUE,FALSE)</f>
        <v>0</v>
      </c>
      <c r="G265" s="1" t="b">
        <f>IF(ISNUMBER(SEARCH(Table2[[#Headers],[מחוזי]],Table2[[#This Row],[role]:[role]])),TRUE,FALSE)</f>
        <v>0</v>
      </c>
      <c r="H265" s="1" t="b">
        <f>IF(ISNUMBER(SEARCH(Table2[[#Headers],[שלום]],Table2[[#This Row],[role]:[role]])),TRUE,FALSE)</f>
        <v>0</v>
      </c>
      <c r="I265" s="1" t="b">
        <f>IF(ISNUMBER(SEARCH(Table2[[#Headers],[אזורי]],Table2[[#This Row],[role]:[role]])),TRUE,FALSE)</f>
        <v>1</v>
      </c>
      <c r="J265" s="1" t="b">
        <f>IF(ISNUMBER(SEARCH(Table2[[#Headers],[ארצי]],Table2[[#This Row],[role]:[role]])),TRUE,FALSE)</f>
        <v>0</v>
      </c>
      <c r="K265" s="1" t="b">
        <f>IF(ISNUMBER(SEARCH(Table2[[#Headers],[עבודה]],Table2[[#This Row],[role]:[role]])),TRUE,FALSE)</f>
        <v>1</v>
      </c>
      <c r="L265" s="1" t="b">
        <f>IF(ISNUMBER(SEARCH(Table2[[#Headers],[עליון]],Table2[[#This Row],[role]:[role]])),TRUE,FALSE)</f>
        <v>0</v>
      </c>
      <c r="M265" s="1" t="b">
        <f>IF(ISNUMBER(SEARCH(Table2[[#Headers],[נוער]],Table2[[#This Row],[role]:[role]])),TRUE,FALSE)</f>
        <v>0</v>
      </c>
      <c r="N265" s="1" t="b">
        <f>IF(ISNUMBER(SEARCH(Table2[[#Headers],[משנה]],Table2[[#This Row],[role]:[role]])),TRUE,FALSE)</f>
        <v>0</v>
      </c>
      <c r="O265" s="1" t="b">
        <f>IF(ISNUMBER(SEARCH(Table2[[#Headers],[בתי המשפט]],Table2[[#This Row],[role]:[role]])),TRUE,FALSE)</f>
        <v>0</v>
      </c>
      <c r="P265" s="1" t="b">
        <f>IF(ISNUMBER(SEARCH(Table2[[#Headers],[מנהל]],Table2[[#This Row],[role]:[role]])),TRUE,FALSE)</f>
        <v>0</v>
      </c>
      <c r="Q265" s="1" t="b">
        <f>IF(ISNUMBER(SEARCH(Table2[[#Headers],[תעבורה]],Table2[[#This Row],[role]:[role]])),TRUE,FALSE)</f>
        <v>0</v>
      </c>
      <c r="R265" s="1" t="b">
        <f>IF(AND(Table2[[#This Row],[נשיא]]=TRUE,AND(Table2[[#This Row],[סגן]]=FALSE,Table2[[#This Row],[משנה]]=FALSE)),TRUE,FALSE)</f>
        <v>0</v>
      </c>
      <c r="S26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66" spans="1:20" x14ac:dyDescent="0.25">
      <c r="A266" s="1" t="s">
        <v>1027</v>
      </c>
      <c r="B266" s="1" t="str">
        <f>Table2[[#This Row],[Column1]]</f>
        <v>שופט בית הדין האזורי לעבודה תל-אביב</v>
      </c>
      <c r="C266" s="1" t="b">
        <f>IF(ISNUMBER(SEARCH(Table2[[#Headers],[סגן]],Table2[[#This Row],[role]:[role]])),TRUE,FALSE)</f>
        <v>0</v>
      </c>
      <c r="D266" s="1" t="b">
        <f>IF(ISNUMBER(SEARCH(Table2[[#Headers],[נשיא]],Table2[[#This Row],[role]:[role]])),TRUE,FALSE)</f>
        <v>0</v>
      </c>
      <c r="E266" s="1" t="b">
        <f>IF(ISNUMBER(SEARCH(Table2[[#Headers],[שופט]],Table2[[#This Row],[role]:[role]])),TRUE,FALSE)</f>
        <v>1</v>
      </c>
      <c r="F266" s="1" t="b">
        <f>IF(ISNUMBER(SEARCH(Table2[[#Headers],[רשם]],Table2[[#This Row],[role]:[role]])),TRUE,FALSE)</f>
        <v>0</v>
      </c>
      <c r="G266" s="1" t="b">
        <f>IF(ISNUMBER(SEARCH(Table2[[#Headers],[מחוזי]],Table2[[#This Row],[role]:[role]])),TRUE,FALSE)</f>
        <v>0</v>
      </c>
      <c r="H266" s="1" t="b">
        <f>IF(ISNUMBER(SEARCH(Table2[[#Headers],[שלום]],Table2[[#This Row],[role]:[role]])),TRUE,FALSE)</f>
        <v>0</v>
      </c>
      <c r="I266" s="1" t="b">
        <f>IF(ISNUMBER(SEARCH(Table2[[#Headers],[אזורי]],Table2[[#This Row],[role]:[role]])),TRUE,FALSE)</f>
        <v>1</v>
      </c>
      <c r="J266" s="1" t="b">
        <f>IF(ISNUMBER(SEARCH(Table2[[#Headers],[ארצי]],Table2[[#This Row],[role]:[role]])),TRUE,FALSE)</f>
        <v>0</v>
      </c>
      <c r="K266" s="1" t="b">
        <f>IF(ISNUMBER(SEARCH(Table2[[#Headers],[עבודה]],Table2[[#This Row],[role]:[role]])),TRUE,FALSE)</f>
        <v>1</v>
      </c>
      <c r="L266" s="1" t="b">
        <f>IF(ISNUMBER(SEARCH(Table2[[#Headers],[עליון]],Table2[[#This Row],[role]:[role]])),TRUE,FALSE)</f>
        <v>0</v>
      </c>
      <c r="M266" s="1" t="b">
        <f>IF(ISNUMBER(SEARCH(Table2[[#Headers],[נוער]],Table2[[#This Row],[role]:[role]])),TRUE,FALSE)</f>
        <v>0</v>
      </c>
      <c r="N266" s="1" t="b">
        <f>IF(ISNUMBER(SEARCH(Table2[[#Headers],[משנה]],Table2[[#This Row],[role]:[role]])),TRUE,FALSE)</f>
        <v>0</v>
      </c>
      <c r="O266" s="1" t="b">
        <f>IF(ISNUMBER(SEARCH(Table2[[#Headers],[בתי המשפט]],Table2[[#This Row],[role]:[role]])),TRUE,FALSE)</f>
        <v>0</v>
      </c>
      <c r="P266" s="1" t="b">
        <f>IF(ISNUMBER(SEARCH(Table2[[#Headers],[מנהל]],Table2[[#This Row],[role]:[role]])),TRUE,FALSE)</f>
        <v>0</v>
      </c>
      <c r="Q266" s="1" t="b">
        <f>IF(ISNUMBER(SEARCH(Table2[[#Headers],[תעבורה]],Table2[[#This Row],[role]:[role]])),TRUE,FALSE)</f>
        <v>0</v>
      </c>
      <c r="R266" s="1" t="b">
        <f>IF(AND(Table2[[#This Row],[נשיא]]=TRUE,AND(Table2[[#This Row],[סגן]]=FALSE,Table2[[#This Row],[משנה]]=FALSE)),TRUE,FALSE)</f>
        <v>0</v>
      </c>
      <c r="S26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267" spans="1:20" x14ac:dyDescent="0.25">
      <c r="A267" s="1" t="s">
        <v>3085</v>
      </c>
      <c r="B267" s="1" t="str">
        <f>Table2[[#This Row],[Column1]]</f>
        <v>שופט בית הדין הארצי לעבודה</v>
      </c>
      <c r="C267" s="1" t="b">
        <f>IF(ISNUMBER(SEARCH(Table2[[#Headers],[סגן]],Table2[[#This Row],[role]:[role]])),TRUE,FALSE)</f>
        <v>0</v>
      </c>
      <c r="D267" s="1" t="b">
        <f>IF(ISNUMBER(SEARCH(Table2[[#Headers],[נשיא]],Table2[[#This Row],[role]:[role]])),TRUE,FALSE)</f>
        <v>0</v>
      </c>
      <c r="E267" s="1" t="b">
        <f>IF(ISNUMBER(SEARCH(Table2[[#Headers],[שופט]],Table2[[#This Row],[role]:[role]])),TRUE,FALSE)</f>
        <v>1</v>
      </c>
      <c r="F267" s="1" t="b">
        <f>IF(ISNUMBER(SEARCH(Table2[[#Headers],[רשם]],Table2[[#This Row],[role]:[role]])),TRUE,FALSE)</f>
        <v>0</v>
      </c>
      <c r="G267" s="1" t="b">
        <f>IF(ISNUMBER(SEARCH(Table2[[#Headers],[מחוזי]],Table2[[#This Row],[role]:[role]])),TRUE,FALSE)</f>
        <v>0</v>
      </c>
      <c r="H267" s="1" t="b">
        <f>IF(ISNUMBER(SEARCH(Table2[[#Headers],[שלום]],Table2[[#This Row],[role]:[role]])),TRUE,FALSE)</f>
        <v>0</v>
      </c>
      <c r="I267" s="1" t="b">
        <f>IF(ISNUMBER(SEARCH(Table2[[#Headers],[אזורי]],Table2[[#This Row],[role]:[role]])),TRUE,FALSE)</f>
        <v>0</v>
      </c>
      <c r="J267" s="1" t="b">
        <f>IF(ISNUMBER(SEARCH(Table2[[#Headers],[ארצי]],Table2[[#This Row],[role]:[role]])),TRUE,FALSE)</f>
        <v>1</v>
      </c>
      <c r="K267" s="1" t="b">
        <f>IF(ISNUMBER(SEARCH(Table2[[#Headers],[עבודה]],Table2[[#This Row],[role]:[role]])),TRUE,FALSE)</f>
        <v>1</v>
      </c>
      <c r="L267" s="1" t="b">
        <f>IF(ISNUMBER(SEARCH(Table2[[#Headers],[עליון]],Table2[[#This Row],[role]:[role]])),TRUE,FALSE)</f>
        <v>0</v>
      </c>
      <c r="M267" s="1" t="b">
        <f>IF(ISNUMBER(SEARCH(Table2[[#Headers],[נוער]],Table2[[#This Row],[role]:[role]])),TRUE,FALSE)</f>
        <v>0</v>
      </c>
      <c r="N267" s="1" t="b">
        <f>IF(ISNUMBER(SEARCH(Table2[[#Headers],[משנה]],Table2[[#This Row],[role]:[role]])),TRUE,FALSE)</f>
        <v>0</v>
      </c>
      <c r="O267" s="1" t="b">
        <f>IF(ISNUMBER(SEARCH(Table2[[#Headers],[בתי המשפט]],Table2[[#This Row],[role]:[role]])),TRUE,FALSE)</f>
        <v>0</v>
      </c>
      <c r="P267" s="1" t="b">
        <f>IF(ISNUMBER(SEARCH(Table2[[#Headers],[מנהל]],Table2[[#This Row],[role]:[role]])),TRUE,FALSE)</f>
        <v>0</v>
      </c>
      <c r="Q267" s="1" t="b">
        <f>IF(ISNUMBER(SEARCH(Table2[[#Headers],[תעבורה]],Table2[[#This Row],[role]:[role]])),TRUE,FALSE)</f>
        <v>0</v>
      </c>
      <c r="R267" s="1" t="b">
        <f>IF(AND(Table2[[#This Row],[נשיא]]=TRUE,AND(Table2[[#This Row],[סגן]]=FALSE,Table2[[#This Row],[משנה]]=FALSE)),TRUE,FALSE)</f>
        <v>0</v>
      </c>
      <c r="S26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268" spans="1:20" x14ac:dyDescent="0.25">
      <c r="A268" s="1" t="s">
        <v>462</v>
      </c>
      <c r="B268" s="1" t="str">
        <f>Table2[[#This Row],[Column1]]</f>
        <v>שופט בית הדין הארצי לעבודה בדימוס</v>
      </c>
      <c r="C268" s="1" t="b">
        <f>IF(ISNUMBER(SEARCH(Table2[[#Headers],[סגן]],Table2[[#This Row],[role]:[role]])),TRUE,FALSE)</f>
        <v>0</v>
      </c>
      <c r="D268" s="1" t="b">
        <f>IF(ISNUMBER(SEARCH(Table2[[#Headers],[נשיא]],Table2[[#This Row],[role]:[role]])),TRUE,FALSE)</f>
        <v>0</v>
      </c>
      <c r="E268" s="1" t="b">
        <f>IF(ISNUMBER(SEARCH(Table2[[#Headers],[שופט]],Table2[[#This Row],[role]:[role]])),TRUE,FALSE)</f>
        <v>1</v>
      </c>
      <c r="F268" s="1" t="b">
        <f>IF(ISNUMBER(SEARCH(Table2[[#Headers],[רשם]],Table2[[#This Row],[role]:[role]])),TRUE,FALSE)</f>
        <v>0</v>
      </c>
      <c r="G268" s="1" t="b">
        <f>IF(ISNUMBER(SEARCH(Table2[[#Headers],[מחוזי]],Table2[[#This Row],[role]:[role]])),TRUE,FALSE)</f>
        <v>0</v>
      </c>
      <c r="H268" s="1" t="b">
        <f>IF(ISNUMBER(SEARCH(Table2[[#Headers],[שלום]],Table2[[#This Row],[role]:[role]])),TRUE,FALSE)</f>
        <v>0</v>
      </c>
      <c r="I268" s="1" t="b">
        <f>IF(ISNUMBER(SEARCH(Table2[[#Headers],[אזורי]],Table2[[#This Row],[role]:[role]])),TRUE,FALSE)</f>
        <v>0</v>
      </c>
      <c r="J268" s="1" t="b">
        <f>IF(ISNUMBER(SEARCH(Table2[[#Headers],[ארצי]],Table2[[#This Row],[role]:[role]])),TRUE,FALSE)</f>
        <v>1</v>
      </c>
      <c r="K268" s="1" t="b">
        <f>IF(ISNUMBER(SEARCH(Table2[[#Headers],[עבודה]],Table2[[#This Row],[role]:[role]])),TRUE,FALSE)</f>
        <v>1</v>
      </c>
      <c r="L268" s="1" t="b">
        <f>IF(ISNUMBER(SEARCH(Table2[[#Headers],[עליון]],Table2[[#This Row],[role]:[role]])),TRUE,FALSE)</f>
        <v>0</v>
      </c>
      <c r="M268" s="1" t="b">
        <f>IF(ISNUMBER(SEARCH(Table2[[#Headers],[נוער]],Table2[[#This Row],[role]:[role]])),TRUE,FALSE)</f>
        <v>0</v>
      </c>
      <c r="N268" s="1" t="b">
        <f>IF(ISNUMBER(SEARCH(Table2[[#Headers],[משנה]],Table2[[#This Row],[role]:[role]])),TRUE,FALSE)</f>
        <v>0</v>
      </c>
      <c r="O268" s="1" t="b">
        <f>IF(ISNUMBER(SEARCH(Table2[[#Headers],[בתי המשפט]],Table2[[#This Row],[role]:[role]])),TRUE,FALSE)</f>
        <v>0</v>
      </c>
      <c r="P268" s="1" t="b">
        <f>IF(ISNUMBER(SEARCH(Table2[[#Headers],[מנהל]],Table2[[#This Row],[role]:[role]])),TRUE,FALSE)</f>
        <v>0</v>
      </c>
      <c r="Q268" s="1" t="b">
        <f>IF(ISNUMBER(SEARCH(Table2[[#Headers],[תעבורה]],Table2[[#This Row],[role]:[role]])),TRUE,FALSE)</f>
        <v>0</v>
      </c>
      <c r="R268" s="1" t="b">
        <f>IF(AND(Table2[[#This Row],[נשיא]]=TRUE,AND(Table2[[#This Row],[סגן]]=FALSE,Table2[[#This Row],[משנה]]=FALSE)),TRUE,FALSE)</f>
        <v>0</v>
      </c>
      <c r="S26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269" spans="1:20" x14ac:dyDescent="0.25">
      <c r="A269" s="1" t="s">
        <v>396</v>
      </c>
      <c r="B269" s="1" t="str">
        <f>Table2[[#This Row],[Column1]]</f>
        <v>שופט בית המשפט</v>
      </c>
      <c r="C269" s="1" t="b">
        <f>IF(ISNUMBER(SEARCH(Table2[[#Headers],[סגן]],Table2[[#This Row],[role]:[role]])),TRUE,FALSE)</f>
        <v>0</v>
      </c>
      <c r="D269" s="1" t="b">
        <f>IF(ISNUMBER(SEARCH(Table2[[#Headers],[נשיא]],Table2[[#This Row],[role]:[role]])),TRUE,FALSE)</f>
        <v>0</v>
      </c>
      <c r="E269" s="1" t="b">
        <f>IF(ISNUMBER(SEARCH(Table2[[#Headers],[שופט]],Table2[[#This Row],[role]:[role]])),TRUE,FALSE)</f>
        <v>1</v>
      </c>
      <c r="F269" s="1" t="b">
        <f>IF(ISNUMBER(SEARCH(Table2[[#Headers],[רשם]],Table2[[#This Row],[role]:[role]])),TRUE,FALSE)</f>
        <v>0</v>
      </c>
      <c r="G269" s="1" t="b">
        <f>IF(ISNUMBER(SEARCH(Table2[[#Headers],[מחוזי]],Table2[[#This Row],[role]:[role]])),TRUE,FALSE)</f>
        <v>0</v>
      </c>
      <c r="H269" s="1" t="b">
        <f>IF(ISNUMBER(SEARCH(Table2[[#Headers],[שלום]],Table2[[#This Row],[role]:[role]])),TRUE,FALSE)</f>
        <v>0</v>
      </c>
      <c r="I269" s="1" t="b">
        <f>IF(ISNUMBER(SEARCH(Table2[[#Headers],[אזורי]],Table2[[#This Row],[role]:[role]])),TRUE,FALSE)</f>
        <v>0</v>
      </c>
      <c r="J269" s="1" t="b">
        <f>IF(ISNUMBER(SEARCH(Table2[[#Headers],[ארצי]],Table2[[#This Row],[role]:[role]])),TRUE,FALSE)</f>
        <v>0</v>
      </c>
      <c r="K269" s="1" t="b">
        <f>IF(ISNUMBER(SEARCH(Table2[[#Headers],[עבודה]],Table2[[#This Row],[role]:[role]])),TRUE,FALSE)</f>
        <v>0</v>
      </c>
      <c r="L269" s="1" t="b">
        <f>IF(ISNUMBER(SEARCH(Table2[[#Headers],[עליון]],Table2[[#This Row],[role]:[role]])),TRUE,FALSE)</f>
        <v>0</v>
      </c>
      <c r="M269" s="1" t="b">
        <f>IF(ISNUMBER(SEARCH(Table2[[#Headers],[נוער]],Table2[[#This Row],[role]:[role]])),TRUE,FALSE)</f>
        <v>0</v>
      </c>
      <c r="N269" s="1" t="b">
        <f>IF(ISNUMBER(SEARCH(Table2[[#Headers],[משנה]],Table2[[#This Row],[role]:[role]])),TRUE,FALSE)</f>
        <v>0</v>
      </c>
      <c r="O269" s="1" t="b">
        <f>IF(ISNUMBER(SEARCH(Table2[[#Headers],[בתי המשפט]],Table2[[#This Row],[role]:[role]])),TRUE,FALSE)</f>
        <v>0</v>
      </c>
      <c r="P269" s="1" t="b">
        <f>IF(ISNUMBER(SEARCH(Table2[[#Headers],[מנהל]],Table2[[#This Row],[role]:[role]])),TRUE,FALSE)</f>
        <v>0</v>
      </c>
      <c r="Q269" s="1" t="b">
        <f>IF(ISNUMBER(SEARCH(Table2[[#Headers],[תעבורה]],Table2[[#This Row],[role]:[role]])),TRUE,FALSE)</f>
        <v>0</v>
      </c>
      <c r="R269" s="1" t="b">
        <f>IF(AND(Table2[[#This Row],[נשיא]]=TRUE,AND(Table2[[#This Row],[סגן]]=FALSE,Table2[[#This Row],[משנה]]=FALSE)),TRUE,FALSE)</f>
        <v>0</v>
      </c>
      <c r="S26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6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270" spans="1:20" x14ac:dyDescent="0.25">
      <c r="A270" s="1" t="s">
        <v>770</v>
      </c>
      <c r="B270" s="1" t="str">
        <f>Table2[[#This Row],[Column1]]</f>
        <v>שופט בית המשפט בדימוס</v>
      </c>
      <c r="C270" s="1" t="b">
        <f>IF(ISNUMBER(SEARCH(Table2[[#Headers],[סגן]],Table2[[#This Row],[role]:[role]])),TRUE,FALSE)</f>
        <v>0</v>
      </c>
      <c r="D270" s="1" t="b">
        <f>IF(ISNUMBER(SEARCH(Table2[[#Headers],[נשיא]],Table2[[#This Row],[role]:[role]])),TRUE,FALSE)</f>
        <v>0</v>
      </c>
      <c r="E270" s="1" t="b">
        <f>IF(ISNUMBER(SEARCH(Table2[[#Headers],[שופט]],Table2[[#This Row],[role]:[role]])),TRUE,FALSE)</f>
        <v>1</v>
      </c>
      <c r="F270" s="1" t="b">
        <f>IF(ISNUMBER(SEARCH(Table2[[#Headers],[רשם]],Table2[[#This Row],[role]:[role]])),TRUE,FALSE)</f>
        <v>0</v>
      </c>
      <c r="G270" s="1" t="b">
        <f>IF(ISNUMBER(SEARCH(Table2[[#Headers],[מחוזי]],Table2[[#This Row],[role]:[role]])),TRUE,FALSE)</f>
        <v>0</v>
      </c>
      <c r="H270" s="1" t="b">
        <f>IF(ISNUMBER(SEARCH(Table2[[#Headers],[שלום]],Table2[[#This Row],[role]:[role]])),TRUE,FALSE)</f>
        <v>0</v>
      </c>
      <c r="I270" s="1" t="b">
        <f>IF(ISNUMBER(SEARCH(Table2[[#Headers],[אזורי]],Table2[[#This Row],[role]:[role]])),TRUE,FALSE)</f>
        <v>0</v>
      </c>
      <c r="J270" s="1" t="b">
        <f>IF(ISNUMBER(SEARCH(Table2[[#Headers],[ארצי]],Table2[[#This Row],[role]:[role]])),TRUE,FALSE)</f>
        <v>0</v>
      </c>
      <c r="K270" s="1" t="b">
        <f>IF(ISNUMBER(SEARCH(Table2[[#Headers],[עבודה]],Table2[[#This Row],[role]:[role]])),TRUE,FALSE)</f>
        <v>0</v>
      </c>
      <c r="L270" s="1" t="b">
        <f>IF(ISNUMBER(SEARCH(Table2[[#Headers],[עליון]],Table2[[#This Row],[role]:[role]])),TRUE,FALSE)</f>
        <v>0</v>
      </c>
      <c r="M270" s="1" t="b">
        <f>IF(ISNUMBER(SEARCH(Table2[[#Headers],[נוער]],Table2[[#This Row],[role]:[role]])),TRUE,FALSE)</f>
        <v>0</v>
      </c>
      <c r="N270" s="1" t="b">
        <f>IF(ISNUMBER(SEARCH(Table2[[#Headers],[משנה]],Table2[[#This Row],[role]:[role]])),TRUE,FALSE)</f>
        <v>0</v>
      </c>
      <c r="O270" s="1" t="b">
        <f>IF(ISNUMBER(SEARCH(Table2[[#Headers],[בתי המשפט]],Table2[[#This Row],[role]:[role]])),TRUE,FALSE)</f>
        <v>0</v>
      </c>
      <c r="P270" s="1" t="b">
        <f>IF(ISNUMBER(SEARCH(Table2[[#Headers],[מנהל]],Table2[[#This Row],[role]:[role]])),TRUE,FALSE)</f>
        <v>0</v>
      </c>
      <c r="Q270" s="1" t="b">
        <f>IF(ISNUMBER(SEARCH(Table2[[#Headers],[תעבורה]],Table2[[#This Row],[role]:[role]])),TRUE,FALSE)</f>
        <v>0</v>
      </c>
      <c r="R270" s="1" t="b">
        <f>IF(AND(Table2[[#This Row],[נשיא]]=TRUE,AND(Table2[[#This Row],[סגן]]=FALSE,Table2[[#This Row],[משנה]]=FALSE)),TRUE,FALSE)</f>
        <v>0</v>
      </c>
      <c r="S27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271" spans="1:20" x14ac:dyDescent="0.25">
      <c r="A271" s="1" t="s">
        <v>10</v>
      </c>
      <c r="B271" s="1" t="str">
        <f>Table2[[#This Row],[Column1]]</f>
        <v>שופט בית המשפט המחוזי באר שבע</v>
      </c>
      <c r="C271" s="1" t="b">
        <f>IF(ISNUMBER(SEARCH(Table2[[#Headers],[סגן]],Table2[[#This Row],[role]:[role]])),TRUE,FALSE)</f>
        <v>0</v>
      </c>
      <c r="D271" s="1" t="b">
        <f>IF(ISNUMBER(SEARCH(Table2[[#Headers],[נשיא]],Table2[[#This Row],[role]:[role]])),TRUE,FALSE)</f>
        <v>0</v>
      </c>
      <c r="E271" s="1" t="b">
        <f>IF(ISNUMBER(SEARCH(Table2[[#Headers],[שופט]],Table2[[#This Row],[role]:[role]])),TRUE,FALSE)</f>
        <v>1</v>
      </c>
      <c r="F271" s="1" t="b">
        <f>IF(ISNUMBER(SEARCH(Table2[[#Headers],[רשם]],Table2[[#This Row],[role]:[role]])),TRUE,FALSE)</f>
        <v>0</v>
      </c>
      <c r="G271" s="1" t="b">
        <f>IF(ISNUMBER(SEARCH(Table2[[#Headers],[מחוזי]],Table2[[#This Row],[role]:[role]])),TRUE,FALSE)</f>
        <v>1</v>
      </c>
      <c r="H271" s="1" t="b">
        <f>IF(ISNUMBER(SEARCH(Table2[[#Headers],[שלום]],Table2[[#This Row],[role]:[role]])),TRUE,FALSE)</f>
        <v>0</v>
      </c>
      <c r="I271" s="1" t="b">
        <f>IF(ISNUMBER(SEARCH(Table2[[#Headers],[אזורי]],Table2[[#This Row],[role]:[role]])),TRUE,FALSE)</f>
        <v>0</v>
      </c>
      <c r="J271" s="1" t="b">
        <f>IF(ISNUMBER(SEARCH(Table2[[#Headers],[ארצי]],Table2[[#This Row],[role]:[role]])),TRUE,FALSE)</f>
        <v>0</v>
      </c>
      <c r="K271" s="1" t="b">
        <f>IF(ISNUMBER(SEARCH(Table2[[#Headers],[עבודה]],Table2[[#This Row],[role]:[role]])),TRUE,FALSE)</f>
        <v>0</v>
      </c>
      <c r="L271" s="1" t="b">
        <f>IF(ISNUMBER(SEARCH(Table2[[#Headers],[עליון]],Table2[[#This Row],[role]:[role]])),TRUE,FALSE)</f>
        <v>0</v>
      </c>
      <c r="M271" s="1" t="b">
        <f>IF(ISNUMBER(SEARCH(Table2[[#Headers],[נוער]],Table2[[#This Row],[role]:[role]])),TRUE,FALSE)</f>
        <v>0</v>
      </c>
      <c r="N271" s="1" t="b">
        <f>IF(ISNUMBER(SEARCH(Table2[[#Headers],[משנה]],Table2[[#This Row],[role]:[role]])),TRUE,FALSE)</f>
        <v>0</v>
      </c>
      <c r="O271" s="1" t="b">
        <f>IF(ISNUMBER(SEARCH(Table2[[#Headers],[בתי המשפט]],Table2[[#This Row],[role]:[role]])),TRUE,FALSE)</f>
        <v>0</v>
      </c>
      <c r="P271" s="1" t="b">
        <f>IF(ISNUMBER(SEARCH(Table2[[#Headers],[מנהל]],Table2[[#This Row],[role]:[role]])),TRUE,FALSE)</f>
        <v>0</v>
      </c>
      <c r="Q271" s="1" t="b">
        <f>IF(ISNUMBER(SEARCH(Table2[[#Headers],[תעבורה]],Table2[[#This Row],[role]:[role]])),TRUE,FALSE)</f>
        <v>0</v>
      </c>
      <c r="R271" s="1" t="b">
        <f>IF(AND(Table2[[#This Row],[נשיא]]=TRUE,AND(Table2[[#This Row],[סגן]]=FALSE,Table2[[#This Row],[משנה]]=FALSE)),TRUE,FALSE)</f>
        <v>0</v>
      </c>
      <c r="S27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2" spans="1:20" x14ac:dyDescent="0.25">
      <c r="A272" s="1" t="s">
        <v>2688</v>
      </c>
      <c r="B272" s="1" t="str">
        <f>Table2[[#This Row],[Column1]]</f>
        <v>שופט בית המשפט המחוזי באר שבע בדימוס</v>
      </c>
      <c r="C272" s="1" t="b">
        <f>IF(ISNUMBER(SEARCH(Table2[[#Headers],[סגן]],Table2[[#This Row],[role]:[role]])),TRUE,FALSE)</f>
        <v>0</v>
      </c>
      <c r="D272" s="1" t="b">
        <f>IF(ISNUMBER(SEARCH(Table2[[#Headers],[נשיא]],Table2[[#This Row],[role]:[role]])),TRUE,FALSE)</f>
        <v>0</v>
      </c>
      <c r="E272" s="1" t="b">
        <f>IF(ISNUMBER(SEARCH(Table2[[#Headers],[שופט]],Table2[[#This Row],[role]:[role]])),TRUE,FALSE)</f>
        <v>1</v>
      </c>
      <c r="F272" s="1" t="b">
        <f>IF(ISNUMBER(SEARCH(Table2[[#Headers],[רשם]],Table2[[#This Row],[role]:[role]])),TRUE,FALSE)</f>
        <v>0</v>
      </c>
      <c r="G272" s="1" t="b">
        <f>IF(ISNUMBER(SEARCH(Table2[[#Headers],[מחוזי]],Table2[[#This Row],[role]:[role]])),TRUE,FALSE)</f>
        <v>1</v>
      </c>
      <c r="H272" s="1" t="b">
        <f>IF(ISNUMBER(SEARCH(Table2[[#Headers],[שלום]],Table2[[#This Row],[role]:[role]])),TRUE,FALSE)</f>
        <v>0</v>
      </c>
      <c r="I272" s="1" t="b">
        <f>IF(ISNUMBER(SEARCH(Table2[[#Headers],[אזורי]],Table2[[#This Row],[role]:[role]])),TRUE,FALSE)</f>
        <v>0</v>
      </c>
      <c r="J272" s="1" t="b">
        <f>IF(ISNUMBER(SEARCH(Table2[[#Headers],[ארצי]],Table2[[#This Row],[role]:[role]])),TRUE,FALSE)</f>
        <v>0</v>
      </c>
      <c r="K272" s="1" t="b">
        <f>IF(ISNUMBER(SEARCH(Table2[[#Headers],[עבודה]],Table2[[#This Row],[role]:[role]])),TRUE,FALSE)</f>
        <v>0</v>
      </c>
      <c r="L272" s="1" t="b">
        <f>IF(ISNUMBER(SEARCH(Table2[[#Headers],[עליון]],Table2[[#This Row],[role]:[role]])),TRUE,FALSE)</f>
        <v>0</v>
      </c>
      <c r="M272" s="1" t="b">
        <f>IF(ISNUMBER(SEARCH(Table2[[#Headers],[נוער]],Table2[[#This Row],[role]:[role]])),TRUE,FALSE)</f>
        <v>0</v>
      </c>
      <c r="N272" s="1" t="b">
        <f>IF(ISNUMBER(SEARCH(Table2[[#Headers],[משנה]],Table2[[#This Row],[role]:[role]])),TRUE,FALSE)</f>
        <v>0</v>
      </c>
      <c r="O272" s="1" t="b">
        <f>IF(ISNUMBER(SEARCH(Table2[[#Headers],[בתי המשפט]],Table2[[#This Row],[role]:[role]])),TRUE,FALSE)</f>
        <v>0</v>
      </c>
      <c r="P272" s="1" t="b">
        <f>IF(ISNUMBER(SEARCH(Table2[[#Headers],[מנהל]],Table2[[#This Row],[role]:[role]])),TRUE,FALSE)</f>
        <v>0</v>
      </c>
      <c r="Q272" s="1" t="b">
        <f>IF(ISNUMBER(SEARCH(Table2[[#Headers],[תעבורה]],Table2[[#This Row],[role]:[role]])),TRUE,FALSE)</f>
        <v>0</v>
      </c>
      <c r="R272" s="1" t="b">
        <f>IF(AND(Table2[[#This Row],[נשיא]]=TRUE,AND(Table2[[#This Row],[סגן]]=FALSE,Table2[[#This Row],[משנה]]=FALSE)),TRUE,FALSE)</f>
        <v>0</v>
      </c>
      <c r="S27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3" spans="1:20" x14ac:dyDescent="0.25">
      <c r="A273" s="1" t="s">
        <v>717</v>
      </c>
      <c r="B273" s="1" t="str">
        <f>Table2[[#This Row],[Column1]]</f>
        <v>שופט בית המשפט המחוזי חיפה</v>
      </c>
      <c r="C273" s="1" t="b">
        <f>IF(ISNUMBER(SEARCH(Table2[[#Headers],[סגן]],Table2[[#This Row],[role]:[role]])),TRUE,FALSE)</f>
        <v>0</v>
      </c>
      <c r="D273" s="1" t="b">
        <f>IF(ISNUMBER(SEARCH(Table2[[#Headers],[נשיא]],Table2[[#This Row],[role]:[role]])),TRUE,FALSE)</f>
        <v>0</v>
      </c>
      <c r="E273" s="1" t="b">
        <f>IF(ISNUMBER(SEARCH(Table2[[#Headers],[שופט]],Table2[[#This Row],[role]:[role]])),TRUE,FALSE)</f>
        <v>1</v>
      </c>
      <c r="F273" s="1" t="b">
        <f>IF(ISNUMBER(SEARCH(Table2[[#Headers],[רשם]],Table2[[#This Row],[role]:[role]])),TRUE,FALSE)</f>
        <v>0</v>
      </c>
      <c r="G273" s="1" t="b">
        <f>IF(ISNUMBER(SEARCH(Table2[[#Headers],[מחוזי]],Table2[[#This Row],[role]:[role]])),TRUE,FALSE)</f>
        <v>1</v>
      </c>
      <c r="H273" s="1" t="b">
        <f>IF(ISNUMBER(SEARCH(Table2[[#Headers],[שלום]],Table2[[#This Row],[role]:[role]])),TRUE,FALSE)</f>
        <v>0</v>
      </c>
      <c r="I273" s="1" t="b">
        <f>IF(ISNUMBER(SEARCH(Table2[[#Headers],[אזורי]],Table2[[#This Row],[role]:[role]])),TRUE,FALSE)</f>
        <v>0</v>
      </c>
      <c r="J273" s="1" t="b">
        <f>IF(ISNUMBER(SEARCH(Table2[[#Headers],[ארצי]],Table2[[#This Row],[role]:[role]])),TRUE,FALSE)</f>
        <v>0</v>
      </c>
      <c r="K273" s="1" t="b">
        <f>IF(ISNUMBER(SEARCH(Table2[[#Headers],[עבודה]],Table2[[#This Row],[role]:[role]])),TRUE,FALSE)</f>
        <v>0</v>
      </c>
      <c r="L273" s="1" t="b">
        <f>IF(ISNUMBER(SEARCH(Table2[[#Headers],[עליון]],Table2[[#This Row],[role]:[role]])),TRUE,FALSE)</f>
        <v>0</v>
      </c>
      <c r="M273" s="1" t="b">
        <f>IF(ISNUMBER(SEARCH(Table2[[#Headers],[נוער]],Table2[[#This Row],[role]:[role]])),TRUE,FALSE)</f>
        <v>0</v>
      </c>
      <c r="N273" s="1" t="b">
        <f>IF(ISNUMBER(SEARCH(Table2[[#Headers],[משנה]],Table2[[#This Row],[role]:[role]])),TRUE,FALSE)</f>
        <v>0</v>
      </c>
      <c r="O273" s="1" t="b">
        <f>IF(ISNUMBER(SEARCH(Table2[[#Headers],[בתי המשפט]],Table2[[#This Row],[role]:[role]])),TRUE,FALSE)</f>
        <v>0</v>
      </c>
      <c r="P273" s="1" t="b">
        <f>IF(ISNUMBER(SEARCH(Table2[[#Headers],[מנהל]],Table2[[#This Row],[role]:[role]])),TRUE,FALSE)</f>
        <v>0</v>
      </c>
      <c r="Q273" s="1" t="b">
        <f>IF(ISNUMBER(SEARCH(Table2[[#Headers],[תעבורה]],Table2[[#This Row],[role]:[role]])),TRUE,FALSE)</f>
        <v>0</v>
      </c>
      <c r="R273" s="1" t="b">
        <f>IF(AND(Table2[[#This Row],[נשיא]]=TRUE,AND(Table2[[#This Row],[סגן]]=FALSE,Table2[[#This Row],[משנה]]=FALSE)),TRUE,FALSE)</f>
        <v>0</v>
      </c>
      <c r="S27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4" spans="1:20" x14ac:dyDescent="0.25">
      <c r="A274" s="1" t="s">
        <v>1419</v>
      </c>
      <c r="B274" s="1" t="str">
        <f>Table2[[#This Row],[Column1]]</f>
        <v>שופט בית המשפט המחוזי חיפה בדימוס</v>
      </c>
      <c r="C274" s="1" t="b">
        <f>IF(ISNUMBER(SEARCH(Table2[[#Headers],[סגן]],Table2[[#This Row],[role]:[role]])),TRUE,FALSE)</f>
        <v>0</v>
      </c>
      <c r="D274" s="1" t="b">
        <f>IF(ISNUMBER(SEARCH(Table2[[#Headers],[נשיא]],Table2[[#This Row],[role]:[role]])),TRUE,FALSE)</f>
        <v>0</v>
      </c>
      <c r="E274" s="1" t="b">
        <f>IF(ISNUMBER(SEARCH(Table2[[#Headers],[שופט]],Table2[[#This Row],[role]:[role]])),TRUE,FALSE)</f>
        <v>1</v>
      </c>
      <c r="F274" s="1" t="b">
        <f>IF(ISNUMBER(SEARCH(Table2[[#Headers],[רשם]],Table2[[#This Row],[role]:[role]])),TRUE,FALSE)</f>
        <v>0</v>
      </c>
      <c r="G274" s="1" t="b">
        <f>IF(ISNUMBER(SEARCH(Table2[[#Headers],[מחוזי]],Table2[[#This Row],[role]:[role]])),TRUE,FALSE)</f>
        <v>1</v>
      </c>
      <c r="H274" s="1" t="b">
        <f>IF(ISNUMBER(SEARCH(Table2[[#Headers],[שלום]],Table2[[#This Row],[role]:[role]])),TRUE,FALSE)</f>
        <v>0</v>
      </c>
      <c r="I274" s="1" t="b">
        <f>IF(ISNUMBER(SEARCH(Table2[[#Headers],[אזורי]],Table2[[#This Row],[role]:[role]])),TRUE,FALSE)</f>
        <v>0</v>
      </c>
      <c r="J274" s="1" t="b">
        <f>IF(ISNUMBER(SEARCH(Table2[[#Headers],[ארצי]],Table2[[#This Row],[role]:[role]])),TRUE,FALSE)</f>
        <v>0</v>
      </c>
      <c r="K274" s="1" t="b">
        <f>IF(ISNUMBER(SEARCH(Table2[[#Headers],[עבודה]],Table2[[#This Row],[role]:[role]])),TRUE,FALSE)</f>
        <v>0</v>
      </c>
      <c r="L274" s="1" t="b">
        <f>IF(ISNUMBER(SEARCH(Table2[[#Headers],[עליון]],Table2[[#This Row],[role]:[role]])),TRUE,FALSE)</f>
        <v>0</v>
      </c>
      <c r="M274" s="1" t="b">
        <f>IF(ISNUMBER(SEARCH(Table2[[#Headers],[נוער]],Table2[[#This Row],[role]:[role]])),TRUE,FALSE)</f>
        <v>0</v>
      </c>
      <c r="N274" s="1" t="b">
        <f>IF(ISNUMBER(SEARCH(Table2[[#Headers],[משנה]],Table2[[#This Row],[role]:[role]])),TRUE,FALSE)</f>
        <v>0</v>
      </c>
      <c r="O274" s="1" t="b">
        <f>IF(ISNUMBER(SEARCH(Table2[[#Headers],[בתי המשפט]],Table2[[#This Row],[role]:[role]])),TRUE,FALSE)</f>
        <v>0</v>
      </c>
      <c r="P274" s="1" t="b">
        <f>IF(ISNUMBER(SEARCH(Table2[[#Headers],[מנהל]],Table2[[#This Row],[role]:[role]])),TRUE,FALSE)</f>
        <v>0</v>
      </c>
      <c r="Q274" s="1" t="b">
        <f>IF(ISNUMBER(SEARCH(Table2[[#Headers],[תעבורה]],Table2[[#This Row],[role]:[role]])),TRUE,FALSE)</f>
        <v>0</v>
      </c>
      <c r="R274" s="1" t="b">
        <f>IF(AND(Table2[[#This Row],[נשיא]]=TRUE,AND(Table2[[#This Row],[סגן]]=FALSE,Table2[[#This Row],[משנה]]=FALSE)),TRUE,FALSE)</f>
        <v>0</v>
      </c>
      <c r="S27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5" spans="1:20" x14ac:dyDescent="0.25">
      <c r="A275" s="1" t="s">
        <v>94</v>
      </c>
      <c r="B275" s="1" t="str">
        <f>Table2[[#This Row],[Column1]]</f>
        <v>שופט בית המשפט המחוזי ירושלים</v>
      </c>
      <c r="C275" s="1" t="b">
        <f>IF(ISNUMBER(SEARCH(Table2[[#Headers],[סגן]],Table2[[#This Row],[role]:[role]])),TRUE,FALSE)</f>
        <v>0</v>
      </c>
      <c r="D275" s="1" t="b">
        <f>IF(ISNUMBER(SEARCH(Table2[[#Headers],[נשיא]],Table2[[#This Row],[role]:[role]])),TRUE,FALSE)</f>
        <v>0</v>
      </c>
      <c r="E275" s="1" t="b">
        <f>IF(ISNUMBER(SEARCH(Table2[[#Headers],[שופט]],Table2[[#This Row],[role]:[role]])),TRUE,FALSE)</f>
        <v>1</v>
      </c>
      <c r="F275" s="1" t="b">
        <f>IF(ISNUMBER(SEARCH(Table2[[#Headers],[רשם]],Table2[[#This Row],[role]:[role]])),TRUE,FALSE)</f>
        <v>0</v>
      </c>
      <c r="G275" s="1" t="b">
        <f>IF(ISNUMBER(SEARCH(Table2[[#Headers],[מחוזי]],Table2[[#This Row],[role]:[role]])),TRUE,FALSE)</f>
        <v>1</v>
      </c>
      <c r="H275" s="1" t="b">
        <f>IF(ISNUMBER(SEARCH(Table2[[#Headers],[שלום]],Table2[[#This Row],[role]:[role]])),TRUE,FALSE)</f>
        <v>0</v>
      </c>
      <c r="I275" s="1" t="b">
        <f>IF(ISNUMBER(SEARCH(Table2[[#Headers],[אזורי]],Table2[[#This Row],[role]:[role]])),TRUE,FALSE)</f>
        <v>0</v>
      </c>
      <c r="J275" s="1" t="b">
        <f>IF(ISNUMBER(SEARCH(Table2[[#Headers],[ארצי]],Table2[[#This Row],[role]:[role]])),TRUE,FALSE)</f>
        <v>0</v>
      </c>
      <c r="K275" s="1" t="b">
        <f>IF(ISNUMBER(SEARCH(Table2[[#Headers],[עבודה]],Table2[[#This Row],[role]:[role]])),TRUE,FALSE)</f>
        <v>0</v>
      </c>
      <c r="L275" s="1" t="b">
        <f>IF(ISNUMBER(SEARCH(Table2[[#Headers],[עליון]],Table2[[#This Row],[role]:[role]])),TRUE,FALSE)</f>
        <v>0</v>
      </c>
      <c r="M275" s="1" t="b">
        <f>IF(ISNUMBER(SEARCH(Table2[[#Headers],[נוער]],Table2[[#This Row],[role]:[role]])),TRUE,FALSE)</f>
        <v>0</v>
      </c>
      <c r="N275" s="1" t="b">
        <f>IF(ISNUMBER(SEARCH(Table2[[#Headers],[משנה]],Table2[[#This Row],[role]:[role]])),TRUE,FALSE)</f>
        <v>0</v>
      </c>
      <c r="O275" s="1" t="b">
        <f>IF(ISNUMBER(SEARCH(Table2[[#Headers],[בתי המשפט]],Table2[[#This Row],[role]:[role]])),TRUE,FALSE)</f>
        <v>0</v>
      </c>
      <c r="P275" s="1" t="b">
        <f>IF(ISNUMBER(SEARCH(Table2[[#Headers],[מנהל]],Table2[[#This Row],[role]:[role]])),TRUE,FALSE)</f>
        <v>0</v>
      </c>
      <c r="Q275" s="1" t="b">
        <f>IF(ISNUMBER(SEARCH(Table2[[#Headers],[תעבורה]],Table2[[#This Row],[role]:[role]])),TRUE,FALSE)</f>
        <v>0</v>
      </c>
      <c r="R275" s="1" t="b">
        <f>IF(AND(Table2[[#This Row],[נשיא]]=TRUE,AND(Table2[[#This Row],[סגן]]=FALSE,Table2[[#This Row],[משנה]]=FALSE)),TRUE,FALSE)</f>
        <v>0</v>
      </c>
      <c r="S27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6" spans="1:20" x14ac:dyDescent="0.25">
      <c r="A276" s="1" t="s">
        <v>880</v>
      </c>
      <c r="B276" s="1" t="str">
        <f>Table2[[#This Row],[Column1]]</f>
        <v>שופט בית המשפט המחוזי ירושלים בדימוס</v>
      </c>
      <c r="C276" s="1" t="b">
        <f>IF(ISNUMBER(SEARCH(Table2[[#Headers],[סגן]],Table2[[#This Row],[role]:[role]])),TRUE,FALSE)</f>
        <v>0</v>
      </c>
      <c r="D276" s="1" t="b">
        <f>IF(ISNUMBER(SEARCH(Table2[[#Headers],[נשיא]],Table2[[#This Row],[role]:[role]])),TRUE,FALSE)</f>
        <v>0</v>
      </c>
      <c r="E276" s="1" t="b">
        <f>IF(ISNUMBER(SEARCH(Table2[[#Headers],[שופט]],Table2[[#This Row],[role]:[role]])),TRUE,FALSE)</f>
        <v>1</v>
      </c>
      <c r="F276" s="1" t="b">
        <f>IF(ISNUMBER(SEARCH(Table2[[#Headers],[רשם]],Table2[[#This Row],[role]:[role]])),TRUE,FALSE)</f>
        <v>0</v>
      </c>
      <c r="G276" s="1" t="b">
        <f>IF(ISNUMBER(SEARCH(Table2[[#Headers],[מחוזי]],Table2[[#This Row],[role]:[role]])),TRUE,FALSE)</f>
        <v>1</v>
      </c>
      <c r="H276" s="1" t="b">
        <f>IF(ISNUMBER(SEARCH(Table2[[#Headers],[שלום]],Table2[[#This Row],[role]:[role]])),TRUE,FALSE)</f>
        <v>0</v>
      </c>
      <c r="I276" s="1" t="b">
        <f>IF(ISNUMBER(SEARCH(Table2[[#Headers],[אזורי]],Table2[[#This Row],[role]:[role]])),TRUE,FALSE)</f>
        <v>0</v>
      </c>
      <c r="J276" s="1" t="b">
        <f>IF(ISNUMBER(SEARCH(Table2[[#Headers],[ארצי]],Table2[[#This Row],[role]:[role]])),TRUE,FALSE)</f>
        <v>0</v>
      </c>
      <c r="K276" s="1" t="b">
        <f>IF(ISNUMBER(SEARCH(Table2[[#Headers],[עבודה]],Table2[[#This Row],[role]:[role]])),TRUE,FALSE)</f>
        <v>0</v>
      </c>
      <c r="L276" s="1" t="b">
        <f>IF(ISNUMBER(SEARCH(Table2[[#Headers],[עליון]],Table2[[#This Row],[role]:[role]])),TRUE,FALSE)</f>
        <v>0</v>
      </c>
      <c r="M276" s="1" t="b">
        <f>IF(ISNUMBER(SEARCH(Table2[[#Headers],[נוער]],Table2[[#This Row],[role]:[role]])),TRUE,FALSE)</f>
        <v>0</v>
      </c>
      <c r="N276" s="1" t="b">
        <f>IF(ISNUMBER(SEARCH(Table2[[#Headers],[משנה]],Table2[[#This Row],[role]:[role]])),TRUE,FALSE)</f>
        <v>0</v>
      </c>
      <c r="O276" s="1" t="b">
        <f>IF(ISNUMBER(SEARCH(Table2[[#Headers],[בתי המשפט]],Table2[[#This Row],[role]:[role]])),TRUE,FALSE)</f>
        <v>0</v>
      </c>
      <c r="P276" s="1" t="b">
        <f>IF(ISNUMBER(SEARCH(Table2[[#Headers],[מנהל]],Table2[[#This Row],[role]:[role]])),TRUE,FALSE)</f>
        <v>0</v>
      </c>
      <c r="Q276" s="1" t="b">
        <f>IF(ISNUMBER(SEARCH(Table2[[#Headers],[תעבורה]],Table2[[#This Row],[role]:[role]])),TRUE,FALSE)</f>
        <v>0</v>
      </c>
      <c r="R276" s="1" t="b">
        <f>IF(AND(Table2[[#This Row],[נשיא]]=TRUE,AND(Table2[[#This Row],[סגן]]=FALSE,Table2[[#This Row],[משנה]]=FALSE)),TRUE,FALSE)</f>
        <v>0</v>
      </c>
      <c r="S27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7" spans="1:20" x14ac:dyDescent="0.25">
      <c r="A277" s="1" t="s">
        <v>521</v>
      </c>
      <c r="B277" s="1" t="str">
        <f>Table2[[#This Row],[Column1]]</f>
        <v>שופט בית המשפט המחוזי מרכז</v>
      </c>
      <c r="C277" s="1" t="b">
        <f>IF(ISNUMBER(SEARCH(Table2[[#Headers],[סגן]],Table2[[#This Row],[role]:[role]])),TRUE,FALSE)</f>
        <v>0</v>
      </c>
      <c r="D277" s="1" t="b">
        <f>IF(ISNUMBER(SEARCH(Table2[[#Headers],[נשיא]],Table2[[#This Row],[role]:[role]])),TRUE,FALSE)</f>
        <v>0</v>
      </c>
      <c r="E277" s="1" t="b">
        <f>IF(ISNUMBER(SEARCH(Table2[[#Headers],[שופט]],Table2[[#This Row],[role]:[role]])),TRUE,FALSE)</f>
        <v>1</v>
      </c>
      <c r="F277" s="1" t="b">
        <f>IF(ISNUMBER(SEARCH(Table2[[#Headers],[רשם]],Table2[[#This Row],[role]:[role]])),TRUE,FALSE)</f>
        <v>0</v>
      </c>
      <c r="G277" s="1" t="b">
        <f>IF(ISNUMBER(SEARCH(Table2[[#Headers],[מחוזי]],Table2[[#This Row],[role]:[role]])),TRUE,FALSE)</f>
        <v>1</v>
      </c>
      <c r="H277" s="1" t="b">
        <f>IF(ISNUMBER(SEARCH(Table2[[#Headers],[שלום]],Table2[[#This Row],[role]:[role]])),TRUE,FALSE)</f>
        <v>0</v>
      </c>
      <c r="I277" s="1" t="b">
        <f>IF(ISNUMBER(SEARCH(Table2[[#Headers],[אזורי]],Table2[[#This Row],[role]:[role]])),TRUE,FALSE)</f>
        <v>0</v>
      </c>
      <c r="J277" s="1" t="b">
        <f>IF(ISNUMBER(SEARCH(Table2[[#Headers],[ארצי]],Table2[[#This Row],[role]:[role]])),TRUE,FALSE)</f>
        <v>0</v>
      </c>
      <c r="K277" s="1" t="b">
        <f>IF(ISNUMBER(SEARCH(Table2[[#Headers],[עבודה]],Table2[[#This Row],[role]:[role]])),TRUE,FALSE)</f>
        <v>0</v>
      </c>
      <c r="L277" s="1" t="b">
        <f>IF(ISNUMBER(SEARCH(Table2[[#Headers],[עליון]],Table2[[#This Row],[role]:[role]])),TRUE,FALSE)</f>
        <v>0</v>
      </c>
      <c r="M277" s="1" t="b">
        <f>IF(ISNUMBER(SEARCH(Table2[[#Headers],[נוער]],Table2[[#This Row],[role]:[role]])),TRUE,FALSE)</f>
        <v>0</v>
      </c>
      <c r="N277" s="1" t="b">
        <f>IF(ISNUMBER(SEARCH(Table2[[#Headers],[משנה]],Table2[[#This Row],[role]:[role]])),TRUE,FALSE)</f>
        <v>0</v>
      </c>
      <c r="O277" s="1" t="b">
        <f>IF(ISNUMBER(SEARCH(Table2[[#Headers],[בתי המשפט]],Table2[[#This Row],[role]:[role]])),TRUE,FALSE)</f>
        <v>0</v>
      </c>
      <c r="P277" s="1" t="b">
        <f>IF(ISNUMBER(SEARCH(Table2[[#Headers],[מנהל]],Table2[[#This Row],[role]:[role]])),TRUE,FALSE)</f>
        <v>0</v>
      </c>
      <c r="Q277" s="1" t="b">
        <f>IF(ISNUMBER(SEARCH(Table2[[#Headers],[תעבורה]],Table2[[#This Row],[role]:[role]])),TRUE,FALSE)</f>
        <v>0</v>
      </c>
      <c r="R277" s="1" t="b">
        <f>IF(AND(Table2[[#This Row],[נשיא]]=TRUE,AND(Table2[[#This Row],[סגן]]=FALSE,Table2[[#This Row],[משנה]]=FALSE)),TRUE,FALSE)</f>
        <v>0</v>
      </c>
      <c r="S27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8" spans="1:20" x14ac:dyDescent="0.25">
      <c r="A278" s="1" t="s">
        <v>2866</v>
      </c>
      <c r="B278" s="1" t="str">
        <f>Table2[[#This Row],[Column1]]</f>
        <v>שופט בית המשפט המחוזי מרכז בדימוס</v>
      </c>
      <c r="C278" s="1" t="b">
        <f>IF(ISNUMBER(SEARCH(Table2[[#Headers],[סגן]],Table2[[#This Row],[role]:[role]])),TRUE,FALSE)</f>
        <v>0</v>
      </c>
      <c r="D278" s="1" t="b">
        <f>IF(ISNUMBER(SEARCH(Table2[[#Headers],[נשיא]],Table2[[#This Row],[role]:[role]])),TRUE,FALSE)</f>
        <v>0</v>
      </c>
      <c r="E278" s="1" t="b">
        <f>IF(ISNUMBER(SEARCH(Table2[[#Headers],[שופט]],Table2[[#This Row],[role]:[role]])),TRUE,FALSE)</f>
        <v>1</v>
      </c>
      <c r="F278" s="1" t="b">
        <f>IF(ISNUMBER(SEARCH(Table2[[#Headers],[רשם]],Table2[[#This Row],[role]:[role]])),TRUE,FALSE)</f>
        <v>0</v>
      </c>
      <c r="G278" s="1" t="b">
        <f>IF(ISNUMBER(SEARCH(Table2[[#Headers],[מחוזי]],Table2[[#This Row],[role]:[role]])),TRUE,FALSE)</f>
        <v>1</v>
      </c>
      <c r="H278" s="1" t="b">
        <f>IF(ISNUMBER(SEARCH(Table2[[#Headers],[שלום]],Table2[[#This Row],[role]:[role]])),TRUE,FALSE)</f>
        <v>0</v>
      </c>
      <c r="I278" s="1" t="b">
        <f>IF(ISNUMBER(SEARCH(Table2[[#Headers],[אזורי]],Table2[[#This Row],[role]:[role]])),TRUE,FALSE)</f>
        <v>0</v>
      </c>
      <c r="J278" s="1" t="b">
        <f>IF(ISNUMBER(SEARCH(Table2[[#Headers],[ארצי]],Table2[[#This Row],[role]:[role]])),TRUE,FALSE)</f>
        <v>0</v>
      </c>
      <c r="K278" s="1" t="b">
        <f>IF(ISNUMBER(SEARCH(Table2[[#Headers],[עבודה]],Table2[[#This Row],[role]:[role]])),TRUE,FALSE)</f>
        <v>0</v>
      </c>
      <c r="L278" s="1" t="b">
        <f>IF(ISNUMBER(SEARCH(Table2[[#Headers],[עליון]],Table2[[#This Row],[role]:[role]])),TRUE,FALSE)</f>
        <v>0</v>
      </c>
      <c r="M278" s="1" t="b">
        <f>IF(ISNUMBER(SEARCH(Table2[[#Headers],[נוער]],Table2[[#This Row],[role]:[role]])),TRUE,FALSE)</f>
        <v>0</v>
      </c>
      <c r="N278" s="1" t="b">
        <f>IF(ISNUMBER(SEARCH(Table2[[#Headers],[משנה]],Table2[[#This Row],[role]:[role]])),TRUE,FALSE)</f>
        <v>0</v>
      </c>
      <c r="O278" s="1" t="b">
        <f>IF(ISNUMBER(SEARCH(Table2[[#Headers],[בתי המשפט]],Table2[[#This Row],[role]:[role]])),TRUE,FALSE)</f>
        <v>0</v>
      </c>
      <c r="P278" s="1" t="b">
        <f>IF(ISNUMBER(SEARCH(Table2[[#Headers],[מנהל]],Table2[[#This Row],[role]:[role]])),TRUE,FALSE)</f>
        <v>0</v>
      </c>
      <c r="Q278" s="1" t="b">
        <f>IF(ISNUMBER(SEARCH(Table2[[#Headers],[תעבורה]],Table2[[#This Row],[role]:[role]])),TRUE,FALSE)</f>
        <v>0</v>
      </c>
      <c r="R278" s="1" t="b">
        <f>IF(AND(Table2[[#This Row],[נשיא]]=TRUE,AND(Table2[[#This Row],[סגן]]=FALSE,Table2[[#This Row],[משנה]]=FALSE)),TRUE,FALSE)</f>
        <v>0</v>
      </c>
      <c r="S27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79" spans="1:20" x14ac:dyDescent="0.25">
      <c r="A279" s="1" t="s">
        <v>169</v>
      </c>
      <c r="B279" s="1" t="str">
        <f>Table2[[#This Row],[Column1]]</f>
        <v>שופט בית המשפט המחוזי נצרת</v>
      </c>
      <c r="C279" s="1" t="b">
        <f>IF(ISNUMBER(SEARCH(Table2[[#Headers],[סגן]],Table2[[#This Row],[role]:[role]])),TRUE,FALSE)</f>
        <v>0</v>
      </c>
      <c r="D279" s="1" t="b">
        <f>IF(ISNUMBER(SEARCH(Table2[[#Headers],[נשיא]],Table2[[#This Row],[role]:[role]])),TRUE,FALSE)</f>
        <v>0</v>
      </c>
      <c r="E279" s="1" t="b">
        <f>IF(ISNUMBER(SEARCH(Table2[[#Headers],[שופט]],Table2[[#This Row],[role]:[role]])),TRUE,FALSE)</f>
        <v>1</v>
      </c>
      <c r="F279" s="1" t="b">
        <f>IF(ISNUMBER(SEARCH(Table2[[#Headers],[רשם]],Table2[[#This Row],[role]:[role]])),TRUE,FALSE)</f>
        <v>0</v>
      </c>
      <c r="G279" s="1" t="b">
        <f>IF(ISNUMBER(SEARCH(Table2[[#Headers],[מחוזי]],Table2[[#This Row],[role]:[role]])),TRUE,FALSE)</f>
        <v>1</v>
      </c>
      <c r="H279" s="1" t="b">
        <f>IF(ISNUMBER(SEARCH(Table2[[#Headers],[שלום]],Table2[[#This Row],[role]:[role]])),TRUE,FALSE)</f>
        <v>0</v>
      </c>
      <c r="I279" s="1" t="b">
        <f>IF(ISNUMBER(SEARCH(Table2[[#Headers],[אזורי]],Table2[[#This Row],[role]:[role]])),TRUE,FALSE)</f>
        <v>0</v>
      </c>
      <c r="J279" s="1" t="b">
        <f>IF(ISNUMBER(SEARCH(Table2[[#Headers],[ארצי]],Table2[[#This Row],[role]:[role]])),TRUE,FALSE)</f>
        <v>0</v>
      </c>
      <c r="K279" s="1" t="b">
        <f>IF(ISNUMBER(SEARCH(Table2[[#Headers],[עבודה]],Table2[[#This Row],[role]:[role]])),TRUE,FALSE)</f>
        <v>0</v>
      </c>
      <c r="L279" s="1" t="b">
        <f>IF(ISNUMBER(SEARCH(Table2[[#Headers],[עליון]],Table2[[#This Row],[role]:[role]])),TRUE,FALSE)</f>
        <v>0</v>
      </c>
      <c r="M279" s="1" t="b">
        <f>IF(ISNUMBER(SEARCH(Table2[[#Headers],[נוער]],Table2[[#This Row],[role]:[role]])),TRUE,FALSE)</f>
        <v>0</v>
      </c>
      <c r="N279" s="1" t="b">
        <f>IF(ISNUMBER(SEARCH(Table2[[#Headers],[משנה]],Table2[[#This Row],[role]:[role]])),TRUE,FALSE)</f>
        <v>0</v>
      </c>
      <c r="O279" s="1" t="b">
        <f>IF(ISNUMBER(SEARCH(Table2[[#Headers],[בתי המשפט]],Table2[[#This Row],[role]:[role]])),TRUE,FALSE)</f>
        <v>0</v>
      </c>
      <c r="P279" s="1" t="b">
        <f>IF(ISNUMBER(SEARCH(Table2[[#Headers],[מנהל]],Table2[[#This Row],[role]:[role]])),TRUE,FALSE)</f>
        <v>0</v>
      </c>
      <c r="Q279" s="1" t="b">
        <f>IF(ISNUMBER(SEARCH(Table2[[#Headers],[תעבורה]],Table2[[#This Row],[role]:[role]])),TRUE,FALSE)</f>
        <v>0</v>
      </c>
      <c r="R279" s="1" t="b">
        <f>IF(AND(Table2[[#This Row],[נשיא]]=TRUE,AND(Table2[[#This Row],[סגן]]=FALSE,Table2[[#This Row],[משנה]]=FALSE)),TRUE,FALSE)</f>
        <v>0</v>
      </c>
      <c r="S27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7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80" spans="1:20" x14ac:dyDescent="0.25">
      <c r="A280" s="1" t="s">
        <v>860</v>
      </c>
      <c r="B280" s="1" t="str">
        <f>Table2[[#This Row],[Column1]]</f>
        <v>שופט בית המשפט המחוזי נצרת בדימוס</v>
      </c>
      <c r="C280" s="1" t="b">
        <f>IF(ISNUMBER(SEARCH(Table2[[#Headers],[סגן]],Table2[[#This Row],[role]:[role]])),TRUE,FALSE)</f>
        <v>0</v>
      </c>
      <c r="D280" s="1" t="b">
        <f>IF(ISNUMBER(SEARCH(Table2[[#Headers],[נשיא]],Table2[[#This Row],[role]:[role]])),TRUE,FALSE)</f>
        <v>0</v>
      </c>
      <c r="E280" s="1" t="b">
        <f>IF(ISNUMBER(SEARCH(Table2[[#Headers],[שופט]],Table2[[#This Row],[role]:[role]])),TRUE,FALSE)</f>
        <v>1</v>
      </c>
      <c r="F280" s="1" t="b">
        <f>IF(ISNUMBER(SEARCH(Table2[[#Headers],[רשם]],Table2[[#This Row],[role]:[role]])),TRUE,FALSE)</f>
        <v>0</v>
      </c>
      <c r="G280" s="1" t="b">
        <f>IF(ISNUMBER(SEARCH(Table2[[#Headers],[מחוזי]],Table2[[#This Row],[role]:[role]])),TRUE,FALSE)</f>
        <v>1</v>
      </c>
      <c r="H280" s="1" t="b">
        <f>IF(ISNUMBER(SEARCH(Table2[[#Headers],[שלום]],Table2[[#This Row],[role]:[role]])),TRUE,FALSE)</f>
        <v>0</v>
      </c>
      <c r="I280" s="1" t="b">
        <f>IF(ISNUMBER(SEARCH(Table2[[#Headers],[אזורי]],Table2[[#This Row],[role]:[role]])),TRUE,FALSE)</f>
        <v>0</v>
      </c>
      <c r="J280" s="1" t="b">
        <f>IF(ISNUMBER(SEARCH(Table2[[#Headers],[ארצי]],Table2[[#This Row],[role]:[role]])),TRUE,FALSE)</f>
        <v>0</v>
      </c>
      <c r="K280" s="1" t="b">
        <f>IF(ISNUMBER(SEARCH(Table2[[#Headers],[עבודה]],Table2[[#This Row],[role]:[role]])),TRUE,FALSE)</f>
        <v>0</v>
      </c>
      <c r="L280" s="1" t="b">
        <f>IF(ISNUMBER(SEARCH(Table2[[#Headers],[עליון]],Table2[[#This Row],[role]:[role]])),TRUE,FALSE)</f>
        <v>0</v>
      </c>
      <c r="M280" s="1" t="b">
        <f>IF(ISNUMBER(SEARCH(Table2[[#Headers],[נוער]],Table2[[#This Row],[role]:[role]])),TRUE,FALSE)</f>
        <v>0</v>
      </c>
      <c r="N280" s="1" t="b">
        <f>IF(ISNUMBER(SEARCH(Table2[[#Headers],[משנה]],Table2[[#This Row],[role]:[role]])),TRUE,FALSE)</f>
        <v>0</v>
      </c>
      <c r="O280" s="1" t="b">
        <f>IF(ISNUMBER(SEARCH(Table2[[#Headers],[בתי המשפט]],Table2[[#This Row],[role]:[role]])),TRUE,FALSE)</f>
        <v>0</v>
      </c>
      <c r="P280" s="1" t="b">
        <f>IF(ISNUMBER(SEARCH(Table2[[#Headers],[מנהל]],Table2[[#This Row],[role]:[role]])),TRUE,FALSE)</f>
        <v>0</v>
      </c>
      <c r="Q280" s="1" t="b">
        <f>IF(ISNUMBER(SEARCH(Table2[[#Headers],[תעבורה]],Table2[[#This Row],[role]:[role]])),TRUE,FALSE)</f>
        <v>0</v>
      </c>
      <c r="R280" s="1" t="b">
        <f>IF(AND(Table2[[#This Row],[נשיא]]=TRUE,AND(Table2[[#This Row],[סגן]]=FALSE,Table2[[#This Row],[משנה]]=FALSE)),TRUE,FALSE)</f>
        <v>0</v>
      </c>
      <c r="S28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81" spans="1:20" x14ac:dyDescent="0.25">
      <c r="A281" s="1" t="s">
        <v>295</v>
      </c>
      <c r="B281" s="1" t="str">
        <f>Table2[[#This Row],[Column1]]</f>
        <v>שופט בית המשפט המחוזי תל-אביב</v>
      </c>
      <c r="C281" s="1" t="b">
        <f>IF(ISNUMBER(SEARCH(Table2[[#Headers],[סגן]],Table2[[#This Row],[role]:[role]])),TRUE,FALSE)</f>
        <v>0</v>
      </c>
      <c r="D281" s="1" t="b">
        <f>IF(ISNUMBER(SEARCH(Table2[[#Headers],[נשיא]],Table2[[#This Row],[role]:[role]])),TRUE,FALSE)</f>
        <v>0</v>
      </c>
      <c r="E281" s="1" t="b">
        <f>IF(ISNUMBER(SEARCH(Table2[[#Headers],[שופט]],Table2[[#This Row],[role]:[role]])),TRUE,FALSE)</f>
        <v>1</v>
      </c>
      <c r="F281" s="1" t="b">
        <f>IF(ISNUMBER(SEARCH(Table2[[#Headers],[רשם]],Table2[[#This Row],[role]:[role]])),TRUE,FALSE)</f>
        <v>0</v>
      </c>
      <c r="G281" s="1" t="b">
        <f>IF(ISNUMBER(SEARCH(Table2[[#Headers],[מחוזי]],Table2[[#This Row],[role]:[role]])),TRUE,FALSE)</f>
        <v>1</v>
      </c>
      <c r="H281" s="1" t="b">
        <f>IF(ISNUMBER(SEARCH(Table2[[#Headers],[שלום]],Table2[[#This Row],[role]:[role]])),TRUE,FALSE)</f>
        <v>0</v>
      </c>
      <c r="I281" s="1" t="b">
        <f>IF(ISNUMBER(SEARCH(Table2[[#Headers],[אזורי]],Table2[[#This Row],[role]:[role]])),TRUE,FALSE)</f>
        <v>0</v>
      </c>
      <c r="J281" s="1" t="b">
        <f>IF(ISNUMBER(SEARCH(Table2[[#Headers],[ארצי]],Table2[[#This Row],[role]:[role]])),TRUE,FALSE)</f>
        <v>0</v>
      </c>
      <c r="K281" s="1" t="b">
        <f>IF(ISNUMBER(SEARCH(Table2[[#Headers],[עבודה]],Table2[[#This Row],[role]:[role]])),TRUE,FALSE)</f>
        <v>0</v>
      </c>
      <c r="L281" s="1" t="b">
        <f>IF(ISNUMBER(SEARCH(Table2[[#Headers],[עליון]],Table2[[#This Row],[role]:[role]])),TRUE,FALSE)</f>
        <v>0</v>
      </c>
      <c r="M281" s="1" t="b">
        <f>IF(ISNUMBER(SEARCH(Table2[[#Headers],[נוער]],Table2[[#This Row],[role]:[role]])),TRUE,FALSE)</f>
        <v>0</v>
      </c>
      <c r="N281" s="1" t="b">
        <f>IF(ISNUMBER(SEARCH(Table2[[#Headers],[משנה]],Table2[[#This Row],[role]:[role]])),TRUE,FALSE)</f>
        <v>0</v>
      </c>
      <c r="O281" s="1" t="b">
        <f>IF(ISNUMBER(SEARCH(Table2[[#Headers],[בתי המשפט]],Table2[[#This Row],[role]:[role]])),TRUE,FALSE)</f>
        <v>0</v>
      </c>
      <c r="P281" s="1" t="b">
        <f>IF(ISNUMBER(SEARCH(Table2[[#Headers],[מנהל]],Table2[[#This Row],[role]:[role]])),TRUE,FALSE)</f>
        <v>0</v>
      </c>
      <c r="Q281" s="1" t="b">
        <f>IF(ISNUMBER(SEARCH(Table2[[#Headers],[תעבורה]],Table2[[#This Row],[role]:[role]])),TRUE,FALSE)</f>
        <v>0</v>
      </c>
      <c r="R281" s="1" t="b">
        <f>IF(AND(Table2[[#This Row],[נשיא]]=TRUE,AND(Table2[[#This Row],[סגן]]=FALSE,Table2[[#This Row],[משנה]]=FALSE)),TRUE,FALSE)</f>
        <v>0</v>
      </c>
      <c r="S28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82" spans="1:20" x14ac:dyDescent="0.25">
      <c r="A282" s="1" t="s">
        <v>900</v>
      </c>
      <c r="B282" s="1" t="str">
        <f>Table2[[#This Row],[Column1]]</f>
        <v>שופט בית המשפט המחוזי תל-אביב בדימוס</v>
      </c>
      <c r="C282" s="1" t="b">
        <f>IF(ISNUMBER(SEARCH(Table2[[#Headers],[סגן]],Table2[[#This Row],[role]:[role]])),TRUE,FALSE)</f>
        <v>0</v>
      </c>
      <c r="D282" s="1" t="b">
        <f>IF(ISNUMBER(SEARCH(Table2[[#Headers],[נשיא]],Table2[[#This Row],[role]:[role]])),TRUE,FALSE)</f>
        <v>0</v>
      </c>
      <c r="E282" s="1" t="b">
        <f>IF(ISNUMBER(SEARCH(Table2[[#Headers],[שופט]],Table2[[#This Row],[role]:[role]])),TRUE,FALSE)</f>
        <v>1</v>
      </c>
      <c r="F282" s="1" t="b">
        <f>IF(ISNUMBER(SEARCH(Table2[[#Headers],[רשם]],Table2[[#This Row],[role]:[role]])),TRUE,FALSE)</f>
        <v>0</v>
      </c>
      <c r="G282" s="1" t="b">
        <f>IF(ISNUMBER(SEARCH(Table2[[#Headers],[מחוזי]],Table2[[#This Row],[role]:[role]])),TRUE,FALSE)</f>
        <v>1</v>
      </c>
      <c r="H282" s="1" t="b">
        <f>IF(ISNUMBER(SEARCH(Table2[[#Headers],[שלום]],Table2[[#This Row],[role]:[role]])),TRUE,FALSE)</f>
        <v>0</v>
      </c>
      <c r="I282" s="1" t="b">
        <f>IF(ISNUMBER(SEARCH(Table2[[#Headers],[אזורי]],Table2[[#This Row],[role]:[role]])),TRUE,FALSE)</f>
        <v>0</v>
      </c>
      <c r="J282" s="1" t="b">
        <f>IF(ISNUMBER(SEARCH(Table2[[#Headers],[ארצי]],Table2[[#This Row],[role]:[role]])),TRUE,FALSE)</f>
        <v>0</v>
      </c>
      <c r="K282" s="1" t="b">
        <f>IF(ISNUMBER(SEARCH(Table2[[#Headers],[עבודה]],Table2[[#This Row],[role]:[role]])),TRUE,FALSE)</f>
        <v>0</v>
      </c>
      <c r="L282" s="1" t="b">
        <f>IF(ISNUMBER(SEARCH(Table2[[#Headers],[עליון]],Table2[[#This Row],[role]:[role]])),TRUE,FALSE)</f>
        <v>0</v>
      </c>
      <c r="M282" s="1" t="b">
        <f>IF(ISNUMBER(SEARCH(Table2[[#Headers],[נוער]],Table2[[#This Row],[role]:[role]])),TRUE,FALSE)</f>
        <v>0</v>
      </c>
      <c r="N282" s="1" t="b">
        <f>IF(ISNUMBER(SEARCH(Table2[[#Headers],[משנה]],Table2[[#This Row],[role]:[role]])),TRUE,FALSE)</f>
        <v>0</v>
      </c>
      <c r="O282" s="1" t="b">
        <f>IF(ISNUMBER(SEARCH(Table2[[#Headers],[בתי המשפט]],Table2[[#This Row],[role]:[role]])),TRUE,FALSE)</f>
        <v>0</v>
      </c>
      <c r="P282" s="1" t="b">
        <f>IF(ISNUMBER(SEARCH(Table2[[#Headers],[מנהל]],Table2[[#This Row],[role]:[role]])),TRUE,FALSE)</f>
        <v>0</v>
      </c>
      <c r="Q282" s="1" t="b">
        <f>IF(ISNUMBER(SEARCH(Table2[[#Headers],[תעבורה]],Table2[[#This Row],[role]:[role]])),TRUE,FALSE)</f>
        <v>0</v>
      </c>
      <c r="R282" s="1" t="b">
        <f>IF(AND(Table2[[#This Row],[נשיא]]=TRUE,AND(Table2[[#This Row],[סגן]]=FALSE,Table2[[#This Row],[משנה]]=FALSE)),TRUE,FALSE)</f>
        <v>0</v>
      </c>
      <c r="S28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83" spans="1:20" x14ac:dyDescent="0.25">
      <c r="A283" s="1" t="s">
        <v>976</v>
      </c>
      <c r="B283" s="1" t="str">
        <f>Table2[[#This Row],[Column1]]</f>
        <v>שופט בית המשפט המחוזי תל אביב</v>
      </c>
      <c r="C283" s="1" t="b">
        <f>IF(ISNUMBER(SEARCH(Table2[[#Headers],[סגן]],Table2[[#This Row],[role]:[role]])),TRUE,FALSE)</f>
        <v>0</v>
      </c>
      <c r="D283" s="1" t="b">
        <f>IF(ISNUMBER(SEARCH(Table2[[#Headers],[נשיא]],Table2[[#This Row],[role]:[role]])),TRUE,FALSE)</f>
        <v>0</v>
      </c>
      <c r="E283" s="1" t="b">
        <f>IF(ISNUMBER(SEARCH(Table2[[#Headers],[שופט]],Table2[[#This Row],[role]:[role]])),TRUE,FALSE)</f>
        <v>1</v>
      </c>
      <c r="F283" s="1" t="b">
        <f>IF(ISNUMBER(SEARCH(Table2[[#Headers],[רשם]],Table2[[#This Row],[role]:[role]])),TRUE,FALSE)</f>
        <v>0</v>
      </c>
      <c r="G283" s="1" t="b">
        <f>IF(ISNUMBER(SEARCH(Table2[[#Headers],[מחוזי]],Table2[[#This Row],[role]:[role]])),TRUE,FALSE)</f>
        <v>1</v>
      </c>
      <c r="H283" s="1" t="b">
        <f>IF(ISNUMBER(SEARCH(Table2[[#Headers],[שלום]],Table2[[#This Row],[role]:[role]])),TRUE,FALSE)</f>
        <v>0</v>
      </c>
      <c r="I283" s="1" t="b">
        <f>IF(ISNUMBER(SEARCH(Table2[[#Headers],[אזורי]],Table2[[#This Row],[role]:[role]])),TRUE,FALSE)</f>
        <v>0</v>
      </c>
      <c r="J283" s="1" t="b">
        <f>IF(ISNUMBER(SEARCH(Table2[[#Headers],[ארצי]],Table2[[#This Row],[role]:[role]])),TRUE,FALSE)</f>
        <v>0</v>
      </c>
      <c r="K283" s="1" t="b">
        <f>IF(ISNUMBER(SEARCH(Table2[[#Headers],[עבודה]],Table2[[#This Row],[role]:[role]])),TRUE,FALSE)</f>
        <v>0</v>
      </c>
      <c r="L283" s="1" t="b">
        <f>IF(ISNUMBER(SEARCH(Table2[[#Headers],[עליון]],Table2[[#This Row],[role]:[role]])),TRUE,FALSE)</f>
        <v>0</v>
      </c>
      <c r="M283" s="1" t="b">
        <f>IF(ISNUMBER(SEARCH(Table2[[#Headers],[נוער]],Table2[[#This Row],[role]:[role]])),TRUE,FALSE)</f>
        <v>0</v>
      </c>
      <c r="N283" s="1" t="b">
        <f>IF(ISNUMBER(SEARCH(Table2[[#Headers],[משנה]],Table2[[#This Row],[role]:[role]])),TRUE,FALSE)</f>
        <v>0</v>
      </c>
      <c r="O283" s="1" t="b">
        <f>IF(ISNUMBER(SEARCH(Table2[[#Headers],[בתי המשפט]],Table2[[#This Row],[role]:[role]])),TRUE,FALSE)</f>
        <v>0</v>
      </c>
      <c r="P283" s="1" t="b">
        <f>IF(ISNUMBER(SEARCH(Table2[[#Headers],[מנהל]],Table2[[#This Row],[role]:[role]])),TRUE,FALSE)</f>
        <v>0</v>
      </c>
      <c r="Q283" s="1" t="b">
        <f>IF(ISNUMBER(SEARCH(Table2[[#Headers],[תעבורה]],Table2[[#This Row],[role]:[role]])),TRUE,FALSE)</f>
        <v>0</v>
      </c>
      <c r="R283" s="1" t="b">
        <f>IF(AND(Table2[[#This Row],[נשיא]]=TRUE,AND(Table2[[#This Row],[סגן]]=FALSE,Table2[[#This Row],[משנה]]=FALSE)),TRUE,FALSE)</f>
        <v>0</v>
      </c>
      <c r="S28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284" spans="1:20" x14ac:dyDescent="0.25">
      <c r="A284" s="1" t="s">
        <v>1377</v>
      </c>
      <c r="B284" s="1" t="str">
        <f>Table2[[#This Row],[Column1]]</f>
        <v>שופט בית המשפט השלום חיפה בדימוס</v>
      </c>
      <c r="C284" s="1" t="b">
        <f>IF(ISNUMBER(SEARCH(Table2[[#Headers],[סגן]],Table2[[#This Row],[role]:[role]])),TRUE,FALSE)</f>
        <v>0</v>
      </c>
      <c r="D284" s="1" t="b">
        <f>IF(ISNUMBER(SEARCH(Table2[[#Headers],[נשיא]],Table2[[#This Row],[role]:[role]])),TRUE,FALSE)</f>
        <v>0</v>
      </c>
      <c r="E284" s="1" t="b">
        <f>IF(ISNUMBER(SEARCH(Table2[[#Headers],[שופט]],Table2[[#This Row],[role]:[role]])),TRUE,FALSE)</f>
        <v>1</v>
      </c>
      <c r="F284" s="1" t="b">
        <f>IF(ISNUMBER(SEARCH(Table2[[#Headers],[רשם]],Table2[[#This Row],[role]:[role]])),TRUE,FALSE)</f>
        <v>0</v>
      </c>
      <c r="G284" s="1" t="b">
        <f>IF(ISNUMBER(SEARCH(Table2[[#Headers],[מחוזי]],Table2[[#This Row],[role]:[role]])),TRUE,FALSE)</f>
        <v>0</v>
      </c>
      <c r="H284" s="1" t="b">
        <f>IF(ISNUMBER(SEARCH(Table2[[#Headers],[שלום]],Table2[[#This Row],[role]:[role]])),TRUE,FALSE)</f>
        <v>1</v>
      </c>
      <c r="I284" s="1" t="b">
        <f>IF(ISNUMBER(SEARCH(Table2[[#Headers],[אזורי]],Table2[[#This Row],[role]:[role]])),TRUE,FALSE)</f>
        <v>0</v>
      </c>
      <c r="J284" s="1" t="b">
        <f>IF(ISNUMBER(SEARCH(Table2[[#Headers],[ארצי]],Table2[[#This Row],[role]:[role]])),TRUE,FALSE)</f>
        <v>0</v>
      </c>
      <c r="K284" s="1" t="b">
        <f>IF(ISNUMBER(SEARCH(Table2[[#Headers],[עבודה]],Table2[[#This Row],[role]:[role]])),TRUE,FALSE)</f>
        <v>0</v>
      </c>
      <c r="L284" s="1" t="b">
        <f>IF(ISNUMBER(SEARCH(Table2[[#Headers],[עליון]],Table2[[#This Row],[role]:[role]])),TRUE,FALSE)</f>
        <v>0</v>
      </c>
      <c r="M284" s="1" t="b">
        <f>IF(ISNUMBER(SEARCH(Table2[[#Headers],[נוער]],Table2[[#This Row],[role]:[role]])),TRUE,FALSE)</f>
        <v>0</v>
      </c>
      <c r="N284" s="1" t="b">
        <f>IF(ISNUMBER(SEARCH(Table2[[#Headers],[משנה]],Table2[[#This Row],[role]:[role]])),TRUE,FALSE)</f>
        <v>0</v>
      </c>
      <c r="O284" s="1" t="b">
        <f>IF(ISNUMBER(SEARCH(Table2[[#Headers],[בתי המשפט]],Table2[[#This Row],[role]:[role]])),TRUE,FALSE)</f>
        <v>0</v>
      </c>
      <c r="P284" s="1" t="b">
        <f>IF(ISNUMBER(SEARCH(Table2[[#Headers],[מנהל]],Table2[[#This Row],[role]:[role]])),TRUE,FALSE)</f>
        <v>0</v>
      </c>
      <c r="Q284" s="1" t="b">
        <f>IF(ISNUMBER(SEARCH(Table2[[#Headers],[תעבורה]],Table2[[#This Row],[role]:[role]])),TRUE,FALSE)</f>
        <v>0</v>
      </c>
      <c r="R284" s="1" t="b">
        <f>IF(AND(Table2[[#This Row],[נשיא]]=TRUE,AND(Table2[[#This Row],[סגן]]=FALSE,Table2[[#This Row],[משנה]]=FALSE)),TRUE,FALSE)</f>
        <v>0</v>
      </c>
      <c r="S28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85" spans="1:20" x14ac:dyDescent="0.25">
      <c r="A285" s="1" t="s">
        <v>1485</v>
      </c>
      <c r="B285" s="1" t="str">
        <f>Table2[[#This Row],[Column1]]</f>
        <v>שופט בית משפט השלום (משפחה) רמת גן בדימוס</v>
      </c>
      <c r="C285" s="1" t="b">
        <f>IF(ISNUMBER(SEARCH(Table2[[#Headers],[סגן]],Table2[[#This Row],[role]:[role]])),TRUE,FALSE)</f>
        <v>0</v>
      </c>
      <c r="D285" s="1" t="b">
        <f>IF(ISNUMBER(SEARCH(Table2[[#Headers],[נשיא]],Table2[[#This Row],[role]:[role]])),TRUE,FALSE)</f>
        <v>0</v>
      </c>
      <c r="E285" s="1" t="b">
        <f>IF(ISNUMBER(SEARCH(Table2[[#Headers],[שופט]],Table2[[#This Row],[role]:[role]])),TRUE,FALSE)</f>
        <v>1</v>
      </c>
      <c r="F285" s="1" t="b">
        <f>IF(ISNUMBER(SEARCH(Table2[[#Headers],[רשם]],Table2[[#This Row],[role]:[role]])),TRUE,FALSE)</f>
        <v>0</v>
      </c>
      <c r="G285" s="1" t="b">
        <f>IF(ISNUMBER(SEARCH(Table2[[#Headers],[מחוזי]],Table2[[#This Row],[role]:[role]])),TRUE,FALSE)</f>
        <v>0</v>
      </c>
      <c r="H285" s="1" t="b">
        <f>IF(ISNUMBER(SEARCH(Table2[[#Headers],[שלום]],Table2[[#This Row],[role]:[role]])),TRUE,FALSE)</f>
        <v>1</v>
      </c>
      <c r="I285" s="1" t="b">
        <f>IF(ISNUMBER(SEARCH(Table2[[#Headers],[אזורי]],Table2[[#This Row],[role]:[role]])),TRUE,FALSE)</f>
        <v>0</v>
      </c>
      <c r="J285" s="1" t="b">
        <f>IF(ISNUMBER(SEARCH(Table2[[#Headers],[ארצי]],Table2[[#This Row],[role]:[role]])),TRUE,FALSE)</f>
        <v>0</v>
      </c>
      <c r="K285" s="1" t="b">
        <f>IF(ISNUMBER(SEARCH(Table2[[#Headers],[עבודה]],Table2[[#This Row],[role]:[role]])),TRUE,FALSE)</f>
        <v>0</v>
      </c>
      <c r="L285" s="1" t="b">
        <f>IF(ISNUMBER(SEARCH(Table2[[#Headers],[עליון]],Table2[[#This Row],[role]:[role]])),TRUE,FALSE)</f>
        <v>0</v>
      </c>
      <c r="M285" s="1" t="b">
        <f>IF(ISNUMBER(SEARCH(Table2[[#Headers],[נוער]],Table2[[#This Row],[role]:[role]])),TRUE,FALSE)</f>
        <v>0</v>
      </c>
      <c r="N285" s="1" t="b">
        <f>IF(ISNUMBER(SEARCH(Table2[[#Headers],[משנה]],Table2[[#This Row],[role]:[role]])),TRUE,FALSE)</f>
        <v>0</v>
      </c>
      <c r="O285" s="1" t="b">
        <f>IF(ISNUMBER(SEARCH(Table2[[#Headers],[בתי המשפט]],Table2[[#This Row],[role]:[role]])),TRUE,FALSE)</f>
        <v>0</v>
      </c>
      <c r="P285" s="1" t="b">
        <f>IF(ISNUMBER(SEARCH(Table2[[#Headers],[מנהל]],Table2[[#This Row],[role]:[role]])),TRUE,FALSE)</f>
        <v>0</v>
      </c>
      <c r="Q285" s="1" t="b">
        <f>IF(ISNUMBER(SEARCH(Table2[[#Headers],[תעבורה]],Table2[[#This Row],[role]:[role]])),TRUE,FALSE)</f>
        <v>0</v>
      </c>
      <c r="R285" s="1" t="b">
        <f>IF(AND(Table2[[#This Row],[נשיא]]=TRUE,AND(Table2[[#This Row],[סגן]]=FALSE,Table2[[#This Row],[משנה]]=FALSE)),TRUE,FALSE)</f>
        <v>0</v>
      </c>
      <c r="S28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86" spans="1:20" x14ac:dyDescent="0.25">
      <c r="A286" s="1" t="s">
        <v>1835</v>
      </c>
      <c r="B286" s="1" t="str">
        <f>Table2[[#This Row],[Column1]]</f>
        <v>שופט בית משפט השלום אשדוד</v>
      </c>
      <c r="C286" s="1" t="b">
        <f>IF(ISNUMBER(SEARCH(Table2[[#Headers],[סגן]],Table2[[#This Row],[role]:[role]])),TRUE,FALSE)</f>
        <v>0</v>
      </c>
      <c r="D286" s="1" t="b">
        <f>IF(ISNUMBER(SEARCH(Table2[[#Headers],[נשיא]],Table2[[#This Row],[role]:[role]])),TRUE,FALSE)</f>
        <v>0</v>
      </c>
      <c r="E286" s="1" t="b">
        <f>IF(ISNUMBER(SEARCH(Table2[[#Headers],[שופט]],Table2[[#This Row],[role]:[role]])),TRUE,FALSE)</f>
        <v>1</v>
      </c>
      <c r="F286" s="1" t="b">
        <f>IF(ISNUMBER(SEARCH(Table2[[#Headers],[רשם]],Table2[[#This Row],[role]:[role]])),TRUE,FALSE)</f>
        <v>0</v>
      </c>
      <c r="G286" s="1" t="b">
        <f>IF(ISNUMBER(SEARCH(Table2[[#Headers],[מחוזי]],Table2[[#This Row],[role]:[role]])),TRUE,FALSE)</f>
        <v>0</v>
      </c>
      <c r="H286" s="1" t="b">
        <f>IF(ISNUMBER(SEARCH(Table2[[#Headers],[שלום]],Table2[[#This Row],[role]:[role]])),TRUE,FALSE)</f>
        <v>1</v>
      </c>
      <c r="I286" s="1" t="b">
        <f>IF(ISNUMBER(SEARCH(Table2[[#Headers],[אזורי]],Table2[[#This Row],[role]:[role]])),TRUE,FALSE)</f>
        <v>0</v>
      </c>
      <c r="J286" s="1" t="b">
        <f>IF(ISNUMBER(SEARCH(Table2[[#Headers],[ארצי]],Table2[[#This Row],[role]:[role]])),TRUE,FALSE)</f>
        <v>0</v>
      </c>
      <c r="K286" s="1" t="b">
        <f>IF(ISNUMBER(SEARCH(Table2[[#Headers],[עבודה]],Table2[[#This Row],[role]:[role]])),TRUE,FALSE)</f>
        <v>0</v>
      </c>
      <c r="L286" s="1" t="b">
        <f>IF(ISNUMBER(SEARCH(Table2[[#Headers],[עליון]],Table2[[#This Row],[role]:[role]])),TRUE,FALSE)</f>
        <v>0</v>
      </c>
      <c r="M286" s="1" t="b">
        <f>IF(ISNUMBER(SEARCH(Table2[[#Headers],[נוער]],Table2[[#This Row],[role]:[role]])),TRUE,FALSE)</f>
        <v>0</v>
      </c>
      <c r="N286" s="1" t="b">
        <f>IF(ISNUMBER(SEARCH(Table2[[#Headers],[משנה]],Table2[[#This Row],[role]:[role]])),TRUE,FALSE)</f>
        <v>0</v>
      </c>
      <c r="O286" s="1" t="b">
        <f>IF(ISNUMBER(SEARCH(Table2[[#Headers],[בתי המשפט]],Table2[[#This Row],[role]:[role]])),TRUE,FALSE)</f>
        <v>0</v>
      </c>
      <c r="P286" s="1" t="b">
        <f>IF(ISNUMBER(SEARCH(Table2[[#Headers],[מנהל]],Table2[[#This Row],[role]:[role]])),TRUE,FALSE)</f>
        <v>0</v>
      </c>
      <c r="Q286" s="1" t="b">
        <f>IF(ISNUMBER(SEARCH(Table2[[#Headers],[תעבורה]],Table2[[#This Row],[role]:[role]])),TRUE,FALSE)</f>
        <v>0</v>
      </c>
      <c r="R286" s="1" t="b">
        <f>IF(AND(Table2[[#This Row],[נשיא]]=TRUE,AND(Table2[[#This Row],[סגן]]=FALSE,Table2[[#This Row],[משנה]]=FALSE)),TRUE,FALSE)</f>
        <v>0</v>
      </c>
      <c r="S28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87" spans="1:20" x14ac:dyDescent="0.25">
      <c r="A287" s="1" t="s">
        <v>3898</v>
      </c>
      <c r="B287" s="1" t="str">
        <f>Table2[[#This Row],[Column1]]</f>
        <v>שופט בית משפט השלום אשדוד בדימוס</v>
      </c>
      <c r="C287" s="1" t="b">
        <f>IF(ISNUMBER(SEARCH(Table2[[#Headers],[סגן]],Table2[[#This Row],[role]:[role]])),TRUE,FALSE)</f>
        <v>0</v>
      </c>
      <c r="D287" s="1" t="b">
        <f>IF(ISNUMBER(SEARCH(Table2[[#Headers],[נשיא]],Table2[[#This Row],[role]:[role]])),TRUE,FALSE)</f>
        <v>0</v>
      </c>
      <c r="E287" s="1" t="b">
        <f>IF(ISNUMBER(SEARCH(Table2[[#Headers],[שופט]],Table2[[#This Row],[role]:[role]])),TRUE,FALSE)</f>
        <v>1</v>
      </c>
      <c r="F287" s="1" t="b">
        <f>IF(ISNUMBER(SEARCH(Table2[[#Headers],[רשם]],Table2[[#This Row],[role]:[role]])),TRUE,FALSE)</f>
        <v>0</v>
      </c>
      <c r="G287" s="1" t="b">
        <f>IF(ISNUMBER(SEARCH(Table2[[#Headers],[מחוזי]],Table2[[#This Row],[role]:[role]])),TRUE,FALSE)</f>
        <v>0</v>
      </c>
      <c r="H287" s="1" t="b">
        <f>IF(ISNUMBER(SEARCH(Table2[[#Headers],[שלום]],Table2[[#This Row],[role]:[role]])),TRUE,FALSE)</f>
        <v>1</v>
      </c>
      <c r="I287" s="1" t="b">
        <f>IF(ISNUMBER(SEARCH(Table2[[#Headers],[אזורי]],Table2[[#This Row],[role]:[role]])),TRUE,FALSE)</f>
        <v>0</v>
      </c>
      <c r="J287" s="1" t="b">
        <f>IF(ISNUMBER(SEARCH(Table2[[#Headers],[ארצי]],Table2[[#This Row],[role]:[role]])),TRUE,FALSE)</f>
        <v>0</v>
      </c>
      <c r="K287" s="1" t="b">
        <f>IF(ISNUMBER(SEARCH(Table2[[#Headers],[עבודה]],Table2[[#This Row],[role]:[role]])),TRUE,FALSE)</f>
        <v>0</v>
      </c>
      <c r="L287" s="1" t="b">
        <f>IF(ISNUMBER(SEARCH(Table2[[#Headers],[עליון]],Table2[[#This Row],[role]:[role]])),TRUE,FALSE)</f>
        <v>0</v>
      </c>
      <c r="M287" s="1" t="b">
        <f>IF(ISNUMBER(SEARCH(Table2[[#Headers],[נוער]],Table2[[#This Row],[role]:[role]])),TRUE,FALSE)</f>
        <v>0</v>
      </c>
      <c r="N287" s="1" t="b">
        <f>IF(ISNUMBER(SEARCH(Table2[[#Headers],[משנה]],Table2[[#This Row],[role]:[role]])),TRUE,FALSE)</f>
        <v>0</v>
      </c>
      <c r="O287" s="1" t="b">
        <f>IF(ISNUMBER(SEARCH(Table2[[#Headers],[בתי המשפט]],Table2[[#This Row],[role]:[role]])),TRUE,FALSE)</f>
        <v>0</v>
      </c>
      <c r="P287" s="1" t="b">
        <f>IF(ISNUMBER(SEARCH(Table2[[#Headers],[מנהל]],Table2[[#This Row],[role]:[role]])),TRUE,FALSE)</f>
        <v>0</v>
      </c>
      <c r="Q287" s="1" t="b">
        <f>IF(ISNUMBER(SEARCH(Table2[[#Headers],[תעבורה]],Table2[[#This Row],[role]:[role]])),TRUE,FALSE)</f>
        <v>0</v>
      </c>
      <c r="R287" s="1" t="b">
        <f>IF(AND(Table2[[#This Row],[נשיא]]=TRUE,AND(Table2[[#This Row],[סגן]]=FALSE,Table2[[#This Row],[משנה]]=FALSE)),TRUE,FALSE)</f>
        <v>0</v>
      </c>
      <c r="S28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88" spans="1:20" x14ac:dyDescent="0.25">
      <c r="A288" s="1" t="s">
        <v>2400</v>
      </c>
      <c r="B288" s="1" t="str">
        <f>Table2[[#This Row],[Column1]]</f>
        <v>שופט בית משפט השלום אשקלון</v>
      </c>
      <c r="C288" s="1" t="b">
        <f>IF(ISNUMBER(SEARCH(Table2[[#Headers],[סגן]],Table2[[#This Row],[role]:[role]])),TRUE,FALSE)</f>
        <v>0</v>
      </c>
      <c r="D288" s="1" t="b">
        <f>IF(ISNUMBER(SEARCH(Table2[[#Headers],[נשיא]],Table2[[#This Row],[role]:[role]])),TRUE,FALSE)</f>
        <v>0</v>
      </c>
      <c r="E288" s="1" t="b">
        <f>IF(ISNUMBER(SEARCH(Table2[[#Headers],[שופט]],Table2[[#This Row],[role]:[role]])),TRUE,FALSE)</f>
        <v>1</v>
      </c>
      <c r="F288" s="1" t="b">
        <f>IF(ISNUMBER(SEARCH(Table2[[#Headers],[רשם]],Table2[[#This Row],[role]:[role]])),TRUE,FALSE)</f>
        <v>0</v>
      </c>
      <c r="G288" s="1" t="b">
        <f>IF(ISNUMBER(SEARCH(Table2[[#Headers],[מחוזי]],Table2[[#This Row],[role]:[role]])),TRUE,FALSE)</f>
        <v>0</v>
      </c>
      <c r="H288" s="1" t="b">
        <f>IF(ISNUMBER(SEARCH(Table2[[#Headers],[שלום]],Table2[[#This Row],[role]:[role]])),TRUE,FALSE)</f>
        <v>1</v>
      </c>
      <c r="I288" s="1" t="b">
        <f>IF(ISNUMBER(SEARCH(Table2[[#Headers],[אזורי]],Table2[[#This Row],[role]:[role]])),TRUE,FALSE)</f>
        <v>0</v>
      </c>
      <c r="J288" s="1" t="b">
        <f>IF(ISNUMBER(SEARCH(Table2[[#Headers],[ארצי]],Table2[[#This Row],[role]:[role]])),TRUE,FALSE)</f>
        <v>0</v>
      </c>
      <c r="K288" s="1" t="b">
        <f>IF(ISNUMBER(SEARCH(Table2[[#Headers],[עבודה]],Table2[[#This Row],[role]:[role]])),TRUE,FALSE)</f>
        <v>0</v>
      </c>
      <c r="L288" s="1" t="b">
        <f>IF(ISNUMBER(SEARCH(Table2[[#Headers],[עליון]],Table2[[#This Row],[role]:[role]])),TRUE,FALSE)</f>
        <v>0</v>
      </c>
      <c r="M288" s="1" t="b">
        <f>IF(ISNUMBER(SEARCH(Table2[[#Headers],[נוער]],Table2[[#This Row],[role]:[role]])),TRUE,FALSE)</f>
        <v>0</v>
      </c>
      <c r="N288" s="1" t="b">
        <f>IF(ISNUMBER(SEARCH(Table2[[#Headers],[משנה]],Table2[[#This Row],[role]:[role]])),TRUE,FALSE)</f>
        <v>0</v>
      </c>
      <c r="O288" s="1" t="b">
        <f>IF(ISNUMBER(SEARCH(Table2[[#Headers],[בתי המשפט]],Table2[[#This Row],[role]:[role]])),TRUE,FALSE)</f>
        <v>0</v>
      </c>
      <c r="P288" s="1" t="b">
        <f>IF(ISNUMBER(SEARCH(Table2[[#Headers],[מנהל]],Table2[[#This Row],[role]:[role]])),TRUE,FALSE)</f>
        <v>0</v>
      </c>
      <c r="Q288" s="1" t="b">
        <f>IF(ISNUMBER(SEARCH(Table2[[#Headers],[תעבורה]],Table2[[#This Row],[role]:[role]])),TRUE,FALSE)</f>
        <v>0</v>
      </c>
      <c r="R288" s="1" t="b">
        <f>IF(AND(Table2[[#This Row],[נשיא]]=TRUE,AND(Table2[[#This Row],[סגן]]=FALSE,Table2[[#This Row],[משנה]]=FALSE)),TRUE,FALSE)</f>
        <v>0</v>
      </c>
      <c r="S28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89" spans="1:20" x14ac:dyDescent="0.25">
      <c r="A289" s="1" t="s">
        <v>1022</v>
      </c>
      <c r="B289" s="1" t="str">
        <f>Table2[[#This Row],[Column1]]</f>
        <v>שופט בית משפט השלום ב"ש</v>
      </c>
      <c r="C289" s="1" t="b">
        <f>IF(ISNUMBER(SEARCH(Table2[[#Headers],[סגן]],Table2[[#This Row],[role]:[role]])),TRUE,FALSE)</f>
        <v>0</v>
      </c>
      <c r="D289" s="1" t="b">
        <f>IF(ISNUMBER(SEARCH(Table2[[#Headers],[נשיא]],Table2[[#This Row],[role]:[role]])),TRUE,FALSE)</f>
        <v>0</v>
      </c>
      <c r="E289" s="1" t="b">
        <f>IF(ISNUMBER(SEARCH(Table2[[#Headers],[שופט]],Table2[[#This Row],[role]:[role]])),TRUE,FALSE)</f>
        <v>1</v>
      </c>
      <c r="F289" s="1" t="b">
        <f>IF(ISNUMBER(SEARCH(Table2[[#Headers],[רשם]],Table2[[#This Row],[role]:[role]])),TRUE,FALSE)</f>
        <v>0</v>
      </c>
      <c r="G289" s="1" t="b">
        <f>IF(ISNUMBER(SEARCH(Table2[[#Headers],[מחוזי]],Table2[[#This Row],[role]:[role]])),TRUE,FALSE)</f>
        <v>0</v>
      </c>
      <c r="H289" s="1" t="b">
        <f>IF(ISNUMBER(SEARCH(Table2[[#Headers],[שלום]],Table2[[#This Row],[role]:[role]])),TRUE,FALSE)</f>
        <v>1</v>
      </c>
      <c r="I289" s="1" t="b">
        <f>IF(ISNUMBER(SEARCH(Table2[[#Headers],[אזורי]],Table2[[#This Row],[role]:[role]])),TRUE,FALSE)</f>
        <v>0</v>
      </c>
      <c r="J289" s="1" t="b">
        <f>IF(ISNUMBER(SEARCH(Table2[[#Headers],[ארצי]],Table2[[#This Row],[role]:[role]])),TRUE,FALSE)</f>
        <v>0</v>
      </c>
      <c r="K289" s="1" t="b">
        <f>IF(ISNUMBER(SEARCH(Table2[[#Headers],[עבודה]],Table2[[#This Row],[role]:[role]])),TRUE,FALSE)</f>
        <v>0</v>
      </c>
      <c r="L289" s="1" t="b">
        <f>IF(ISNUMBER(SEARCH(Table2[[#Headers],[עליון]],Table2[[#This Row],[role]:[role]])),TRUE,FALSE)</f>
        <v>0</v>
      </c>
      <c r="M289" s="1" t="b">
        <f>IF(ISNUMBER(SEARCH(Table2[[#Headers],[נוער]],Table2[[#This Row],[role]:[role]])),TRUE,FALSE)</f>
        <v>0</v>
      </c>
      <c r="N289" s="1" t="b">
        <f>IF(ISNUMBER(SEARCH(Table2[[#Headers],[משנה]],Table2[[#This Row],[role]:[role]])),TRUE,FALSE)</f>
        <v>0</v>
      </c>
      <c r="O289" s="1" t="b">
        <f>IF(ISNUMBER(SEARCH(Table2[[#Headers],[בתי המשפט]],Table2[[#This Row],[role]:[role]])),TRUE,FALSE)</f>
        <v>0</v>
      </c>
      <c r="P289" s="1" t="b">
        <f>IF(ISNUMBER(SEARCH(Table2[[#Headers],[מנהל]],Table2[[#This Row],[role]:[role]])),TRUE,FALSE)</f>
        <v>0</v>
      </c>
      <c r="Q289" s="1" t="b">
        <f>IF(ISNUMBER(SEARCH(Table2[[#Headers],[תעבורה]],Table2[[#This Row],[role]:[role]])),TRUE,FALSE)</f>
        <v>0</v>
      </c>
      <c r="R289" s="1" t="b">
        <f>IF(AND(Table2[[#This Row],[נשיא]]=TRUE,AND(Table2[[#This Row],[סגן]]=FALSE,Table2[[#This Row],[משנה]]=FALSE)),TRUE,FALSE)</f>
        <v>0</v>
      </c>
      <c r="S28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8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0" spans="1:20" x14ac:dyDescent="0.25">
      <c r="A290" s="1" t="s">
        <v>509</v>
      </c>
      <c r="B290" s="1" t="str">
        <f>Table2[[#This Row],[Column1]]</f>
        <v>שופט בית משפט השלום ב"ש בדימוס</v>
      </c>
      <c r="C290" s="1" t="b">
        <f>IF(ISNUMBER(SEARCH(Table2[[#Headers],[סגן]],Table2[[#This Row],[role]:[role]])),TRUE,FALSE)</f>
        <v>0</v>
      </c>
      <c r="D290" s="1" t="b">
        <f>IF(ISNUMBER(SEARCH(Table2[[#Headers],[נשיא]],Table2[[#This Row],[role]:[role]])),TRUE,FALSE)</f>
        <v>0</v>
      </c>
      <c r="E290" s="1" t="b">
        <f>IF(ISNUMBER(SEARCH(Table2[[#Headers],[שופט]],Table2[[#This Row],[role]:[role]])),TRUE,FALSE)</f>
        <v>1</v>
      </c>
      <c r="F290" s="1" t="b">
        <f>IF(ISNUMBER(SEARCH(Table2[[#Headers],[רשם]],Table2[[#This Row],[role]:[role]])),TRUE,FALSE)</f>
        <v>0</v>
      </c>
      <c r="G290" s="1" t="b">
        <f>IF(ISNUMBER(SEARCH(Table2[[#Headers],[מחוזי]],Table2[[#This Row],[role]:[role]])),TRUE,FALSE)</f>
        <v>0</v>
      </c>
      <c r="H290" s="1" t="b">
        <f>IF(ISNUMBER(SEARCH(Table2[[#Headers],[שלום]],Table2[[#This Row],[role]:[role]])),TRUE,FALSE)</f>
        <v>1</v>
      </c>
      <c r="I290" s="1" t="b">
        <f>IF(ISNUMBER(SEARCH(Table2[[#Headers],[אזורי]],Table2[[#This Row],[role]:[role]])),TRUE,FALSE)</f>
        <v>0</v>
      </c>
      <c r="J290" s="1" t="b">
        <f>IF(ISNUMBER(SEARCH(Table2[[#Headers],[ארצי]],Table2[[#This Row],[role]:[role]])),TRUE,FALSE)</f>
        <v>0</v>
      </c>
      <c r="K290" s="1" t="b">
        <f>IF(ISNUMBER(SEARCH(Table2[[#Headers],[עבודה]],Table2[[#This Row],[role]:[role]])),TRUE,FALSE)</f>
        <v>0</v>
      </c>
      <c r="L290" s="1" t="b">
        <f>IF(ISNUMBER(SEARCH(Table2[[#Headers],[עליון]],Table2[[#This Row],[role]:[role]])),TRUE,FALSE)</f>
        <v>0</v>
      </c>
      <c r="M290" s="1" t="b">
        <f>IF(ISNUMBER(SEARCH(Table2[[#Headers],[נוער]],Table2[[#This Row],[role]:[role]])),TRUE,FALSE)</f>
        <v>0</v>
      </c>
      <c r="N290" s="1" t="b">
        <f>IF(ISNUMBER(SEARCH(Table2[[#Headers],[משנה]],Table2[[#This Row],[role]:[role]])),TRUE,FALSE)</f>
        <v>0</v>
      </c>
      <c r="O290" s="1" t="b">
        <f>IF(ISNUMBER(SEARCH(Table2[[#Headers],[בתי המשפט]],Table2[[#This Row],[role]:[role]])),TRUE,FALSE)</f>
        <v>0</v>
      </c>
      <c r="P290" s="1" t="b">
        <f>IF(ISNUMBER(SEARCH(Table2[[#Headers],[מנהל]],Table2[[#This Row],[role]:[role]])),TRUE,FALSE)</f>
        <v>0</v>
      </c>
      <c r="Q290" s="1" t="b">
        <f>IF(ISNUMBER(SEARCH(Table2[[#Headers],[תעבורה]],Table2[[#This Row],[role]:[role]])),TRUE,FALSE)</f>
        <v>0</v>
      </c>
      <c r="R290" s="1" t="b">
        <f>IF(AND(Table2[[#This Row],[נשיא]]=TRUE,AND(Table2[[#This Row],[סגן]]=FALSE,Table2[[#This Row],[משנה]]=FALSE)),TRUE,FALSE)</f>
        <v>0</v>
      </c>
      <c r="S29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1" spans="1:20" x14ac:dyDescent="0.25">
      <c r="A291" s="1" t="s">
        <v>3185</v>
      </c>
      <c r="B291" s="1" t="str">
        <f>Table2[[#This Row],[Column1]]</f>
        <v>שופט בית משפט השלום בית שאן</v>
      </c>
      <c r="C291" s="1" t="b">
        <f>IF(ISNUMBER(SEARCH(Table2[[#Headers],[סגן]],Table2[[#This Row],[role]:[role]])),TRUE,FALSE)</f>
        <v>0</v>
      </c>
      <c r="D291" s="1" t="b">
        <f>IF(ISNUMBER(SEARCH(Table2[[#Headers],[נשיא]],Table2[[#This Row],[role]:[role]])),TRUE,FALSE)</f>
        <v>0</v>
      </c>
      <c r="E291" s="1" t="b">
        <f>IF(ISNUMBER(SEARCH(Table2[[#Headers],[שופט]],Table2[[#This Row],[role]:[role]])),TRUE,FALSE)</f>
        <v>1</v>
      </c>
      <c r="F291" s="1" t="b">
        <f>IF(ISNUMBER(SEARCH(Table2[[#Headers],[רשם]],Table2[[#This Row],[role]:[role]])),TRUE,FALSE)</f>
        <v>0</v>
      </c>
      <c r="G291" s="1" t="b">
        <f>IF(ISNUMBER(SEARCH(Table2[[#Headers],[מחוזי]],Table2[[#This Row],[role]:[role]])),TRUE,FALSE)</f>
        <v>0</v>
      </c>
      <c r="H291" s="1" t="b">
        <f>IF(ISNUMBER(SEARCH(Table2[[#Headers],[שלום]],Table2[[#This Row],[role]:[role]])),TRUE,FALSE)</f>
        <v>1</v>
      </c>
      <c r="I291" s="1" t="b">
        <f>IF(ISNUMBER(SEARCH(Table2[[#Headers],[אזורי]],Table2[[#This Row],[role]:[role]])),TRUE,FALSE)</f>
        <v>0</v>
      </c>
      <c r="J291" s="1" t="b">
        <f>IF(ISNUMBER(SEARCH(Table2[[#Headers],[ארצי]],Table2[[#This Row],[role]:[role]])),TRUE,FALSE)</f>
        <v>0</v>
      </c>
      <c r="K291" s="1" t="b">
        <f>IF(ISNUMBER(SEARCH(Table2[[#Headers],[עבודה]],Table2[[#This Row],[role]:[role]])),TRUE,FALSE)</f>
        <v>0</v>
      </c>
      <c r="L291" s="1" t="b">
        <f>IF(ISNUMBER(SEARCH(Table2[[#Headers],[עליון]],Table2[[#This Row],[role]:[role]])),TRUE,FALSE)</f>
        <v>0</v>
      </c>
      <c r="M291" s="1" t="b">
        <f>IF(ISNUMBER(SEARCH(Table2[[#Headers],[נוער]],Table2[[#This Row],[role]:[role]])),TRUE,FALSE)</f>
        <v>0</v>
      </c>
      <c r="N291" s="1" t="b">
        <f>IF(ISNUMBER(SEARCH(Table2[[#Headers],[משנה]],Table2[[#This Row],[role]:[role]])),TRUE,FALSE)</f>
        <v>0</v>
      </c>
      <c r="O291" s="1" t="b">
        <f>IF(ISNUMBER(SEARCH(Table2[[#Headers],[בתי המשפט]],Table2[[#This Row],[role]:[role]])),TRUE,FALSE)</f>
        <v>0</v>
      </c>
      <c r="P291" s="1" t="b">
        <f>IF(ISNUMBER(SEARCH(Table2[[#Headers],[מנהל]],Table2[[#This Row],[role]:[role]])),TRUE,FALSE)</f>
        <v>0</v>
      </c>
      <c r="Q291" s="1" t="b">
        <f>IF(ISNUMBER(SEARCH(Table2[[#Headers],[תעבורה]],Table2[[#This Row],[role]:[role]])),TRUE,FALSE)</f>
        <v>0</v>
      </c>
      <c r="R291" s="1" t="b">
        <f>IF(AND(Table2[[#This Row],[נשיא]]=TRUE,AND(Table2[[#This Row],[סגן]]=FALSE,Table2[[#This Row],[משנה]]=FALSE)),TRUE,FALSE)</f>
        <v>0</v>
      </c>
      <c r="S29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2" spans="1:20" x14ac:dyDescent="0.25">
      <c r="A292" s="1" t="s">
        <v>2574</v>
      </c>
      <c r="B292" s="1" t="str">
        <f>Table2[[#This Row],[Column1]]</f>
        <v>שופט בית משפט השלום בית שמש בדימוס</v>
      </c>
      <c r="C292" s="1" t="b">
        <f>IF(ISNUMBER(SEARCH(Table2[[#Headers],[סגן]],Table2[[#This Row],[role]:[role]])),TRUE,FALSE)</f>
        <v>0</v>
      </c>
      <c r="D292" s="1" t="b">
        <f>IF(ISNUMBER(SEARCH(Table2[[#Headers],[נשיא]],Table2[[#This Row],[role]:[role]])),TRUE,FALSE)</f>
        <v>0</v>
      </c>
      <c r="E292" s="1" t="b">
        <f>IF(ISNUMBER(SEARCH(Table2[[#Headers],[שופט]],Table2[[#This Row],[role]:[role]])),TRUE,FALSE)</f>
        <v>1</v>
      </c>
      <c r="F292" s="1" t="b">
        <f>IF(ISNUMBER(SEARCH(Table2[[#Headers],[רשם]],Table2[[#This Row],[role]:[role]])),TRUE,FALSE)</f>
        <v>0</v>
      </c>
      <c r="G292" s="1" t="b">
        <f>IF(ISNUMBER(SEARCH(Table2[[#Headers],[מחוזי]],Table2[[#This Row],[role]:[role]])),TRUE,FALSE)</f>
        <v>0</v>
      </c>
      <c r="H292" s="1" t="b">
        <f>IF(ISNUMBER(SEARCH(Table2[[#Headers],[שלום]],Table2[[#This Row],[role]:[role]])),TRUE,FALSE)</f>
        <v>1</v>
      </c>
      <c r="I292" s="1" t="b">
        <f>IF(ISNUMBER(SEARCH(Table2[[#Headers],[אזורי]],Table2[[#This Row],[role]:[role]])),TRUE,FALSE)</f>
        <v>0</v>
      </c>
      <c r="J292" s="1" t="b">
        <f>IF(ISNUMBER(SEARCH(Table2[[#Headers],[ארצי]],Table2[[#This Row],[role]:[role]])),TRUE,FALSE)</f>
        <v>0</v>
      </c>
      <c r="K292" s="1" t="b">
        <f>IF(ISNUMBER(SEARCH(Table2[[#Headers],[עבודה]],Table2[[#This Row],[role]:[role]])),TRUE,FALSE)</f>
        <v>0</v>
      </c>
      <c r="L292" s="1" t="b">
        <f>IF(ISNUMBER(SEARCH(Table2[[#Headers],[עליון]],Table2[[#This Row],[role]:[role]])),TRUE,FALSE)</f>
        <v>0</v>
      </c>
      <c r="M292" s="1" t="b">
        <f>IF(ISNUMBER(SEARCH(Table2[[#Headers],[נוער]],Table2[[#This Row],[role]:[role]])),TRUE,FALSE)</f>
        <v>0</v>
      </c>
      <c r="N292" s="1" t="b">
        <f>IF(ISNUMBER(SEARCH(Table2[[#Headers],[משנה]],Table2[[#This Row],[role]:[role]])),TRUE,FALSE)</f>
        <v>0</v>
      </c>
      <c r="O292" s="1" t="b">
        <f>IF(ISNUMBER(SEARCH(Table2[[#Headers],[בתי המשפט]],Table2[[#This Row],[role]:[role]])),TRUE,FALSE)</f>
        <v>0</v>
      </c>
      <c r="P292" s="1" t="b">
        <f>IF(ISNUMBER(SEARCH(Table2[[#Headers],[מנהל]],Table2[[#This Row],[role]:[role]])),TRUE,FALSE)</f>
        <v>0</v>
      </c>
      <c r="Q292" s="1" t="b">
        <f>IF(ISNUMBER(SEARCH(Table2[[#Headers],[תעבורה]],Table2[[#This Row],[role]:[role]])),TRUE,FALSE)</f>
        <v>0</v>
      </c>
      <c r="R292" s="1" t="b">
        <f>IF(AND(Table2[[#This Row],[נשיא]]=TRUE,AND(Table2[[#This Row],[סגן]]=FALSE,Table2[[#This Row],[משנה]]=FALSE)),TRUE,FALSE)</f>
        <v>0</v>
      </c>
      <c r="S29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3" spans="1:20" x14ac:dyDescent="0.25">
      <c r="A293" s="1" t="s">
        <v>1053</v>
      </c>
      <c r="B293" s="1" t="str">
        <f>Table2[[#This Row],[Column1]]</f>
        <v>שופט בית משפט השלום הרצליה</v>
      </c>
      <c r="C293" s="1" t="b">
        <f>IF(ISNUMBER(SEARCH(Table2[[#Headers],[סגן]],Table2[[#This Row],[role]:[role]])),TRUE,FALSE)</f>
        <v>0</v>
      </c>
      <c r="D293" s="1" t="b">
        <f>IF(ISNUMBER(SEARCH(Table2[[#Headers],[נשיא]],Table2[[#This Row],[role]:[role]])),TRUE,FALSE)</f>
        <v>0</v>
      </c>
      <c r="E293" s="1" t="b">
        <f>IF(ISNUMBER(SEARCH(Table2[[#Headers],[שופט]],Table2[[#This Row],[role]:[role]])),TRUE,FALSE)</f>
        <v>1</v>
      </c>
      <c r="F293" s="1" t="b">
        <f>IF(ISNUMBER(SEARCH(Table2[[#Headers],[רשם]],Table2[[#This Row],[role]:[role]])),TRUE,FALSE)</f>
        <v>0</v>
      </c>
      <c r="G293" s="1" t="b">
        <f>IF(ISNUMBER(SEARCH(Table2[[#Headers],[מחוזי]],Table2[[#This Row],[role]:[role]])),TRUE,FALSE)</f>
        <v>0</v>
      </c>
      <c r="H293" s="1" t="b">
        <f>IF(ISNUMBER(SEARCH(Table2[[#Headers],[שלום]],Table2[[#This Row],[role]:[role]])),TRUE,FALSE)</f>
        <v>1</v>
      </c>
      <c r="I293" s="1" t="b">
        <f>IF(ISNUMBER(SEARCH(Table2[[#Headers],[אזורי]],Table2[[#This Row],[role]:[role]])),TRUE,FALSE)</f>
        <v>0</v>
      </c>
      <c r="J293" s="1" t="b">
        <f>IF(ISNUMBER(SEARCH(Table2[[#Headers],[ארצי]],Table2[[#This Row],[role]:[role]])),TRUE,FALSE)</f>
        <v>0</v>
      </c>
      <c r="K293" s="1" t="b">
        <f>IF(ISNUMBER(SEARCH(Table2[[#Headers],[עבודה]],Table2[[#This Row],[role]:[role]])),TRUE,FALSE)</f>
        <v>0</v>
      </c>
      <c r="L293" s="1" t="b">
        <f>IF(ISNUMBER(SEARCH(Table2[[#Headers],[עליון]],Table2[[#This Row],[role]:[role]])),TRUE,FALSE)</f>
        <v>0</v>
      </c>
      <c r="M293" s="1" t="b">
        <f>IF(ISNUMBER(SEARCH(Table2[[#Headers],[נוער]],Table2[[#This Row],[role]:[role]])),TRUE,FALSE)</f>
        <v>0</v>
      </c>
      <c r="N293" s="1" t="b">
        <f>IF(ISNUMBER(SEARCH(Table2[[#Headers],[משנה]],Table2[[#This Row],[role]:[role]])),TRUE,FALSE)</f>
        <v>0</v>
      </c>
      <c r="O293" s="1" t="b">
        <f>IF(ISNUMBER(SEARCH(Table2[[#Headers],[בתי המשפט]],Table2[[#This Row],[role]:[role]])),TRUE,FALSE)</f>
        <v>0</v>
      </c>
      <c r="P293" s="1" t="b">
        <f>IF(ISNUMBER(SEARCH(Table2[[#Headers],[מנהל]],Table2[[#This Row],[role]:[role]])),TRUE,FALSE)</f>
        <v>0</v>
      </c>
      <c r="Q293" s="1" t="b">
        <f>IF(ISNUMBER(SEARCH(Table2[[#Headers],[תעבורה]],Table2[[#This Row],[role]:[role]])),TRUE,FALSE)</f>
        <v>0</v>
      </c>
      <c r="R293" s="1" t="b">
        <f>IF(AND(Table2[[#This Row],[נשיא]]=TRUE,AND(Table2[[#This Row],[סגן]]=FALSE,Table2[[#This Row],[משנה]]=FALSE)),TRUE,FALSE)</f>
        <v>0</v>
      </c>
      <c r="S29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4" spans="1:20" x14ac:dyDescent="0.25">
      <c r="A294" s="1" t="s">
        <v>4170</v>
      </c>
      <c r="B294" s="1" t="str">
        <f>Table2[[#This Row],[Column1]]</f>
        <v>שופט בית משפט השלום הרצליה בדימוס</v>
      </c>
      <c r="C294" s="1" t="b">
        <f>IF(ISNUMBER(SEARCH(Table2[[#Headers],[סגן]],Table2[[#This Row],[role]:[role]])),TRUE,FALSE)</f>
        <v>0</v>
      </c>
      <c r="D294" s="1" t="b">
        <f>IF(ISNUMBER(SEARCH(Table2[[#Headers],[נשיא]],Table2[[#This Row],[role]:[role]])),TRUE,FALSE)</f>
        <v>0</v>
      </c>
      <c r="E294" s="1" t="b">
        <f>IF(ISNUMBER(SEARCH(Table2[[#Headers],[שופט]],Table2[[#This Row],[role]:[role]])),TRUE,FALSE)</f>
        <v>1</v>
      </c>
      <c r="F294" s="1" t="b">
        <f>IF(ISNUMBER(SEARCH(Table2[[#Headers],[רשם]],Table2[[#This Row],[role]:[role]])),TRUE,FALSE)</f>
        <v>0</v>
      </c>
      <c r="G294" s="1" t="b">
        <f>IF(ISNUMBER(SEARCH(Table2[[#Headers],[מחוזי]],Table2[[#This Row],[role]:[role]])),TRUE,FALSE)</f>
        <v>0</v>
      </c>
      <c r="H294" s="1" t="b">
        <f>IF(ISNUMBER(SEARCH(Table2[[#Headers],[שלום]],Table2[[#This Row],[role]:[role]])),TRUE,FALSE)</f>
        <v>1</v>
      </c>
      <c r="I294" s="1" t="b">
        <f>IF(ISNUMBER(SEARCH(Table2[[#Headers],[אזורי]],Table2[[#This Row],[role]:[role]])),TRUE,FALSE)</f>
        <v>0</v>
      </c>
      <c r="J294" s="1" t="b">
        <f>IF(ISNUMBER(SEARCH(Table2[[#Headers],[ארצי]],Table2[[#This Row],[role]:[role]])),TRUE,FALSE)</f>
        <v>0</v>
      </c>
      <c r="K294" s="1" t="b">
        <f>IF(ISNUMBER(SEARCH(Table2[[#Headers],[עבודה]],Table2[[#This Row],[role]:[role]])),TRUE,FALSE)</f>
        <v>0</v>
      </c>
      <c r="L294" s="1" t="b">
        <f>IF(ISNUMBER(SEARCH(Table2[[#Headers],[עליון]],Table2[[#This Row],[role]:[role]])),TRUE,FALSE)</f>
        <v>0</v>
      </c>
      <c r="M294" s="1" t="b">
        <f>IF(ISNUMBER(SEARCH(Table2[[#Headers],[נוער]],Table2[[#This Row],[role]:[role]])),TRUE,FALSE)</f>
        <v>0</v>
      </c>
      <c r="N294" s="1" t="b">
        <f>IF(ISNUMBER(SEARCH(Table2[[#Headers],[משנה]],Table2[[#This Row],[role]:[role]])),TRUE,FALSE)</f>
        <v>0</v>
      </c>
      <c r="O294" s="1" t="b">
        <f>IF(ISNUMBER(SEARCH(Table2[[#Headers],[בתי המשפט]],Table2[[#This Row],[role]:[role]])),TRUE,FALSE)</f>
        <v>0</v>
      </c>
      <c r="P294" s="1" t="b">
        <f>IF(ISNUMBER(SEARCH(Table2[[#Headers],[מנהל]],Table2[[#This Row],[role]:[role]])),TRUE,FALSE)</f>
        <v>0</v>
      </c>
      <c r="Q294" s="1" t="b">
        <f>IF(ISNUMBER(SEARCH(Table2[[#Headers],[תעבורה]],Table2[[#This Row],[role]:[role]])),TRUE,FALSE)</f>
        <v>0</v>
      </c>
      <c r="R294" s="1" t="b">
        <f>IF(AND(Table2[[#This Row],[נשיא]]=TRUE,AND(Table2[[#This Row],[סגן]]=FALSE,Table2[[#This Row],[משנה]]=FALSE)),TRUE,FALSE)</f>
        <v>0</v>
      </c>
      <c r="S29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5" spans="1:20" x14ac:dyDescent="0.25">
      <c r="A295" s="1" t="s">
        <v>300</v>
      </c>
      <c r="B295" s="1" t="str">
        <f>Table2[[#This Row],[Column1]]</f>
        <v>שופט בית משפט השלום חדרה</v>
      </c>
      <c r="C295" s="1" t="b">
        <f>IF(ISNUMBER(SEARCH(Table2[[#Headers],[סגן]],Table2[[#This Row],[role]:[role]])),TRUE,FALSE)</f>
        <v>0</v>
      </c>
      <c r="D295" s="1" t="b">
        <f>IF(ISNUMBER(SEARCH(Table2[[#Headers],[נשיא]],Table2[[#This Row],[role]:[role]])),TRUE,FALSE)</f>
        <v>0</v>
      </c>
      <c r="E295" s="1" t="b">
        <f>IF(ISNUMBER(SEARCH(Table2[[#Headers],[שופט]],Table2[[#This Row],[role]:[role]])),TRUE,FALSE)</f>
        <v>1</v>
      </c>
      <c r="F295" s="1" t="b">
        <f>IF(ISNUMBER(SEARCH(Table2[[#Headers],[רשם]],Table2[[#This Row],[role]:[role]])),TRUE,FALSE)</f>
        <v>0</v>
      </c>
      <c r="G295" s="1" t="b">
        <f>IF(ISNUMBER(SEARCH(Table2[[#Headers],[מחוזי]],Table2[[#This Row],[role]:[role]])),TRUE,FALSE)</f>
        <v>0</v>
      </c>
      <c r="H295" s="1" t="b">
        <f>IF(ISNUMBER(SEARCH(Table2[[#Headers],[שלום]],Table2[[#This Row],[role]:[role]])),TRUE,FALSE)</f>
        <v>1</v>
      </c>
      <c r="I295" s="1" t="b">
        <f>IF(ISNUMBER(SEARCH(Table2[[#Headers],[אזורי]],Table2[[#This Row],[role]:[role]])),TRUE,FALSE)</f>
        <v>0</v>
      </c>
      <c r="J295" s="1" t="b">
        <f>IF(ISNUMBER(SEARCH(Table2[[#Headers],[ארצי]],Table2[[#This Row],[role]:[role]])),TRUE,FALSE)</f>
        <v>0</v>
      </c>
      <c r="K295" s="1" t="b">
        <f>IF(ISNUMBER(SEARCH(Table2[[#Headers],[עבודה]],Table2[[#This Row],[role]:[role]])),TRUE,FALSE)</f>
        <v>0</v>
      </c>
      <c r="L295" s="1" t="b">
        <f>IF(ISNUMBER(SEARCH(Table2[[#Headers],[עליון]],Table2[[#This Row],[role]:[role]])),TRUE,FALSE)</f>
        <v>0</v>
      </c>
      <c r="M295" s="1" t="b">
        <f>IF(ISNUMBER(SEARCH(Table2[[#Headers],[נוער]],Table2[[#This Row],[role]:[role]])),TRUE,FALSE)</f>
        <v>0</v>
      </c>
      <c r="N295" s="1" t="b">
        <f>IF(ISNUMBER(SEARCH(Table2[[#Headers],[משנה]],Table2[[#This Row],[role]:[role]])),TRUE,FALSE)</f>
        <v>0</v>
      </c>
      <c r="O295" s="1" t="b">
        <f>IF(ISNUMBER(SEARCH(Table2[[#Headers],[בתי המשפט]],Table2[[#This Row],[role]:[role]])),TRUE,FALSE)</f>
        <v>0</v>
      </c>
      <c r="P295" s="1" t="b">
        <f>IF(ISNUMBER(SEARCH(Table2[[#Headers],[מנהל]],Table2[[#This Row],[role]:[role]])),TRUE,FALSE)</f>
        <v>0</v>
      </c>
      <c r="Q295" s="1" t="b">
        <f>IF(ISNUMBER(SEARCH(Table2[[#Headers],[תעבורה]],Table2[[#This Row],[role]:[role]])),TRUE,FALSE)</f>
        <v>0</v>
      </c>
      <c r="R295" s="1" t="b">
        <f>IF(AND(Table2[[#This Row],[נשיא]]=TRUE,AND(Table2[[#This Row],[סגן]]=FALSE,Table2[[#This Row],[משנה]]=FALSE)),TRUE,FALSE)</f>
        <v>0</v>
      </c>
      <c r="S29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6" spans="1:20" x14ac:dyDescent="0.25">
      <c r="A296" s="1" t="s">
        <v>2853</v>
      </c>
      <c r="B296" s="1" t="str">
        <f>Table2[[#This Row],[Column1]]</f>
        <v>שופט בית משפט השלום חדרה בדימוס</v>
      </c>
      <c r="C296" s="1" t="b">
        <f>IF(ISNUMBER(SEARCH(Table2[[#Headers],[סגן]],Table2[[#This Row],[role]:[role]])),TRUE,FALSE)</f>
        <v>0</v>
      </c>
      <c r="D296" s="1" t="b">
        <f>IF(ISNUMBER(SEARCH(Table2[[#Headers],[נשיא]],Table2[[#This Row],[role]:[role]])),TRUE,FALSE)</f>
        <v>0</v>
      </c>
      <c r="E296" s="1" t="b">
        <f>IF(ISNUMBER(SEARCH(Table2[[#Headers],[שופט]],Table2[[#This Row],[role]:[role]])),TRUE,FALSE)</f>
        <v>1</v>
      </c>
      <c r="F296" s="1" t="b">
        <f>IF(ISNUMBER(SEARCH(Table2[[#Headers],[רשם]],Table2[[#This Row],[role]:[role]])),TRUE,FALSE)</f>
        <v>0</v>
      </c>
      <c r="G296" s="1" t="b">
        <f>IF(ISNUMBER(SEARCH(Table2[[#Headers],[מחוזי]],Table2[[#This Row],[role]:[role]])),TRUE,FALSE)</f>
        <v>0</v>
      </c>
      <c r="H296" s="1" t="b">
        <f>IF(ISNUMBER(SEARCH(Table2[[#Headers],[שלום]],Table2[[#This Row],[role]:[role]])),TRUE,FALSE)</f>
        <v>1</v>
      </c>
      <c r="I296" s="1" t="b">
        <f>IF(ISNUMBER(SEARCH(Table2[[#Headers],[אזורי]],Table2[[#This Row],[role]:[role]])),TRUE,FALSE)</f>
        <v>0</v>
      </c>
      <c r="J296" s="1" t="b">
        <f>IF(ISNUMBER(SEARCH(Table2[[#Headers],[ארצי]],Table2[[#This Row],[role]:[role]])),TRUE,FALSE)</f>
        <v>0</v>
      </c>
      <c r="K296" s="1" t="b">
        <f>IF(ISNUMBER(SEARCH(Table2[[#Headers],[עבודה]],Table2[[#This Row],[role]:[role]])),TRUE,FALSE)</f>
        <v>0</v>
      </c>
      <c r="L296" s="1" t="b">
        <f>IF(ISNUMBER(SEARCH(Table2[[#Headers],[עליון]],Table2[[#This Row],[role]:[role]])),TRUE,FALSE)</f>
        <v>0</v>
      </c>
      <c r="M296" s="1" t="b">
        <f>IF(ISNUMBER(SEARCH(Table2[[#Headers],[נוער]],Table2[[#This Row],[role]:[role]])),TRUE,FALSE)</f>
        <v>0</v>
      </c>
      <c r="N296" s="1" t="b">
        <f>IF(ISNUMBER(SEARCH(Table2[[#Headers],[משנה]],Table2[[#This Row],[role]:[role]])),TRUE,FALSE)</f>
        <v>0</v>
      </c>
      <c r="O296" s="1" t="b">
        <f>IF(ISNUMBER(SEARCH(Table2[[#Headers],[בתי המשפט]],Table2[[#This Row],[role]:[role]])),TRUE,FALSE)</f>
        <v>0</v>
      </c>
      <c r="P296" s="1" t="b">
        <f>IF(ISNUMBER(SEARCH(Table2[[#Headers],[מנהל]],Table2[[#This Row],[role]:[role]])),TRUE,FALSE)</f>
        <v>0</v>
      </c>
      <c r="Q296" s="1" t="b">
        <f>IF(ISNUMBER(SEARCH(Table2[[#Headers],[תעבורה]],Table2[[#This Row],[role]:[role]])),TRUE,FALSE)</f>
        <v>0</v>
      </c>
      <c r="R296" s="1" t="b">
        <f>IF(AND(Table2[[#This Row],[נשיא]]=TRUE,AND(Table2[[#This Row],[סגן]]=FALSE,Table2[[#This Row],[משנה]]=FALSE)),TRUE,FALSE)</f>
        <v>0</v>
      </c>
      <c r="S29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7" spans="1:20" x14ac:dyDescent="0.25">
      <c r="A297" s="1" t="s">
        <v>540</v>
      </c>
      <c r="B297" s="1" t="str">
        <f>Table2[[#This Row],[Column1]]</f>
        <v>שופט בית משפט השלום חיפה</v>
      </c>
      <c r="C297" s="1" t="b">
        <f>IF(ISNUMBER(SEARCH(Table2[[#Headers],[סגן]],Table2[[#This Row],[role]:[role]])),TRUE,FALSE)</f>
        <v>0</v>
      </c>
      <c r="D297" s="1" t="b">
        <f>IF(ISNUMBER(SEARCH(Table2[[#Headers],[נשיא]],Table2[[#This Row],[role]:[role]])),TRUE,FALSE)</f>
        <v>0</v>
      </c>
      <c r="E297" s="1" t="b">
        <f>IF(ISNUMBER(SEARCH(Table2[[#Headers],[שופט]],Table2[[#This Row],[role]:[role]])),TRUE,FALSE)</f>
        <v>1</v>
      </c>
      <c r="F297" s="1" t="b">
        <f>IF(ISNUMBER(SEARCH(Table2[[#Headers],[רשם]],Table2[[#This Row],[role]:[role]])),TRUE,FALSE)</f>
        <v>0</v>
      </c>
      <c r="G297" s="1" t="b">
        <f>IF(ISNUMBER(SEARCH(Table2[[#Headers],[מחוזי]],Table2[[#This Row],[role]:[role]])),TRUE,FALSE)</f>
        <v>0</v>
      </c>
      <c r="H297" s="1" t="b">
        <f>IF(ISNUMBER(SEARCH(Table2[[#Headers],[שלום]],Table2[[#This Row],[role]:[role]])),TRUE,FALSE)</f>
        <v>1</v>
      </c>
      <c r="I297" s="1" t="b">
        <f>IF(ISNUMBER(SEARCH(Table2[[#Headers],[אזורי]],Table2[[#This Row],[role]:[role]])),TRUE,FALSE)</f>
        <v>0</v>
      </c>
      <c r="J297" s="1" t="b">
        <f>IF(ISNUMBER(SEARCH(Table2[[#Headers],[ארצי]],Table2[[#This Row],[role]:[role]])),TRUE,FALSE)</f>
        <v>0</v>
      </c>
      <c r="K297" s="1" t="b">
        <f>IF(ISNUMBER(SEARCH(Table2[[#Headers],[עבודה]],Table2[[#This Row],[role]:[role]])),TRUE,FALSE)</f>
        <v>0</v>
      </c>
      <c r="L297" s="1" t="b">
        <f>IF(ISNUMBER(SEARCH(Table2[[#Headers],[עליון]],Table2[[#This Row],[role]:[role]])),TRUE,FALSE)</f>
        <v>0</v>
      </c>
      <c r="M297" s="1" t="b">
        <f>IF(ISNUMBER(SEARCH(Table2[[#Headers],[נוער]],Table2[[#This Row],[role]:[role]])),TRUE,FALSE)</f>
        <v>0</v>
      </c>
      <c r="N297" s="1" t="b">
        <f>IF(ISNUMBER(SEARCH(Table2[[#Headers],[משנה]],Table2[[#This Row],[role]:[role]])),TRUE,FALSE)</f>
        <v>0</v>
      </c>
      <c r="O297" s="1" t="b">
        <f>IF(ISNUMBER(SEARCH(Table2[[#Headers],[בתי המשפט]],Table2[[#This Row],[role]:[role]])),TRUE,FALSE)</f>
        <v>0</v>
      </c>
      <c r="P297" s="1" t="b">
        <f>IF(ISNUMBER(SEARCH(Table2[[#Headers],[מנהל]],Table2[[#This Row],[role]:[role]])),TRUE,FALSE)</f>
        <v>0</v>
      </c>
      <c r="Q297" s="1" t="b">
        <f>IF(ISNUMBER(SEARCH(Table2[[#Headers],[תעבורה]],Table2[[#This Row],[role]:[role]])),TRUE,FALSE)</f>
        <v>0</v>
      </c>
      <c r="R297" s="1" t="b">
        <f>IF(AND(Table2[[#This Row],[נשיא]]=TRUE,AND(Table2[[#This Row],[סגן]]=FALSE,Table2[[#This Row],[משנה]]=FALSE)),TRUE,FALSE)</f>
        <v>0</v>
      </c>
      <c r="S29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8" spans="1:20" x14ac:dyDescent="0.25">
      <c r="A298" s="1" t="s">
        <v>1439</v>
      </c>
      <c r="B298" s="1" t="str">
        <f>Table2[[#This Row],[Column1]]</f>
        <v>שופט בית משפט השלום חיפה בדימוס</v>
      </c>
      <c r="C298" s="1" t="b">
        <f>IF(ISNUMBER(SEARCH(Table2[[#Headers],[סגן]],Table2[[#This Row],[role]:[role]])),TRUE,FALSE)</f>
        <v>0</v>
      </c>
      <c r="D298" s="1" t="b">
        <f>IF(ISNUMBER(SEARCH(Table2[[#Headers],[נשיא]],Table2[[#This Row],[role]:[role]])),TRUE,FALSE)</f>
        <v>0</v>
      </c>
      <c r="E298" s="1" t="b">
        <f>IF(ISNUMBER(SEARCH(Table2[[#Headers],[שופט]],Table2[[#This Row],[role]:[role]])),TRUE,FALSE)</f>
        <v>1</v>
      </c>
      <c r="F298" s="1" t="b">
        <f>IF(ISNUMBER(SEARCH(Table2[[#Headers],[רשם]],Table2[[#This Row],[role]:[role]])),TRUE,FALSE)</f>
        <v>0</v>
      </c>
      <c r="G298" s="1" t="b">
        <f>IF(ISNUMBER(SEARCH(Table2[[#Headers],[מחוזי]],Table2[[#This Row],[role]:[role]])),TRUE,FALSE)</f>
        <v>0</v>
      </c>
      <c r="H298" s="1" t="b">
        <f>IF(ISNUMBER(SEARCH(Table2[[#Headers],[שלום]],Table2[[#This Row],[role]:[role]])),TRUE,FALSE)</f>
        <v>1</v>
      </c>
      <c r="I298" s="1" t="b">
        <f>IF(ISNUMBER(SEARCH(Table2[[#Headers],[אזורי]],Table2[[#This Row],[role]:[role]])),TRUE,FALSE)</f>
        <v>0</v>
      </c>
      <c r="J298" s="1" t="b">
        <f>IF(ISNUMBER(SEARCH(Table2[[#Headers],[ארצי]],Table2[[#This Row],[role]:[role]])),TRUE,FALSE)</f>
        <v>0</v>
      </c>
      <c r="K298" s="1" t="b">
        <f>IF(ISNUMBER(SEARCH(Table2[[#Headers],[עבודה]],Table2[[#This Row],[role]:[role]])),TRUE,FALSE)</f>
        <v>0</v>
      </c>
      <c r="L298" s="1" t="b">
        <f>IF(ISNUMBER(SEARCH(Table2[[#Headers],[עליון]],Table2[[#This Row],[role]:[role]])),TRUE,FALSE)</f>
        <v>0</v>
      </c>
      <c r="M298" s="1" t="b">
        <f>IF(ISNUMBER(SEARCH(Table2[[#Headers],[נוער]],Table2[[#This Row],[role]:[role]])),TRUE,FALSE)</f>
        <v>0</v>
      </c>
      <c r="N298" s="1" t="b">
        <f>IF(ISNUMBER(SEARCH(Table2[[#Headers],[משנה]],Table2[[#This Row],[role]:[role]])),TRUE,FALSE)</f>
        <v>0</v>
      </c>
      <c r="O298" s="1" t="b">
        <f>IF(ISNUMBER(SEARCH(Table2[[#Headers],[בתי המשפט]],Table2[[#This Row],[role]:[role]])),TRUE,FALSE)</f>
        <v>0</v>
      </c>
      <c r="P298" s="1" t="b">
        <f>IF(ISNUMBER(SEARCH(Table2[[#Headers],[מנהל]],Table2[[#This Row],[role]:[role]])),TRUE,FALSE)</f>
        <v>0</v>
      </c>
      <c r="Q298" s="1" t="b">
        <f>IF(ISNUMBER(SEARCH(Table2[[#Headers],[תעבורה]],Table2[[#This Row],[role]:[role]])),TRUE,FALSE)</f>
        <v>0</v>
      </c>
      <c r="R298" s="1" t="b">
        <f>IF(AND(Table2[[#This Row],[נשיא]]=TRUE,AND(Table2[[#This Row],[סגן]]=FALSE,Table2[[#This Row],[משנה]]=FALSE)),TRUE,FALSE)</f>
        <v>0</v>
      </c>
      <c r="S29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299" spans="1:20" x14ac:dyDescent="0.25">
      <c r="A299" s="1" t="s">
        <v>2950</v>
      </c>
      <c r="B299" s="1" t="str">
        <f>Table2[[#This Row],[Column1]]</f>
        <v>שופט בית משפט השלום טבריה</v>
      </c>
      <c r="C299" s="1" t="b">
        <f>IF(ISNUMBER(SEARCH(Table2[[#Headers],[סגן]],Table2[[#This Row],[role]:[role]])),TRUE,FALSE)</f>
        <v>0</v>
      </c>
      <c r="D299" s="1" t="b">
        <f>IF(ISNUMBER(SEARCH(Table2[[#Headers],[נשיא]],Table2[[#This Row],[role]:[role]])),TRUE,FALSE)</f>
        <v>0</v>
      </c>
      <c r="E299" s="1" t="b">
        <f>IF(ISNUMBER(SEARCH(Table2[[#Headers],[שופט]],Table2[[#This Row],[role]:[role]])),TRUE,FALSE)</f>
        <v>1</v>
      </c>
      <c r="F299" s="1" t="b">
        <f>IF(ISNUMBER(SEARCH(Table2[[#Headers],[רשם]],Table2[[#This Row],[role]:[role]])),TRUE,FALSE)</f>
        <v>0</v>
      </c>
      <c r="G299" s="1" t="b">
        <f>IF(ISNUMBER(SEARCH(Table2[[#Headers],[מחוזי]],Table2[[#This Row],[role]:[role]])),TRUE,FALSE)</f>
        <v>0</v>
      </c>
      <c r="H299" s="1" t="b">
        <f>IF(ISNUMBER(SEARCH(Table2[[#Headers],[שלום]],Table2[[#This Row],[role]:[role]])),TRUE,FALSE)</f>
        <v>1</v>
      </c>
      <c r="I299" s="1" t="b">
        <f>IF(ISNUMBER(SEARCH(Table2[[#Headers],[אזורי]],Table2[[#This Row],[role]:[role]])),TRUE,FALSE)</f>
        <v>0</v>
      </c>
      <c r="J299" s="1" t="b">
        <f>IF(ISNUMBER(SEARCH(Table2[[#Headers],[ארצי]],Table2[[#This Row],[role]:[role]])),TRUE,FALSE)</f>
        <v>0</v>
      </c>
      <c r="K299" s="1" t="b">
        <f>IF(ISNUMBER(SEARCH(Table2[[#Headers],[עבודה]],Table2[[#This Row],[role]:[role]])),TRUE,FALSE)</f>
        <v>0</v>
      </c>
      <c r="L299" s="1" t="b">
        <f>IF(ISNUMBER(SEARCH(Table2[[#Headers],[עליון]],Table2[[#This Row],[role]:[role]])),TRUE,FALSE)</f>
        <v>0</v>
      </c>
      <c r="M299" s="1" t="b">
        <f>IF(ISNUMBER(SEARCH(Table2[[#Headers],[נוער]],Table2[[#This Row],[role]:[role]])),TRUE,FALSE)</f>
        <v>0</v>
      </c>
      <c r="N299" s="1" t="b">
        <f>IF(ISNUMBER(SEARCH(Table2[[#Headers],[משנה]],Table2[[#This Row],[role]:[role]])),TRUE,FALSE)</f>
        <v>0</v>
      </c>
      <c r="O299" s="1" t="b">
        <f>IF(ISNUMBER(SEARCH(Table2[[#Headers],[בתי המשפט]],Table2[[#This Row],[role]:[role]])),TRUE,FALSE)</f>
        <v>0</v>
      </c>
      <c r="P299" s="1" t="b">
        <f>IF(ISNUMBER(SEARCH(Table2[[#Headers],[מנהל]],Table2[[#This Row],[role]:[role]])),TRUE,FALSE)</f>
        <v>0</v>
      </c>
      <c r="Q299" s="1" t="b">
        <f>IF(ISNUMBER(SEARCH(Table2[[#Headers],[תעבורה]],Table2[[#This Row],[role]:[role]])),TRUE,FALSE)</f>
        <v>0</v>
      </c>
      <c r="R299" s="1" t="b">
        <f>IF(AND(Table2[[#This Row],[נשיא]]=TRUE,AND(Table2[[#This Row],[סגן]]=FALSE,Table2[[#This Row],[משנה]]=FALSE)),TRUE,FALSE)</f>
        <v>0</v>
      </c>
      <c r="S29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29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0" spans="1:20" x14ac:dyDescent="0.25">
      <c r="A300" s="1" t="s">
        <v>126</v>
      </c>
      <c r="B300" s="1" t="str">
        <f>Table2[[#This Row],[Column1]]</f>
        <v>שופט בית משפט השלום ירושלים</v>
      </c>
      <c r="C300" s="1" t="b">
        <f>IF(ISNUMBER(SEARCH(Table2[[#Headers],[סגן]],Table2[[#This Row],[role]:[role]])),TRUE,FALSE)</f>
        <v>0</v>
      </c>
      <c r="D300" s="1" t="b">
        <f>IF(ISNUMBER(SEARCH(Table2[[#Headers],[נשיא]],Table2[[#This Row],[role]:[role]])),TRUE,FALSE)</f>
        <v>0</v>
      </c>
      <c r="E300" s="1" t="b">
        <f>IF(ISNUMBER(SEARCH(Table2[[#Headers],[שופט]],Table2[[#This Row],[role]:[role]])),TRUE,FALSE)</f>
        <v>1</v>
      </c>
      <c r="F300" s="1" t="b">
        <f>IF(ISNUMBER(SEARCH(Table2[[#Headers],[רשם]],Table2[[#This Row],[role]:[role]])),TRUE,FALSE)</f>
        <v>0</v>
      </c>
      <c r="G300" s="1" t="b">
        <f>IF(ISNUMBER(SEARCH(Table2[[#Headers],[מחוזי]],Table2[[#This Row],[role]:[role]])),TRUE,FALSE)</f>
        <v>0</v>
      </c>
      <c r="H300" s="1" t="b">
        <f>IF(ISNUMBER(SEARCH(Table2[[#Headers],[שלום]],Table2[[#This Row],[role]:[role]])),TRUE,FALSE)</f>
        <v>1</v>
      </c>
      <c r="I300" s="1" t="b">
        <f>IF(ISNUMBER(SEARCH(Table2[[#Headers],[אזורי]],Table2[[#This Row],[role]:[role]])),TRUE,FALSE)</f>
        <v>0</v>
      </c>
      <c r="J300" s="1" t="b">
        <f>IF(ISNUMBER(SEARCH(Table2[[#Headers],[ארצי]],Table2[[#This Row],[role]:[role]])),TRUE,FALSE)</f>
        <v>0</v>
      </c>
      <c r="K300" s="1" t="b">
        <f>IF(ISNUMBER(SEARCH(Table2[[#Headers],[עבודה]],Table2[[#This Row],[role]:[role]])),TRUE,FALSE)</f>
        <v>0</v>
      </c>
      <c r="L300" s="1" t="b">
        <f>IF(ISNUMBER(SEARCH(Table2[[#Headers],[עליון]],Table2[[#This Row],[role]:[role]])),TRUE,FALSE)</f>
        <v>0</v>
      </c>
      <c r="M300" s="1" t="b">
        <f>IF(ISNUMBER(SEARCH(Table2[[#Headers],[נוער]],Table2[[#This Row],[role]:[role]])),TRUE,FALSE)</f>
        <v>0</v>
      </c>
      <c r="N300" s="1" t="b">
        <f>IF(ISNUMBER(SEARCH(Table2[[#Headers],[משנה]],Table2[[#This Row],[role]:[role]])),TRUE,FALSE)</f>
        <v>0</v>
      </c>
      <c r="O300" s="1" t="b">
        <f>IF(ISNUMBER(SEARCH(Table2[[#Headers],[בתי המשפט]],Table2[[#This Row],[role]:[role]])),TRUE,FALSE)</f>
        <v>0</v>
      </c>
      <c r="P300" s="1" t="b">
        <f>IF(ISNUMBER(SEARCH(Table2[[#Headers],[מנהל]],Table2[[#This Row],[role]:[role]])),TRUE,FALSE)</f>
        <v>0</v>
      </c>
      <c r="Q300" s="1" t="b">
        <f>IF(ISNUMBER(SEARCH(Table2[[#Headers],[תעבורה]],Table2[[#This Row],[role]:[role]])),TRUE,FALSE)</f>
        <v>0</v>
      </c>
      <c r="R300" s="1" t="b">
        <f>IF(AND(Table2[[#This Row],[נשיא]]=TRUE,AND(Table2[[#This Row],[סגן]]=FALSE,Table2[[#This Row],[משנה]]=FALSE)),TRUE,FALSE)</f>
        <v>0</v>
      </c>
      <c r="S30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1" spans="1:20" x14ac:dyDescent="0.25">
      <c r="A301" s="1" t="s">
        <v>1113</v>
      </c>
      <c r="B301" s="1" t="str">
        <f>Table2[[#This Row],[Column1]]</f>
        <v>שופט בית משפט השלום ירושלים בדימוס</v>
      </c>
      <c r="C301" s="1" t="b">
        <f>IF(ISNUMBER(SEARCH(Table2[[#Headers],[סגן]],Table2[[#This Row],[role]:[role]])),TRUE,FALSE)</f>
        <v>0</v>
      </c>
      <c r="D301" s="1" t="b">
        <f>IF(ISNUMBER(SEARCH(Table2[[#Headers],[נשיא]],Table2[[#This Row],[role]:[role]])),TRUE,FALSE)</f>
        <v>0</v>
      </c>
      <c r="E301" s="1" t="b">
        <f>IF(ISNUMBER(SEARCH(Table2[[#Headers],[שופט]],Table2[[#This Row],[role]:[role]])),TRUE,FALSE)</f>
        <v>1</v>
      </c>
      <c r="F301" s="1" t="b">
        <f>IF(ISNUMBER(SEARCH(Table2[[#Headers],[רשם]],Table2[[#This Row],[role]:[role]])),TRUE,FALSE)</f>
        <v>0</v>
      </c>
      <c r="G301" s="1" t="b">
        <f>IF(ISNUMBER(SEARCH(Table2[[#Headers],[מחוזי]],Table2[[#This Row],[role]:[role]])),TRUE,FALSE)</f>
        <v>0</v>
      </c>
      <c r="H301" s="1" t="b">
        <f>IF(ISNUMBER(SEARCH(Table2[[#Headers],[שלום]],Table2[[#This Row],[role]:[role]])),TRUE,FALSE)</f>
        <v>1</v>
      </c>
      <c r="I301" s="1" t="b">
        <f>IF(ISNUMBER(SEARCH(Table2[[#Headers],[אזורי]],Table2[[#This Row],[role]:[role]])),TRUE,FALSE)</f>
        <v>0</v>
      </c>
      <c r="J301" s="1" t="b">
        <f>IF(ISNUMBER(SEARCH(Table2[[#Headers],[ארצי]],Table2[[#This Row],[role]:[role]])),TRUE,FALSE)</f>
        <v>0</v>
      </c>
      <c r="K301" s="1" t="b">
        <f>IF(ISNUMBER(SEARCH(Table2[[#Headers],[עבודה]],Table2[[#This Row],[role]:[role]])),TRUE,FALSE)</f>
        <v>0</v>
      </c>
      <c r="L301" s="1" t="b">
        <f>IF(ISNUMBER(SEARCH(Table2[[#Headers],[עליון]],Table2[[#This Row],[role]:[role]])),TRUE,FALSE)</f>
        <v>0</v>
      </c>
      <c r="M301" s="1" t="b">
        <f>IF(ISNUMBER(SEARCH(Table2[[#Headers],[נוער]],Table2[[#This Row],[role]:[role]])),TRUE,FALSE)</f>
        <v>0</v>
      </c>
      <c r="N301" s="1" t="b">
        <f>IF(ISNUMBER(SEARCH(Table2[[#Headers],[משנה]],Table2[[#This Row],[role]:[role]])),TRUE,FALSE)</f>
        <v>0</v>
      </c>
      <c r="O301" s="1" t="b">
        <f>IF(ISNUMBER(SEARCH(Table2[[#Headers],[בתי המשפט]],Table2[[#This Row],[role]:[role]])),TRUE,FALSE)</f>
        <v>0</v>
      </c>
      <c r="P301" s="1" t="b">
        <f>IF(ISNUMBER(SEARCH(Table2[[#Headers],[מנהל]],Table2[[#This Row],[role]:[role]])),TRUE,FALSE)</f>
        <v>0</v>
      </c>
      <c r="Q301" s="1" t="b">
        <f>IF(ISNUMBER(SEARCH(Table2[[#Headers],[תעבורה]],Table2[[#This Row],[role]:[role]])),TRUE,FALSE)</f>
        <v>0</v>
      </c>
      <c r="R301" s="1" t="b">
        <f>IF(AND(Table2[[#This Row],[נשיא]]=TRUE,AND(Table2[[#This Row],[סגן]]=FALSE,Table2[[#This Row],[משנה]]=FALSE)),TRUE,FALSE)</f>
        <v>0</v>
      </c>
      <c r="S30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2" spans="1:20" x14ac:dyDescent="0.25">
      <c r="A302" s="1" t="s">
        <v>2916</v>
      </c>
      <c r="B302" s="1" t="str">
        <f>Table2[[#This Row],[Column1]]</f>
        <v>שופט בית משפט השלום כפר סבא</v>
      </c>
      <c r="C302" s="1" t="b">
        <f>IF(ISNUMBER(SEARCH(Table2[[#Headers],[סגן]],Table2[[#This Row],[role]:[role]])),TRUE,FALSE)</f>
        <v>0</v>
      </c>
      <c r="D302" s="1" t="b">
        <f>IF(ISNUMBER(SEARCH(Table2[[#Headers],[נשיא]],Table2[[#This Row],[role]:[role]])),TRUE,FALSE)</f>
        <v>0</v>
      </c>
      <c r="E302" s="1" t="b">
        <f>IF(ISNUMBER(SEARCH(Table2[[#Headers],[שופט]],Table2[[#This Row],[role]:[role]])),TRUE,FALSE)</f>
        <v>1</v>
      </c>
      <c r="F302" s="1" t="b">
        <f>IF(ISNUMBER(SEARCH(Table2[[#Headers],[רשם]],Table2[[#This Row],[role]:[role]])),TRUE,FALSE)</f>
        <v>0</v>
      </c>
      <c r="G302" s="1" t="b">
        <f>IF(ISNUMBER(SEARCH(Table2[[#Headers],[מחוזי]],Table2[[#This Row],[role]:[role]])),TRUE,FALSE)</f>
        <v>0</v>
      </c>
      <c r="H302" s="1" t="b">
        <f>IF(ISNUMBER(SEARCH(Table2[[#Headers],[שלום]],Table2[[#This Row],[role]:[role]])),TRUE,FALSE)</f>
        <v>1</v>
      </c>
      <c r="I302" s="1" t="b">
        <f>IF(ISNUMBER(SEARCH(Table2[[#Headers],[אזורי]],Table2[[#This Row],[role]:[role]])),TRUE,FALSE)</f>
        <v>0</v>
      </c>
      <c r="J302" s="1" t="b">
        <f>IF(ISNUMBER(SEARCH(Table2[[#Headers],[ארצי]],Table2[[#This Row],[role]:[role]])),TRUE,FALSE)</f>
        <v>0</v>
      </c>
      <c r="K302" s="1" t="b">
        <f>IF(ISNUMBER(SEARCH(Table2[[#Headers],[עבודה]],Table2[[#This Row],[role]:[role]])),TRUE,FALSE)</f>
        <v>0</v>
      </c>
      <c r="L302" s="1" t="b">
        <f>IF(ISNUMBER(SEARCH(Table2[[#Headers],[עליון]],Table2[[#This Row],[role]:[role]])),TRUE,FALSE)</f>
        <v>0</v>
      </c>
      <c r="M302" s="1" t="b">
        <f>IF(ISNUMBER(SEARCH(Table2[[#Headers],[נוער]],Table2[[#This Row],[role]:[role]])),TRUE,FALSE)</f>
        <v>0</v>
      </c>
      <c r="N302" s="1" t="b">
        <f>IF(ISNUMBER(SEARCH(Table2[[#Headers],[משנה]],Table2[[#This Row],[role]:[role]])),TRUE,FALSE)</f>
        <v>0</v>
      </c>
      <c r="O302" s="1" t="b">
        <f>IF(ISNUMBER(SEARCH(Table2[[#Headers],[בתי המשפט]],Table2[[#This Row],[role]:[role]])),TRUE,FALSE)</f>
        <v>0</v>
      </c>
      <c r="P302" s="1" t="b">
        <f>IF(ISNUMBER(SEARCH(Table2[[#Headers],[מנהל]],Table2[[#This Row],[role]:[role]])),TRUE,FALSE)</f>
        <v>0</v>
      </c>
      <c r="Q302" s="1" t="b">
        <f>IF(ISNUMBER(SEARCH(Table2[[#Headers],[תעבורה]],Table2[[#This Row],[role]:[role]])),TRUE,FALSE)</f>
        <v>0</v>
      </c>
      <c r="R302" s="1" t="b">
        <f>IF(AND(Table2[[#This Row],[נשיא]]=TRUE,AND(Table2[[#This Row],[סגן]]=FALSE,Table2[[#This Row],[משנה]]=FALSE)),TRUE,FALSE)</f>
        <v>0</v>
      </c>
      <c r="S30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3" spans="1:20" x14ac:dyDescent="0.25">
      <c r="A303" s="1" t="s">
        <v>1185</v>
      </c>
      <c r="B303" s="1" t="str">
        <f>Table2[[#This Row],[Column1]]</f>
        <v>שופט בית משפט השלום כפר סבא בדימוס</v>
      </c>
      <c r="C303" s="1" t="b">
        <f>IF(ISNUMBER(SEARCH(Table2[[#Headers],[סגן]],Table2[[#This Row],[role]:[role]])),TRUE,FALSE)</f>
        <v>0</v>
      </c>
      <c r="D303" s="1" t="b">
        <f>IF(ISNUMBER(SEARCH(Table2[[#Headers],[נשיא]],Table2[[#This Row],[role]:[role]])),TRUE,FALSE)</f>
        <v>0</v>
      </c>
      <c r="E303" s="1" t="b">
        <f>IF(ISNUMBER(SEARCH(Table2[[#Headers],[שופט]],Table2[[#This Row],[role]:[role]])),TRUE,FALSE)</f>
        <v>1</v>
      </c>
      <c r="F303" s="1" t="b">
        <f>IF(ISNUMBER(SEARCH(Table2[[#Headers],[רשם]],Table2[[#This Row],[role]:[role]])),TRUE,FALSE)</f>
        <v>0</v>
      </c>
      <c r="G303" s="1" t="b">
        <f>IF(ISNUMBER(SEARCH(Table2[[#Headers],[מחוזי]],Table2[[#This Row],[role]:[role]])),TRUE,FALSE)</f>
        <v>0</v>
      </c>
      <c r="H303" s="1" t="b">
        <f>IF(ISNUMBER(SEARCH(Table2[[#Headers],[שלום]],Table2[[#This Row],[role]:[role]])),TRUE,FALSE)</f>
        <v>1</v>
      </c>
      <c r="I303" s="1" t="b">
        <f>IF(ISNUMBER(SEARCH(Table2[[#Headers],[אזורי]],Table2[[#This Row],[role]:[role]])),TRUE,FALSE)</f>
        <v>0</v>
      </c>
      <c r="J303" s="1" t="b">
        <f>IF(ISNUMBER(SEARCH(Table2[[#Headers],[ארצי]],Table2[[#This Row],[role]:[role]])),TRUE,FALSE)</f>
        <v>0</v>
      </c>
      <c r="K303" s="1" t="b">
        <f>IF(ISNUMBER(SEARCH(Table2[[#Headers],[עבודה]],Table2[[#This Row],[role]:[role]])),TRUE,FALSE)</f>
        <v>0</v>
      </c>
      <c r="L303" s="1" t="b">
        <f>IF(ISNUMBER(SEARCH(Table2[[#Headers],[עליון]],Table2[[#This Row],[role]:[role]])),TRUE,FALSE)</f>
        <v>0</v>
      </c>
      <c r="M303" s="1" t="b">
        <f>IF(ISNUMBER(SEARCH(Table2[[#Headers],[נוער]],Table2[[#This Row],[role]:[role]])),TRUE,FALSE)</f>
        <v>0</v>
      </c>
      <c r="N303" s="1" t="b">
        <f>IF(ISNUMBER(SEARCH(Table2[[#Headers],[משנה]],Table2[[#This Row],[role]:[role]])),TRUE,FALSE)</f>
        <v>0</v>
      </c>
      <c r="O303" s="1" t="b">
        <f>IF(ISNUMBER(SEARCH(Table2[[#Headers],[בתי המשפט]],Table2[[#This Row],[role]:[role]])),TRUE,FALSE)</f>
        <v>0</v>
      </c>
      <c r="P303" s="1" t="b">
        <f>IF(ISNUMBER(SEARCH(Table2[[#Headers],[מנהל]],Table2[[#This Row],[role]:[role]])),TRUE,FALSE)</f>
        <v>0</v>
      </c>
      <c r="Q303" s="1" t="b">
        <f>IF(ISNUMBER(SEARCH(Table2[[#Headers],[תעבורה]],Table2[[#This Row],[role]:[role]])),TRUE,FALSE)</f>
        <v>0</v>
      </c>
      <c r="R303" s="1" t="b">
        <f>IF(AND(Table2[[#This Row],[נשיא]]=TRUE,AND(Table2[[#This Row],[סגן]]=FALSE,Table2[[#This Row],[משנה]]=FALSE)),TRUE,FALSE)</f>
        <v>0</v>
      </c>
      <c r="S30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4" spans="1:20" x14ac:dyDescent="0.25">
      <c r="A304" s="1" t="s">
        <v>4042</v>
      </c>
      <c r="B304" s="1" t="str">
        <f>Table2[[#This Row],[Column1]]</f>
        <v>שופט בית משפט השלום נהריה בדימוס</v>
      </c>
      <c r="C304" s="1" t="b">
        <f>IF(ISNUMBER(SEARCH(Table2[[#Headers],[סגן]],Table2[[#This Row],[role]:[role]])),TRUE,FALSE)</f>
        <v>0</v>
      </c>
      <c r="D304" s="1" t="b">
        <f>IF(ISNUMBER(SEARCH(Table2[[#Headers],[נשיא]],Table2[[#This Row],[role]:[role]])),TRUE,FALSE)</f>
        <v>0</v>
      </c>
      <c r="E304" s="1" t="b">
        <f>IF(ISNUMBER(SEARCH(Table2[[#Headers],[שופט]],Table2[[#This Row],[role]:[role]])),TRUE,FALSE)</f>
        <v>1</v>
      </c>
      <c r="F304" s="1" t="b">
        <f>IF(ISNUMBER(SEARCH(Table2[[#Headers],[רשם]],Table2[[#This Row],[role]:[role]])),TRUE,FALSE)</f>
        <v>0</v>
      </c>
      <c r="G304" s="1" t="b">
        <f>IF(ISNUMBER(SEARCH(Table2[[#Headers],[מחוזי]],Table2[[#This Row],[role]:[role]])),TRUE,FALSE)</f>
        <v>0</v>
      </c>
      <c r="H304" s="1" t="b">
        <f>IF(ISNUMBER(SEARCH(Table2[[#Headers],[שלום]],Table2[[#This Row],[role]:[role]])),TRUE,FALSE)</f>
        <v>1</v>
      </c>
      <c r="I304" s="1" t="b">
        <f>IF(ISNUMBER(SEARCH(Table2[[#Headers],[אזורי]],Table2[[#This Row],[role]:[role]])),TRUE,FALSE)</f>
        <v>0</v>
      </c>
      <c r="J304" s="1" t="b">
        <f>IF(ISNUMBER(SEARCH(Table2[[#Headers],[ארצי]],Table2[[#This Row],[role]:[role]])),TRUE,FALSE)</f>
        <v>0</v>
      </c>
      <c r="K304" s="1" t="b">
        <f>IF(ISNUMBER(SEARCH(Table2[[#Headers],[עבודה]],Table2[[#This Row],[role]:[role]])),TRUE,FALSE)</f>
        <v>0</v>
      </c>
      <c r="L304" s="1" t="b">
        <f>IF(ISNUMBER(SEARCH(Table2[[#Headers],[עליון]],Table2[[#This Row],[role]:[role]])),TRUE,FALSE)</f>
        <v>0</v>
      </c>
      <c r="M304" s="1" t="b">
        <f>IF(ISNUMBER(SEARCH(Table2[[#Headers],[נוער]],Table2[[#This Row],[role]:[role]])),TRUE,FALSE)</f>
        <v>0</v>
      </c>
      <c r="N304" s="1" t="b">
        <f>IF(ISNUMBER(SEARCH(Table2[[#Headers],[משנה]],Table2[[#This Row],[role]:[role]])),TRUE,FALSE)</f>
        <v>0</v>
      </c>
      <c r="O304" s="1" t="b">
        <f>IF(ISNUMBER(SEARCH(Table2[[#Headers],[בתי המשפט]],Table2[[#This Row],[role]:[role]])),TRUE,FALSE)</f>
        <v>0</v>
      </c>
      <c r="P304" s="1" t="b">
        <f>IF(ISNUMBER(SEARCH(Table2[[#Headers],[מנהל]],Table2[[#This Row],[role]:[role]])),TRUE,FALSE)</f>
        <v>0</v>
      </c>
      <c r="Q304" s="1" t="b">
        <f>IF(ISNUMBER(SEARCH(Table2[[#Headers],[תעבורה]],Table2[[#This Row],[role]:[role]])),TRUE,FALSE)</f>
        <v>0</v>
      </c>
      <c r="R304" s="1" t="b">
        <f>IF(AND(Table2[[#This Row],[נשיא]]=TRUE,AND(Table2[[#This Row],[סגן]]=FALSE,Table2[[#This Row],[משנה]]=FALSE)),TRUE,FALSE)</f>
        <v>0</v>
      </c>
      <c r="S30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5" spans="1:20" x14ac:dyDescent="0.25">
      <c r="A305" s="1" t="s">
        <v>2233</v>
      </c>
      <c r="B305" s="1" t="str">
        <f>Table2[[#This Row],[Column1]]</f>
        <v>שופט בית משפט השלום נצרת</v>
      </c>
      <c r="C305" s="1" t="b">
        <f>IF(ISNUMBER(SEARCH(Table2[[#Headers],[סגן]],Table2[[#This Row],[role]:[role]])),TRUE,FALSE)</f>
        <v>0</v>
      </c>
      <c r="D305" s="1" t="b">
        <f>IF(ISNUMBER(SEARCH(Table2[[#Headers],[נשיא]],Table2[[#This Row],[role]:[role]])),TRUE,FALSE)</f>
        <v>0</v>
      </c>
      <c r="E305" s="1" t="b">
        <f>IF(ISNUMBER(SEARCH(Table2[[#Headers],[שופט]],Table2[[#This Row],[role]:[role]])),TRUE,FALSE)</f>
        <v>1</v>
      </c>
      <c r="F305" s="1" t="b">
        <f>IF(ISNUMBER(SEARCH(Table2[[#Headers],[רשם]],Table2[[#This Row],[role]:[role]])),TRUE,FALSE)</f>
        <v>0</v>
      </c>
      <c r="G305" s="1" t="b">
        <f>IF(ISNUMBER(SEARCH(Table2[[#Headers],[מחוזי]],Table2[[#This Row],[role]:[role]])),TRUE,FALSE)</f>
        <v>0</v>
      </c>
      <c r="H305" s="1" t="b">
        <f>IF(ISNUMBER(SEARCH(Table2[[#Headers],[שלום]],Table2[[#This Row],[role]:[role]])),TRUE,FALSE)</f>
        <v>1</v>
      </c>
      <c r="I305" s="1" t="b">
        <f>IF(ISNUMBER(SEARCH(Table2[[#Headers],[אזורי]],Table2[[#This Row],[role]:[role]])),TRUE,FALSE)</f>
        <v>0</v>
      </c>
      <c r="J305" s="1" t="b">
        <f>IF(ISNUMBER(SEARCH(Table2[[#Headers],[ארצי]],Table2[[#This Row],[role]:[role]])),TRUE,FALSE)</f>
        <v>0</v>
      </c>
      <c r="K305" s="1" t="b">
        <f>IF(ISNUMBER(SEARCH(Table2[[#Headers],[עבודה]],Table2[[#This Row],[role]:[role]])),TRUE,FALSE)</f>
        <v>0</v>
      </c>
      <c r="L305" s="1" t="b">
        <f>IF(ISNUMBER(SEARCH(Table2[[#Headers],[עליון]],Table2[[#This Row],[role]:[role]])),TRUE,FALSE)</f>
        <v>0</v>
      </c>
      <c r="M305" s="1" t="b">
        <f>IF(ISNUMBER(SEARCH(Table2[[#Headers],[נוער]],Table2[[#This Row],[role]:[role]])),TRUE,FALSE)</f>
        <v>0</v>
      </c>
      <c r="N305" s="1" t="b">
        <f>IF(ISNUMBER(SEARCH(Table2[[#Headers],[משנה]],Table2[[#This Row],[role]:[role]])),TRUE,FALSE)</f>
        <v>0</v>
      </c>
      <c r="O305" s="1" t="b">
        <f>IF(ISNUMBER(SEARCH(Table2[[#Headers],[בתי המשפט]],Table2[[#This Row],[role]:[role]])),TRUE,FALSE)</f>
        <v>0</v>
      </c>
      <c r="P305" s="1" t="b">
        <f>IF(ISNUMBER(SEARCH(Table2[[#Headers],[מנהל]],Table2[[#This Row],[role]:[role]])),TRUE,FALSE)</f>
        <v>0</v>
      </c>
      <c r="Q305" s="1" t="b">
        <f>IF(ISNUMBER(SEARCH(Table2[[#Headers],[תעבורה]],Table2[[#This Row],[role]:[role]])),TRUE,FALSE)</f>
        <v>0</v>
      </c>
      <c r="R305" s="1" t="b">
        <f>IF(AND(Table2[[#This Row],[נשיא]]=TRUE,AND(Table2[[#This Row],[סגן]]=FALSE,Table2[[#This Row],[משנה]]=FALSE)),TRUE,FALSE)</f>
        <v>0</v>
      </c>
      <c r="S30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6" spans="1:20" x14ac:dyDescent="0.25">
      <c r="A306" s="1" t="s">
        <v>804</v>
      </c>
      <c r="B306" s="1" t="str">
        <f>Table2[[#This Row],[Column1]]</f>
        <v>שופט בית משפט השלום נתניה</v>
      </c>
      <c r="C306" s="1" t="b">
        <f>IF(ISNUMBER(SEARCH(Table2[[#Headers],[סגן]],Table2[[#This Row],[role]:[role]])),TRUE,FALSE)</f>
        <v>0</v>
      </c>
      <c r="D306" s="1" t="b">
        <f>IF(ISNUMBER(SEARCH(Table2[[#Headers],[נשיא]],Table2[[#This Row],[role]:[role]])),TRUE,FALSE)</f>
        <v>0</v>
      </c>
      <c r="E306" s="1" t="b">
        <f>IF(ISNUMBER(SEARCH(Table2[[#Headers],[שופט]],Table2[[#This Row],[role]:[role]])),TRUE,FALSE)</f>
        <v>1</v>
      </c>
      <c r="F306" s="1" t="b">
        <f>IF(ISNUMBER(SEARCH(Table2[[#Headers],[רשם]],Table2[[#This Row],[role]:[role]])),TRUE,FALSE)</f>
        <v>0</v>
      </c>
      <c r="G306" s="1" t="b">
        <f>IF(ISNUMBER(SEARCH(Table2[[#Headers],[מחוזי]],Table2[[#This Row],[role]:[role]])),TRUE,FALSE)</f>
        <v>0</v>
      </c>
      <c r="H306" s="1" t="b">
        <f>IF(ISNUMBER(SEARCH(Table2[[#Headers],[שלום]],Table2[[#This Row],[role]:[role]])),TRUE,FALSE)</f>
        <v>1</v>
      </c>
      <c r="I306" s="1" t="b">
        <f>IF(ISNUMBER(SEARCH(Table2[[#Headers],[אזורי]],Table2[[#This Row],[role]:[role]])),TRUE,FALSE)</f>
        <v>0</v>
      </c>
      <c r="J306" s="1" t="b">
        <f>IF(ISNUMBER(SEARCH(Table2[[#Headers],[ארצי]],Table2[[#This Row],[role]:[role]])),TRUE,FALSE)</f>
        <v>0</v>
      </c>
      <c r="K306" s="1" t="b">
        <f>IF(ISNUMBER(SEARCH(Table2[[#Headers],[עבודה]],Table2[[#This Row],[role]:[role]])),TRUE,FALSE)</f>
        <v>0</v>
      </c>
      <c r="L306" s="1" t="b">
        <f>IF(ISNUMBER(SEARCH(Table2[[#Headers],[עליון]],Table2[[#This Row],[role]:[role]])),TRUE,FALSE)</f>
        <v>0</v>
      </c>
      <c r="M306" s="1" t="b">
        <f>IF(ISNUMBER(SEARCH(Table2[[#Headers],[נוער]],Table2[[#This Row],[role]:[role]])),TRUE,FALSE)</f>
        <v>0</v>
      </c>
      <c r="N306" s="1" t="b">
        <f>IF(ISNUMBER(SEARCH(Table2[[#Headers],[משנה]],Table2[[#This Row],[role]:[role]])),TRUE,FALSE)</f>
        <v>0</v>
      </c>
      <c r="O306" s="1" t="b">
        <f>IF(ISNUMBER(SEARCH(Table2[[#Headers],[בתי המשפט]],Table2[[#This Row],[role]:[role]])),TRUE,FALSE)</f>
        <v>0</v>
      </c>
      <c r="P306" s="1" t="b">
        <f>IF(ISNUMBER(SEARCH(Table2[[#Headers],[מנהל]],Table2[[#This Row],[role]:[role]])),TRUE,FALSE)</f>
        <v>0</v>
      </c>
      <c r="Q306" s="1" t="b">
        <f>IF(ISNUMBER(SEARCH(Table2[[#Headers],[תעבורה]],Table2[[#This Row],[role]:[role]])),TRUE,FALSE)</f>
        <v>0</v>
      </c>
      <c r="R306" s="1" t="b">
        <f>IF(AND(Table2[[#This Row],[נשיא]]=TRUE,AND(Table2[[#This Row],[סגן]]=FALSE,Table2[[#This Row],[משנה]]=FALSE)),TRUE,FALSE)</f>
        <v>0</v>
      </c>
      <c r="S30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7" spans="1:20" x14ac:dyDescent="0.25">
      <c r="A307" s="1" t="s">
        <v>2051</v>
      </c>
      <c r="B307" s="1" t="str">
        <f>Table2[[#This Row],[Column1]]</f>
        <v>שופט בית משפט השלום עכו</v>
      </c>
      <c r="C307" s="1" t="b">
        <f>IF(ISNUMBER(SEARCH(Table2[[#Headers],[סגן]],Table2[[#This Row],[role]:[role]])),TRUE,FALSE)</f>
        <v>0</v>
      </c>
      <c r="D307" s="1" t="b">
        <f>IF(ISNUMBER(SEARCH(Table2[[#Headers],[נשיא]],Table2[[#This Row],[role]:[role]])),TRUE,FALSE)</f>
        <v>0</v>
      </c>
      <c r="E307" s="1" t="b">
        <f>IF(ISNUMBER(SEARCH(Table2[[#Headers],[שופט]],Table2[[#This Row],[role]:[role]])),TRUE,FALSE)</f>
        <v>1</v>
      </c>
      <c r="F307" s="1" t="b">
        <f>IF(ISNUMBER(SEARCH(Table2[[#Headers],[רשם]],Table2[[#This Row],[role]:[role]])),TRUE,FALSE)</f>
        <v>0</v>
      </c>
      <c r="G307" s="1" t="b">
        <f>IF(ISNUMBER(SEARCH(Table2[[#Headers],[מחוזי]],Table2[[#This Row],[role]:[role]])),TRUE,FALSE)</f>
        <v>0</v>
      </c>
      <c r="H307" s="1" t="b">
        <f>IF(ISNUMBER(SEARCH(Table2[[#Headers],[שלום]],Table2[[#This Row],[role]:[role]])),TRUE,FALSE)</f>
        <v>1</v>
      </c>
      <c r="I307" s="1" t="b">
        <f>IF(ISNUMBER(SEARCH(Table2[[#Headers],[אזורי]],Table2[[#This Row],[role]:[role]])),TRUE,FALSE)</f>
        <v>0</v>
      </c>
      <c r="J307" s="1" t="b">
        <f>IF(ISNUMBER(SEARCH(Table2[[#Headers],[ארצי]],Table2[[#This Row],[role]:[role]])),TRUE,FALSE)</f>
        <v>0</v>
      </c>
      <c r="K307" s="1" t="b">
        <f>IF(ISNUMBER(SEARCH(Table2[[#Headers],[עבודה]],Table2[[#This Row],[role]:[role]])),TRUE,FALSE)</f>
        <v>0</v>
      </c>
      <c r="L307" s="1" t="b">
        <f>IF(ISNUMBER(SEARCH(Table2[[#Headers],[עליון]],Table2[[#This Row],[role]:[role]])),TRUE,FALSE)</f>
        <v>0</v>
      </c>
      <c r="M307" s="1" t="b">
        <f>IF(ISNUMBER(SEARCH(Table2[[#Headers],[נוער]],Table2[[#This Row],[role]:[role]])),TRUE,FALSE)</f>
        <v>0</v>
      </c>
      <c r="N307" s="1" t="b">
        <f>IF(ISNUMBER(SEARCH(Table2[[#Headers],[משנה]],Table2[[#This Row],[role]:[role]])),TRUE,FALSE)</f>
        <v>0</v>
      </c>
      <c r="O307" s="1" t="b">
        <f>IF(ISNUMBER(SEARCH(Table2[[#Headers],[בתי המשפט]],Table2[[#This Row],[role]:[role]])),TRUE,FALSE)</f>
        <v>0</v>
      </c>
      <c r="P307" s="1" t="b">
        <f>IF(ISNUMBER(SEARCH(Table2[[#Headers],[מנהל]],Table2[[#This Row],[role]:[role]])),TRUE,FALSE)</f>
        <v>0</v>
      </c>
      <c r="Q307" s="1" t="b">
        <f>IF(ISNUMBER(SEARCH(Table2[[#Headers],[תעבורה]],Table2[[#This Row],[role]:[role]])),TRUE,FALSE)</f>
        <v>0</v>
      </c>
      <c r="R307" s="1" t="b">
        <f>IF(AND(Table2[[#This Row],[נשיא]]=TRUE,AND(Table2[[#This Row],[סגן]]=FALSE,Table2[[#This Row],[משנה]]=FALSE)),TRUE,FALSE)</f>
        <v>0</v>
      </c>
      <c r="S30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8" spans="1:20" x14ac:dyDescent="0.25">
      <c r="A308" s="1" t="s">
        <v>3573</v>
      </c>
      <c r="B308" s="1" t="str">
        <f>Table2[[#This Row],[Column1]]</f>
        <v>שופט בית משפט השלום עכו בדימוס</v>
      </c>
      <c r="C308" s="1" t="b">
        <f>IF(ISNUMBER(SEARCH(Table2[[#Headers],[סגן]],Table2[[#This Row],[role]:[role]])),TRUE,FALSE)</f>
        <v>0</v>
      </c>
      <c r="D308" s="1" t="b">
        <f>IF(ISNUMBER(SEARCH(Table2[[#Headers],[נשיא]],Table2[[#This Row],[role]:[role]])),TRUE,FALSE)</f>
        <v>0</v>
      </c>
      <c r="E308" s="1" t="b">
        <f>IF(ISNUMBER(SEARCH(Table2[[#Headers],[שופט]],Table2[[#This Row],[role]:[role]])),TRUE,FALSE)</f>
        <v>1</v>
      </c>
      <c r="F308" s="1" t="b">
        <f>IF(ISNUMBER(SEARCH(Table2[[#Headers],[רשם]],Table2[[#This Row],[role]:[role]])),TRUE,FALSE)</f>
        <v>0</v>
      </c>
      <c r="G308" s="1" t="b">
        <f>IF(ISNUMBER(SEARCH(Table2[[#Headers],[מחוזי]],Table2[[#This Row],[role]:[role]])),TRUE,FALSE)</f>
        <v>0</v>
      </c>
      <c r="H308" s="1" t="b">
        <f>IF(ISNUMBER(SEARCH(Table2[[#Headers],[שלום]],Table2[[#This Row],[role]:[role]])),TRUE,FALSE)</f>
        <v>1</v>
      </c>
      <c r="I308" s="1" t="b">
        <f>IF(ISNUMBER(SEARCH(Table2[[#Headers],[אזורי]],Table2[[#This Row],[role]:[role]])),TRUE,FALSE)</f>
        <v>0</v>
      </c>
      <c r="J308" s="1" t="b">
        <f>IF(ISNUMBER(SEARCH(Table2[[#Headers],[ארצי]],Table2[[#This Row],[role]:[role]])),TRUE,FALSE)</f>
        <v>0</v>
      </c>
      <c r="K308" s="1" t="b">
        <f>IF(ISNUMBER(SEARCH(Table2[[#Headers],[עבודה]],Table2[[#This Row],[role]:[role]])),TRUE,FALSE)</f>
        <v>0</v>
      </c>
      <c r="L308" s="1" t="b">
        <f>IF(ISNUMBER(SEARCH(Table2[[#Headers],[עליון]],Table2[[#This Row],[role]:[role]])),TRUE,FALSE)</f>
        <v>0</v>
      </c>
      <c r="M308" s="1" t="b">
        <f>IF(ISNUMBER(SEARCH(Table2[[#Headers],[נוער]],Table2[[#This Row],[role]:[role]])),TRUE,FALSE)</f>
        <v>0</v>
      </c>
      <c r="N308" s="1" t="b">
        <f>IF(ISNUMBER(SEARCH(Table2[[#Headers],[משנה]],Table2[[#This Row],[role]:[role]])),TRUE,FALSE)</f>
        <v>0</v>
      </c>
      <c r="O308" s="1" t="b">
        <f>IF(ISNUMBER(SEARCH(Table2[[#Headers],[בתי המשפט]],Table2[[#This Row],[role]:[role]])),TRUE,FALSE)</f>
        <v>0</v>
      </c>
      <c r="P308" s="1" t="b">
        <f>IF(ISNUMBER(SEARCH(Table2[[#Headers],[מנהל]],Table2[[#This Row],[role]:[role]])),TRUE,FALSE)</f>
        <v>0</v>
      </c>
      <c r="Q308" s="1" t="b">
        <f>IF(ISNUMBER(SEARCH(Table2[[#Headers],[תעבורה]],Table2[[#This Row],[role]:[role]])),TRUE,FALSE)</f>
        <v>0</v>
      </c>
      <c r="R308" s="1" t="b">
        <f>IF(AND(Table2[[#This Row],[נשיא]]=TRUE,AND(Table2[[#This Row],[סגן]]=FALSE,Table2[[#This Row],[משנה]]=FALSE)),TRUE,FALSE)</f>
        <v>0</v>
      </c>
      <c r="S30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09" spans="1:20" x14ac:dyDescent="0.25">
      <c r="A309" s="1" t="s">
        <v>2110</v>
      </c>
      <c r="B309" s="1" t="str">
        <f>Table2[[#This Row],[Column1]]</f>
        <v>שופט בית משפט השלום עפולה</v>
      </c>
      <c r="C309" s="1" t="b">
        <f>IF(ISNUMBER(SEARCH(Table2[[#Headers],[סגן]],Table2[[#This Row],[role]:[role]])),TRUE,FALSE)</f>
        <v>0</v>
      </c>
      <c r="D309" s="1" t="b">
        <f>IF(ISNUMBER(SEARCH(Table2[[#Headers],[נשיא]],Table2[[#This Row],[role]:[role]])),TRUE,FALSE)</f>
        <v>0</v>
      </c>
      <c r="E309" s="1" t="b">
        <f>IF(ISNUMBER(SEARCH(Table2[[#Headers],[שופט]],Table2[[#This Row],[role]:[role]])),TRUE,FALSE)</f>
        <v>1</v>
      </c>
      <c r="F309" s="1" t="b">
        <f>IF(ISNUMBER(SEARCH(Table2[[#Headers],[רשם]],Table2[[#This Row],[role]:[role]])),TRUE,FALSE)</f>
        <v>0</v>
      </c>
      <c r="G309" s="1" t="b">
        <f>IF(ISNUMBER(SEARCH(Table2[[#Headers],[מחוזי]],Table2[[#This Row],[role]:[role]])),TRUE,FALSE)</f>
        <v>0</v>
      </c>
      <c r="H309" s="1" t="b">
        <f>IF(ISNUMBER(SEARCH(Table2[[#Headers],[שלום]],Table2[[#This Row],[role]:[role]])),TRUE,FALSE)</f>
        <v>1</v>
      </c>
      <c r="I309" s="1" t="b">
        <f>IF(ISNUMBER(SEARCH(Table2[[#Headers],[אזורי]],Table2[[#This Row],[role]:[role]])),TRUE,FALSE)</f>
        <v>0</v>
      </c>
      <c r="J309" s="1" t="b">
        <f>IF(ISNUMBER(SEARCH(Table2[[#Headers],[ארצי]],Table2[[#This Row],[role]:[role]])),TRUE,FALSE)</f>
        <v>0</v>
      </c>
      <c r="K309" s="1" t="b">
        <f>IF(ISNUMBER(SEARCH(Table2[[#Headers],[עבודה]],Table2[[#This Row],[role]:[role]])),TRUE,FALSE)</f>
        <v>0</v>
      </c>
      <c r="L309" s="1" t="b">
        <f>IF(ISNUMBER(SEARCH(Table2[[#Headers],[עליון]],Table2[[#This Row],[role]:[role]])),TRUE,FALSE)</f>
        <v>0</v>
      </c>
      <c r="M309" s="1" t="b">
        <f>IF(ISNUMBER(SEARCH(Table2[[#Headers],[נוער]],Table2[[#This Row],[role]:[role]])),TRUE,FALSE)</f>
        <v>0</v>
      </c>
      <c r="N309" s="1" t="b">
        <f>IF(ISNUMBER(SEARCH(Table2[[#Headers],[משנה]],Table2[[#This Row],[role]:[role]])),TRUE,FALSE)</f>
        <v>0</v>
      </c>
      <c r="O309" s="1" t="b">
        <f>IF(ISNUMBER(SEARCH(Table2[[#Headers],[בתי המשפט]],Table2[[#This Row],[role]:[role]])),TRUE,FALSE)</f>
        <v>0</v>
      </c>
      <c r="P309" s="1" t="b">
        <f>IF(ISNUMBER(SEARCH(Table2[[#Headers],[מנהל]],Table2[[#This Row],[role]:[role]])),TRUE,FALSE)</f>
        <v>0</v>
      </c>
      <c r="Q309" s="1" t="b">
        <f>IF(ISNUMBER(SEARCH(Table2[[#Headers],[תעבורה]],Table2[[#This Row],[role]:[role]])),TRUE,FALSE)</f>
        <v>0</v>
      </c>
      <c r="R309" s="1" t="b">
        <f>IF(AND(Table2[[#This Row],[נשיא]]=TRUE,AND(Table2[[#This Row],[סגן]]=FALSE,Table2[[#This Row],[משנה]]=FALSE)),TRUE,FALSE)</f>
        <v>0</v>
      </c>
      <c r="S30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0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0" spans="1:20" x14ac:dyDescent="0.25">
      <c r="A310" s="1" t="s">
        <v>2569</v>
      </c>
      <c r="B310" s="1" t="str">
        <f>Table2[[#This Row],[Column1]]</f>
        <v>שופט בית משפט השלום פ"ת</v>
      </c>
      <c r="C310" s="1" t="b">
        <f>IF(ISNUMBER(SEARCH(Table2[[#Headers],[סגן]],Table2[[#This Row],[role]:[role]])),TRUE,FALSE)</f>
        <v>0</v>
      </c>
      <c r="D310" s="1" t="b">
        <f>IF(ISNUMBER(SEARCH(Table2[[#Headers],[נשיא]],Table2[[#This Row],[role]:[role]])),TRUE,FALSE)</f>
        <v>0</v>
      </c>
      <c r="E310" s="1" t="b">
        <f>IF(ISNUMBER(SEARCH(Table2[[#Headers],[שופט]],Table2[[#This Row],[role]:[role]])),TRUE,FALSE)</f>
        <v>1</v>
      </c>
      <c r="F310" s="1" t="b">
        <f>IF(ISNUMBER(SEARCH(Table2[[#Headers],[רשם]],Table2[[#This Row],[role]:[role]])),TRUE,FALSE)</f>
        <v>0</v>
      </c>
      <c r="G310" s="1" t="b">
        <f>IF(ISNUMBER(SEARCH(Table2[[#Headers],[מחוזי]],Table2[[#This Row],[role]:[role]])),TRUE,FALSE)</f>
        <v>0</v>
      </c>
      <c r="H310" s="1" t="b">
        <f>IF(ISNUMBER(SEARCH(Table2[[#Headers],[שלום]],Table2[[#This Row],[role]:[role]])),TRUE,FALSE)</f>
        <v>1</v>
      </c>
      <c r="I310" s="1" t="b">
        <f>IF(ISNUMBER(SEARCH(Table2[[#Headers],[אזורי]],Table2[[#This Row],[role]:[role]])),TRUE,FALSE)</f>
        <v>0</v>
      </c>
      <c r="J310" s="1" t="b">
        <f>IF(ISNUMBER(SEARCH(Table2[[#Headers],[ארצי]],Table2[[#This Row],[role]:[role]])),TRUE,FALSE)</f>
        <v>0</v>
      </c>
      <c r="K310" s="1" t="b">
        <f>IF(ISNUMBER(SEARCH(Table2[[#Headers],[עבודה]],Table2[[#This Row],[role]:[role]])),TRUE,FALSE)</f>
        <v>0</v>
      </c>
      <c r="L310" s="1" t="b">
        <f>IF(ISNUMBER(SEARCH(Table2[[#Headers],[עליון]],Table2[[#This Row],[role]:[role]])),TRUE,FALSE)</f>
        <v>0</v>
      </c>
      <c r="M310" s="1" t="b">
        <f>IF(ISNUMBER(SEARCH(Table2[[#Headers],[נוער]],Table2[[#This Row],[role]:[role]])),TRUE,FALSE)</f>
        <v>0</v>
      </c>
      <c r="N310" s="1" t="b">
        <f>IF(ISNUMBER(SEARCH(Table2[[#Headers],[משנה]],Table2[[#This Row],[role]:[role]])),TRUE,FALSE)</f>
        <v>0</v>
      </c>
      <c r="O310" s="1" t="b">
        <f>IF(ISNUMBER(SEARCH(Table2[[#Headers],[בתי המשפט]],Table2[[#This Row],[role]:[role]])),TRUE,FALSE)</f>
        <v>0</v>
      </c>
      <c r="P310" s="1" t="b">
        <f>IF(ISNUMBER(SEARCH(Table2[[#Headers],[מנהל]],Table2[[#This Row],[role]:[role]])),TRUE,FALSE)</f>
        <v>0</v>
      </c>
      <c r="Q310" s="1" t="b">
        <f>IF(ISNUMBER(SEARCH(Table2[[#Headers],[תעבורה]],Table2[[#This Row],[role]:[role]])),TRUE,FALSE)</f>
        <v>0</v>
      </c>
      <c r="R310" s="1" t="b">
        <f>IF(AND(Table2[[#This Row],[נשיא]]=TRUE,AND(Table2[[#This Row],[סגן]]=FALSE,Table2[[#This Row],[משנה]]=FALSE)),TRUE,FALSE)</f>
        <v>0</v>
      </c>
      <c r="S31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1" spans="1:20" x14ac:dyDescent="0.25">
      <c r="A311" s="1" t="s">
        <v>4068</v>
      </c>
      <c r="B311" s="1" t="str">
        <f>Table2[[#This Row],[Column1]]</f>
        <v>שופט בית משפט השלום פ"ת בדימוס</v>
      </c>
      <c r="C311" s="1" t="b">
        <f>IF(ISNUMBER(SEARCH(Table2[[#Headers],[סגן]],Table2[[#This Row],[role]:[role]])),TRUE,FALSE)</f>
        <v>0</v>
      </c>
      <c r="D311" s="1" t="b">
        <f>IF(ISNUMBER(SEARCH(Table2[[#Headers],[נשיא]],Table2[[#This Row],[role]:[role]])),TRUE,FALSE)</f>
        <v>0</v>
      </c>
      <c r="E311" s="1" t="b">
        <f>IF(ISNUMBER(SEARCH(Table2[[#Headers],[שופט]],Table2[[#This Row],[role]:[role]])),TRUE,FALSE)</f>
        <v>1</v>
      </c>
      <c r="F311" s="1" t="b">
        <f>IF(ISNUMBER(SEARCH(Table2[[#Headers],[רשם]],Table2[[#This Row],[role]:[role]])),TRUE,FALSE)</f>
        <v>0</v>
      </c>
      <c r="G311" s="1" t="b">
        <f>IF(ISNUMBER(SEARCH(Table2[[#Headers],[מחוזי]],Table2[[#This Row],[role]:[role]])),TRUE,FALSE)</f>
        <v>0</v>
      </c>
      <c r="H311" s="1" t="b">
        <f>IF(ISNUMBER(SEARCH(Table2[[#Headers],[שלום]],Table2[[#This Row],[role]:[role]])),TRUE,FALSE)</f>
        <v>1</v>
      </c>
      <c r="I311" s="1" t="b">
        <f>IF(ISNUMBER(SEARCH(Table2[[#Headers],[אזורי]],Table2[[#This Row],[role]:[role]])),TRUE,FALSE)</f>
        <v>0</v>
      </c>
      <c r="J311" s="1" t="b">
        <f>IF(ISNUMBER(SEARCH(Table2[[#Headers],[ארצי]],Table2[[#This Row],[role]:[role]])),TRUE,FALSE)</f>
        <v>0</v>
      </c>
      <c r="K311" s="1" t="b">
        <f>IF(ISNUMBER(SEARCH(Table2[[#Headers],[עבודה]],Table2[[#This Row],[role]:[role]])),TRUE,FALSE)</f>
        <v>0</v>
      </c>
      <c r="L311" s="1" t="b">
        <f>IF(ISNUMBER(SEARCH(Table2[[#Headers],[עליון]],Table2[[#This Row],[role]:[role]])),TRUE,FALSE)</f>
        <v>0</v>
      </c>
      <c r="M311" s="1" t="b">
        <f>IF(ISNUMBER(SEARCH(Table2[[#Headers],[נוער]],Table2[[#This Row],[role]:[role]])),TRUE,FALSE)</f>
        <v>0</v>
      </c>
      <c r="N311" s="1" t="b">
        <f>IF(ISNUMBER(SEARCH(Table2[[#Headers],[משנה]],Table2[[#This Row],[role]:[role]])),TRUE,FALSE)</f>
        <v>0</v>
      </c>
      <c r="O311" s="1" t="b">
        <f>IF(ISNUMBER(SEARCH(Table2[[#Headers],[בתי המשפט]],Table2[[#This Row],[role]:[role]])),TRUE,FALSE)</f>
        <v>0</v>
      </c>
      <c r="P311" s="1" t="b">
        <f>IF(ISNUMBER(SEARCH(Table2[[#Headers],[מנהל]],Table2[[#This Row],[role]:[role]])),TRUE,FALSE)</f>
        <v>0</v>
      </c>
      <c r="Q311" s="1" t="b">
        <f>IF(ISNUMBER(SEARCH(Table2[[#Headers],[תעבורה]],Table2[[#This Row],[role]:[role]])),TRUE,FALSE)</f>
        <v>0</v>
      </c>
      <c r="R311" s="1" t="b">
        <f>IF(AND(Table2[[#This Row],[נשיא]]=TRUE,AND(Table2[[#This Row],[סגן]]=FALSE,Table2[[#This Row],[משנה]]=FALSE)),TRUE,FALSE)</f>
        <v>0</v>
      </c>
      <c r="S31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2" spans="1:20" x14ac:dyDescent="0.25">
      <c r="A312" s="1" t="s">
        <v>3352</v>
      </c>
      <c r="B312" s="1" t="str">
        <f>Table2[[#This Row],[Column1]]</f>
        <v>שופט בית משפט השלום צפת</v>
      </c>
      <c r="C312" s="1" t="b">
        <f>IF(ISNUMBER(SEARCH(Table2[[#Headers],[סגן]],Table2[[#This Row],[role]:[role]])),TRUE,FALSE)</f>
        <v>0</v>
      </c>
      <c r="D312" s="1" t="b">
        <f>IF(ISNUMBER(SEARCH(Table2[[#Headers],[נשיא]],Table2[[#This Row],[role]:[role]])),TRUE,FALSE)</f>
        <v>0</v>
      </c>
      <c r="E312" s="1" t="b">
        <f>IF(ISNUMBER(SEARCH(Table2[[#Headers],[שופט]],Table2[[#This Row],[role]:[role]])),TRUE,FALSE)</f>
        <v>1</v>
      </c>
      <c r="F312" s="1" t="b">
        <f>IF(ISNUMBER(SEARCH(Table2[[#Headers],[רשם]],Table2[[#This Row],[role]:[role]])),TRUE,FALSE)</f>
        <v>0</v>
      </c>
      <c r="G312" s="1" t="b">
        <f>IF(ISNUMBER(SEARCH(Table2[[#Headers],[מחוזי]],Table2[[#This Row],[role]:[role]])),TRUE,FALSE)</f>
        <v>0</v>
      </c>
      <c r="H312" s="1" t="b">
        <f>IF(ISNUMBER(SEARCH(Table2[[#Headers],[שלום]],Table2[[#This Row],[role]:[role]])),TRUE,FALSE)</f>
        <v>1</v>
      </c>
      <c r="I312" s="1" t="b">
        <f>IF(ISNUMBER(SEARCH(Table2[[#Headers],[אזורי]],Table2[[#This Row],[role]:[role]])),TRUE,FALSE)</f>
        <v>0</v>
      </c>
      <c r="J312" s="1" t="b">
        <f>IF(ISNUMBER(SEARCH(Table2[[#Headers],[ארצי]],Table2[[#This Row],[role]:[role]])),TRUE,FALSE)</f>
        <v>0</v>
      </c>
      <c r="K312" s="1" t="b">
        <f>IF(ISNUMBER(SEARCH(Table2[[#Headers],[עבודה]],Table2[[#This Row],[role]:[role]])),TRUE,FALSE)</f>
        <v>0</v>
      </c>
      <c r="L312" s="1" t="b">
        <f>IF(ISNUMBER(SEARCH(Table2[[#Headers],[עליון]],Table2[[#This Row],[role]:[role]])),TRUE,FALSE)</f>
        <v>0</v>
      </c>
      <c r="M312" s="1" t="b">
        <f>IF(ISNUMBER(SEARCH(Table2[[#Headers],[נוער]],Table2[[#This Row],[role]:[role]])),TRUE,FALSE)</f>
        <v>0</v>
      </c>
      <c r="N312" s="1" t="b">
        <f>IF(ISNUMBER(SEARCH(Table2[[#Headers],[משנה]],Table2[[#This Row],[role]:[role]])),TRUE,FALSE)</f>
        <v>0</v>
      </c>
      <c r="O312" s="1" t="b">
        <f>IF(ISNUMBER(SEARCH(Table2[[#Headers],[בתי המשפט]],Table2[[#This Row],[role]:[role]])),TRUE,FALSE)</f>
        <v>0</v>
      </c>
      <c r="P312" s="1" t="b">
        <f>IF(ISNUMBER(SEARCH(Table2[[#Headers],[מנהל]],Table2[[#This Row],[role]:[role]])),TRUE,FALSE)</f>
        <v>0</v>
      </c>
      <c r="Q312" s="1" t="b">
        <f>IF(ISNUMBER(SEARCH(Table2[[#Headers],[תעבורה]],Table2[[#This Row],[role]:[role]])),TRUE,FALSE)</f>
        <v>0</v>
      </c>
      <c r="R312" s="1" t="b">
        <f>IF(AND(Table2[[#This Row],[נשיא]]=TRUE,AND(Table2[[#This Row],[סגן]]=FALSE,Table2[[#This Row],[משנה]]=FALSE)),TRUE,FALSE)</f>
        <v>0</v>
      </c>
      <c r="S31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3" spans="1:20" x14ac:dyDescent="0.25">
      <c r="A313" s="1" t="s">
        <v>3344</v>
      </c>
      <c r="B313" s="1" t="str">
        <f>Table2[[#This Row],[Column1]]</f>
        <v>שופט בית משפט השלום צפת בדימוס</v>
      </c>
      <c r="C313" s="1" t="b">
        <f>IF(ISNUMBER(SEARCH(Table2[[#Headers],[סגן]],Table2[[#This Row],[role]:[role]])),TRUE,FALSE)</f>
        <v>0</v>
      </c>
      <c r="D313" s="1" t="b">
        <f>IF(ISNUMBER(SEARCH(Table2[[#Headers],[נשיא]],Table2[[#This Row],[role]:[role]])),TRUE,FALSE)</f>
        <v>0</v>
      </c>
      <c r="E313" s="1" t="b">
        <f>IF(ISNUMBER(SEARCH(Table2[[#Headers],[שופט]],Table2[[#This Row],[role]:[role]])),TRUE,FALSE)</f>
        <v>1</v>
      </c>
      <c r="F313" s="1" t="b">
        <f>IF(ISNUMBER(SEARCH(Table2[[#Headers],[רשם]],Table2[[#This Row],[role]:[role]])),TRUE,FALSE)</f>
        <v>0</v>
      </c>
      <c r="G313" s="1" t="b">
        <f>IF(ISNUMBER(SEARCH(Table2[[#Headers],[מחוזי]],Table2[[#This Row],[role]:[role]])),TRUE,FALSE)</f>
        <v>0</v>
      </c>
      <c r="H313" s="1" t="b">
        <f>IF(ISNUMBER(SEARCH(Table2[[#Headers],[שלום]],Table2[[#This Row],[role]:[role]])),TRUE,FALSE)</f>
        <v>1</v>
      </c>
      <c r="I313" s="1" t="b">
        <f>IF(ISNUMBER(SEARCH(Table2[[#Headers],[אזורי]],Table2[[#This Row],[role]:[role]])),TRUE,FALSE)</f>
        <v>0</v>
      </c>
      <c r="J313" s="1" t="b">
        <f>IF(ISNUMBER(SEARCH(Table2[[#Headers],[ארצי]],Table2[[#This Row],[role]:[role]])),TRUE,FALSE)</f>
        <v>0</v>
      </c>
      <c r="K313" s="1" t="b">
        <f>IF(ISNUMBER(SEARCH(Table2[[#Headers],[עבודה]],Table2[[#This Row],[role]:[role]])),TRUE,FALSE)</f>
        <v>0</v>
      </c>
      <c r="L313" s="1" t="b">
        <f>IF(ISNUMBER(SEARCH(Table2[[#Headers],[עליון]],Table2[[#This Row],[role]:[role]])),TRUE,FALSE)</f>
        <v>0</v>
      </c>
      <c r="M313" s="1" t="b">
        <f>IF(ISNUMBER(SEARCH(Table2[[#Headers],[נוער]],Table2[[#This Row],[role]:[role]])),TRUE,FALSE)</f>
        <v>0</v>
      </c>
      <c r="N313" s="1" t="b">
        <f>IF(ISNUMBER(SEARCH(Table2[[#Headers],[משנה]],Table2[[#This Row],[role]:[role]])),TRUE,FALSE)</f>
        <v>0</v>
      </c>
      <c r="O313" s="1" t="b">
        <f>IF(ISNUMBER(SEARCH(Table2[[#Headers],[בתי המשפט]],Table2[[#This Row],[role]:[role]])),TRUE,FALSE)</f>
        <v>0</v>
      </c>
      <c r="P313" s="1" t="b">
        <f>IF(ISNUMBER(SEARCH(Table2[[#Headers],[מנהל]],Table2[[#This Row],[role]:[role]])),TRUE,FALSE)</f>
        <v>0</v>
      </c>
      <c r="Q313" s="1" t="b">
        <f>IF(ISNUMBER(SEARCH(Table2[[#Headers],[תעבורה]],Table2[[#This Row],[role]:[role]])),TRUE,FALSE)</f>
        <v>0</v>
      </c>
      <c r="R313" s="1" t="b">
        <f>IF(AND(Table2[[#This Row],[נשיא]]=TRUE,AND(Table2[[#This Row],[סגן]]=FALSE,Table2[[#This Row],[משנה]]=FALSE)),TRUE,FALSE)</f>
        <v>0</v>
      </c>
      <c r="S31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4" spans="1:20" x14ac:dyDescent="0.25">
      <c r="A314" s="1" t="s">
        <v>2696</v>
      </c>
      <c r="B314" s="1" t="str">
        <f>Table2[[#This Row],[Column1]]</f>
        <v>שופט בית משפט השלום קריות</v>
      </c>
      <c r="C314" s="1" t="b">
        <f>IF(ISNUMBER(SEARCH(Table2[[#Headers],[סגן]],Table2[[#This Row],[role]:[role]])),TRUE,FALSE)</f>
        <v>0</v>
      </c>
      <c r="D314" s="1" t="b">
        <f>IF(ISNUMBER(SEARCH(Table2[[#Headers],[נשיא]],Table2[[#This Row],[role]:[role]])),TRUE,FALSE)</f>
        <v>0</v>
      </c>
      <c r="E314" s="1" t="b">
        <f>IF(ISNUMBER(SEARCH(Table2[[#Headers],[שופט]],Table2[[#This Row],[role]:[role]])),TRUE,FALSE)</f>
        <v>1</v>
      </c>
      <c r="F314" s="1" t="b">
        <f>IF(ISNUMBER(SEARCH(Table2[[#Headers],[רשם]],Table2[[#This Row],[role]:[role]])),TRUE,FALSE)</f>
        <v>0</v>
      </c>
      <c r="G314" s="1" t="b">
        <f>IF(ISNUMBER(SEARCH(Table2[[#Headers],[מחוזי]],Table2[[#This Row],[role]:[role]])),TRUE,FALSE)</f>
        <v>0</v>
      </c>
      <c r="H314" s="1" t="b">
        <f>IF(ISNUMBER(SEARCH(Table2[[#Headers],[שלום]],Table2[[#This Row],[role]:[role]])),TRUE,FALSE)</f>
        <v>1</v>
      </c>
      <c r="I314" s="1" t="b">
        <f>IF(ISNUMBER(SEARCH(Table2[[#Headers],[אזורי]],Table2[[#This Row],[role]:[role]])),TRUE,FALSE)</f>
        <v>0</v>
      </c>
      <c r="J314" s="1" t="b">
        <f>IF(ISNUMBER(SEARCH(Table2[[#Headers],[ארצי]],Table2[[#This Row],[role]:[role]])),TRUE,FALSE)</f>
        <v>0</v>
      </c>
      <c r="K314" s="1" t="b">
        <f>IF(ISNUMBER(SEARCH(Table2[[#Headers],[עבודה]],Table2[[#This Row],[role]:[role]])),TRUE,FALSE)</f>
        <v>0</v>
      </c>
      <c r="L314" s="1" t="b">
        <f>IF(ISNUMBER(SEARCH(Table2[[#Headers],[עליון]],Table2[[#This Row],[role]:[role]])),TRUE,FALSE)</f>
        <v>0</v>
      </c>
      <c r="M314" s="1" t="b">
        <f>IF(ISNUMBER(SEARCH(Table2[[#Headers],[נוער]],Table2[[#This Row],[role]:[role]])),TRUE,FALSE)</f>
        <v>0</v>
      </c>
      <c r="N314" s="1" t="b">
        <f>IF(ISNUMBER(SEARCH(Table2[[#Headers],[משנה]],Table2[[#This Row],[role]:[role]])),TRUE,FALSE)</f>
        <v>0</v>
      </c>
      <c r="O314" s="1" t="b">
        <f>IF(ISNUMBER(SEARCH(Table2[[#Headers],[בתי המשפט]],Table2[[#This Row],[role]:[role]])),TRUE,FALSE)</f>
        <v>0</v>
      </c>
      <c r="P314" s="1" t="b">
        <f>IF(ISNUMBER(SEARCH(Table2[[#Headers],[מנהל]],Table2[[#This Row],[role]:[role]])),TRUE,FALSE)</f>
        <v>0</v>
      </c>
      <c r="Q314" s="1" t="b">
        <f>IF(ISNUMBER(SEARCH(Table2[[#Headers],[תעבורה]],Table2[[#This Row],[role]:[role]])),TRUE,FALSE)</f>
        <v>0</v>
      </c>
      <c r="R314" s="1" t="b">
        <f>IF(AND(Table2[[#This Row],[נשיא]]=TRUE,AND(Table2[[#This Row],[סגן]]=FALSE,Table2[[#This Row],[משנה]]=FALSE)),TRUE,FALSE)</f>
        <v>0</v>
      </c>
      <c r="S31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5" spans="1:20" x14ac:dyDescent="0.25">
      <c r="A315" s="1" t="s">
        <v>604</v>
      </c>
      <c r="B315" s="1" t="str">
        <f>Table2[[#This Row],[Column1]]</f>
        <v>שופט בית משפט השלום קריות בדימוס</v>
      </c>
      <c r="C315" s="1" t="b">
        <f>IF(ISNUMBER(SEARCH(Table2[[#Headers],[סגן]],Table2[[#This Row],[role]:[role]])),TRUE,FALSE)</f>
        <v>0</v>
      </c>
      <c r="D315" s="1" t="b">
        <f>IF(ISNUMBER(SEARCH(Table2[[#Headers],[נשיא]],Table2[[#This Row],[role]:[role]])),TRUE,FALSE)</f>
        <v>0</v>
      </c>
      <c r="E315" s="1" t="b">
        <f>IF(ISNUMBER(SEARCH(Table2[[#Headers],[שופט]],Table2[[#This Row],[role]:[role]])),TRUE,FALSE)</f>
        <v>1</v>
      </c>
      <c r="F315" s="1" t="b">
        <f>IF(ISNUMBER(SEARCH(Table2[[#Headers],[רשם]],Table2[[#This Row],[role]:[role]])),TRUE,FALSE)</f>
        <v>0</v>
      </c>
      <c r="G315" s="1" t="b">
        <f>IF(ISNUMBER(SEARCH(Table2[[#Headers],[מחוזי]],Table2[[#This Row],[role]:[role]])),TRUE,FALSE)</f>
        <v>0</v>
      </c>
      <c r="H315" s="1" t="b">
        <f>IF(ISNUMBER(SEARCH(Table2[[#Headers],[שלום]],Table2[[#This Row],[role]:[role]])),TRUE,FALSE)</f>
        <v>1</v>
      </c>
      <c r="I315" s="1" t="b">
        <f>IF(ISNUMBER(SEARCH(Table2[[#Headers],[אזורי]],Table2[[#This Row],[role]:[role]])),TRUE,FALSE)</f>
        <v>0</v>
      </c>
      <c r="J315" s="1" t="b">
        <f>IF(ISNUMBER(SEARCH(Table2[[#Headers],[ארצי]],Table2[[#This Row],[role]:[role]])),TRUE,FALSE)</f>
        <v>0</v>
      </c>
      <c r="K315" s="1" t="b">
        <f>IF(ISNUMBER(SEARCH(Table2[[#Headers],[עבודה]],Table2[[#This Row],[role]:[role]])),TRUE,FALSE)</f>
        <v>0</v>
      </c>
      <c r="L315" s="1" t="b">
        <f>IF(ISNUMBER(SEARCH(Table2[[#Headers],[עליון]],Table2[[#This Row],[role]:[role]])),TRUE,FALSE)</f>
        <v>0</v>
      </c>
      <c r="M315" s="1" t="b">
        <f>IF(ISNUMBER(SEARCH(Table2[[#Headers],[נוער]],Table2[[#This Row],[role]:[role]])),TRUE,FALSE)</f>
        <v>0</v>
      </c>
      <c r="N315" s="1" t="b">
        <f>IF(ISNUMBER(SEARCH(Table2[[#Headers],[משנה]],Table2[[#This Row],[role]:[role]])),TRUE,FALSE)</f>
        <v>0</v>
      </c>
      <c r="O315" s="1" t="b">
        <f>IF(ISNUMBER(SEARCH(Table2[[#Headers],[בתי המשפט]],Table2[[#This Row],[role]:[role]])),TRUE,FALSE)</f>
        <v>0</v>
      </c>
      <c r="P315" s="1" t="b">
        <f>IF(ISNUMBER(SEARCH(Table2[[#Headers],[מנהל]],Table2[[#This Row],[role]:[role]])),TRUE,FALSE)</f>
        <v>0</v>
      </c>
      <c r="Q315" s="1" t="b">
        <f>IF(ISNUMBER(SEARCH(Table2[[#Headers],[תעבורה]],Table2[[#This Row],[role]:[role]])),TRUE,FALSE)</f>
        <v>0</v>
      </c>
      <c r="R315" s="1" t="b">
        <f>IF(AND(Table2[[#This Row],[נשיא]]=TRUE,AND(Table2[[#This Row],[סגן]]=FALSE,Table2[[#This Row],[משנה]]=FALSE)),TRUE,FALSE)</f>
        <v>0</v>
      </c>
      <c r="S31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6" spans="1:20" x14ac:dyDescent="0.25">
      <c r="A316" s="1" t="s">
        <v>1941</v>
      </c>
      <c r="B316" s="1" t="str">
        <f>Table2[[#This Row],[Column1]]</f>
        <v>שופט בית משפט השלום קרית גת</v>
      </c>
      <c r="C316" s="1" t="b">
        <f>IF(ISNUMBER(SEARCH(Table2[[#Headers],[סגן]],Table2[[#This Row],[role]:[role]])),TRUE,FALSE)</f>
        <v>0</v>
      </c>
      <c r="D316" s="1" t="b">
        <f>IF(ISNUMBER(SEARCH(Table2[[#Headers],[נשיא]],Table2[[#This Row],[role]:[role]])),TRUE,FALSE)</f>
        <v>0</v>
      </c>
      <c r="E316" s="1" t="b">
        <f>IF(ISNUMBER(SEARCH(Table2[[#Headers],[שופט]],Table2[[#This Row],[role]:[role]])),TRUE,FALSE)</f>
        <v>1</v>
      </c>
      <c r="F316" s="1" t="b">
        <f>IF(ISNUMBER(SEARCH(Table2[[#Headers],[רשם]],Table2[[#This Row],[role]:[role]])),TRUE,FALSE)</f>
        <v>0</v>
      </c>
      <c r="G316" s="1" t="b">
        <f>IF(ISNUMBER(SEARCH(Table2[[#Headers],[מחוזי]],Table2[[#This Row],[role]:[role]])),TRUE,FALSE)</f>
        <v>0</v>
      </c>
      <c r="H316" s="1" t="b">
        <f>IF(ISNUMBER(SEARCH(Table2[[#Headers],[שלום]],Table2[[#This Row],[role]:[role]])),TRUE,FALSE)</f>
        <v>1</v>
      </c>
      <c r="I316" s="1" t="b">
        <f>IF(ISNUMBER(SEARCH(Table2[[#Headers],[אזורי]],Table2[[#This Row],[role]:[role]])),TRUE,FALSE)</f>
        <v>0</v>
      </c>
      <c r="J316" s="1" t="b">
        <f>IF(ISNUMBER(SEARCH(Table2[[#Headers],[ארצי]],Table2[[#This Row],[role]:[role]])),TRUE,FALSE)</f>
        <v>0</v>
      </c>
      <c r="K316" s="1" t="b">
        <f>IF(ISNUMBER(SEARCH(Table2[[#Headers],[עבודה]],Table2[[#This Row],[role]:[role]])),TRUE,FALSE)</f>
        <v>0</v>
      </c>
      <c r="L316" s="1" t="b">
        <f>IF(ISNUMBER(SEARCH(Table2[[#Headers],[עליון]],Table2[[#This Row],[role]:[role]])),TRUE,FALSE)</f>
        <v>0</v>
      </c>
      <c r="M316" s="1" t="b">
        <f>IF(ISNUMBER(SEARCH(Table2[[#Headers],[נוער]],Table2[[#This Row],[role]:[role]])),TRUE,FALSE)</f>
        <v>0</v>
      </c>
      <c r="N316" s="1" t="b">
        <f>IF(ISNUMBER(SEARCH(Table2[[#Headers],[משנה]],Table2[[#This Row],[role]:[role]])),TRUE,FALSE)</f>
        <v>0</v>
      </c>
      <c r="O316" s="1" t="b">
        <f>IF(ISNUMBER(SEARCH(Table2[[#Headers],[בתי המשפט]],Table2[[#This Row],[role]:[role]])),TRUE,FALSE)</f>
        <v>0</v>
      </c>
      <c r="P316" s="1" t="b">
        <f>IF(ISNUMBER(SEARCH(Table2[[#Headers],[מנהל]],Table2[[#This Row],[role]:[role]])),TRUE,FALSE)</f>
        <v>0</v>
      </c>
      <c r="Q316" s="1" t="b">
        <f>IF(ISNUMBER(SEARCH(Table2[[#Headers],[תעבורה]],Table2[[#This Row],[role]:[role]])),TRUE,FALSE)</f>
        <v>0</v>
      </c>
      <c r="R316" s="1" t="b">
        <f>IF(AND(Table2[[#This Row],[נשיא]]=TRUE,AND(Table2[[#This Row],[סגן]]=FALSE,Table2[[#This Row],[משנה]]=FALSE)),TRUE,FALSE)</f>
        <v>0</v>
      </c>
      <c r="S31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7" spans="1:20" x14ac:dyDescent="0.25">
      <c r="A317" s="1" t="s">
        <v>656</v>
      </c>
      <c r="B317" s="1" t="str">
        <f>Table2[[#This Row],[Column1]]</f>
        <v>שופט בית משפט השלום ראשל"צ</v>
      </c>
      <c r="C317" s="1" t="b">
        <f>IF(ISNUMBER(SEARCH(Table2[[#Headers],[סגן]],Table2[[#This Row],[role]:[role]])),TRUE,FALSE)</f>
        <v>0</v>
      </c>
      <c r="D317" s="1" t="b">
        <f>IF(ISNUMBER(SEARCH(Table2[[#Headers],[נשיא]],Table2[[#This Row],[role]:[role]])),TRUE,FALSE)</f>
        <v>0</v>
      </c>
      <c r="E317" s="1" t="b">
        <f>IF(ISNUMBER(SEARCH(Table2[[#Headers],[שופט]],Table2[[#This Row],[role]:[role]])),TRUE,FALSE)</f>
        <v>1</v>
      </c>
      <c r="F317" s="1" t="b">
        <f>IF(ISNUMBER(SEARCH(Table2[[#Headers],[רשם]],Table2[[#This Row],[role]:[role]])),TRUE,FALSE)</f>
        <v>0</v>
      </c>
      <c r="G317" s="1" t="b">
        <f>IF(ISNUMBER(SEARCH(Table2[[#Headers],[מחוזי]],Table2[[#This Row],[role]:[role]])),TRUE,FALSE)</f>
        <v>0</v>
      </c>
      <c r="H317" s="1" t="b">
        <f>IF(ISNUMBER(SEARCH(Table2[[#Headers],[שלום]],Table2[[#This Row],[role]:[role]])),TRUE,FALSE)</f>
        <v>1</v>
      </c>
      <c r="I317" s="1" t="b">
        <f>IF(ISNUMBER(SEARCH(Table2[[#Headers],[אזורי]],Table2[[#This Row],[role]:[role]])),TRUE,FALSE)</f>
        <v>0</v>
      </c>
      <c r="J317" s="1" t="b">
        <f>IF(ISNUMBER(SEARCH(Table2[[#Headers],[ארצי]],Table2[[#This Row],[role]:[role]])),TRUE,FALSE)</f>
        <v>0</v>
      </c>
      <c r="K317" s="1" t="b">
        <f>IF(ISNUMBER(SEARCH(Table2[[#Headers],[עבודה]],Table2[[#This Row],[role]:[role]])),TRUE,FALSE)</f>
        <v>0</v>
      </c>
      <c r="L317" s="1" t="b">
        <f>IF(ISNUMBER(SEARCH(Table2[[#Headers],[עליון]],Table2[[#This Row],[role]:[role]])),TRUE,FALSE)</f>
        <v>0</v>
      </c>
      <c r="M317" s="1" t="b">
        <f>IF(ISNUMBER(SEARCH(Table2[[#Headers],[נוער]],Table2[[#This Row],[role]:[role]])),TRUE,FALSE)</f>
        <v>0</v>
      </c>
      <c r="N317" s="1" t="b">
        <f>IF(ISNUMBER(SEARCH(Table2[[#Headers],[משנה]],Table2[[#This Row],[role]:[role]])),TRUE,FALSE)</f>
        <v>0</v>
      </c>
      <c r="O317" s="1" t="b">
        <f>IF(ISNUMBER(SEARCH(Table2[[#Headers],[בתי המשפט]],Table2[[#This Row],[role]:[role]])),TRUE,FALSE)</f>
        <v>0</v>
      </c>
      <c r="P317" s="1" t="b">
        <f>IF(ISNUMBER(SEARCH(Table2[[#Headers],[מנהל]],Table2[[#This Row],[role]:[role]])),TRUE,FALSE)</f>
        <v>0</v>
      </c>
      <c r="Q317" s="1" t="b">
        <f>IF(ISNUMBER(SEARCH(Table2[[#Headers],[תעבורה]],Table2[[#This Row],[role]:[role]])),TRUE,FALSE)</f>
        <v>0</v>
      </c>
      <c r="R317" s="1" t="b">
        <f>IF(AND(Table2[[#This Row],[נשיא]]=TRUE,AND(Table2[[#This Row],[סגן]]=FALSE,Table2[[#This Row],[משנה]]=FALSE)),TRUE,FALSE)</f>
        <v>0</v>
      </c>
      <c r="S31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8" spans="1:20" x14ac:dyDescent="0.25">
      <c r="A318" s="1" t="s">
        <v>1340</v>
      </c>
      <c r="B318" s="1" t="str">
        <f>Table2[[#This Row],[Column1]]</f>
        <v>שופט בית משפט השלום ראשל"צ בדימוס</v>
      </c>
      <c r="C318" s="1" t="b">
        <f>IF(ISNUMBER(SEARCH(Table2[[#Headers],[סגן]],Table2[[#This Row],[role]:[role]])),TRUE,FALSE)</f>
        <v>0</v>
      </c>
      <c r="D318" s="1" t="b">
        <f>IF(ISNUMBER(SEARCH(Table2[[#Headers],[נשיא]],Table2[[#This Row],[role]:[role]])),TRUE,FALSE)</f>
        <v>0</v>
      </c>
      <c r="E318" s="1" t="b">
        <f>IF(ISNUMBER(SEARCH(Table2[[#Headers],[שופט]],Table2[[#This Row],[role]:[role]])),TRUE,FALSE)</f>
        <v>1</v>
      </c>
      <c r="F318" s="1" t="b">
        <f>IF(ISNUMBER(SEARCH(Table2[[#Headers],[רשם]],Table2[[#This Row],[role]:[role]])),TRUE,FALSE)</f>
        <v>0</v>
      </c>
      <c r="G318" s="1" t="b">
        <f>IF(ISNUMBER(SEARCH(Table2[[#Headers],[מחוזי]],Table2[[#This Row],[role]:[role]])),TRUE,FALSE)</f>
        <v>0</v>
      </c>
      <c r="H318" s="1" t="b">
        <f>IF(ISNUMBER(SEARCH(Table2[[#Headers],[שלום]],Table2[[#This Row],[role]:[role]])),TRUE,FALSE)</f>
        <v>1</v>
      </c>
      <c r="I318" s="1" t="b">
        <f>IF(ISNUMBER(SEARCH(Table2[[#Headers],[אזורי]],Table2[[#This Row],[role]:[role]])),TRUE,FALSE)</f>
        <v>0</v>
      </c>
      <c r="J318" s="1" t="b">
        <f>IF(ISNUMBER(SEARCH(Table2[[#Headers],[ארצי]],Table2[[#This Row],[role]:[role]])),TRUE,FALSE)</f>
        <v>0</v>
      </c>
      <c r="K318" s="1" t="b">
        <f>IF(ISNUMBER(SEARCH(Table2[[#Headers],[עבודה]],Table2[[#This Row],[role]:[role]])),TRUE,FALSE)</f>
        <v>0</v>
      </c>
      <c r="L318" s="1" t="b">
        <f>IF(ISNUMBER(SEARCH(Table2[[#Headers],[עליון]],Table2[[#This Row],[role]:[role]])),TRUE,FALSE)</f>
        <v>0</v>
      </c>
      <c r="M318" s="1" t="b">
        <f>IF(ISNUMBER(SEARCH(Table2[[#Headers],[נוער]],Table2[[#This Row],[role]:[role]])),TRUE,FALSE)</f>
        <v>0</v>
      </c>
      <c r="N318" s="1" t="b">
        <f>IF(ISNUMBER(SEARCH(Table2[[#Headers],[משנה]],Table2[[#This Row],[role]:[role]])),TRUE,FALSE)</f>
        <v>0</v>
      </c>
      <c r="O318" s="1" t="b">
        <f>IF(ISNUMBER(SEARCH(Table2[[#Headers],[בתי המשפט]],Table2[[#This Row],[role]:[role]])),TRUE,FALSE)</f>
        <v>0</v>
      </c>
      <c r="P318" s="1" t="b">
        <f>IF(ISNUMBER(SEARCH(Table2[[#Headers],[מנהל]],Table2[[#This Row],[role]:[role]])),TRUE,FALSE)</f>
        <v>0</v>
      </c>
      <c r="Q318" s="1" t="b">
        <f>IF(ISNUMBER(SEARCH(Table2[[#Headers],[תעבורה]],Table2[[#This Row],[role]:[role]])),TRUE,FALSE)</f>
        <v>0</v>
      </c>
      <c r="R318" s="1" t="b">
        <f>IF(AND(Table2[[#This Row],[נשיא]]=TRUE,AND(Table2[[#This Row],[סגן]]=FALSE,Table2[[#This Row],[משנה]]=FALSE)),TRUE,FALSE)</f>
        <v>0</v>
      </c>
      <c r="S31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19" spans="1:20" x14ac:dyDescent="0.25">
      <c r="A319" s="1" t="s">
        <v>3518</v>
      </c>
      <c r="B319" s="1" t="str">
        <f>Table2[[#This Row],[Column1]]</f>
        <v>שופט בית משפט השלום רחובות</v>
      </c>
      <c r="C319" s="1" t="b">
        <f>IF(ISNUMBER(SEARCH(Table2[[#Headers],[סגן]],Table2[[#This Row],[role]:[role]])),TRUE,FALSE)</f>
        <v>0</v>
      </c>
      <c r="D319" s="1" t="b">
        <f>IF(ISNUMBER(SEARCH(Table2[[#Headers],[נשיא]],Table2[[#This Row],[role]:[role]])),TRUE,FALSE)</f>
        <v>0</v>
      </c>
      <c r="E319" s="1" t="b">
        <f>IF(ISNUMBER(SEARCH(Table2[[#Headers],[שופט]],Table2[[#This Row],[role]:[role]])),TRUE,FALSE)</f>
        <v>1</v>
      </c>
      <c r="F319" s="1" t="b">
        <f>IF(ISNUMBER(SEARCH(Table2[[#Headers],[רשם]],Table2[[#This Row],[role]:[role]])),TRUE,FALSE)</f>
        <v>0</v>
      </c>
      <c r="G319" s="1" t="b">
        <f>IF(ISNUMBER(SEARCH(Table2[[#Headers],[מחוזי]],Table2[[#This Row],[role]:[role]])),TRUE,FALSE)</f>
        <v>0</v>
      </c>
      <c r="H319" s="1" t="b">
        <f>IF(ISNUMBER(SEARCH(Table2[[#Headers],[שלום]],Table2[[#This Row],[role]:[role]])),TRUE,FALSE)</f>
        <v>1</v>
      </c>
      <c r="I319" s="1" t="b">
        <f>IF(ISNUMBER(SEARCH(Table2[[#Headers],[אזורי]],Table2[[#This Row],[role]:[role]])),TRUE,FALSE)</f>
        <v>0</v>
      </c>
      <c r="J319" s="1" t="b">
        <f>IF(ISNUMBER(SEARCH(Table2[[#Headers],[ארצי]],Table2[[#This Row],[role]:[role]])),TRUE,FALSE)</f>
        <v>0</v>
      </c>
      <c r="K319" s="1" t="b">
        <f>IF(ISNUMBER(SEARCH(Table2[[#Headers],[עבודה]],Table2[[#This Row],[role]:[role]])),TRUE,FALSE)</f>
        <v>0</v>
      </c>
      <c r="L319" s="1" t="b">
        <f>IF(ISNUMBER(SEARCH(Table2[[#Headers],[עליון]],Table2[[#This Row],[role]:[role]])),TRUE,FALSE)</f>
        <v>0</v>
      </c>
      <c r="M319" s="1" t="b">
        <f>IF(ISNUMBER(SEARCH(Table2[[#Headers],[נוער]],Table2[[#This Row],[role]:[role]])),TRUE,FALSE)</f>
        <v>0</v>
      </c>
      <c r="N319" s="1" t="b">
        <f>IF(ISNUMBER(SEARCH(Table2[[#Headers],[משנה]],Table2[[#This Row],[role]:[role]])),TRUE,FALSE)</f>
        <v>0</v>
      </c>
      <c r="O319" s="1" t="b">
        <f>IF(ISNUMBER(SEARCH(Table2[[#Headers],[בתי המשפט]],Table2[[#This Row],[role]:[role]])),TRUE,FALSE)</f>
        <v>0</v>
      </c>
      <c r="P319" s="1" t="b">
        <f>IF(ISNUMBER(SEARCH(Table2[[#Headers],[מנהל]],Table2[[#This Row],[role]:[role]])),TRUE,FALSE)</f>
        <v>0</v>
      </c>
      <c r="Q319" s="1" t="b">
        <f>IF(ISNUMBER(SEARCH(Table2[[#Headers],[תעבורה]],Table2[[#This Row],[role]:[role]])),TRUE,FALSE)</f>
        <v>0</v>
      </c>
      <c r="R319" s="1" t="b">
        <f>IF(AND(Table2[[#This Row],[נשיא]]=TRUE,AND(Table2[[#This Row],[סגן]]=FALSE,Table2[[#This Row],[משנה]]=FALSE)),TRUE,FALSE)</f>
        <v>0</v>
      </c>
      <c r="S31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1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0" spans="1:20" x14ac:dyDescent="0.25">
      <c r="A320" s="1" t="s">
        <v>1099</v>
      </c>
      <c r="B320" s="1" t="str">
        <f>Table2[[#This Row],[Column1]]</f>
        <v>שופט בית משפט השלום רחובות בדימוס</v>
      </c>
      <c r="C320" s="1" t="b">
        <f>IF(ISNUMBER(SEARCH(Table2[[#Headers],[סגן]],Table2[[#This Row],[role]:[role]])),TRUE,FALSE)</f>
        <v>0</v>
      </c>
      <c r="D320" s="1" t="b">
        <f>IF(ISNUMBER(SEARCH(Table2[[#Headers],[נשיא]],Table2[[#This Row],[role]:[role]])),TRUE,FALSE)</f>
        <v>0</v>
      </c>
      <c r="E320" s="1" t="b">
        <f>IF(ISNUMBER(SEARCH(Table2[[#Headers],[שופט]],Table2[[#This Row],[role]:[role]])),TRUE,FALSE)</f>
        <v>1</v>
      </c>
      <c r="F320" s="1" t="b">
        <f>IF(ISNUMBER(SEARCH(Table2[[#Headers],[רשם]],Table2[[#This Row],[role]:[role]])),TRUE,FALSE)</f>
        <v>0</v>
      </c>
      <c r="G320" s="1" t="b">
        <f>IF(ISNUMBER(SEARCH(Table2[[#Headers],[מחוזי]],Table2[[#This Row],[role]:[role]])),TRUE,FALSE)</f>
        <v>0</v>
      </c>
      <c r="H320" s="1" t="b">
        <f>IF(ISNUMBER(SEARCH(Table2[[#Headers],[שלום]],Table2[[#This Row],[role]:[role]])),TRUE,FALSE)</f>
        <v>1</v>
      </c>
      <c r="I320" s="1" t="b">
        <f>IF(ISNUMBER(SEARCH(Table2[[#Headers],[אזורי]],Table2[[#This Row],[role]:[role]])),TRUE,FALSE)</f>
        <v>0</v>
      </c>
      <c r="J320" s="1" t="b">
        <f>IF(ISNUMBER(SEARCH(Table2[[#Headers],[ארצי]],Table2[[#This Row],[role]:[role]])),TRUE,FALSE)</f>
        <v>0</v>
      </c>
      <c r="K320" s="1" t="b">
        <f>IF(ISNUMBER(SEARCH(Table2[[#Headers],[עבודה]],Table2[[#This Row],[role]:[role]])),TRUE,FALSE)</f>
        <v>0</v>
      </c>
      <c r="L320" s="1" t="b">
        <f>IF(ISNUMBER(SEARCH(Table2[[#Headers],[עליון]],Table2[[#This Row],[role]:[role]])),TRUE,FALSE)</f>
        <v>0</v>
      </c>
      <c r="M320" s="1" t="b">
        <f>IF(ISNUMBER(SEARCH(Table2[[#Headers],[נוער]],Table2[[#This Row],[role]:[role]])),TRUE,FALSE)</f>
        <v>0</v>
      </c>
      <c r="N320" s="1" t="b">
        <f>IF(ISNUMBER(SEARCH(Table2[[#Headers],[משנה]],Table2[[#This Row],[role]:[role]])),TRUE,FALSE)</f>
        <v>0</v>
      </c>
      <c r="O320" s="1" t="b">
        <f>IF(ISNUMBER(SEARCH(Table2[[#Headers],[בתי המשפט]],Table2[[#This Row],[role]:[role]])),TRUE,FALSE)</f>
        <v>0</v>
      </c>
      <c r="P320" s="1" t="b">
        <f>IF(ISNUMBER(SEARCH(Table2[[#Headers],[מנהל]],Table2[[#This Row],[role]:[role]])),TRUE,FALSE)</f>
        <v>0</v>
      </c>
      <c r="Q320" s="1" t="b">
        <f>IF(ISNUMBER(SEARCH(Table2[[#Headers],[תעבורה]],Table2[[#This Row],[role]:[role]])),TRUE,FALSE)</f>
        <v>0</v>
      </c>
      <c r="R320" s="1" t="b">
        <f>IF(AND(Table2[[#This Row],[נשיא]]=TRUE,AND(Table2[[#This Row],[סגן]]=FALSE,Table2[[#This Row],[משנה]]=FALSE)),TRUE,FALSE)</f>
        <v>0</v>
      </c>
      <c r="S32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1" spans="1:20" x14ac:dyDescent="0.25">
      <c r="A321" s="1" t="s">
        <v>71</v>
      </c>
      <c r="B321" s="1" t="str">
        <f>Table2[[#This Row],[Column1]]</f>
        <v>שופט בית משפט השלום רמלה</v>
      </c>
      <c r="C321" s="1" t="b">
        <f>IF(ISNUMBER(SEARCH(Table2[[#Headers],[סגן]],Table2[[#This Row],[role]:[role]])),TRUE,FALSE)</f>
        <v>0</v>
      </c>
      <c r="D321" s="1" t="b">
        <f>IF(ISNUMBER(SEARCH(Table2[[#Headers],[נשיא]],Table2[[#This Row],[role]:[role]])),TRUE,FALSE)</f>
        <v>0</v>
      </c>
      <c r="E321" s="1" t="b">
        <f>IF(ISNUMBER(SEARCH(Table2[[#Headers],[שופט]],Table2[[#This Row],[role]:[role]])),TRUE,FALSE)</f>
        <v>1</v>
      </c>
      <c r="F321" s="1" t="b">
        <f>IF(ISNUMBER(SEARCH(Table2[[#Headers],[רשם]],Table2[[#This Row],[role]:[role]])),TRUE,FALSE)</f>
        <v>0</v>
      </c>
      <c r="G321" s="1" t="b">
        <f>IF(ISNUMBER(SEARCH(Table2[[#Headers],[מחוזי]],Table2[[#This Row],[role]:[role]])),TRUE,FALSE)</f>
        <v>0</v>
      </c>
      <c r="H321" s="1" t="b">
        <f>IF(ISNUMBER(SEARCH(Table2[[#Headers],[שלום]],Table2[[#This Row],[role]:[role]])),TRUE,FALSE)</f>
        <v>1</v>
      </c>
      <c r="I321" s="1" t="b">
        <f>IF(ISNUMBER(SEARCH(Table2[[#Headers],[אזורי]],Table2[[#This Row],[role]:[role]])),TRUE,FALSE)</f>
        <v>0</v>
      </c>
      <c r="J321" s="1" t="b">
        <f>IF(ISNUMBER(SEARCH(Table2[[#Headers],[ארצי]],Table2[[#This Row],[role]:[role]])),TRUE,FALSE)</f>
        <v>0</v>
      </c>
      <c r="K321" s="1" t="b">
        <f>IF(ISNUMBER(SEARCH(Table2[[#Headers],[עבודה]],Table2[[#This Row],[role]:[role]])),TRUE,FALSE)</f>
        <v>0</v>
      </c>
      <c r="L321" s="1" t="b">
        <f>IF(ISNUMBER(SEARCH(Table2[[#Headers],[עליון]],Table2[[#This Row],[role]:[role]])),TRUE,FALSE)</f>
        <v>0</v>
      </c>
      <c r="M321" s="1" t="b">
        <f>IF(ISNUMBER(SEARCH(Table2[[#Headers],[נוער]],Table2[[#This Row],[role]:[role]])),TRUE,FALSE)</f>
        <v>0</v>
      </c>
      <c r="N321" s="1" t="b">
        <f>IF(ISNUMBER(SEARCH(Table2[[#Headers],[משנה]],Table2[[#This Row],[role]:[role]])),TRUE,FALSE)</f>
        <v>0</v>
      </c>
      <c r="O321" s="1" t="b">
        <f>IF(ISNUMBER(SEARCH(Table2[[#Headers],[בתי המשפט]],Table2[[#This Row],[role]:[role]])),TRUE,FALSE)</f>
        <v>0</v>
      </c>
      <c r="P321" s="1" t="b">
        <f>IF(ISNUMBER(SEARCH(Table2[[#Headers],[מנהל]],Table2[[#This Row],[role]:[role]])),TRUE,FALSE)</f>
        <v>0</v>
      </c>
      <c r="Q321" s="1" t="b">
        <f>IF(ISNUMBER(SEARCH(Table2[[#Headers],[תעבורה]],Table2[[#This Row],[role]:[role]])),TRUE,FALSE)</f>
        <v>0</v>
      </c>
      <c r="R321" s="1" t="b">
        <f>IF(AND(Table2[[#This Row],[נשיא]]=TRUE,AND(Table2[[#This Row],[סגן]]=FALSE,Table2[[#This Row],[משנה]]=FALSE)),TRUE,FALSE)</f>
        <v>0</v>
      </c>
      <c r="S32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2" spans="1:20" x14ac:dyDescent="0.25">
      <c r="A322" s="1" t="s">
        <v>52</v>
      </c>
      <c r="B322" s="1" t="str">
        <f>Table2[[#This Row],[Column1]]</f>
        <v>שופט בית משפט השלום תל-אביב</v>
      </c>
      <c r="C322" s="1" t="b">
        <f>IF(ISNUMBER(SEARCH(Table2[[#Headers],[סגן]],Table2[[#This Row],[role]:[role]])),TRUE,FALSE)</f>
        <v>0</v>
      </c>
      <c r="D322" s="1" t="b">
        <f>IF(ISNUMBER(SEARCH(Table2[[#Headers],[נשיא]],Table2[[#This Row],[role]:[role]])),TRUE,FALSE)</f>
        <v>0</v>
      </c>
      <c r="E322" s="1" t="b">
        <f>IF(ISNUMBER(SEARCH(Table2[[#Headers],[שופט]],Table2[[#This Row],[role]:[role]])),TRUE,FALSE)</f>
        <v>1</v>
      </c>
      <c r="F322" s="1" t="b">
        <f>IF(ISNUMBER(SEARCH(Table2[[#Headers],[רשם]],Table2[[#This Row],[role]:[role]])),TRUE,FALSE)</f>
        <v>0</v>
      </c>
      <c r="G322" s="1" t="b">
        <f>IF(ISNUMBER(SEARCH(Table2[[#Headers],[מחוזי]],Table2[[#This Row],[role]:[role]])),TRUE,FALSE)</f>
        <v>0</v>
      </c>
      <c r="H322" s="1" t="b">
        <f>IF(ISNUMBER(SEARCH(Table2[[#Headers],[שלום]],Table2[[#This Row],[role]:[role]])),TRUE,FALSE)</f>
        <v>1</v>
      </c>
      <c r="I322" s="1" t="b">
        <f>IF(ISNUMBER(SEARCH(Table2[[#Headers],[אזורי]],Table2[[#This Row],[role]:[role]])),TRUE,FALSE)</f>
        <v>0</v>
      </c>
      <c r="J322" s="1" t="b">
        <f>IF(ISNUMBER(SEARCH(Table2[[#Headers],[ארצי]],Table2[[#This Row],[role]:[role]])),TRUE,FALSE)</f>
        <v>0</v>
      </c>
      <c r="K322" s="1" t="b">
        <f>IF(ISNUMBER(SEARCH(Table2[[#Headers],[עבודה]],Table2[[#This Row],[role]:[role]])),TRUE,FALSE)</f>
        <v>0</v>
      </c>
      <c r="L322" s="1" t="b">
        <f>IF(ISNUMBER(SEARCH(Table2[[#Headers],[עליון]],Table2[[#This Row],[role]:[role]])),TRUE,FALSE)</f>
        <v>0</v>
      </c>
      <c r="M322" s="1" t="b">
        <f>IF(ISNUMBER(SEARCH(Table2[[#Headers],[נוער]],Table2[[#This Row],[role]:[role]])),TRUE,FALSE)</f>
        <v>0</v>
      </c>
      <c r="N322" s="1" t="b">
        <f>IF(ISNUMBER(SEARCH(Table2[[#Headers],[משנה]],Table2[[#This Row],[role]:[role]])),TRUE,FALSE)</f>
        <v>0</v>
      </c>
      <c r="O322" s="1" t="b">
        <f>IF(ISNUMBER(SEARCH(Table2[[#Headers],[בתי המשפט]],Table2[[#This Row],[role]:[role]])),TRUE,FALSE)</f>
        <v>0</v>
      </c>
      <c r="P322" s="1" t="b">
        <f>IF(ISNUMBER(SEARCH(Table2[[#Headers],[מנהל]],Table2[[#This Row],[role]:[role]])),TRUE,FALSE)</f>
        <v>0</v>
      </c>
      <c r="Q322" s="1" t="b">
        <f>IF(ISNUMBER(SEARCH(Table2[[#Headers],[תעבורה]],Table2[[#This Row],[role]:[role]])),TRUE,FALSE)</f>
        <v>0</v>
      </c>
      <c r="R322" s="1" t="b">
        <f>IF(AND(Table2[[#This Row],[נשיא]]=TRUE,AND(Table2[[#This Row],[סגן]]=FALSE,Table2[[#This Row],[משנה]]=FALSE)),TRUE,FALSE)</f>
        <v>0</v>
      </c>
      <c r="S32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3" spans="1:20" x14ac:dyDescent="0.25">
      <c r="A323" s="1" t="s">
        <v>330</v>
      </c>
      <c r="B323" s="1" t="str">
        <f>Table2[[#This Row],[Column1]]</f>
        <v>שופט בית משפט השלום תל-אביב בדימוס</v>
      </c>
      <c r="C323" s="1" t="b">
        <f>IF(ISNUMBER(SEARCH(Table2[[#Headers],[סגן]],Table2[[#This Row],[role]:[role]])),TRUE,FALSE)</f>
        <v>0</v>
      </c>
      <c r="D323" s="1" t="b">
        <f>IF(ISNUMBER(SEARCH(Table2[[#Headers],[נשיא]],Table2[[#This Row],[role]:[role]])),TRUE,FALSE)</f>
        <v>0</v>
      </c>
      <c r="E323" s="1" t="b">
        <f>IF(ISNUMBER(SEARCH(Table2[[#Headers],[שופט]],Table2[[#This Row],[role]:[role]])),TRUE,FALSE)</f>
        <v>1</v>
      </c>
      <c r="F323" s="1" t="b">
        <f>IF(ISNUMBER(SEARCH(Table2[[#Headers],[רשם]],Table2[[#This Row],[role]:[role]])),TRUE,FALSE)</f>
        <v>0</v>
      </c>
      <c r="G323" s="1" t="b">
        <f>IF(ISNUMBER(SEARCH(Table2[[#Headers],[מחוזי]],Table2[[#This Row],[role]:[role]])),TRUE,FALSE)</f>
        <v>0</v>
      </c>
      <c r="H323" s="1" t="b">
        <f>IF(ISNUMBER(SEARCH(Table2[[#Headers],[שלום]],Table2[[#This Row],[role]:[role]])),TRUE,FALSE)</f>
        <v>1</v>
      </c>
      <c r="I323" s="1" t="b">
        <f>IF(ISNUMBER(SEARCH(Table2[[#Headers],[אזורי]],Table2[[#This Row],[role]:[role]])),TRUE,FALSE)</f>
        <v>0</v>
      </c>
      <c r="J323" s="1" t="b">
        <f>IF(ISNUMBER(SEARCH(Table2[[#Headers],[ארצי]],Table2[[#This Row],[role]:[role]])),TRUE,FALSE)</f>
        <v>0</v>
      </c>
      <c r="K323" s="1" t="b">
        <f>IF(ISNUMBER(SEARCH(Table2[[#Headers],[עבודה]],Table2[[#This Row],[role]:[role]])),TRUE,FALSE)</f>
        <v>0</v>
      </c>
      <c r="L323" s="1" t="b">
        <f>IF(ISNUMBER(SEARCH(Table2[[#Headers],[עליון]],Table2[[#This Row],[role]:[role]])),TRUE,FALSE)</f>
        <v>0</v>
      </c>
      <c r="M323" s="1" t="b">
        <f>IF(ISNUMBER(SEARCH(Table2[[#Headers],[נוער]],Table2[[#This Row],[role]:[role]])),TRUE,FALSE)</f>
        <v>0</v>
      </c>
      <c r="N323" s="1" t="b">
        <f>IF(ISNUMBER(SEARCH(Table2[[#Headers],[משנה]],Table2[[#This Row],[role]:[role]])),TRUE,FALSE)</f>
        <v>0</v>
      </c>
      <c r="O323" s="1" t="b">
        <f>IF(ISNUMBER(SEARCH(Table2[[#Headers],[בתי המשפט]],Table2[[#This Row],[role]:[role]])),TRUE,FALSE)</f>
        <v>0</v>
      </c>
      <c r="P323" s="1" t="b">
        <f>IF(ISNUMBER(SEARCH(Table2[[#Headers],[מנהל]],Table2[[#This Row],[role]:[role]])),TRUE,FALSE)</f>
        <v>0</v>
      </c>
      <c r="Q323" s="1" t="b">
        <f>IF(ISNUMBER(SEARCH(Table2[[#Headers],[תעבורה]],Table2[[#This Row],[role]:[role]])),TRUE,FALSE)</f>
        <v>0</v>
      </c>
      <c r="R323" s="1" t="b">
        <f>IF(AND(Table2[[#This Row],[נשיא]]=TRUE,AND(Table2[[#This Row],[סגן]]=FALSE,Table2[[#This Row],[משנה]]=FALSE)),TRUE,FALSE)</f>
        <v>0</v>
      </c>
      <c r="S32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4" spans="1:20" x14ac:dyDescent="0.25">
      <c r="A324" s="1" t="s">
        <v>1989</v>
      </c>
      <c r="B324" s="1" t="str">
        <f>Table2[[#This Row],[Column1]]</f>
        <v>שופט בית משפט משפחה בשלום חיפה</v>
      </c>
      <c r="C324" s="1" t="b">
        <f>IF(ISNUMBER(SEARCH(Table2[[#Headers],[סגן]],Table2[[#This Row],[role]:[role]])),TRUE,FALSE)</f>
        <v>0</v>
      </c>
      <c r="D324" s="1" t="b">
        <f>IF(ISNUMBER(SEARCH(Table2[[#Headers],[נשיא]],Table2[[#This Row],[role]:[role]])),TRUE,FALSE)</f>
        <v>0</v>
      </c>
      <c r="E324" s="1" t="b">
        <f>IF(ISNUMBER(SEARCH(Table2[[#Headers],[שופט]],Table2[[#This Row],[role]:[role]])),TRUE,FALSE)</f>
        <v>1</v>
      </c>
      <c r="F324" s="1" t="b">
        <f>IF(ISNUMBER(SEARCH(Table2[[#Headers],[רשם]],Table2[[#This Row],[role]:[role]])),TRUE,FALSE)</f>
        <v>0</v>
      </c>
      <c r="G324" s="1" t="b">
        <f>IF(ISNUMBER(SEARCH(Table2[[#Headers],[מחוזי]],Table2[[#This Row],[role]:[role]])),TRUE,FALSE)</f>
        <v>0</v>
      </c>
      <c r="H324" s="1" t="b">
        <f>IF(ISNUMBER(SEARCH(Table2[[#Headers],[שלום]],Table2[[#This Row],[role]:[role]])),TRUE,FALSE)</f>
        <v>1</v>
      </c>
      <c r="I324" s="1" t="b">
        <f>IF(ISNUMBER(SEARCH(Table2[[#Headers],[אזורי]],Table2[[#This Row],[role]:[role]])),TRUE,FALSE)</f>
        <v>0</v>
      </c>
      <c r="J324" s="1" t="b">
        <f>IF(ISNUMBER(SEARCH(Table2[[#Headers],[ארצי]],Table2[[#This Row],[role]:[role]])),TRUE,FALSE)</f>
        <v>0</v>
      </c>
      <c r="K324" s="1" t="b">
        <f>IF(ISNUMBER(SEARCH(Table2[[#Headers],[עבודה]],Table2[[#This Row],[role]:[role]])),TRUE,FALSE)</f>
        <v>0</v>
      </c>
      <c r="L324" s="1" t="b">
        <f>IF(ISNUMBER(SEARCH(Table2[[#Headers],[עליון]],Table2[[#This Row],[role]:[role]])),TRUE,FALSE)</f>
        <v>0</v>
      </c>
      <c r="M324" s="1" t="b">
        <f>IF(ISNUMBER(SEARCH(Table2[[#Headers],[נוער]],Table2[[#This Row],[role]:[role]])),TRUE,FALSE)</f>
        <v>0</v>
      </c>
      <c r="N324" s="1" t="b">
        <f>IF(ISNUMBER(SEARCH(Table2[[#Headers],[משנה]],Table2[[#This Row],[role]:[role]])),TRUE,FALSE)</f>
        <v>0</v>
      </c>
      <c r="O324" s="1" t="b">
        <f>IF(ISNUMBER(SEARCH(Table2[[#Headers],[בתי המשפט]],Table2[[#This Row],[role]:[role]])),TRUE,FALSE)</f>
        <v>0</v>
      </c>
      <c r="P324" s="1" t="b">
        <f>IF(ISNUMBER(SEARCH(Table2[[#Headers],[מנהל]],Table2[[#This Row],[role]:[role]])),TRUE,FALSE)</f>
        <v>0</v>
      </c>
      <c r="Q324" s="1" t="b">
        <f>IF(ISNUMBER(SEARCH(Table2[[#Headers],[תעבורה]],Table2[[#This Row],[role]:[role]])),TRUE,FALSE)</f>
        <v>0</v>
      </c>
      <c r="R324" s="1" t="b">
        <f>IF(AND(Table2[[#This Row],[נשיא]]=TRUE,AND(Table2[[#This Row],[סגן]]=FALSE,Table2[[#This Row],[משנה]]=FALSE)),TRUE,FALSE)</f>
        <v>0</v>
      </c>
      <c r="S32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5" spans="1:20" x14ac:dyDescent="0.25">
      <c r="A325" s="1" t="s">
        <v>1309</v>
      </c>
      <c r="B325" s="1" t="str">
        <f>Table2[[#This Row],[Column1]]</f>
        <v>שופט בית משפט משפחה בשלום ירושלים</v>
      </c>
      <c r="C325" s="1" t="b">
        <f>IF(ISNUMBER(SEARCH(Table2[[#Headers],[סגן]],Table2[[#This Row],[role]:[role]])),TRUE,FALSE)</f>
        <v>0</v>
      </c>
      <c r="D325" s="1" t="b">
        <f>IF(ISNUMBER(SEARCH(Table2[[#Headers],[נשיא]],Table2[[#This Row],[role]:[role]])),TRUE,FALSE)</f>
        <v>0</v>
      </c>
      <c r="E325" s="1" t="b">
        <f>IF(ISNUMBER(SEARCH(Table2[[#Headers],[שופט]],Table2[[#This Row],[role]:[role]])),TRUE,FALSE)</f>
        <v>1</v>
      </c>
      <c r="F325" s="1" t="b">
        <f>IF(ISNUMBER(SEARCH(Table2[[#Headers],[רשם]],Table2[[#This Row],[role]:[role]])),TRUE,FALSE)</f>
        <v>0</v>
      </c>
      <c r="G325" s="1" t="b">
        <f>IF(ISNUMBER(SEARCH(Table2[[#Headers],[מחוזי]],Table2[[#This Row],[role]:[role]])),TRUE,FALSE)</f>
        <v>0</v>
      </c>
      <c r="H325" s="1" t="b">
        <f>IF(ISNUMBER(SEARCH(Table2[[#Headers],[שלום]],Table2[[#This Row],[role]:[role]])),TRUE,FALSE)</f>
        <v>1</v>
      </c>
      <c r="I325" s="1" t="b">
        <f>IF(ISNUMBER(SEARCH(Table2[[#Headers],[אזורי]],Table2[[#This Row],[role]:[role]])),TRUE,FALSE)</f>
        <v>0</v>
      </c>
      <c r="J325" s="1" t="b">
        <f>IF(ISNUMBER(SEARCH(Table2[[#Headers],[ארצי]],Table2[[#This Row],[role]:[role]])),TRUE,FALSE)</f>
        <v>0</v>
      </c>
      <c r="K325" s="1" t="b">
        <f>IF(ISNUMBER(SEARCH(Table2[[#Headers],[עבודה]],Table2[[#This Row],[role]:[role]])),TRUE,FALSE)</f>
        <v>0</v>
      </c>
      <c r="L325" s="1" t="b">
        <f>IF(ISNUMBER(SEARCH(Table2[[#Headers],[עליון]],Table2[[#This Row],[role]:[role]])),TRUE,FALSE)</f>
        <v>0</v>
      </c>
      <c r="M325" s="1" t="b">
        <f>IF(ISNUMBER(SEARCH(Table2[[#Headers],[נוער]],Table2[[#This Row],[role]:[role]])),TRUE,FALSE)</f>
        <v>0</v>
      </c>
      <c r="N325" s="1" t="b">
        <f>IF(ISNUMBER(SEARCH(Table2[[#Headers],[משנה]],Table2[[#This Row],[role]:[role]])),TRUE,FALSE)</f>
        <v>0</v>
      </c>
      <c r="O325" s="1" t="b">
        <f>IF(ISNUMBER(SEARCH(Table2[[#Headers],[בתי המשפט]],Table2[[#This Row],[role]:[role]])),TRUE,FALSE)</f>
        <v>0</v>
      </c>
      <c r="P325" s="1" t="b">
        <f>IF(ISNUMBER(SEARCH(Table2[[#Headers],[מנהל]],Table2[[#This Row],[role]:[role]])),TRUE,FALSE)</f>
        <v>0</v>
      </c>
      <c r="Q325" s="1" t="b">
        <f>IF(ISNUMBER(SEARCH(Table2[[#Headers],[תעבורה]],Table2[[#This Row],[role]:[role]])),TRUE,FALSE)</f>
        <v>0</v>
      </c>
      <c r="R325" s="1" t="b">
        <f>IF(AND(Table2[[#This Row],[נשיא]]=TRUE,AND(Table2[[#This Row],[סגן]]=FALSE,Table2[[#This Row],[משנה]]=FALSE)),TRUE,FALSE)</f>
        <v>0</v>
      </c>
      <c r="S32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6" spans="1:20" x14ac:dyDescent="0.25">
      <c r="A326" s="1" t="s">
        <v>3922</v>
      </c>
      <c r="B326" s="1" t="str">
        <f>Table2[[#This Row],[Column1]]</f>
        <v>שופט בית משפט שלום ורשם ביהמ"ש המחוזי חיפה</v>
      </c>
      <c r="C326" s="1" t="b">
        <f>IF(ISNUMBER(SEARCH(Table2[[#Headers],[סגן]],Table2[[#This Row],[role]:[role]])),TRUE,FALSE)</f>
        <v>0</v>
      </c>
      <c r="D326" s="1" t="b">
        <f>IF(ISNUMBER(SEARCH(Table2[[#Headers],[נשיא]],Table2[[#This Row],[role]:[role]])),TRUE,FALSE)</f>
        <v>0</v>
      </c>
      <c r="E326" s="1" t="b">
        <f>IF(ISNUMBER(SEARCH(Table2[[#Headers],[שופט]],Table2[[#This Row],[role]:[role]])),TRUE,FALSE)</f>
        <v>1</v>
      </c>
      <c r="F326" s="1" t="b">
        <f>IF(ISNUMBER(SEARCH(Table2[[#Headers],[רשם]],Table2[[#This Row],[role]:[role]])),TRUE,FALSE)</f>
        <v>1</v>
      </c>
      <c r="G326" s="1" t="b">
        <f>IF(ISNUMBER(SEARCH(Table2[[#Headers],[מחוזי]],Table2[[#This Row],[role]:[role]])),TRUE,FALSE)</f>
        <v>1</v>
      </c>
      <c r="H326" s="1" t="b">
        <f>IF(ISNUMBER(SEARCH(Table2[[#Headers],[שלום]],Table2[[#This Row],[role]:[role]])),TRUE,FALSE)</f>
        <v>1</v>
      </c>
      <c r="I326" s="1" t="b">
        <f>IF(ISNUMBER(SEARCH(Table2[[#Headers],[אזורי]],Table2[[#This Row],[role]:[role]])),TRUE,FALSE)</f>
        <v>0</v>
      </c>
      <c r="J326" s="1" t="b">
        <f>IF(ISNUMBER(SEARCH(Table2[[#Headers],[ארצי]],Table2[[#This Row],[role]:[role]])),TRUE,FALSE)</f>
        <v>0</v>
      </c>
      <c r="K326" s="1" t="b">
        <f>IF(ISNUMBER(SEARCH(Table2[[#Headers],[עבודה]],Table2[[#This Row],[role]:[role]])),TRUE,FALSE)</f>
        <v>0</v>
      </c>
      <c r="L326" s="1" t="b">
        <f>IF(ISNUMBER(SEARCH(Table2[[#Headers],[עליון]],Table2[[#This Row],[role]:[role]])),TRUE,FALSE)</f>
        <v>0</v>
      </c>
      <c r="M326" s="1" t="b">
        <f>IF(ISNUMBER(SEARCH(Table2[[#Headers],[נוער]],Table2[[#This Row],[role]:[role]])),TRUE,FALSE)</f>
        <v>0</v>
      </c>
      <c r="N326" s="1" t="b">
        <f>IF(ISNUMBER(SEARCH(Table2[[#Headers],[משנה]],Table2[[#This Row],[role]:[role]])),TRUE,FALSE)</f>
        <v>0</v>
      </c>
      <c r="O326" s="1" t="b">
        <f>IF(ISNUMBER(SEARCH(Table2[[#Headers],[בתי המשפט]],Table2[[#This Row],[role]:[role]])),TRUE,FALSE)</f>
        <v>0</v>
      </c>
      <c r="P326" s="1" t="b">
        <f>IF(ISNUMBER(SEARCH(Table2[[#Headers],[מנהל]],Table2[[#This Row],[role]:[role]])),TRUE,FALSE)</f>
        <v>0</v>
      </c>
      <c r="Q326" s="1" t="b">
        <f>IF(ISNUMBER(SEARCH(Table2[[#Headers],[תעבורה]],Table2[[#This Row],[role]:[role]])),TRUE,FALSE)</f>
        <v>0</v>
      </c>
      <c r="R326" s="1" t="b">
        <f>IF(AND(Table2[[#This Row],[נשיא]]=TRUE,AND(Table2[[#This Row],[סגן]]=FALSE,Table2[[#This Row],[משנה]]=FALSE)),TRUE,FALSE)</f>
        <v>0</v>
      </c>
      <c r="S32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27" spans="1:20" x14ac:dyDescent="0.25">
      <c r="A327" s="1" t="s">
        <v>3617</v>
      </c>
      <c r="B327" s="1" t="str">
        <f>Table2[[#This Row],[Column1]]</f>
        <v>שופט בית משפט תעבורה בשלום עכו</v>
      </c>
      <c r="C327" s="1" t="b">
        <f>IF(ISNUMBER(SEARCH(Table2[[#Headers],[סגן]],Table2[[#This Row],[role]:[role]])),TRUE,FALSE)</f>
        <v>0</v>
      </c>
      <c r="D327" s="1" t="b">
        <f>IF(ISNUMBER(SEARCH(Table2[[#Headers],[נשיא]],Table2[[#This Row],[role]:[role]])),TRUE,FALSE)</f>
        <v>0</v>
      </c>
      <c r="E327" s="1" t="b">
        <f>IF(ISNUMBER(SEARCH(Table2[[#Headers],[שופט]],Table2[[#This Row],[role]:[role]])),TRUE,FALSE)</f>
        <v>1</v>
      </c>
      <c r="F327" s="1" t="b">
        <f>IF(ISNUMBER(SEARCH(Table2[[#Headers],[רשם]],Table2[[#This Row],[role]:[role]])),TRUE,FALSE)</f>
        <v>0</v>
      </c>
      <c r="G327" s="1" t="b">
        <f>IF(ISNUMBER(SEARCH(Table2[[#Headers],[מחוזי]],Table2[[#This Row],[role]:[role]])),TRUE,FALSE)</f>
        <v>0</v>
      </c>
      <c r="H327" s="1" t="b">
        <f>IF(ISNUMBER(SEARCH(Table2[[#Headers],[שלום]],Table2[[#This Row],[role]:[role]])),TRUE,FALSE)</f>
        <v>1</v>
      </c>
      <c r="I327" s="1" t="b">
        <f>IF(ISNUMBER(SEARCH(Table2[[#Headers],[אזורי]],Table2[[#This Row],[role]:[role]])),TRUE,FALSE)</f>
        <v>0</v>
      </c>
      <c r="J327" s="1" t="b">
        <f>IF(ISNUMBER(SEARCH(Table2[[#Headers],[ארצי]],Table2[[#This Row],[role]:[role]])),TRUE,FALSE)</f>
        <v>0</v>
      </c>
      <c r="K327" s="1" t="b">
        <f>IF(ISNUMBER(SEARCH(Table2[[#Headers],[עבודה]],Table2[[#This Row],[role]:[role]])),TRUE,FALSE)</f>
        <v>0</v>
      </c>
      <c r="L327" s="1" t="b">
        <f>IF(ISNUMBER(SEARCH(Table2[[#Headers],[עליון]],Table2[[#This Row],[role]:[role]])),TRUE,FALSE)</f>
        <v>0</v>
      </c>
      <c r="M327" s="1" t="b">
        <f>IF(ISNUMBER(SEARCH(Table2[[#Headers],[נוער]],Table2[[#This Row],[role]:[role]])),TRUE,FALSE)</f>
        <v>0</v>
      </c>
      <c r="N327" s="1" t="b">
        <f>IF(ISNUMBER(SEARCH(Table2[[#Headers],[משנה]],Table2[[#This Row],[role]:[role]])),TRUE,FALSE)</f>
        <v>0</v>
      </c>
      <c r="O327" s="1" t="b">
        <f>IF(ISNUMBER(SEARCH(Table2[[#Headers],[בתי המשפט]],Table2[[#This Row],[role]:[role]])),TRUE,FALSE)</f>
        <v>0</v>
      </c>
      <c r="P327" s="1" t="b">
        <f>IF(ISNUMBER(SEARCH(Table2[[#Headers],[מנהל]],Table2[[#This Row],[role]:[role]])),TRUE,FALSE)</f>
        <v>0</v>
      </c>
      <c r="Q327" s="1" t="b">
        <f>IF(ISNUMBER(SEARCH(Table2[[#Headers],[תעבורה]],Table2[[#This Row],[role]:[role]])),TRUE,FALSE)</f>
        <v>1</v>
      </c>
      <c r="R327" s="1" t="b">
        <f>IF(AND(Table2[[#This Row],[נשיא]]=TRUE,AND(Table2[[#This Row],[סגן]]=FALSE,Table2[[#This Row],[משנה]]=FALSE)),TRUE,FALSE)</f>
        <v>0</v>
      </c>
      <c r="S32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8" spans="1:20" x14ac:dyDescent="0.25">
      <c r="A328" s="1" t="s">
        <v>3179</v>
      </c>
      <c r="B328" s="1" t="str">
        <f>Table2[[#This Row],[Column1]]</f>
        <v>שופט בית משפט תעבורה בשלום תל-אביב</v>
      </c>
      <c r="C328" s="1" t="b">
        <f>IF(ISNUMBER(SEARCH(Table2[[#Headers],[סגן]],Table2[[#This Row],[role]:[role]])),TRUE,FALSE)</f>
        <v>0</v>
      </c>
      <c r="D328" s="1" t="b">
        <f>IF(ISNUMBER(SEARCH(Table2[[#Headers],[נשיא]],Table2[[#This Row],[role]:[role]])),TRUE,FALSE)</f>
        <v>0</v>
      </c>
      <c r="E328" s="1" t="b">
        <f>IF(ISNUMBER(SEARCH(Table2[[#Headers],[שופט]],Table2[[#This Row],[role]:[role]])),TRUE,FALSE)</f>
        <v>1</v>
      </c>
      <c r="F328" s="1" t="b">
        <f>IF(ISNUMBER(SEARCH(Table2[[#Headers],[רשם]],Table2[[#This Row],[role]:[role]])),TRUE,FALSE)</f>
        <v>0</v>
      </c>
      <c r="G328" s="1" t="b">
        <f>IF(ISNUMBER(SEARCH(Table2[[#Headers],[מחוזי]],Table2[[#This Row],[role]:[role]])),TRUE,FALSE)</f>
        <v>0</v>
      </c>
      <c r="H328" s="1" t="b">
        <f>IF(ISNUMBER(SEARCH(Table2[[#Headers],[שלום]],Table2[[#This Row],[role]:[role]])),TRUE,FALSE)</f>
        <v>1</v>
      </c>
      <c r="I328" s="1" t="b">
        <f>IF(ISNUMBER(SEARCH(Table2[[#Headers],[אזורי]],Table2[[#This Row],[role]:[role]])),TRUE,FALSE)</f>
        <v>0</v>
      </c>
      <c r="J328" s="1" t="b">
        <f>IF(ISNUMBER(SEARCH(Table2[[#Headers],[ארצי]],Table2[[#This Row],[role]:[role]])),TRUE,FALSE)</f>
        <v>0</v>
      </c>
      <c r="K328" s="1" t="b">
        <f>IF(ISNUMBER(SEARCH(Table2[[#Headers],[עבודה]],Table2[[#This Row],[role]:[role]])),TRUE,FALSE)</f>
        <v>0</v>
      </c>
      <c r="L328" s="1" t="b">
        <f>IF(ISNUMBER(SEARCH(Table2[[#Headers],[עליון]],Table2[[#This Row],[role]:[role]])),TRUE,FALSE)</f>
        <v>0</v>
      </c>
      <c r="M328" s="1" t="b">
        <f>IF(ISNUMBER(SEARCH(Table2[[#Headers],[נוער]],Table2[[#This Row],[role]:[role]])),TRUE,FALSE)</f>
        <v>0</v>
      </c>
      <c r="N328" s="1" t="b">
        <f>IF(ISNUMBER(SEARCH(Table2[[#Headers],[משנה]],Table2[[#This Row],[role]:[role]])),TRUE,FALSE)</f>
        <v>0</v>
      </c>
      <c r="O328" s="1" t="b">
        <f>IF(ISNUMBER(SEARCH(Table2[[#Headers],[בתי המשפט]],Table2[[#This Row],[role]:[role]])),TRUE,FALSE)</f>
        <v>0</v>
      </c>
      <c r="P328" s="1" t="b">
        <f>IF(ISNUMBER(SEARCH(Table2[[#Headers],[מנהל]],Table2[[#This Row],[role]:[role]])),TRUE,FALSE)</f>
        <v>0</v>
      </c>
      <c r="Q328" s="1" t="b">
        <f>IF(ISNUMBER(SEARCH(Table2[[#Headers],[תעבורה]],Table2[[#This Row],[role]:[role]])),TRUE,FALSE)</f>
        <v>1</v>
      </c>
      <c r="R328" s="1" t="b">
        <f>IF(AND(Table2[[#This Row],[נשיא]]=TRUE,AND(Table2[[#This Row],[סגן]]=FALSE,Table2[[#This Row],[משנה]]=FALSE)),TRUE,FALSE)</f>
        <v>0</v>
      </c>
      <c r="S32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29" spans="1:20" x14ac:dyDescent="0.25">
      <c r="A329" s="1" t="s">
        <v>438</v>
      </c>
      <c r="B329" s="1" t="str">
        <f>Table2[[#This Row],[Column1]]</f>
        <v>שופט בכיר אישי בית המשפט בדימוס</v>
      </c>
      <c r="C329" s="1" t="b">
        <f>IF(ISNUMBER(SEARCH(Table2[[#Headers],[סגן]],Table2[[#This Row],[role]:[role]])),TRUE,FALSE)</f>
        <v>0</v>
      </c>
      <c r="D329" s="1" t="b">
        <f>IF(ISNUMBER(SEARCH(Table2[[#Headers],[נשיא]],Table2[[#This Row],[role]:[role]])),TRUE,FALSE)</f>
        <v>0</v>
      </c>
      <c r="E329" s="1" t="b">
        <f>IF(ISNUMBER(SEARCH(Table2[[#Headers],[שופט]],Table2[[#This Row],[role]:[role]])),TRUE,FALSE)</f>
        <v>1</v>
      </c>
      <c r="F329" s="1" t="b">
        <f>IF(ISNUMBER(SEARCH(Table2[[#Headers],[רשם]],Table2[[#This Row],[role]:[role]])),TRUE,FALSE)</f>
        <v>0</v>
      </c>
      <c r="G329" s="1" t="b">
        <f>IF(ISNUMBER(SEARCH(Table2[[#Headers],[מחוזי]],Table2[[#This Row],[role]:[role]])),TRUE,FALSE)</f>
        <v>0</v>
      </c>
      <c r="H329" s="1" t="b">
        <f>IF(ISNUMBER(SEARCH(Table2[[#Headers],[שלום]],Table2[[#This Row],[role]:[role]])),TRUE,FALSE)</f>
        <v>0</v>
      </c>
      <c r="I329" s="1" t="b">
        <f>IF(ISNUMBER(SEARCH(Table2[[#Headers],[אזורי]],Table2[[#This Row],[role]:[role]])),TRUE,FALSE)</f>
        <v>0</v>
      </c>
      <c r="J329" s="1" t="b">
        <f>IF(ISNUMBER(SEARCH(Table2[[#Headers],[ארצי]],Table2[[#This Row],[role]:[role]])),TRUE,FALSE)</f>
        <v>0</v>
      </c>
      <c r="K329" s="1" t="b">
        <f>IF(ISNUMBER(SEARCH(Table2[[#Headers],[עבודה]],Table2[[#This Row],[role]:[role]])),TRUE,FALSE)</f>
        <v>0</v>
      </c>
      <c r="L329" s="1" t="b">
        <f>IF(ISNUMBER(SEARCH(Table2[[#Headers],[עליון]],Table2[[#This Row],[role]:[role]])),TRUE,FALSE)</f>
        <v>0</v>
      </c>
      <c r="M329" s="1" t="b">
        <f>IF(ISNUMBER(SEARCH(Table2[[#Headers],[נוער]],Table2[[#This Row],[role]:[role]])),TRUE,FALSE)</f>
        <v>0</v>
      </c>
      <c r="N329" s="1" t="b">
        <f>IF(ISNUMBER(SEARCH(Table2[[#Headers],[משנה]],Table2[[#This Row],[role]:[role]])),TRUE,FALSE)</f>
        <v>0</v>
      </c>
      <c r="O329" s="1" t="b">
        <f>IF(ISNUMBER(SEARCH(Table2[[#Headers],[בתי המשפט]],Table2[[#This Row],[role]:[role]])),TRUE,FALSE)</f>
        <v>0</v>
      </c>
      <c r="P329" s="1" t="b">
        <f>IF(ISNUMBER(SEARCH(Table2[[#Headers],[מנהל]],Table2[[#This Row],[role]:[role]])),TRUE,FALSE)</f>
        <v>0</v>
      </c>
      <c r="Q329" s="1" t="b">
        <f>IF(ISNUMBER(SEARCH(Table2[[#Headers],[תעבורה]],Table2[[#This Row],[role]:[role]])),TRUE,FALSE)</f>
        <v>0</v>
      </c>
      <c r="R329" s="1" t="b">
        <f>IF(AND(Table2[[#This Row],[נשיא]]=TRUE,AND(Table2[[#This Row],[סגן]]=FALSE,Table2[[#This Row],[משנה]]=FALSE)),TRUE,FALSE)</f>
        <v>0</v>
      </c>
      <c r="S32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2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330" spans="1:20" x14ac:dyDescent="0.25">
      <c r="A330" s="1" t="s">
        <v>1314</v>
      </c>
      <c r="B330" s="1" t="str">
        <f>Table2[[#This Row],[Column1]]</f>
        <v>שופט בכיר אישי בית משפט השלום חדרה</v>
      </c>
      <c r="C330" s="1" t="b">
        <f>IF(ISNUMBER(SEARCH(Table2[[#Headers],[סגן]],Table2[[#This Row],[role]:[role]])),TRUE,FALSE)</f>
        <v>0</v>
      </c>
      <c r="D330" s="1" t="b">
        <f>IF(ISNUMBER(SEARCH(Table2[[#Headers],[נשיא]],Table2[[#This Row],[role]:[role]])),TRUE,FALSE)</f>
        <v>0</v>
      </c>
      <c r="E330" s="1" t="b">
        <f>IF(ISNUMBER(SEARCH(Table2[[#Headers],[שופט]],Table2[[#This Row],[role]:[role]])),TRUE,FALSE)</f>
        <v>1</v>
      </c>
      <c r="F330" s="1" t="b">
        <f>IF(ISNUMBER(SEARCH(Table2[[#Headers],[רשם]],Table2[[#This Row],[role]:[role]])),TRUE,FALSE)</f>
        <v>0</v>
      </c>
      <c r="G330" s="1" t="b">
        <f>IF(ISNUMBER(SEARCH(Table2[[#Headers],[מחוזי]],Table2[[#This Row],[role]:[role]])),TRUE,FALSE)</f>
        <v>0</v>
      </c>
      <c r="H330" s="1" t="b">
        <f>IF(ISNUMBER(SEARCH(Table2[[#Headers],[שלום]],Table2[[#This Row],[role]:[role]])),TRUE,FALSE)</f>
        <v>1</v>
      </c>
      <c r="I330" s="1" t="b">
        <f>IF(ISNUMBER(SEARCH(Table2[[#Headers],[אזורי]],Table2[[#This Row],[role]:[role]])),TRUE,FALSE)</f>
        <v>0</v>
      </c>
      <c r="J330" s="1" t="b">
        <f>IF(ISNUMBER(SEARCH(Table2[[#Headers],[ארצי]],Table2[[#This Row],[role]:[role]])),TRUE,FALSE)</f>
        <v>0</v>
      </c>
      <c r="K330" s="1" t="b">
        <f>IF(ISNUMBER(SEARCH(Table2[[#Headers],[עבודה]],Table2[[#This Row],[role]:[role]])),TRUE,FALSE)</f>
        <v>0</v>
      </c>
      <c r="L330" s="1" t="b">
        <f>IF(ISNUMBER(SEARCH(Table2[[#Headers],[עליון]],Table2[[#This Row],[role]:[role]])),TRUE,FALSE)</f>
        <v>0</v>
      </c>
      <c r="M330" s="1" t="b">
        <f>IF(ISNUMBER(SEARCH(Table2[[#Headers],[נוער]],Table2[[#This Row],[role]:[role]])),TRUE,FALSE)</f>
        <v>0</v>
      </c>
      <c r="N330" s="1" t="b">
        <f>IF(ISNUMBER(SEARCH(Table2[[#Headers],[משנה]],Table2[[#This Row],[role]:[role]])),TRUE,FALSE)</f>
        <v>0</v>
      </c>
      <c r="O330" s="1" t="b">
        <f>IF(ISNUMBER(SEARCH(Table2[[#Headers],[בתי המשפט]],Table2[[#This Row],[role]:[role]])),TRUE,FALSE)</f>
        <v>0</v>
      </c>
      <c r="P330" s="1" t="b">
        <f>IF(ISNUMBER(SEARCH(Table2[[#Headers],[מנהל]],Table2[[#This Row],[role]:[role]])),TRUE,FALSE)</f>
        <v>0</v>
      </c>
      <c r="Q330" s="1" t="b">
        <f>IF(ISNUMBER(SEARCH(Table2[[#Headers],[תעבורה]],Table2[[#This Row],[role]:[role]])),TRUE,FALSE)</f>
        <v>0</v>
      </c>
      <c r="R330" s="1" t="b">
        <f>IF(AND(Table2[[#This Row],[נשיא]]=TRUE,AND(Table2[[#This Row],[סגן]]=FALSE,Table2[[#This Row],[משנה]]=FALSE)),TRUE,FALSE)</f>
        <v>0</v>
      </c>
      <c r="S33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31" spans="1:20" x14ac:dyDescent="0.25">
      <c r="A331" s="1" t="s">
        <v>277</v>
      </c>
      <c r="B331" s="1" t="str">
        <f>Table2[[#This Row],[Column1]]</f>
        <v>שופט בכיר בית המשפט המחוזי באר שבע בדימוס</v>
      </c>
      <c r="C331" s="1" t="b">
        <f>IF(ISNUMBER(SEARCH(Table2[[#Headers],[סגן]],Table2[[#This Row],[role]:[role]])),TRUE,FALSE)</f>
        <v>0</v>
      </c>
      <c r="D331" s="1" t="b">
        <f>IF(ISNUMBER(SEARCH(Table2[[#Headers],[נשיא]],Table2[[#This Row],[role]:[role]])),TRUE,FALSE)</f>
        <v>0</v>
      </c>
      <c r="E331" s="1" t="b">
        <f>IF(ISNUMBER(SEARCH(Table2[[#Headers],[שופט]],Table2[[#This Row],[role]:[role]])),TRUE,FALSE)</f>
        <v>1</v>
      </c>
      <c r="F331" s="1" t="b">
        <f>IF(ISNUMBER(SEARCH(Table2[[#Headers],[רשם]],Table2[[#This Row],[role]:[role]])),TRUE,FALSE)</f>
        <v>0</v>
      </c>
      <c r="G331" s="1" t="b">
        <f>IF(ISNUMBER(SEARCH(Table2[[#Headers],[מחוזי]],Table2[[#This Row],[role]:[role]])),TRUE,FALSE)</f>
        <v>1</v>
      </c>
      <c r="H331" s="1" t="b">
        <f>IF(ISNUMBER(SEARCH(Table2[[#Headers],[שלום]],Table2[[#This Row],[role]:[role]])),TRUE,FALSE)</f>
        <v>0</v>
      </c>
      <c r="I331" s="1" t="b">
        <f>IF(ISNUMBER(SEARCH(Table2[[#Headers],[אזורי]],Table2[[#This Row],[role]:[role]])),TRUE,FALSE)</f>
        <v>0</v>
      </c>
      <c r="J331" s="1" t="b">
        <f>IF(ISNUMBER(SEARCH(Table2[[#Headers],[ארצי]],Table2[[#This Row],[role]:[role]])),TRUE,FALSE)</f>
        <v>0</v>
      </c>
      <c r="K331" s="1" t="b">
        <f>IF(ISNUMBER(SEARCH(Table2[[#Headers],[עבודה]],Table2[[#This Row],[role]:[role]])),TRUE,FALSE)</f>
        <v>0</v>
      </c>
      <c r="L331" s="1" t="b">
        <f>IF(ISNUMBER(SEARCH(Table2[[#Headers],[עליון]],Table2[[#This Row],[role]:[role]])),TRUE,FALSE)</f>
        <v>0</v>
      </c>
      <c r="M331" s="1" t="b">
        <f>IF(ISNUMBER(SEARCH(Table2[[#Headers],[נוער]],Table2[[#This Row],[role]:[role]])),TRUE,FALSE)</f>
        <v>0</v>
      </c>
      <c r="N331" s="1" t="b">
        <f>IF(ISNUMBER(SEARCH(Table2[[#Headers],[משנה]],Table2[[#This Row],[role]:[role]])),TRUE,FALSE)</f>
        <v>0</v>
      </c>
      <c r="O331" s="1" t="b">
        <f>IF(ISNUMBER(SEARCH(Table2[[#Headers],[בתי המשפט]],Table2[[#This Row],[role]:[role]])),TRUE,FALSE)</f>
        <v>0</v>
      </c>
      <c r="P331" s="1" t="b">
        <f>IF(ISNUMBER(SEARCH(Table2[[#Headers],[מנהל]],Table2[[#This Row],[role]:[role]])),TRUE,FALSE)</f>
        <v>0</v>
      </c>
      <c r="Q331" s="1" t="b">
        <f>IF(ISNUMBER(SEARCH(Table2[[#Headers],[תעבורה]],Table2[[#This Row],[role]:[role]])),TRUE,FALSE)</f>
        <v>0</v>
      </c>
      <c r="R331" s="1" t="b">
        <f>IF(AND(Table2[[#This Row],[נשיא]]=TRUE,AND(Table2[[#This Row],[סגן]]=FALSE,Table2[[#This Row],[משנה]]=FALSE)),TRUE,FALSE)</f>
        <v>0</v>
      </c>
      <c r="S33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32" spans="1:20" x14ac:dyDescent="0.25">
      <c r="A332" s="1" t="s">
        <v>1467</v>
      </c>
      <c r="B332" s="1" t="str">
        <f>Table2[[#This Row],[Column1]]</f>
        <v>שופט בכיר בית המשפט המחוזי חיפה</v>
      </c>
      <c r="C332" s="1" t="b">
        <f>IF(ISNUMBER(SEARCH(Table2[[#Headers],[סגן]],Table2[[#This Row],[role]:[role]])),TRUE,FALSE)</f>
        <v>0</v>
      </c>
      <c r="D332" s="1" t="b">
        <f>IF(ISNUMBER(SEARCH(Table2[[#Headers],[נשיא]],Table2[[#This Row],[role]:[role]])),TRUE,FALSE)</f>
        <v>0</v>
      </c>
      <c r="E332" s="1" t="b">
        <f>IF(ISNUMBER(SEARCH(Table2[[#Headers],[שופט]],Table2[[#This Row],[role]:[role]])),TRUE,FALSE)</f>
        <v>1</v>
      </c>
      <c r="F332" s="1" t="b">
        <f>IF(ISNUMBER(SEARCH(Table2[[#Headers],[רשם]],Table2[[#This Row],[role]:[role]])),TRUE,FALSE)</f>
        <v>0</v>
      </c>
      <c r="G332" s="1" t="b">
        <f>IF(ISNUMBER(SEARCH(Table2[[#Headers],[מחוזי]],Table2[[#This Row],[role]:[role]])),TRUE,FALSE)</f>
        <v>1</v>
      </c>
      <c r="H332" s="1" t="b">
        <f>IF(ISNUMBER(SEARCH(Table2[[#Headers],[שלום]],Table2[[#This Row],[role]:[role]])),TRUE,FALSE)</f>
        <v>0</v>
      </c>
      <c r="I332" s="1" t="b">
        <f>IF(ISNUMBER(SEARCH(Table2[[#Headers],[אזורי]],Table2[[#This Row],[role]:[role]])),TRUE,FALSE)</f>
        <v>0</v>
      </c>
      <c r="J332" s="1" t="b">
        <f>IF(ISNUMBER(SEARCH(Table2[[#Headers],[ארצי]],Table2[[#This Row],[role]:[role]])),TRUE,FALSE)</f>
        <v>0</v>
      </c>
      <c r="K332" s="1" t="b">
        <f>IF(ISNUMBER(SEARCH(Table2[[#Headers],[עבודה]],Table2[[#This Row],[role]:[role]])),TRUE,FALSE)</f>
        <v>0</v>
      </c>
      <c r="L332" s="1" t="b">
        <f>IF(ISNUMBER(SEARCH(Table2[[#Headers],[עליון]],Table2[[#This Row],[role]:[role]])),TRUE,FALSE)</f>
        <v>0</v>
      </c>
      <c r="M332" s="1" t="b">
        <f>IF(ISNUMBER(SEARCH(Table2[[#Headers],[נוער]],Table2[[#This Row],[role]:[role]])),TRUE,FALSE)</f>
        <v>0</v>
      </c>
      <c r="N332" s="1" t="b">
        <f>IF(ISNUMBER(SEARCH(Table2[[#Headers],[משנה]],Table2[[#This Row],[role]:[role]])),TRUE,FALSE)</f>
        <v>0</v>
      </c>
      <c r="O332" s="1" t="b">
        <f>IF(ISNUMBER(SEARCH(Table2[[#Headers],[בתי המשפט]],Table2[[#This Row],[role]:[role]])),TRUE,FALSE)</f>
        <v>0</v>
      </c>
      <c r="P332" s="1" t="b">
        <f>IF(ISNUMBER(SEARCH(Table2[[#Headers],[מנהל]],Table2[[#This Row],[role]:[role]])),TRUE,FALSE)</f>
        <v>0</v>
      </c>
      <c r="Q332" s="1" t="b">
        <f>IF(ISNUMBER(SEARCH(Table2[[#Headers],[תעבורה]],Table2[[#This Row],[role]:[role]])),TRUE,FALSE)</f>
        <v>0</v>
      </c>
      <c r="R332" s="1" t="b">
        <f>IF(AND(Table2[[#This Row],[נשיא]]=TRUE,AND(Table2[[#This Row],[סגן]]=FALSE,Table2[[#This Row],[משנה]]=FALSE)),TRUE,FALSE)</f>
        <v>0</v>
      </c>
      <c r="S33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33" spans="1:20" x14ac:dyDescent="0.25">
      <c r="A333" s="1" t="s">
        <v>1065</v>
      </c>
      <c r="B333" s="1" t="str">
        <f>Table2[[#This Row],[Column1]]</f>
        <v>שופט בכיר בית המשפט המחוזי חיפה בדימוס</v>
      </c>
      <c r="C333" s="1" t="b">
        <f>IF(ISNUMBER(SEARCH(Table2[[#Headers],[סגן]],Table2[[#This Row],[role]:[role]])),TRUE,FALSE)</f>
        <v>0</v>
      </c>
      <c r="D333" s="1" t="b">
        <f>IF(ISNUMBER(SEARCH(Table2[[#Headers],[נשיא]],Table2[[#This Row],[role]:[role]])),TRUE,FALSE)</f>
        <v>0</v>
      </c>
      <c r="E333" s="1" t="b">
        <f>IF(ISNUMBER(SEARCH(Table2[[#Headers],[שופט]],Table2[[#This Row],[role]:[role]])),TRUE,FALSE)</f>
        <v>1</v>
      </c>
      <c r="F333" s="1" t="b">
        <f>IF(ISNUMBER(SEARCH(Table2[[#Headers],[רשם]],Table2[[#This Row],[role]:[role]])),TRUE,FALSE)</f>
        <v>0</v>
      </c>
      <c r="G333" s="1" t="b">
        <f>IF(ISNUMBER(SEARCH(Table2[[#Headers],[מחוזי]],Table2[[#This Row],[role]:[role]])),TRUE,FALSE)</f>
        <v>1</v>
      </c>
      <c r="H333" s="1" t="b">
        <f>IF(ISNUMBER(SEARCH(Table2[[#Headers],[שלום]],Table2[[#This Row],[role]:[role]])),TRUE,FALSE)</f>
        <v>0</v>
      </c>
      <c r="I333" s="1" t="b">
        <f>IF(ISNUMBER(SEARCH(Table2[[#Headers],[אזורי]],Table2[[#This Row],[role]:[role]])),TRUE,FALSE)</f>
        <v>0</v>
      </c>
      <c r="J333" s="1" t="b">
        <f>IF(ISNUMBER(SEARCH(Table2[[#Headers],[ארצי]],Table2[[#This Row],[role]:[role]])),TRUE,FALSE)</f>
        <v>0</v>
      </c>
      <c r="K333" s="1" t="b">
        <f>IF(ISNUMBER(SEARCH(Table2[[#Headers],[עבודה]],Table2[[#This Row],[role]:[role]])),TRUE,FALSE)</f>
        <v>0</v>
      </c>
      <c r="L333" s="1" t="b">
        <f>IF(ISNUMBER(SEARCH(Table2[[#Headers],[עליון]],Table2[[#This Row],[role]:[role]])),TRUE,FALSE)</f>
        <v>0</v>
      </c>
      <c r="M333" s="1" t="b">
        <f>IF(ISNUMBER(SEARCH(Table2[[#Headers],[נוער]],Table2[[#This Row],[role]:[role]])),TRUE,FALSE)</f>
        <v>0</v>
      </c>
      <c r="N333" s="1" t="b">
        <f>IF(ISNUMBER(SEARCH(Table2[[#Headers],[משנה]],Table2[[#This Row],[role]:[role]])),TRUE,FALSE)</f>
        <v>0</v>
      </c>
      <c r="O333" s="1" t="b">
        <f>IF(ISNUMBER(SEARCH(Table2[[#Headers],[בתי המשפט]],Table2[[#This Row],[role]:[role]])),TRUE,FALSE)</f>
        <v>0</v>
      </c>
      <c r="P333" s="1" t="b">
        <f>IF(ISNUMBER(SEARCH(Table2[[#Headers],[מנהל]],Table2[[#This Row],[role]:[role]])),TRUE,FALSE)</f>
        <v>0</v>
      </c>
      <c r="Q333" s="1" t="b">
        <f>IF(ISNUMBER(SEARCH(Table2[[#Headers],[תעבורה]],Table2[[#This Row],[role]:[role]])),TRUE,FALSE)</f>
        <v>0</v>
      </c>
      <c r="R333" s="1" t="b">
        <f>IF(AND(Table2[[#This Row],[נשיא]]=TRUE,AND(Table2[[#This Row],[סגן]]=FALSE,Table2[[#This Row],[משנה]]=FALSE)),TRUE,FALSE)</f>
        <v>0</v>
      </c>
      <c r="S33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34" spans="1:20" x14ac:dyDescent="0.25">
      <c r="A334" s="1" t="s">
        <v>2405</v>
      </c>
      <c r="B334" s="1" t="str">
        <f>Table2[[#This Row],[Column1]]</f>
        <v>שופט בכיר בית המשפט המחוזי ירושלים בדימוס</v>
      </c>
      <c r="C334" s="1" t="b">
        <f>IF(ISNUMBER(SEARCH(Table2[[#Headers],[סגן]],Table2[[#This Row],[role]:[role]])),TRUE,FALSE)</f>
        <v>0</v>
      </c>
      <c r="D334" s="1" t="b">
        <f>IF(ISNUMBER(SEARCH(Table2[[#Headers],[נשיא]],Table2[[#This Row],[role]:[role]])),TRUE,FALSE)</f>
        <v>0</v>
      </c>
      <c r="E334" s="1" t="b">
        <f>IF(ISNUMBER(SEARCH(Table2[[#Headers],[שופט]],Table2[[#This Row],[role]:[role]])),TRUE,FALSE)</f>
        <v>1</v>
      </c>
      <c r="F334" s="1" t="b">
        <f>IF(ISNUMBER(SEARCH(Table2[[#Headers],[רשם]],Table2[[#This Row],[role]:[role]])),TRUE,FALSE)</f>
        <v>0</v>
      </c>
      <c r="G334" s="1" t="b">
        <f>IF(ISNUMBER(SEARCH(Table2[[#Headers],[מחוזי]],Table2[[#This Row],[role]:[role]])),TRUE,FALSE)</f>
        <v>1</v>
      </c>
      <c r="H334" s="1" t="b">
        <f>IF(ISNUMBER(SEARCH(Table2[[#Headers],[שלום]],Table2[[#This Row],[role]:[role]])),TRUE,FALSE)</f>
        <v>0</v>
      </c>
      <c r="I334" s="1" t="b">
        <f>IF(ISNUMBER(SEARCH(Table2[[#Headers],[אזורי]],Table2[[#This Row],[role]:[role]])),TRUE,FALSE)</f>
        <v>0</v>
      </c>
      <c r="J334" s="1" t="b">
        <f>IF(ISNUMBER(SEARCH(Table2[[#Headers],[ארצי]],Table2[[#This Row],[role]:[role]])),TRUE,FALSE)</f>
        <v>0</v>
      </c>
      <c r="K334" s="1" t="b">
        <f>IF(ISNUMBER(SEARCH(Table2[[#Headers],[עבודה]],Table2[[#This Row],[role]:[role]])),TRUE,FALSE)</f>
        <v>0</v>
      </c>
      <c r="L334" s="1" t="b">
        <f>IF(ISNUMBER(SEARCH(Table2[[#Headers],[עליון]],Table2[[#This Row],[role]:[role]])),TRUE,FALSE)</f>
        <v>0</v>
      </c>
      <c r="M334" s="1" t="b">
        <f>IF(ISNUMBER(SEARCH(Table2[[#Headers],[נוער]],Table2[[#This Row],[role]:[role]])),TRUE,FALSE)</f>
        <v>0</v>
      </c>
      <c r="N334" s="1" t="b">
        <f>IF(ISNUMBER(SEARCH(Table2[[#Headers],[משנה]],Table2[[#This Row],[role]:[role]])),TRUE,FALSE)</f>
        <v>0</v>
      </c>
      <c r="O334" s="1" t="b">
        <f>IF(ISNUMBER(SEARCH(Table2[[#Headers],[בתי המשפט]],Table2[[#This Row],[role]:[role]])),TRUE,FALSE)</f>
        <v>0</v>
      </c>
      <c r="P334" s="1" t="b">
        <f>IF(ISNUMBER(SEARCH(Table2[[#Headers],[מנהל]],Table2[[#This Row],[role]:[role]])),TRUE,FALSE)</f>
        <v>0</v>
      </c>
      <c r="Q334" s="1" t="b">
        <f>IF(ISNUMBER(SEARCH(Table2[[#Headers],[תעבורה]],Table2[[#This Row],[role]:[role]])),TRUE,FALSE)</f>
        <v>0</v>
      </c>
      <c r="R334" s="1" t="b">
        <f>IF(AND(Table2[[#This Row],[נשיא]]=TRUE,AND(Table2[[#This Row],[סגן]]=FALSE,Table2[[#This Row],[משנה]]=FALSE)),TRUE,FALSE)</f>
        <v>0</v>
      </c>
      <c r="S33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35" spans="1:20" x14ac:dyDescent="0.25">
      <c r="A335" s="1" t="s">
        <v>320</v>
      </c>
      <c r="B335" s="1" t="str">
        <f>Table2[[#This Row],[Column1]]</f>
        <v>שופט בכיר בית המשפט המחוזי נצרת</v>
      </c>
      <c r="C335" s="1" t="b">
        <f>IF(ISNUMBER(SEARCH(Table2[[#Headers],[סגן]],Table2[[#This Row],[role]:[role]])),TRUE,FALSE)</f>
        <v>0</v>
      </c>
      <c r="D335" s="1" t="b">
        <f>IF(ISNUMBER(SEARCH(Table2[[#Headers],[נשיא]],Table2[[#This Row],[role]:[role]])),TRUE,FALSE)</f>
        <v>0</v>
      </c>
      <c r="E335" s="1" t="b">
        <f>IF(ISNUMBER(SEARCH(Table2[[#Headers],[שופט]],Table2[[#This Row],[role]:[role]])),TRUE,FALSE)</f>
        <v>1</v>
      </c>
      <c r="F335" s="1" t="b">
        <f>IF(ISNUMBER(SEARCH(Table2[[#Headers],[רשם]],Table2[[#This Row],[role]:[role]])),TRUE,FALSE)</f>
        <v>0</v>
      </c>
      <c r="G335" s="1" t="b">
        <f>IF(ISNUMBER(SEARCH(Table2[[#Headers],[מחוזי]],Table2[[#This Row],[role]:[role]])),TRUE,FALSE)</f>
        <v>1</v>
      </c>
      <c r="H335" s="1" t="b">
        <f>IF(ISNUMBER(SEARCH(Table2[[#Headers],[שלום]],Table2[[#This Row],[role]:[role]])),TRUE,FALSE)</f>
        <v>0</v>
      </c>
      <c r="I335" s="1" t="b">
        <f>IF(ISNUMBER(SEARCH(Table2[[#Headers],[אזורי]],Table2[[#This Row],[role]:[role]])),TRUE,FALSE)</f>
        <v>0</v>
      </c>
      <c r="J335" s="1" t="b">
        <f>IF(ISNUMBER(SEARCH(Table2[[#Headers],[ארצי]],Table2[[#This Row],[role]:[role]])),TRUE,FALSE)</f>
        <v>0</v>
      </c>
      <c r="K335" s="1" t="b">
        <f>IF(ISNUMBER(SEARCH(Table2[[#Headers],[עבודה]],Table2[[#This Row],[role]:[role]])),TRUE,FALSE)</f>
        <v>0</v>
      </c>
      <c r="L335" s="1" t="b">
        <f>IF(ISNUMBER(SEARCH(Table2[[#Headers],[עליון]],Table2[[#This Row],[role]:[role]])),TRUE,FALSE)</f>
        <v>0</v>
      </c>
      <c r="M335" s="1" t="b">
        <f>IF(ISNUMBER(SEARCH(Table2[[#Headers],[נוער]],Table2[[#This Row],[role]:[role]])),TRUE,FALSE)</f>
        <v>0</v>
      </c>
      <c r="N335" s="1" t="b">
        <f>IF(ISNUMBER(SEARCH(Table2[[#Headers],[משנה]],Table2[[#This Row],[role]:[role]])),TRUE,FALSE)</f>
        <v>0</v>
      </c>
      <c r="O335" s="1" t="b">
        <f>IF(ISNUMBER(SEARCH(Table2[[#Headers],[בתי המשפט]],Table2[[#This Row],[role]:[role]])),TRUE,FALSE)</f>
        <v>0</v>
      </c>
      <c r="P335" s="1" t="b">
        <f>IF(ISNUMBER(SEARCH(Table2[[#Headers],[מנהל]],Table2[[#This Row],[role]:[role]])),TRUE,FALSE)</f>
        <v>0</v>
      </c>
      <c r="Q335" s="1" t="b">
        <f>IF(ISNUMBER(SEARCH(Table2[[#Headers],[תעבורה]],Table2[[#This Row],[role]:[role]])),TRUE,FALSE)</f>
        <v>0</v>
      </c>
      <c r="R335" s="1" t="b">
        <f>IF(AND(Table2[[#This Row],[נשיא]]=TRUE,AND(Table2[[#This Row],[סגן]]=FALSE,Table2[[#This Row],[משנה]]=FALSE)),TRUE,FALSE)</f>
        <v>0</v>
      </c>
      <c r="S33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36" spans="1:20" x14ac:dyDescent="0.25">
      <c r="A336" s="1" t="s">
        <v>788</v>
      </c>
      <c r="B336" s="1" t="str">
        <f>Table2[[#This Row],[Column1]]</f>
        <v>שופט בכיר בית המשפט המחוזי תל-אביב</v>
      </c>
      <c r="C336" s="1" t="b">
        <f>IF(ISNUMBER(SEARCH(Table2[[#Headers],[סגן]],Table2[[#This Row],[role]:[role]])),TRUE,FALSE)</f>
        <v>0</v>
      </c>
      <c r="D336" s="1" t="b">
        <f>IF(ISNUMBER(SEARCH(Table2[[#Headers],[נשיא]],Table2[[#This Row],[role]:[role]])),TRUE,FALSE)</f>
        <v>0</v>
      </c>
      <c r="E336" s="1" t="b">
        <f>IF(ISNUMBER(SEARCH(Table2[[#Headers],[שופט]],Table2[[#This Row],[role]:[role]])),TRUE,FALSE)</f>
        <v>1</v>
      </c>
      <c r="F336" s="1" t="b">
        <f>IF(ISNUMBER(SEARCH(Table2[[#Headers],[רשם]],Table2[[#This Row],[role]:[role]])),TRUE,FALSE)</f>
        <v>0</v>
      </c>
      <c r="G336" s="1" t="b">
        <f>IF(ISNUMBER(SEARCH(Table2[[#Headers],[מחוזי]],Table2[[#This Row],[role]:[role]])),TRUE,FALSE)</f>
        <v>1</v>
      </c>
      <c r="H336" s="1" t="b">
        <f>IF(ISNUMBER(SEARCH(Table2[[#Headers],[שלום]],Table2[[#This Row],[role]:[role]])),TRUE,FALSE)</f>
        <v>0</v>
      </c>
      <c r="I336" s="1" t="b">
        <f>IF(ISNUMBER(SEARCH(Table2[[#Headers],[אזורי]],Table2[[#This Row],[role]:[role]])),TRUE,FALSE)</f>
        <v>0</v>
      </c>
      <c r="J336" s="1" t="b">
        <f>IF(ISNUMBER(SEARCH(Table2[[#Headers],[ארצי]],Table2[[#This Row],[role]:[role]])),TRUE,FALSE)</f>
        <v>0</v>
      </c>
      <c r="K336" s="1" t="b">
        <f>IF(ISNUMBER(SEARCH(Table2[[#Headers],[עבודה]],Table2[[#This Row],[role]:[role]])),TRUE,FALSE)</f>
        <v>0</v>
      </c>
      <c r="L336" s="1" t="b">
        <f>IF(ISNUMBER(SEARCH(Table2[[#Headers],[עליון]],Table2[[#This Row],[role]:[role]])),TRUE,FALSE)</f>
        <v>0</v>
      </c>
      <c r="M336" s="1" t="b">
        <f>IF(ISNUMBER(SEARCH(Table2[[#Headers],[נוער]],Table2[[#This Row],[role]:[role]])),TRUE,FALSE)</f>
        <v>0</v>
      </c>
      <c r="N336" s="1" t="b">
        <f>IF(ISNUMBER(SEARCH(Table2[[#Headers],[משנה]],Table2[[#This Row],[role]:[role]])),TRUE,FALSE)</f>
        <v>0</v>
      </c>
      <c r="O336" s="1" t="b">
        <f>IF(ISNUMBER(SEARCH(Table2[[#Headers],[בתי המשפט]],Table2[[#This Row],[role]:[role]])),TRUE,FALSE)</f>
        <v>0</v>
      </c>
      <c r="P336" s="1" t="b">
        <f>IF(ISNUMBER(SEARCH(Table2[[#Headers],[מנהל]],Table2[[#This Row],[role]:[role]])),TRUE,FALSE)</f>
        <v>0</v>
      </c>
      <c r="Q336" s="1" t="b">
        <f>IF(ISNUMBER(SEARCH(Table2[[#Headers],[תעבורה]],Table2[[#This Row],[role]:[role]])),TRUE,FALSE)</f>
        <v>0</v>
      </c>
      <c r="R336" s="1" t="b">
        <f>IF(AND(Table2[[#This Row],[נשיא]]=TRUE,AND(Table2[[#This Row],[סגן]]=FALSE,Table2[[#This Row],[משנה]]=FALSE)),TRUE,FALSE)</f>
        <v>0</v>
      </c>
      <c r="S33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37" spans="1:20" x14ac:dyDescent="0.25">
      <c r="A337" s="1" t="s">
        <v>1329</v>
      </c>
      <c r="B337" s="1" t="str">
        <f>Table2[[#This Row],[Column1]]</f>
        <v>שופט בכיר בית המשפט המחוזי תל-אביב בדימוס</v>
      </c>
      <c r="C337" s="1" t="b">
        <f>IF(ISNUMBER(SEARCH(Table2[[#Headers],[סגן]],Table2[[#This Row],[role]:[role]])),TRUE,FALSE)</f>
        <v>0</v>
      </c>
      <c r="D337" s="1" t="b">
        <f>IF(ISNUMBER(SEARCH(Table2[[#Headers],[נשיא]],Table2[[#This Row],[role]:[role]])),TRUE,FALSE)</f>
        <v>0</v>
      </c>
      <c r="E337" s="1" t="b">
        <f>IF(ISNUMBER(SEARCH(Table2[[#Headers],[שופט]],Table2[[#This Row],[role]:[role]])),TRUE,FALSE)</f>
        <v>1</v>
      </c>
      <c r="F337" s="1" t="b">
        <f>IF(ISNUMBER(SEARCH(Table2[[#Headers],[רשם]],Table2[[#This Row],[role]:[role]])),TRUE,FALSE)</f>
        <v>0</v>
      </c>
      <c r="G337" s="1" t="b">
        <f>IF(ISNUMBER(SEARCH(Table2[[#Headers],[מחוזי]],Table2[[#This Row],[role]:[role]])),TRUE,FALSE)</f>
        <v>1</v>
      </c>
      <c r="H337" s="1" t="b">
        <f>IF(ISNUMBER(SEARCH(Table2[[#Headers],[שלום]],Table2[[#This Row],[role]:[role]])),TRUE,FALSE)</f>
        <v>0</v>
      </c>
      <c r="I337" s="1" t="b">
        <f>IF(ISNUMBER(SEARCH(Table2[[#Headers],[אזורי]],Table2[[#This Row],[role]:[role]])),TRUE,FALSE)</f>
        <v>0</v>
      </c>
      <c r="J337" s="1" t="b">
        <f>IF(ISNUMBER(SEARCH(Table2[[#Headers],[ארצי]],Table2[[#This Row],[role]:[role]])),TRUE,FALSE)</f>
        <v>0</v>
      </c>
      <c r="K337" s="1" t="b">
        <f>IF(ISNUMBER(SEARCH(Table2[[#Headers],[עבודה]],Table2[[#This Row],[role]:[role]])),TRUE,FALSE)</f>
        <v>0</v>
      </c>
      <c r="L337" s="1" t="b">
        <f>IF(ISNUMBER(SEARCH(Table2[[#Headers],[עליון]],Table2[[#This Row],[role]:[role]])),TRUE,FALSE)</f>
        <v>0</v>
      </c>
      <c r="M337" s="1" t="b">
        <f>IF(ISNUMBER(SEARCH(Table2[[#Headers],[נוער]],Table2[[#This Row],[role]:[role]])),TRUE,FALSE)</f>
        <v>0</v>
      </c>
      <c r="N337" s="1" t="b">
        <f>IF(ISNUMBER(SEARCH(Table2[[#Headers],[משנה]],Table2[[#This Row],[role]:[role]])),TRUE,FALSE)</f>
        <v>0</v>
      </c>
      <c r="O337" s="1" t="b">
        <f>IF(ISNUMBER(SEARCH(Table2[[#Headers],[בתי המשפט]],Table2[[#This Row],[role]:[role]])),TRUE,FALSE)</f>
        <v>0</v>
      </c>
      <c r="P337" s="1" t="b">
        <f>IF(ISNUMBER(SEARCH(Table2[[#Headers],[מנהל]],Table2[[#This Row],[role]:[role]])),TRUE,FALSE)</f>
        <v>0</v>
      </c>
      <c r="Q337" s="1" t="b">
        <f>IF(ISNUMBER(SEARCH(Table2[[#Headers],[תעבורה]],Table2[[#This Row],[role]:[role]])),TRUE,FALSE)</f>
        <v>0</v>
      </c>
      <c r="R337" s="1" t="b">
        <f>IF(AND(Table2[[#This Row],[נשיא]]=TRUE,AND(Table2[[#This Row],[סגן]]=FALSE,Table2[[#This Row],[משנה]]=FALSE)),TRUE,FALSE)</f>
        <v>0</v>
      </c>
      <c r="S33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38" spans="1:20" x14ac:dyDescent="0.25">
      <c r="A338" s="1" t="s">
        <v>2079</v>
      </c>
      <c r="B338" s="1" t="str">
        <f>Table2[[#This Row],[Column1]]</f>
        <v>שופט בכיר בית משפט השלום אשדוד בדימוס</v>
      </c>
      <c r="C338" s="1" t="b">
        <f>IF(ISNUMBER(SEARCH(Table2[[#Headers],[סגן]],Table2[[#This Row],[role]:[role]])),TRUE,FALSE)</f>
        <v>0</v>
      </c>
      <c r="D338" s="1" t="b">
        <f>IF(ISNUMBER(SEARCH(Table2[[#Headers],[נשיא]],Table2[[#This Row],[role]:[role]])),TRUE,FALSE)</f>
        <v>0</v>
      </c>
      <c r="E338" s="1" t="b">
        <f>IF(ISNUMBER(SEARCH(Table2[[#Headers],[שופט]],Table2[[#This Row],[role]:[role]])),TRUE,FALSE)</f>
        <v>1</v>
      </c>
      <c r="F338" s="1" t="b">
        <f>IF(ISNUMBER(SEARCH(Table2[[#Headers],[רשם]],Table2[[#This Row],[role]:[role]])),TRUE,FALSE)</f>
        <v>0</v>
      </c>
      <c r="G338" s="1" t="b">
        <f>IF(ISNUMBER(SEARCH(Table2[[#Headers],[מחוזי]],Table2[[#This Row],[role]:[role]])),TRUE,FALSE)</f>
        <v>0</v>
      </c>
      <c r="H338" s="1" t="b">
        <f>IF(ISNUMBER(SEARCH(Table2[[#Headers],[שלום]],Table2[[#This Row],[role]:[role]])),TRUE,FALSE)</f>
        <v>1</v>
      </c>
      <c r="I338" s="1" t="b">
        <f>IF(ISNUMBER(SEARCH(Table2[[#Headers],[אזורי]],Table2[[#This Row],[role]:[role]])),TRUE,FALSE)</f>
        <v>0</v>
      </c>
      <c r="J338" s="1" t="b">
        <f>IF(ISNUMBER(SEARCH(Table2[[#Headers],[ארצי]],Table2[[#This Row],[role]:[role]])),TRUE,FALSE)</f>
        <v>0</v>
      </c>
      <c r="K338" s="1" t="b">
        <f>IF(ISNUMBER(SEARCH(Table2[[#Headers],[עבודה]],Table2[[#This Row],[role]:[role]])),TRUE,FALSE)</f>
        <v>0</v>
      </c>
      <c r="L338" s="1" t="b">
        <f>IF(ISNUMBER(SEARCH(Table2[[#Headers],[עליון]],Table2[[#This Row],[role]:[role]])),TRUE,FALSE)</f>
        <v>0</v>
      </c>
      <c r="M338" s="1" t="b">
        <f>IF(ISNUMBER(SEARCH(Table2[[#Headers],[נוער]],Table2[[#This Row],[role]:[role]])),TRUE,FALSE)</f>
        <v>0</v>
      </c>
      <c r="N338" s="1" t="b">
        <f>IF(ISNUMBER(SEARCH(Table2[[#Headers],[משנה]],Table2[[#This Row],[role]:[role]])),TRUE,FALSE)</f>
        <v>0</v>
      </c>
      <c r="O338" s="1" t="b">
        <f>IF(ISNUMBER(SEARCH(Table2[[#Headers],[בתי המשפט]],Table2[[#This Row],[role]:[role]])),TRUE,FALSE)</f>
        <v>0</v>
      </c>
      <c r="P338" s="1" t="b">
        <f>IF(ISNUMBER(SEARCH(Table2[[#Headers],[מנהל]],Table2[[#This Row],[role]:[role]])),TRUE,FALSE)</f>
        <v>0</v>
      </c>
      <c r="Q338" s="1" t="b">
        <f>IF(ISNUMBER(SEARCH(Table2[[#Headers],[תעבורה]],Table2[[#This Row],[role]:[role]])),TRUE,FALSE)</f>
        <v>0</v>
      </c>
      <c r="R338" s="1" t="b">
        <f>IF(AND(Table2[[#This Row],[נשיא]]=TRUE,AND(Table2[[#This Row],[סגן]]=FALSE,Table2[[#This Row],[משנה]]=FALSE)),TRUE,FALSE)</f>
        <v>0</v>
      </c>
      <c r="S33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39" spans="1:20" x14ac:dyDescent="0.25">
      <c r="A339" s="1" t="s">
        <v>3571</v>
      </c>
      <c r="B339" s="1" t="str">
        <f>Table2[[#This Row],[Column1]]</f>
        <v>שופט בכיר בית משפט השלום אשקלון</v>
      </c>
      <c r="C339" s="1" t="b">
        <f>IF(ISNUMBER(SEARCH(Table2[[#Headers],[סגן]],Table2[[#This Row],[role]:[role]])),TRUE,FALSE)</f>
        <v>0</v>
      </c>
      <c r="D339" s="1" t="b">
        <f>IF(ISNUMBER(SEARCH(Table2[[#Headers],[נשיא]],Table2[[#This Row],[role]:[role]])),TRUE,FALSE)</f>
        <v>0</v>
      </c>
      <c r="E339" s="1" t="b">
        <f>IF(ISNUMBER(SEARCH(Table2[[#Headers],[שופט]],Table2[[#This Row],[role]:[role]])),TRUE,FALSE)</f>
        <v>1</v>
      </c>
      <c r="F339" s="1" t="b">
        <f>IF(ISNUMBER(SEARCH(Table2[[#Headers],[רשם]],Table2[[#This Row],[role]:[role]])),TRUE,FALSE)</f>
        <v>0</v>
      </c>
      <c r="G339" s="1" t="b">
        <f>IF(ISNUMBER(SEARCH(Table2[[#Headers],[מחוזי]],Table2[[#This Row],[role]:[role]])),TRUE,FALSE)</f>
        <v>0</v>
      </c>
      <c r="H339" s="1" t="b">
        <f>IF(ISNUMBER(SEARCH(Table2[[#Headers],[שלום]],Table2[[#This Row],[role]:[role]])),TRUE,FALSE)</f>
        <v>1</v>
      </c>
      <c r="I339" s="1" t="b">
        <f>IF(ISNUMBER(SEARCH(Table2[[#Headers],[אזורי]],Table2[[#This Row],[role]:[role]])),TRUE,FALSE)</f>
        <v>0</v>
      </c>
      <c r="J339" s="1" t="b">
        <f>IF(ISNUMBER(SEARCH(Table2[[#Headers],[ארצי]],Table2[[#This Row],[role]:[role]])),TRUE,FALSE)</f>
        <v>0</v>
      </c>
      <c r="K339" s="1" t="b">
        <f>IF(ISNUMBER(SEARCH(Table2[[#Headers],[עבודה]],Table2[[#This Row],[role]:[role]])),TRUE,FALSE)</f>
        <v>0</v>
      </c>
      <c r="L339" s="1" t="b">
        <f>IF(ISNUMBER(SEARCH(Table2[[#Headers],[עליון]],Table2[[#This Row],[role]:[role]])),TRUE,FALSE)</f>
        <v>0</v>
      </c>
      <c r="M339" s="1" t="b">
        <f>IF(ISNUMBER(SEARCH(Table2[[#Headers],[נוער]],Table2[[#This Row],[role]:[role]])),TRUE,FALSE)</f>
        <v>0</v>
      </c>
      <c r="N339" s="1" t="b">
        <f>IF(ISNUMBER(SEARCH(Table2[[#Headers],[משנה]],Table2[[#This Row],[role]:[role]])),TRUE,FALSE)</f>
        <v>0</v>
      </c>
      <c r="O339" s="1" t="b">
        <f>IF(ISNUMBER(SEARCH(Table2[[#Headers],[בתי המשפט]],Table2[[#This Row],[role]:[role]])),TRUE,FALSE)</f>
        <v>0</v>
      </c>
      <c r="P339" s="1" t="b">
        <f>IF(ISNUMBER(SEARCH(Table2[[#Headers],[מנהל]],Table2[[#This Row],[role]:[role]])),TRUE,FALSE)</f>
        <v>0</v>
      </c>
      <c r="Q339" s="1" t="b">
        <f>IF(ISNUMBER(SEARCH(Table2[[#Headers],[תעבורה]],Table2[[#This Row],[role]:[role]])),TRUE,FALSE)</f>
        <v>0</v>
      </c>
      <c r="R339" s="1" t="b">
        <f>IF(AND(Table2[[#This Row],[נשיא]]=TRUE,AND(Table2[[#This Row],[סגן]]=FALSE,Table2[[#This Row],[משנה]]=FALSE)),TRUE,FALSE)</f>
        <v>0</v>
      </c>
      <c r="S33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3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0" spans="1:20" x14ac:dyDescent="0.25">
      <c r="A340" s="1" t="s">
        <v>524</v>
      </c>
      <c r="B340" s="1" t="str">
        <f>Table2[[#This Row],[Column1]]</f>
        <v>שופט בכיר בית משפט השלום ב"ש</v>
      </c>
      <c r="C340" s="1" t="b">
        <f>IF(ISNUMBER(SEARCH(Table2[[#Headers],[סגן]],Table2[[#This Row],[role]:[role]])),TRUE,FALSE)</f>
        <v>0</v>
      </c>
      <c r="D340" s="1" t="b">
        <f>IF(ISNUMBER(SEARCH(Table2[[#Headers],[נשיא]],Table2[[#This Row],[role]:[role]])),TRUE,FALSE)</f>
        <v>0</v>
      </c>
      <c r="E340" s="1" t="b">
        <f>IF(ISNUMBER(SEARCH(Table2[[#Headers],[שופט]],Table2[[#This Row],[role]:[role]])),TRUE,FALSE)</f>
        <v>1</v>
      </c>
      <c r="F340" s="1" t="b">
        <f>IF(ISNUMBER(SEARCH(Table2[[#Headers],[רשם]],Table2[[#This Row],[role]:[role]])),TRUE,FALSE)</f>
        <v>0</v>
      </c>
      <c r="G340" s="1" t="b">
        <f>IF(ISNUMBER(SEARCH(Table2[[#Headers],[מחוזי]],Table2[[#This Row],[role]:[role]])),TRUE,FALSE)</f>
        <v>0</v>
      </c>
      <c r="H340" s="1" t="b">
        <f>IF(ISNUMBER(SEARCH(Table2[[#Headers],[שלום]],Table2[[#This Row],[role]:[role]])),TRUE,FALSE)</f>
        <v>1</v>
      </c>
      <c r="I340" s="1" t="b">
        <f>IF(ISNUMBER(SEARCH(Table2[[#Headers],[אזורי]],Table2[[#This Row],[role]:[role]])),TRUE,FALSE)</f>
        <v>0</v>
      </c>
      <c r="J340" s="1" t="b">
        <f>IF(ISNUMBER(SEARCH(Table2[[#Headers],[ארצי]],Table2[[#This Row],[role]:[role]])),TRUE,FALSE)</f>
        <v>0</v>
      </c>
      <c r="K340" s="1" t="b">
        <f>IF(ISNUMBER(SEARCH(Table2[[#Headers],[עבודה]],Table2[[#This Row],[role]:[role]])),TRUE,FALSE)</f>
        <v>0</v>
      </c>
      <c r="L340" s="1" t="b">
        <f>IF(ISNUMBER(SEARCH(Table2[[#Headers],[עליון]],Table2[[#This Row],[role]:[role]])),TRUE,FALSE)</f>
        <v>0</v>
      </c>
      <c r="M340" s="1" t="b">
        <f>IF(ISNUMBER(SEARCH(Table2[[#Headers],[נוער]],Table2[[#This Row],[role]:[role]])),TRUE,FALSE)</f>
        <v>0</v>
      </c>
      <c r="N340" s="1" t="b">
        <f>IF(ISNUMBER(SEARCH(Table2[[#Headers],[משנה]],Table2[[#This Row],[role]:[role]])),TRUE,FALSE)</f>
        <v>0</v>
      </c>
      <c r="O340" s="1" t="b">
        <f>IF(ISNUMBER(SEARCH(Table2[[#Headers],[בתי המשפט]],Table2[[#This Row],[role]:[role]])),TRUE,FALSE)</f>
        <v>0</v>
      </c>
      <c r="P340" s="1" t="b">
        <f>IF(ISNUMBER(SEARCH(Table2[[#Headers],[מנהל]],Table2[[#This Row],[role]:[role]])),TRUE,FALSE)</f>
        <v>0</v>
      </c>
      <c r="Q340" s="1" t="b">
        <f>IF(ISNUMBER(SEARCH(Table2[[#Headers],[תעבורה]],Table2[[#This Row],[role]:[role]])),TRUE,FALSE)</f>
        <v>0</v>
      </c>
      <c r="R340" s="1" t="b">
        <f>IF(AND(Table2[[#This Row],[נשיא]]=TRUE,AND(Table2[[#This Row],[סגן]]=FALSE,Table2[[#This Row],[משנה]]=FALSE)),TRUE,FALSE)</f>
        <v>0</v>
      </c>
      <c r="S34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1" spans="1:20" x14ac:dyDescent="0.25">
      <c r="A341" s="1" t="s">
        <v>1858</v>
      </c>
      <c r="B341" s="1" t="str">
        <f>Table2[[#This Row],[Column1]]</f>
        <v>שופט בכיר בית משפט השלום חיפה בדימוס</v>
      </c>
      <c r="C341" s="1" t="b">
        <f>IF(ISNUMBER(SEARCH(Table2[[#Headers],[סגן]],Table2[[#This Row],[role]:[role]])),TRUE,FALSE)</f>
        <v>0</v>
      </c>
      <c r="D341" s="1" t="b">
        <f>IF(ISNUMBER(SEARCH(Table2[[#Headers],[נשיא]],Table2[[#This Row],[role]:[role]])),TRUE,FALSE)</f>
        <v>0</v>
      </c>
      <c r="E341" s="1" t="b">
        <f>IF(ISNUMBER(SEARCH(Table2[[#Headers],[שופט]],Table2[[#This Row],[role]:[role]])),TRUE,FALSE)</f>
        <v>1</v>
      </c>
      <c r="F341" s="1" t="b">
        <f>IF(ISNUMBER(SEARCH(Table2[[#Headers],[רשם]],Table2[[#This Row],[role]:[role]])),TRUE,FALSE)</f>
        <v>0</v>
      </c>
      <c r="G341" s="1" t="b">
        <f>IF(ISNUMBER(SEARCH(Table2[[#Headers],[מחוזי]],Table2[[#This Row],[role]:[role]])),TRUE,FALSE)</f>
        <v>0</v>
      </c>
      <c r="H341" s="1" t="b">
        <f>IF(ISNUMBER(SEARCH(Table2[[#Headers],[שלום]],Table2[[#This Row],[role]:[role]])),TRUE,FALSE)</f>
        <v>1</v>
      </c>
      <c r="I341" s="1" t="b">
        <f>IF(ISNUMBER(SEARCH(Table2[[#Headers],[אזורי]],Table2[[#This Row],[role]:[role]])),TRUE,FALSE)</f>
        <v>0</v>
      </c>
      <c r="J341" s="1" t="b">
        <f>IF(ISNUMBER(SEARCH(Table2[[#Headers],[ארצי]],Table2[[#This Row],[role]:[role]])),TRUE,FALSE)</f>
        <v>0</v>
      </c>
      <c r="K341" s="1" t="b">
        <f>IF(ISNUMBER(SEARCH(Table2[[#Headers],[עבודה]],Table2[[#This Row],[role]:[role]])),TRUE,FALSE)</f>
        <v>0</v>
      </c>
      <c r="L341" s="1" t="b">
        <f>IF(ISNUMBER(SEARCH(Table2[[#Headers],[עליון]],Table2[[#This Row],[role]:[role]])),TRUE,FALSE)</f>
        <v>0</v>
      </c>
      <c r="M341" s="1" t="b">
        <f>IF(ISNUMBER(SEARCH(Table2[[#Headers],[נוער]],Table2[[#This Row],[role]:[role]])),TRUE,FALSE)</f>
        <v>0</v>
      </c>
      <c r="N341" s="1" t="b">
        <f>IF(ISNUMBER(SEARCH(Table2[[#Headers],[משנה]],Table2[[#This Row],[role]:[role]])),TRUE,FALSE)</f>
        <v>0</v>
      </c>
      <c r="O341" s="1" t="b">
        <f>IF(ISNUMBER(SEARCH(Table2[[#Headers],[בתי המשפט]],Table2[[#This Row],[role]:[role]])),TRUE,FALSE)</f>
        <v>0</v>
      </c>
      <c r="P341" s="1" t="b">
        <f>IF(ISNUMBER(SEARCH(Table2[[#Headers],[מנהל]],Table2[[#This Row],[role]:[role]])),TRUE,FALSE)</f>
        <v>0</v>
      </c>
      <c r="Q341" s="1" t="b">
        <f>IF(ISNUMBER(SEARCH(Table2[[#Headers],[תעבורה]],Table2[[#This Row],[role]:[role]])),TRUE,FALSE)</f>
        <v>0</v>
      </c>
      <c r="R341" s="1" t="b">
        <f>IF(AND(Table2[[#This Row],[נשיא]]=TRUE,AND(Table2[[#This Row],[סגן]]=FALSE,Table2[[#This Row],[משנה]]=FALSE)),TRUE,FALSE)</f>
        <v>0</v>
      </c>
      <c r="S34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2" spans="1:20" x14ac:dyDescent="0.25">
      <c r="A342" s="1" t="s">
        <v>2626</v>
      </c>
      <c r="B342" s="1" t="str">
        <f>Table2[[#This Row],[Column1]]</f>
        <v>שופט בכיר בית משפט השלום ירושלים בדימוס</v>
      </c>
      <c r="C342" s="1" t="b">
        <f>IF(ISNUMBER(SEARCH(Table2[[#Headers],[סגן]],Table2[[#This Row],[role]:[role]])),TRUE,FALSE)</f>
        <v>0</v>
      </c>
      <c r="D342" s="1" t="b">
        <f>IF(ISNUMBER(SEARCH(Table2[[#Headers],[נשיא]],Table2[[#This Row],[role]:[role]])),TRUE,FALSE)</f>
        <v>0</v>
      </c>
      <c r="E342" s="1" t="b">
        <f>IF(ISNUMBER(SEARCH(Table2[[#Headers],[שופט]],Table2[[#This Row],[role]:[role]])),TRUE,FALSE)</f>
        <v>1</v>
      </c>
      <c r="F342" s="1" t="b">
        <f>IF(ISNUMBER(SEARCH(Table2[[#Headers],[רשם]],Table2[[#This Row],[role]:[role]])),TRUE,FALSE)</f>
        <v>0</v>
      </c>
      <c r="G342" s="1" t="b">
        <f>IF(ISNUMBER(SEARCH(Table2[[#Headers],[מחוזי]],Table2[[#This Row],[role]:[role]])),TRUE,FALSE)</f>
        <v>0</v>
      </c>
      <c r="H342" s="1" t="b">
        <f>IF(ISNUMBER(SEARCH(Table2[[#Headers],[שלום]],Table2[[#This Row],[role]:[role]])),TRUE,FALSE)</f>
        <v>1</v>
      </c>
      <c r="I342" s="1" t="b">
        <f>IF(ISNUMBER(SEARCH(Table2[[#Headers],[אזורי]],Table2[[#This Row],[role]:[role]])),TRUE,FALSE)</f>
        <v>0</v>
      </c>
      <c r="J342" s="1" t="b">
        <f>IF(ISNUMBER(SEARCH(Table2[[#Headers],[ארצי]],Table2[[#This Row],[role]:[role]])),TRUE,FALSE)</f>
        <v>0</v>
      </c>
      <c r="K342" s="1" t="b">
        <f>IF(ISNUMBER(SEARCH(Table2[[#Headers],[עבודה]],Table2[[#This Row],[role]:[role]])),TRUE,FALSE)</f>
        <v>0</v>
      </c>
      <c r="L342" s="1" t="b">
        <f>IF(ISNUMBER(SEARCH(Table2[[#Headers],[עליון]],Table2[[#This Row],[role]:[role]])),TRUE,FALSE)</f>
        <v>0</v>
      </c>
      <c r="M342" s="1" t="b">
        <f>IF(ISNUMBER(SEARCH(Table2[[#Headers],[נוער]],Table2[[#This Row],[role]:[role]])),TRUE,FALSE)</f>
        <v>0</v>
      </c>
      <c r="N342" s="1" t="b">
        <f>IF(ISNUMBER(SEARCH(Table2[[#Headers],[משנה]],Table2[[#This Row],[role]:[role]])),TRUE,FALSE)</f>
        <v>0</v>
      </c>
      <c r="O342" s="1" t="b">
        <f>IF(ISNUMBER(SEARCH(Table2[[#Headers],[בתי המשפט]],Table2[[#This Row],[role]:[role]])),TRUE,FALSE)</f>
        <v>0</v>
      </c>
      <c r="P342" s="1" t="b">
        <f>IF(ISNUMBER(SEARCH(Table2[[#Headers],[מנהל]],Table2[[#This Row],[role]:[role]])),TRUE,FALSE)</f>
        <v>0</v>
      </c>
      <c r="Q342" s="1" t="b">
        <f>IF(ISNUMBER(SEARCH(Table2[[#Headers],[תעבורה]],Table2[[#This Row],[role]:[role]])),TRUE,FALSE)</f>
        <v>0</v>
      </c>
      <c r="R342" s="1" t="b">
        <f>IF(AND(Table2[[#This Row],[נשיא]]=TRUE,AND(Table2[[#This Row],[סגן]]=FALSE,Table2[[#This Row],[משנה]]=FALSE)),TRUE,FALSE)</f>
        <v>0</v>
      </c>
      <c r="S34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3" spans="1:20" x14ac:dyDescent="0.25">
      <c r="A343" s="1" t="s">
        <v>1243</v>
      </c>
      <c r="B343" s="1" t="str">
        <f>Table2[[#This Row],[Column1]]</f>
        <v>שופט בכיר בית משפט השלום כפר סבא בדימוס</v>
      </c>
      <c r="C343" s="1" t="b">
        <f>IF(ISNUMBER(SEARCH(Table2[[#Headers],[סגן]],Table2[[#This Row],[role]:[role]])),TRUE,FALSE)</f>
        <v>0</v>
      </c>
      <c r="D343" s="1" t="b">
        <f>IF(ISNUMBER(SEARCH(Table2[[#Headers],[נשיא]],Table2[[#This Row],[role]:[role]])),TRUE,FALSE)</f>
        <v>0</v>
      </c>
      <c r="E343" s="1" t="b">
        <f>IF(ISNUMBER(SEARCH(Table2[[#Headers],[שופט]],Table2[[#This Row],[role]:[role]])),TRUE,FALSE)</f>
        <v>1</v>
      </c>
      <c r="F343" s="1" t="b">
        <f>IF(ISNUMBER(SEARCH(Table2[[#Headers],[רשם]],Table2[[#This Row],[role]:[role]])),TRUE,FALSE)</f>
        <v>0</v>
      </c>
      <c r="G343" s="1" t="b">
        <f>IF(ISNUMBER(SEARCH(Table2[[#Headers],[מחוזי]],Table2[[#This Row],[role]:[role]])),TRUE,FALSE)</f>
        <v>0</v>
      </c>
      <c r="H343" s="1" t="b">
        <f>IF(ISNUMBER(SEARCH(Table2[[#Headers],[שלום]],Table2[[#This Row],[role]:[role]])),TRUE,FALSE)</f>
        <v>1</v>
      </c>
      <c r="I343" s="1" t="b">
        <f>IF(ISNUMBER(SEARCH(Table2[[#Headers],[אזורי]],Table2[[#This Row],[role]:[role]])),TRUE,FALSE)</f>
        <v>0</v>
      </c>
      <c r="J343" s="1" t="b">
        <f>IF(ISNUMBER(SEARCH(Table2[[#Headers],[ארצי]],Table2[[#This Row],[role]:[role]])),TRUE,FALSE)</f>
        <v>0</v>
      </c>
      <c r="K343" s="1" t="b">
        <f>IF(ISNUMBER(SEARCH(Table2[[#Headers],[עבודה]],Table2[[#This Row],[role]:[role]])),TRUE,FALSE)</f>
        <v>0</v>
      </c>
      <c r="L343" s="1" t="b">
        <f>IF(ISNUMBER(SEARCH(Table2[[#Headers],[עליון]],Table2[[#This Row],[role]:[role]])),TRUE,FALSE)</f>
        <v>0</v>
      </c>
      <c r="M343" s="1" t="b">
        <f>IF(ISNUMBER(SEARCH(Table2[[#Headers],[נוער]],Table2[[#This Row],[role]:[role]])),TRUE,FALSE)</f>
        <v>0</v>
      </c>
      <c r="N343" s="1" t="b">
        <f>IF(ISNUMBER(SEARCH(Table2[[#Headers],[משנה]],Table2[[#This Row],[role]:[role]])),TRUE,FALSE)</f>
        <v>0</v>
      </c>
      <c r="O343" s="1" t="b">
        <f>IF(ISNUMBER(SEARCH(Table2[[#Headers],[בתי המשפט]],Table2[[#This Row],[role]:[role]])),TRUE,FALSE)</f>
        <v>0</v>
      </c>
      <c r="P343" s="1" t="b">
        <f>IF(ISNUMBER(SEARCH(Table2[[#Headers],[מנהל]],Table2[[#This Row],[role]:[role]])),TRUE,FALSE)</f>
        <v>0</v>
      </c>
      <c r="Q343" s="1" t="b">
        <f>IF(ISNUMBER(SEARCH(Table2[[#Headers],[תעבורה]],Table2[[#This Row],[role]:[role]])),TRUE,FALSE)</f>
        <v>0</v>
      </c>
      <c r="R343" s="1" t="b">
        <f>IF(AND(Table2[[#This Row],[נשיא]]=TRUE,AND(Table2[[#This Row],[סגן]]=FALSE,Table2[[#This Row],[משנה]]=FALSE)),TRUE,FALSE)</f>
        <v>0</v>
      </c>
      <c r="S34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4" spans="1:20" x14ac:dyDescent="0.25">
      <c r="A344" s="1" t="s">
        <v>792</v>
      </c>
      <c r="B344" s="1" t="str">
        <f>Table2[[#This Row],[Column1]]</f>
        <v>שופט בכיר בית משפט השלום עכו</v>
      </c>
      <c r="C344" s="1" t="b">
        <f>IF(ISNUMBER(SEARCH(Table2[[#Headers],[סגן]],Table2[[#This Row],[role]:[role]])),TRUE,FALSE)</f>
        <v>0</v>
      </c>
      <c r="D344" s="1" t="b">
        <f>IF(ISNUMBER(SEARCH(Table2[[#Headers],[נשיא]],Table2[[#This Row],[role]:[role]])),TRUE,FALSE)</f>
        <v>0</v>
      </c>
      <c r="E344" s="1" t="b">
        <f>IF(ISNUMBER(SEARCH(Table2[[#Headers],[שופט]],Table2[[#This Row],[role]:[role]])),TRUE,FALSE)</f>
        <v>1</v>
      </c>
      <c r="F344" s="1" t="b">
        <f>IF(ISNUMBER(SEARCH(Table2[[#Headers],[רשם]],Table2[[#This Row],[role]:[role]])),TRUE,FALSE)</f>
        <v>0</v>
      </c>
      <c r="G344" s="1" t="b">
        <f>IF(ISNUMBER(SEARCH(Table2[[#Headers],[מחוזי]],Table2[[#This Row],[role]:[role]])),TRUE,FALSE)</f>
        <v>0</v>
      </c>
      <c r="H344" s="1" t="b">
        <f>IF(ISNUMBER(SEARCH(Table2[[#Headers],[שלום]],Table2[[#This Row],[role]:[role]])),TRUE,FALSE)</f>
        <v>1</v>
      </c>
      <c r="I344" s="1" t="b">
        <f>IF(ISNUMBER(SEARCH(Table2[[#Headers],[אזורי]],Table2[[#This Row],[role]:[role]])),TRUE,FALSE)</f>
        <v>0</v>
      </c>
      <c r="J344" s="1" t="b">
        <f>IF(ISNUMBER(SEARCH(Table2[[#Headers],[ארצי]],Table2[[#This Row],[role]:[role]])),TRUE,FALSE)</f>
        <v>0</v>
      </c>
      <c r="K344" s="1" t="b">
        <f>IF(ISNUMBER(SEARCH(Table2[[#Headers],[עבודה]],Table2[[#This Row],[role]:[role]])),TRUE,FALSE)</f>
        <v>0</v>
      </c>
      <c r="L344" s="1" t="b">
        <f>IF(ISNUMBER(SEARCH(Table2[[#Headers],[עליון]],Table2[[#This Row],[role]:[role]])),TRUE,FALSE)</f>
        <v>0</v>
      </c>
      <c r="M344" s="1" t="b">
        <f>IF(ISNUMBER(SEARCH(Table2[[#Headers],[נוער]],Table2[[#This Row],[role]:[role]])),TRUE,FALSE)</f>
        <v>0</v>
      </c>
      <c r="N344" s="1" t="b">
        <f>IF(ISNUMBER(SEARCH(Table2[[#Headers],[משנה]],Table2[[#This Row],[role]:[role]])),TRUE,FALSE)</f>
        <v>0</v>
      </c>
      <c r="O344" s="1" t="b">
        <f>IF(ISNUMBER(SEARCH(Table2[[#Headers],[בתי המשפט]],Table2[[#This Row],[role]:[role]])),TRUE,FALSE)</f>
        <v>0</v>
      </c>
      <c r="P344" s="1" t="b">
        <f>IF(ISNUMBER(SEARCH(Table2[[#Headers],[מנהל]],Table2[[#This Row],[role]:[role]])),TRUE,FALSE)</f>
        <v>0</v>
      </c>
      <c r="Q344" s="1" t="b">
        <f>IF(ISNUMBER(SEARCH(Table2[[#Headers],[תעבורה]],Table2[[#This Row],[role]:[role]])),TRUE,FALSE)</f>
        <v>0</v>
      </c>
      <c r="R344" s="1" t="b">
        <f>IF(AND(Table2[[#This Row],[נשיא]]=TRUE,AND(Table2[[#This Row],[סגן]]=FALSE,Table2[[#This Row],[משנה]]=FALSE)),TRUE,FALSE)</f>
        <v>0</v>
      </c>
      <c r="S34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5" spans="1:20" x14ac:dyDescent="0.25">
      <c r="A345" s="1" t="s">
        <v>731</v>
      </c>
      <c r="B345" s="1" t="str">
        <f>Table2[[#This Row],[Column1]]</f>
        <v>שופט בכיר בית משפט השלום ראשל"צ בדימוס</v>
      </c>
      <c r="C345" s="1" t="b">
        <f>IF(ISNUMBER(SEARCH(Table2[[#Headers],[סגן]],Table2[[#This Row],[role]:[role]])),TRUE,FALSE)</f>
        <v>0</v>
      </c>
      <c r="D345" s="1" t="b">
        <f>IF(ISNUMBER(SEARCH(Table2[[#Headers],[נשיא]],Table2[[#This Row],[role]:[role]])),TRUE,FALSE)</f>
        <v>0</v>
      </c>
      <c r="E345" s="1" t="b">
        <f>IF(ISNUMBER(SEARCH(Table2[[#Headers],[שופט]],Table2[[#This Row],[role]:[role]])),TRUE,FALSE)</f>
        <v>1</v>
      </c>
      <c r="F345" s="1" t="b">
        <f>IF(ISNUMBER(SEARCH(Table2[[#Headers],[רשם]],Table2[[#This Row],[role]:[role]])),TRUE,FALSE)</f>
        <v>0</v>
      </c>
      <c r="G345" s="1" t="b">
        <f>IF(ISNUMBER(SEARCH(Table2[[#Headers],[מחוזי]],Table2[[#This Row],[role]:[role]])),TRUE,FALSE)</f>
        <v>0</v>
      </c>
      <c r="H345" s="1" t="b">
        <f>IF(ISNUMBER(SEARCH(Table2[[#Headers],[שלום]],Table2[[#This Row],[role]:[role]])),TRUE,FALSE)</f>
        <v>1</v>
      </c>
      <c r="I345" s="1" t="b">
        <f>IF(ISNUMBER(SEARCH(Table2[[#Headers],[אזורי]],Table2[[#This Row],[role]:[role]])),TRUE,FALSE)</f>
        <v>0</v>
      </c>
      <c r="J345" s="1" t="b">
        <f>IF(ISNUMBER(SEARCH(Table2[[#Headers],[ארצי]],Table2[[#This Row],[role]:[role]])),TRUE,FALSE)</f>
        <v>0</v>
      </c>
      <c r="K345" s="1" t="b">
        <f>IF(ISNUMBER(SEARCH(Table2[[#Headers],[עבודה]],Table2[[#This Row],[role]:[role]])),TRUE,FALSE)</f>
        <v>0</v>
      </c>
      <c r="L345" s="1" t="b">
        <f>IF(ISNUMBER(SEARCH(Table2[[#Headers],[עליון]],Table2[[#This Row],[role]:[role]])),TRUE,FALSE)</f>
        <v>0</v>
      </c>
      <c r="M345" s="1" t="b">
        <f>IF(ISNUMBER(SEARCH(Table2[[#Headers],[נוער]],Table2[[#This Row],[role]:[role]])),TRUE,FALSE)</f>
        <v>0</v>
      </c>
      <c r="N345" s="1" t="b">
        <f>IF(ISNUMBER(SEARCH(Table2[[#Headers],[משנה]],Table2[[#This Row],[role]:[role]])),TRUE,FALSE)</f>
        <v>0</v>
      </c>
      <c r="O345" s="1" t="b">
        <f>IF(ISNUMBER(SEARCH(Table2[[#Headers],[בתי המשפט]],Table2[[#This Row],[role]:[role]])),TRUE,FALSE)</f>
        <v>0</v>
      </c>
      <c r="P345" s="1" t="b">
        <f>IF(ISNUMBER(SEARCH(Table2[[#Headers],[מנהל]],Table2[[#This Row],[role]:[role]])),TRUE,FALSE)</f>
        <v>0</v>
      </c>
      <c r="Q345" s="1" t="b">
        <f>IF(ISNUMBER(SEARCH(Table2[[#Headers],[תעבורה]],Table2[[#This Row],[role]:[role]])),TRUE,FALSE)</f>
        <v>0</v>
      </c>
      <c r="R345" s="1" t="b">
        <f>IF(AND(Table2[[#This Row],[נשיא]]=TRUE,AND(Table2[[#This Row],[סגן]]=FALSE,Table2[[#This Row],[משנה]]=FALSE)),TRUE,FALSE)</f>
        <v>0</v>
      </c>
      <c r="S34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6" spans="1:20" x14ac:dyDescent="0.25">
      <c r="A346" s="1" t="s">
        <v>2326</v>
      </c>
      <c r="B346" s="1" t="str">
        <f>Table2[[#This Row],[Column1]]</f>
        <v>שופט בכיר בית משפט השלום רמלה</v>
      </c>
      <c r="C346" s="1" t="b">
        <f>IF(ISNUMBER(SEARCH(Table2[[#Headers],[סגן]],Table2[[#This Row],[role]:[role]])),TRUE,FALSE)</f>
        <v>0</v>
      </c>
      <c r="D346" s="1" t="b">
        <f>IF(ISNUMBER(SEARCH(Table2[[#Headers],[נשיא]],Table2[[#This Row],[role]:[role]])),TRUE,FALSE)</f>
        <v>0</v>
      </c>
      <c r="E346" s="1" t="b">
        <f>IF(ISNUMBER(SEARCH(Table2[[#Headers],[שופט]],Table2[[#This Row],[role]:[role]])),TRUE,FALSE)</f>
        <v>1</v>
      </c>
      <c r="F346" s="1" t="b">
        <f>IF(ISNUMBER(SEARCH(Table2[[#Headers],[רשם]],Table2[[#This Row],[role]:[role]])),TRUE,FALSE)</f>
        <v>0</v>
      </c>
      <c r="G346" s="1" t="b">
        <f>IF(ISNUMBER(SEARCH(Table2[[#Headers],[מחוזי]],Table2[[#This Row],[role]:[role]])),TRUE,FALSE)</f>
        <v>0</v>
      </c>
      <c r="H346" s="1" t="b">
        <f>IF(ISNUMBER(SEARCH(Table2[[#Headers],[שלום]],Table2[[#This Row],[role]:[role]])),TRUE,FALSE)</f>
        <v>1</v>
      </c>
      <c r="I346" s="1" t="b">
        <f>IF(ISNUMBER(SEARCH(Table2[[#Headers],[אזורי]],Table2[[#This Row],[role]:[role]])),TRUE,FALSE)</f>
        <v>0</v>
      </c>
      <c r="J346" s="1" t="b">
        <f>IF(ISNUMBER(SEARCH(Table2[[#Headers],[ארצי]],Table2[[#This Row],[role]:[role]])),TRUE,FALSE)</f>
        <v>0</v>
      </c>
      <c r="K346" s="1" t="b">
        <f>IF(ISNUMBER(SEARCH(Table2[[#Headers],[עבודה]],Table2[[#This Row],[role]:[role]])),TRUE,FALSE)</f>
        <v>0</v>
      </c>
      <c r="L346" s="1" t="b">
        <f>IF(ISNUMBER(SEARCH(Table2[[#Headers],[עליון]],Table2[[#This Row],[role]:[role]])),TRUE,FALSE)</f>
        <v>0</v>
      </c>
      <c r="M346" s="1" t="b">
        <f>IF(ISNUMBER(SEARCH(Table2[[#Headers],[נוער]],Table2[[#This Row],[role]:[role]])),TRUE,FALSE)</f>
        <v>0</v>
      </c>
      <c r="N346" s="1" t="b">
        <f>IF(ISNUMBER(SEARCH(Table2[[#Headers],[משנה]],Table2[[#This Row],[role]:[role]])),TRUE,FALSE)</f>
        <v>0</v>
      </c>
      <c r="O346" s="1" t="b">
        <f>IF(ISNUMBER(SEARCH(Table2[[#Headers],[בתי המשפט]],Table2[[#This Row],[role]:[role]])),TRUE,FALSE)</f>
        <v>0</v>
      </c>
      <c r="P346" s="1" t="b">
        <f>IF(ISNUMBER(SEARCH(Table2[[#Headers],[מנהל]],Table2[[#This Row],[role]:[role]])),TRUE,FALSE)</f>
        <v>0</v>
      </c>
      <c r="Q346" s="1" t="b">
        <f>IF(ISNUMBER(SEARCH(Table2[[#Headers],[תעבורה]],Table2[[#This Row],[role]:[role]])),TRUE,FALSE)</f>
        <v>0</v>
      </c>
      <c r="R346" s="1" t="b">
        <f>IF(AND(Table2[[#This Row],[נשיא]]=TRUE,AND(Table2[[#This Row],[סגן]]=FALSE,Table2[[#This Row],[משנה]]=FALSE)),TRUE,FALSE)</f>
        <v>0</v>
      </c>
      <c r="S34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7" spans="1:20" x14ac:dyDescent="0.25">
      <c r="A347" s="1" t="s">
        <v>4241</v>
      </c>
      <c r="B347" s="1" t="str">
        <f>Table2[[#This Row],[Column1]]</f>
        <v>שופט בכיר בית משפט השלום רמלה בדימוס</v>
      </c>
      <c r="C347" s="1" t="b">
        <f>IF(ISNUMBER(SEARCH(Table2[[#Headers],[סגן]],Table2[[#This Row],[role]:[role]])),TRUE,FALSE)</f>
        <v>0</v>
      </c>
      <c r="D347" s="1" t="b">
        <f>IF(ISNUMBER(SEARCH(Table2[[#Headers],[נשיא]],Table2[[#This Row],[role]:[role]])),TRUE,FALSE)</f>
        <v>0</v>
      </c>
      <c r="E347" s="1" t="b">
        <f>IF(ISNUMBER(SEARCH(Table2[[#Headers],[שופט]],Table2[[#This Row],[role]:[role]])),TRUE,FALSE)</f>
        <v>1</v>
      </c>
      <c r="F347" s="1" t="b">
        <f>IF(ISNUMBER(SEARCH(Table2[[#Headers],[רשם]],Table2[[#This Row],[role]:[role]])),TRUE,FALSE)</f>
        <v>0</v>
      </c>
      <c r="G347" s="1" t="b">
        <f>IF(ISNUMBER(SEARCH(Table2[[#Headers],[מחוזי]],Table2[[#This Row],[role]:[role]])),TRUE,FALSE)</f>
        <v>0</v>
      </c>
      <c r="H347" s="1" t="b">
        <f>IF(ISNUMBER(SEARCH(Table2[[#Headers],[שלום]],Table2[[#This Row],[role]:[role]])),TRUE,FALSE)</f>
        <v>1</v>
      </c>
      <c r="I347" s="1" t="b">
        <f>IF(ISNUMBER(SEARCH(Table2[[#Headers],[אזורי]],Table2[[#This Row],[role]:[role]])),TRUE,FALSE)</f>
        <v>0</v>
      </c>
      <c r="J347" s="1" t="b">
        <f>IF(ISNUMBER(SEARCH(Table2[[#Headers],[ארצי]],Table2[[#This Row],[role]:[role]])),TRUE,FALSE)</f>
        <v>0</v>
      </c>
      <c r="K347" s="1" t="b">
        <f>IF(ISNUMBER(SEARCH(Table2[[#Headers],[עבודה]],Table2[[#This Row],[role]:[role]])),TRUE,FALSE)</f>
        <v>0</v>
      </c>
      <c r="L347" s="1" t="b">
        <f>IF(ISNUMBER(SEARCH(Table2[[#Headers],[עליון]],Table2[[#This Row],[role]:[role]])),TRUE,FALSE)</f>
        <v>0</v>
      </c>
      <c r="M347" s="1" t="b">
        <f>IF(ISNUMBER(SEARCH(Table2[[#Headers],[נוער]],Table2[[#This Row],[role]:[role]])),TRUE,FALSE)</f>
        <v>0</v>
      </c>
      <c r="N347" s="1" t="b">
        <f>IF(ISNUMBER(SEARCH(Table2[[#Headers],[משנה]],Table2[[#This Row],[role]:[role]])),TRUE,FALSE)</f>
        <v>0</v>
      </c>
      <c r="O347" s="1" t="b">
        <f>IF(ISNUMBER(SEARCH(Table2[[#Headers],[בתי המשפט]],Table2[[#This Row],[role]:[role]])),TRUE,FALSE)</f>
        <v>0</v>
      </c>
      <c r="P347" s="1" t="b">
        <f>IF(ISNUMBER(SEARCH(Table2[[#Headers],[מנהל]],Table2[[#This Row],[role]:[role]])),TRUE,FALSE)</f>
        <v>0</v>
      </c>
      <c r="Q347" s="1" t="b">
        <f>IF(ISNUMBER(SEARCH(Table2[[#Headers],[תעבורה]],Table2[[#This Row],[role]:[role]])),TRUE,FALSE)</f>
        <v>0</v>
      </c>
      <c r="R347" s="1" t="b">
        <f>IF(AND(Table2[[#This Row],[נשיא]]=TRUE,AND(Table2[[#This Row],[סגן]]=FALSE,Table2[[#This Row],[משנה]]=FALSE)),TRUE,FALSE)</f>
        <v>0</v>
      </c>
      <c r="S34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8" spans="1:20" x14ac:dyDescent="0.25">
      <c r="A348" s="1" t="s">
        <v>3721</v>
      </c>
      <c r="B348" s="1" t="str">
        <f>Table2[[#This Row],[Column1]]</f>
        <v>שופט בכיר בית משפט השלום תל-אביב</v>
      </c>
      <c r="C348" s="1" t="b">
        <f>IF(ISNUMBER(SEARCH(Table2[[#Headers],[סגן]],Table2[[#This Row],[role]:[role]])),TRUE,FALSE)</f>
        <v>0</v>
      </c>
      <c r="D348" s="1" t="b">
        <f>IF(ISNUMBER(SEARCH(Table2[[#Headers],[נשיא]],Table2[[#This Row],[role]:[role]])),TRUE,FALSE)</f>
        <v>0</v>
      </c>
      <c r="E348" s="1" t="b">
        <f>IF(ISNUMBER(SEARCH(Table2[[#Headers],[שופט]],Table2[[#This Row],[role]:[role]])),TRUE,FALSE)</f>
        <v>1</v>
      </c>
      <c r="F348" s="1" t="b">
        <f>IF(ISNUMBER(SEARCH(Table2[[#Headers],[רשם]],Table2[[#This Row],[role]:[role]])),TRUE,FALSE)</f>
        <v>0</v>
      </c>
      <c r="G348" s="1" t="b">
        <f>IF(ISNUMBER(SEARCH(Table2[[#Headers],[מחוזי]],Table2[[#This Row],[role]:[role]])),TRUE,FALSE)</f>
        <v>0</v>
      </c>
      <c r="H348" s="1" t="b">
        <f>IF(ISNUMBER(SEARCH(Table2[[#Headers],[שלום]],Table2[[#This Row],[role]:[role]])),TRUE,FALSE)</f>
        <v>1</v>
      </c>
      <c r="I348" s="1" t="b">
        <f>IF(ISNUMBER(SEARCH(Table2[[#Headers],[אזורי]],Table2[[#This Row],[role]:[role]])),TRUE,FALSE)</f>
        <v>0</v>
      </c>
      <c r="J348" s="1" t="b">
        <f>IF(ISNUMBER(SEARCH(Table2[[#Headers],[ארצי]],Table2[[#This Row],[role]:[role]])),TRUE,FALSE)</f>
        <v>0</v>
      </c>
      <c r="K348" s="1" t="b">
        <f>IF(ISNUMBER(SEARCH(Table2[[#Headers],[עבודה]],Table2[[#This Row],[role]:[role]])),TRUE,FALSE)</f>
        <v>0</v>
      </c>
      <c r="L348" s="1" t="b">
        <f>IF(ISNUMBER(SEARCH(Table2[[#Headers],[עליון]],Table2[[#This Row],[role]:[role]])),TRUE,FALSE)</f>
        <v>0</v>
      </c>
      <c r="M348" s="1" t="b">
        <f>IF(ISNUMBER(SEARCH(Table2[[#Headers],[נוער]],Table2[[#This Row],[role]:[role]])),TRUE,FALSE)</f>
        <v>0</v>
      </c>
      <c r="N348" s="1" t="b">
        <f>IF(ISNUMBER(SEARCH(Table2[[#Headers],[משנה]],Table2[[#This Row],[role]:[role]])),TRUE,FALSE)</f>
        <v>0</v>
      </c>
      <c r="O348" s="1" t="b">
        <f>IF(ISNUMBER(SEARCH(Table2[[#Headers],[בתי המשפט]],Table2[[#This Row],[role]:[role]])),TRUE,FALSE)</f>
        <v>0</v>
      </c>
      <c r="P348" s="1" t="b">
        <f>IF(ISNUMBER(SEARCH(Table2[[#Headers],[מנהל]],Table2[[#This Row],[role]:[role]])),TRUE,FALSE)</f>
        <v>0</v>
      </c>
      <c r="Q348" s="1" t="b">
        <f>IF(ISNUMBER(SEARCH(Table2[[#Headers],[תעבורה]],Table2[[#This Row],[role]:[role]])),TRUE,FALSE)</f>
        <v>0</v>
      </c>
      <c r="R348" s="1" t="b">
        <f>IF(AND(Table2[[#This Row],[נשיא]]=TRUE,AND(Table2[[#This Row],[סגן]]=FALSE,Table2[[#This Row],[משנה]]=FALSE)),TRUE,FALSE)</f>
        <v>0</v>
      </c>
      <c r="S34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49" spans="1:20" x14ac:dyDescent="0.25">
      <c r="A349" s="1" t="s">
        <v>680</v>
      </c>
      <c r="B349" s="1" t="str">
        <f>Table2[[#This Row],[Column1]]</f>
        <v>שופט בכיר בית משפט השלום תל-אביב בדימוס</v>
      </c>
      <c r="C349" s="1" t="b">
        <f>IF(ISNUMBER(SEARCH(Table2[[#Headers],[סגן]],Table2[[#This Row],[role]:[role]])),TRUE,FALSE)</f>
        <v>0</v>
      </c>
      <c r="D349" s="1" t="b">
        <f>IF(ISNUMBER(SEARCH(Table2[[#Headers],[נשיא]],Table2[[#This Row],[role]:[role]])),TRUE,FALSE)</f>
        <v>0</v>
      </c>
      <c r="E349" s="1" t="b">
        <f>IF(ISNUMBER(SEARCH(Table2[[#Headers],[שופט]],Table2[[#This Row],[role]:[role]])),TRUE,FALSE)</f>
        <v>1</v>
      </c>
      <c r="F349" s="1" t="b">
        <f>IF(ISNUMBER(SEARCH(Table2[[#Headers],[רשם]],Table2[[#This Row],[role]:[role]])),TRUE,FALSE)</f>
        <v>0</v>
      </c>
      <c r="G349" s="1" t="b">
        <f>IF(ISNUMBER(SEARCH(Table2[[#Headers],[מחוזי]],Table2[[#This Row],[role]:[role]])),TRUE,FALSE)</f>
        <v>0</v>
      </c>
      <c r="H349" s="1" t="b">
        <f>IF(ISNUMBER(SEARCH(Table2[[#Headers],[שלום]],Table2[[#This Row],[role]:[role]])),TRUE,FALSE)</f>
        <v>1</v>
      </c>
      <c r="I349" s="1" t="b">
        <f>IF(ISNUMBER(SEARCH(Table2[[#Headers],[אזורי]],Table2[[#This Row],[role]:[role]])),TRUE,FALSE)</f>
        <v>0</v>
      </c>
      <c r="J349" s="1" t="b">
        <f>IF(ISNUMBER(SEARCH(Table2[[#Headers],[ארצי]],Table2[[#This Row],[role]:[role]])),TRUE,FALSE)</f>
        <v>0</v>
      </c>
      <c r="K349" s="1" t="b">
        <f>IF(ISNUMBER(SEARCH(Table2[[#Headers],[עבודה]],Table2[[#This Row],[role]:[role]])),TRUE,FALSE)</f>
        <v>0</v>
      </c>
      <c r="L349" s="1" t="b">
        <f>IF(ISNUMBER(SEARCH(Table2[[#Headers],[עליון]],Table2[[#This Row],[role]:[role]])),TRUE,FALSE)</f>
        <v>0</v>
      </c>
      <c r="M349" s="1" t="b">
        <f>IF(ISNUMBER(SEARCH(Table2[[#Headers],[נוער]],Table2[[#This Row],[role]:[role]])),TRUE,FALSE)</f>
        <v>0</v>
      </c>
      <c r="N349" s="1" t="b">
        <f>IF(ISNUMBER(SEARCH(Table2[[#Headers],[משנה]],Table2[[#This Row],[role]:[role]])),TRUE,FALSE)</f>
        <v>0</v>
      </c>
      <c r="O349" s="1" t="b">
        <f>IF(ISNUMBER(SEARCH(Table2[[#Headers],[בתי המשפט]],Table2[[#This Row],[role]:[role]])),TRUE,FALSE)</f>
        <v>0</v>
      </c>
      <c r="P349" s="1" t="b">
        <f>IF(ISNUMBER(SEARCH(Table2[[#Headers],[מנהל]],Table2[[#This Row],[role]:[role]])),TRUE,FALSE)</f>
        <v>0</v>
      </c>
      <c r="Q349" s="1" t="b">
        <f>IF(ISNUMBER(SEARCH(Table2[[#Headers],[תעבורה]],Table2[[#This Row],[role]:[role]])),TRUE,FALSE)</f>
        <v>0</v>
      </c>
      <c r="R349" s="1" t="b">
        <f>IF(AND(Table2[[#This Row],[נשיא]]=TRUE,AND(Table2[[#This Row],[סגן]]=FALSE,Table2[[#This Row],[משנה]]=FALSE)),TRUE,FALSE)</f>
        <v>0</v>
      </c>
      <c r="S34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4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50" spans="1:20" x14ac:dyDescent="0.25">
      <c r="A350" s="1" t="s">
        <v>3090</v>
      </c>
      <c r="B350" s="1" t="str">
        <f>Table2[[#This Row],[Column1]]</f>
        <v>שופט בכיר בית משפט מחוזי מרכז</v>
      </c>
      <c r="C350" s="1" t="b">
        <f>IF(ISNUMBER(SEARCH(Table2[[#Headers],[סגן]],Table2[[#This Row],[role]:[role]])),TRUE,FALSE)</f>
        <v>0</v>
      </c>
      <c r="D350" s="1" t="b">
        <f>IF(ISNUMBER(SEARCH(Table2[[#Headers],[נשיא]],Table2[[#This Row],[role]:[role]])),TRUE,FALSE)</f>
        <v>0</v>
      </c>
      <c r="E350" s="1" t="b">
        <f>IF(ISNUMBER(SEARCH(Table2[[#Headers],[שופט]],Table2[[#This Row],[role]:[role]])),TRUE,FALSE)</f>
        <v>1</v>
      </c>
      <c r="F350" s="1" t="b">
        <f>IF(ISNUMBER(SEARCH(Table2[[#Headers],[רשם]],Table2[[#This Row],[role]:[role]])),TRUE,FALSE)</f>
        <v>0</v>
      </c>
      <c r="G350" s="1" t="b">
        <f>IF(ISNUMBER(SEARCH(Table2[[#Headers],[מחוזי]],Table2[[#This Row],[role]:[role]])),TRUE,FALSE)</f>
        <v>1</v>
      </c>
      <c r="H350" s="1" t="b">
        <f>IF(ISNUMBER(SEARCH(Table2[[#Headers],[שלום]],Table2[[#This Row],[role]:[role]])),TRUE,FALSE)</f>
        <v>0</v>
      </c>
      <c r="I350" s="1" t="b">
        <f>IF(ISNUMBER(SEARCH(Table2[[#Headers],[אזורי]],Table2[[#This Row],[role]:[role]])),TRUE,FALSE)</f>
        <v>0</v>
      </c>
      <c r="J350" s="1" t="b">
        <f>IF(ISNUMBER(SEARCH(Table2[[#Headers],[ארצי]],Table2[[#This Row],[role]:[role]])),TRUE,FALSE)</f>
        <v>0</v>
      </c>
      <c r="K350" s="1" t="b">
        <f>IF(ISNUMBER(SEARCH(Table2[[#Headers],[עבודה]],Table2[[#This Row],[role]:[role]])),TRUE,FALSE)</f>
        <v>0</v>
      </c>
      <c r="L350" s="1" t="b">
        <f>IF(ISNUMBER(SEARCH(Table2[[#Headers],[עליון]],Table2[[#This Row],[role]:[role]])),TRUE,FALSE)</f>
        <v>0</v>
      </c>
      <c r="M350" s="1" t="b">
        <f>IF(ISNUMBER(SEARCH(Table2[[#Headers],[נוער]],Table2[[#This Row],[role]:[role]])),TRUE,FALSE)</f>
        <v>0</v>
      </c>
      <c r="N350" s="1" t="b">
        <f>IF(ISNUMBER(SEARCH(Table2[[#Headers],[משנה]],Table2[[#This Row],[role]:[role]])),TRUE,FALSE)</f>
        <v>0</v>
      </c>
      <c r="O350" s="1" t="b">
        <f>IF(ISNUMBER(SEARCH(Table2[[#Headers],[בתי המשפט]],Table2[[#This Row],[role]:[role]])),TRUE,FALSE)</f>
        <v>0</v>
      </c>
      <c r="P350" s="1" t="b">
        <f>IF(ISNUMBER(SEARCH(Table2[[#Headers],[מנהל]],Table2[[#This Row],[role]:[role]])),TRUE,FALSE)</f>
        <v>0</v>
      </c>
      <c r="Q350" s="1" t="b">
        <f>IF(ISNUMBER(SEARCH(Table2[[#Headers],[תעבורה]],Table2[[#This Row],[role]:[role]])),TRUE,FALSE)</f>
        <v>0</v>
      </c>
      <c r="R350" s="1" t="b">
        <f>IF(AND(Table2[[#This Row],[נשיא]]=TRUE,AND(Table2[[#This Row],[סגן]]=FALSE,Table2[[#This Row],[משנה]]=FALSE)),TRUE,FALSE)</f>
        <v>0</v>
      </c>
      <c r="S35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51" spans="1:20" x14ac:dyDescent="0.25">
      <c r="A351" s="1" t="s">
        <v>2460</v>
      </c>
      <c r="B351" s="1" t="str">
        <f>Table2[[#This Row],[Column1]]</f>
        <v>שופט בכיר בית משפט משפחה בשלום ירושלים</v>
      </c>
      <c r="C351" s="1" t="b">
        <f>IF(ISNUMBER(SEARCH(Table2[[#Headers],[סגן]],Table2[[#This Row],[role]:[role]])),TRUE,FALSE)</f>
        <v>0</v>
      </c>
      <c r="D351" s="1" t="b">
        <f>IF(ISNUMBER(SEARCH(Table2[[#Headers],[נשיא]],Table2[[#This Row],[role]:[role]])),TRUE,FALSE)</f>
        <v>0</v>
      </c>
      <c r="E351" s="1" t="b">
        <f>IF(ISNUMBER(SEARCH(Table2[[#Headers],[שופט]],Table2[[#This Row],[role]:[role]])),TRUE,FALSE)</f>
        <v>1</v>
      </c>
      <c r="F351" s="1" t="b">
        <f>IF(ISNUMBER(SEARCH(Table2[[#Headers],[רשם]],Table2[[#This Row],[role]:[role]])),TRUE,FALSE)</f>
        <v>0</v>
      </c>
      <c r="G351" s="1" t="b">
        <f>IF(ISNUMBER(SEARCH(Table2[[#Headers],[מחוזי]],Table2[[#This Row],[role]:[role]])),TRUE,FALSE)</f>
        <v>0</v>
      </c>
      <c r="H351" s="1" t="b">
        <f>IF(ISNUMBER(SEARCH(Table2[[#Headers],[שלום]],Table2[[#This Row],[role]:[role]])),TRUE,FALSE)</f>
        <v>1</v>
      </c>
      <c r="I351" s="1" t="b">
        <f>IF(ISNUMBER(SEARCH(Table2[[#Headers],[אזורי]],Table2[[#This Row],[role]:[role]])),TRUE,FALSE)</f>
        <v>0</v>
      </c>
      <c r="J351" s="1" t="b">
        <f>IF(ISNUMBER(SEARCH(Table2[[#Headers],[ארצי]],Table2[[#This Row],[role]:[role]])),TRUE,FALSE)</f>
        <v>0</v>
      </c>
      <c r="K351" s="1" t="b">
        <f>IF(ISNUMBER(SEARCH(Table2[[#Headers],[עבודה]],Table2[[#This Row],[role]:[role]])),TRUE,FALSE)</f>
        <v>0</v>
      </c>
      <c r="L351" s="1" t="b">
        <f>IF(ISNUMBER(SEARCH(Table2[[#Headers],[עליון]],Table2[[#This Row],[role]:[role]])),TRUE,FALSE)</f>
        <v>0</v>
      </c>
      <c r="M351" s="1" t="b">
        <f>IF(ISNUMBER(SEARCH(Table2[[#Headers],[נוער]],Table2[[#This Row],[role]:[role]])),TRUE,FALSE)</f>
        <v>0</v>
      </c>
      <c r="N351" s="1" t="b">
        <f>IF(ISNUMBER(SEARCH(Table2[[#Headers],[משנה]],Table2[[#This Row],[role]:[role]])),TRUE,FALSE)</f>
        <v>0</v>
      </c>
      <c r="O351" s="1" t="b">
        <f>IF(ISNUMBER(SEARCH(Table2[[#Headers],[בתי המשפט]],Table2[[#This Row],[role]:[role]])),TRUE,FALSE)</f>
        <v>0</v>
      </c>
      <c r="P351" s="1" t="b">
        <f>IF(ISNUMBER(SEARCH(Table2[[#Headers],[מנהל]],Table2[[#This Row],[role]:[role]])),TRUE,FALSE)</f>
        <v>0</v>
      </c>
      <c r="Q351" s="1" t="b">
        <f>IF(ISNUMBER(SEARCH(Table2[[#Headers],[תעבורה]],Table2[[#This Row],[role]:[role]])),TRUE,FALSE)</f>
        <v>0</v>
      </c>
      <c r="R351" s="1" t="b">
        <f>IF(AND(Table2[[#This Row],[נשיא]]=TRUE,AND(Table2[[#This Row],[סגן]]=FALSE,Table2[[#This Row],[משנה]]=FALSE)),TRUE,FALSE)</f>
        <v>0</v>
      </c>
      <c r="S35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52" spans="1:20" x14ac:dyDescent="0.25">
      <c r="A352" s="1" t="s">
        <v>4179</v>
      </c>
      <c r="B352" s="1" t="str">
        <f>Table2[[#This Row],[Column1]]</f>
        <v>שופט בכיר לעניני משפחה בית משפט השלום (משפחה) רמת גן בדימוס</v>
      </c>
      <c r="C352" s="1" t="b">
        <f>IF(ISNUMBER(SEARCH(Table2[[#Headers],[סגן]],Table2[[#This Row],[role]:[role]])),TRUE,FALSE)</f>
        <v>0</v>
      </c>
      <c r="D352" s="1" t="b">
        <f>IF(ISNUMBER(SEARCH(Table2[[#Headers],[נשיא]],Table2[[#This Row],[role]:[role]])),TRUE,FALSE)</f>
        <v>0</v>
      </c>
      <c r="E352" s="1" t="b">
        <f>IF(ISNUMBER(SEARCH(Table2[[#Headers],[שופט]],Table2[[#This Row],[role]:[role]])),TRUE,FALSE)</f>
        <v>1</v>
      </c>
      <c r="F352" s="1" t="b">
        <f>IF(ISNUMBER(SEARCH(Table2[[#Headers],[רשם]],Table2[[#This Row],[role]:[role]])),TRUE,FALSE)</f>
        <v>0</v>
      </c>
      <c r="G352" s="1" t="b">
        <f>IF(ISNUMBER(SEARCH(Table2[[#Headers],[מחוזי]],Table2[[#This Row],[role]:[role]])),TRUE,FALSE)</f>
        <v>0</v>
      </c>
      <c r="H352" s="1" t="b">
        <f>IF(ISNUMBER(SEARCH(Table2[[#Headers],[שלום]],Table2[[#This Row],[role]:[role]])),TRUE,FALSE)</f>
        <v>1</v>
      </c>
      <c r="I352" s="1" t="b">
        <f>IF(ISNUMBER(SEARCH(Table2[[#Headers],[אזורי]],Table2[[#This Row],[role]:[role]])),TRUE,FALSE)</f>
        <v>0</v>
      </c>
      <c r="J352" s="1" t="b">
        <f>IF(ISNUMBER(SEARCH(Table2[[#Headers],[ארצי]],Table2[[#This Row],[role]:[role]])),TRUE,FALSE)</f>
        <v>0</v>
      </c>
      <c r="K352" s="1" t="b">
        <f>IF(ISNUMBER(SEARCH(Table2[[#Headers],[עבודה]],Table2[[#This Row],[role]:[role]])),TRUE,FALSE)</f>
        <v>0</v>
      </c>
      <c r="L352" s="1" t="b">
        <f>IF(ISNUMBER(SEARCH(Table2[[#Headers],[עליון]],Table2[[#This Row],[role]:[role]])),TRUE,FALSE)</f>
        <v>0</v>
      </c>
      <c r="M352" s="1" t="b">
        <f>IF(ISNUMBER(SEARCH(Table2[[#Headers],[נוער]],Table2[[#This Row],[role]:[role]])),TRUE,FALSE)</f>
        <v>0</v>
      </c>
      <c r="N352" s="1" t="b">
        <f>IF(ISNUMBER(SEARCH(Table2[[#Headers],[משנה]],Table2[[#This Row],[role]:[role]])),TRUE,FALSE)</f>
        <v>0</v>
      </c>
      <c r="O352" s="1" t="b">
        <f>IF(ISNUMBER(SEARCH(Table2[[#Headers],[בתי המשפט]],Table2[[#This Row],[role]:[role]])),TRUE,FALSE)</f>
        <v>0</v>
      </c>
      <c r="P352" s="1" t="b">
        <f>IF(ISNUMBER(SEARCH(Table2[[#Headers],[מנהל]],Table2[[#This Row],[role]:[role]])),TRUE,FALSE)</f>
        <v>0</v>
      </c>
      <c r="Q352" s="1" t="b">
        <f>IF(ISNUMBER(SEARCH(Table2[[#Headers],[תעבורה]],Table2[[#This Row],[role]:[role]])),TRUE,FALSE)</f>
        <v>0</v>
      </c>
      <c r="R352" s="1" t="b">
        <f>IF(AND(Table2[[#This Row],[נשיא]]=TRUE,AND(Table2[[#This Row],[סגן]]=FALSE,Table2[[#This Row],[משנה]]=FALSE)),TRUE,FALSE)</f>
        <v>0</v>
      </c>
      <c r="S35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53" spans="1:20" x14ac:dyDescent="0.25">
      <c r="A353" s="1" t="s">
        <v>435</v>
      </c>
      <c r="B353" s="1" t="str">
        <f>Table2[[#This Row],[Column1]]</f>
        <v>שופט בכיר לעניני משפחה בית משפט השלום ירושלים</v>
      </c>
      <c r="C353" s="1" t="b">
        <f>IF(ISNUMBER(SEARCH(Table2[[#Headers],[סגן]],Table2[[#This Row],[role]:[role]])),TRUE,FALSE)</f>
        <v>0</v>
      </c>
      <c r="D353" s="1" t="b">
        <f>IF(ISNUMBER(SEARCH(Table2[[#Headers],[נשיא]],Table2[[#This Row],[role]:[role]])),TRUE,FALSE)</f>
        <v>0</v>
      </c>
      <c r="E353" s="1" t="b">
        <f>IF(ISNUMBER(SEARCH(Table2[[#Headers],[שופט]],Table2[[#This Row],[role]:[role]])),TRUE,FALSE)</f>
        <v>1</v>
      </c>
      <c r="F353" s="1" t="b">
        <f>IF(ISNUMBER(SEARCH(Table2[[#Headers],[רשם]],Table2[[#This Row],[role]:[role]])),TRUE,FALSE)</f>
        <v>0</v>
      </c>
      <c r="G353" s="1" t="b">
        <f>IF(ISNUMBER(SEARCH(Table2[[#Headers],[מחוזי]],Table2[[#This Row],[role]:[role]])),TRUE,FALSE)</f>
        <v>0</v>
      </c>
      <c r="H353" s="1" t="b">
        <f>IF(ISNUMBER(SEARCH(Table2[[#Headers],[שלום]],Table2[[#This Row],[role]:[role]])),TRUE,FALSE)</f>
        <v>1</v>
      </c>
      <c r="I353" s="1" t="b">
        <f>IF(ISNUMBER(SEARCH(Table2[[#Headers],[אזורי]],Table2[[#This Row],[role]:[role]])),TRUE,FALSE)</f>
        <v>0</v>
      </c>
      <c r="J353" s="1" t="b">
        <f>IF(ISNUMBER(SEARCH(Table2[[#Headers],[ארצי]],Table2[[#This Row],[role]:[role]])),TRUE,FALSE)</f>
        <v>0</v>
      </c>
      <c r="K353" s="1" t="b">
        <f>IF(ISNUMBER(SEARCH(Table2[[#Headers],[עבודה]],Table2[[#This Row],[role]:[role]])),TRUE,FALSE)</f>
        <v>0</v>
      </c>
      <c r="L353" s="1" t="b">
        <f>IF(ISNUMBER(SEARCH(Table2[[#Headers],[עליון]],Table2[[#This Row],[role]:[role]])),TRUE,FALSE)</f>
        <v>0</v>
      </c>
      <c r="M353" s="1" t="b">
        <f>IF(ISNUMBER(SEARCH(Table2[[#Headers],[נוער]],Table2[[#This Row],[role]:[role]])),TRUE,FALSE)</f>
        <v>0</v>
      </c>
      <c r="N353" s="1" t="b">
        <f>IF(ISNUMBER(SEARCH(Table2[[#Headers],[משנה]],Table2[[#This Row],[role]:[role]])),TRUE,FALSE)</f>
        <v>0</v>
      </c>
      <c r="O353" s="1" t="b">
        <f>IF(ISNUMBER(SEARCH(Table2[[#Headers],[בתי המשפט]],Table2[[#This Row],[role]:[role]])),TRUE,FALSE)</f>
        <v>0</v>
      </c>
      <c r="P353" s="1" t="b">
        <f>IF(ISNUMBER(SEARCH(Table2[[#Headers],[מנהל]],Table2[[#This Row],[role]:[role]])),TRUE,FALSE)</f>
        <v>0</v>
      </c>
      <c r="Q353" s="1" t="b">
        <f>IF(ISNUMBER(SEARCH(Table2[[#Headers],[תעבורה]],Table2[[#This Row],[role]:[role]])),TRUE,FALSE)</f>
        <v>0</v>
      </c>
      <c r="R353" s="1" t="b">
        <f>IF(AND(Table2[[#This Row],[נשיא]]=TRUE,AND(Table2[[#This Row],[סגן]]=FALSE,Table2[[#This Row],[משנה]]=FALSE)),TRUE,FALSE)</f>
        <v>0</v>
      </c>
      <c r="S35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54" spans="1:20" x14ac:dyDescent="0.25">
      <c r="A354" s="1" t="s">
        <v>4005</v>
      </c>
      <c r="B354" s="1" t="str">
        <f>Table2[[#This Row],[Column1]]</f>
        <v>שופט בכיר נוער בית משפט השלום נצרת בדימוס</v>
      </c>
      <c r="C354" s="1" t="b">
        <f>IF(ISNUMBER(SEARCH(Table2[[#Headers],[סגן]],Table2[[#This Row],[role]:[role]])),TRUE,FALSE)</f>
        <v>0</v>
      </c>
      <c r="D354" s="1" t="b">
        <f>IF(ISNUMBER(SEARCH(Table2[[#Headers],[נשיא]],Table2[[#This Row],[role]:[role]])),TRUE,FALSE)</f>
        <v>0</v>
      </c>
      <c r="E354" s="1" t="b">
        <f>IF(ISNUMBER(SEARCH(Table2[[#Headers],[שופט]],Table2[[#This Row],[role]:[role]])),TRUE,FALSE)</f>
        <v>1</v>
      </c>
      <c r="F354" s="1" t="b">
        <f>IF(ISNUMBER(SEARCH(Table2[[#Headers],[רשם]],Table2[[#This Row],[role]:[role]])),TRUE,FALSE)</f>
        <v>0</v>
      </c>
      <c r="G354" s="1" t="b">
        <f>IF(ISNUMBER(SEARCH(Table2[[#Headers],[מחוזי]],Table2[[#This Row],[role]:[role]])),TRUE,FALSE)</f>
        <v>0</v>
      </c>
      <c r="H354" s="1" t="b">
        <f>IF(ISNUMBER(SEARCH(Table2[[#Headers],[שלום]],Table2[[#This Row],[role]:[role]])),TRUE,FALSE)</f>
        <v>1</v>
      </c>
      <c r="I354" s="1" t="b">
        <f>IF(ISNUMBER(SEARCH(Table2[[#Headers],[אזורי]],Table2[[#This Row],[role]:[role]])),TRUE,FALSE)</f>
        <v>0</v>
      </c>
      <c r="J354" s="1" t="b">
        <f>IF(ISNUMBER(SEARCH(Table2[[#Headers],[ארצי]],Table2[[#This Row],[role]:[role]])),TRUE,FALSE)</f>
        <v>0</v>
      </c>
      <c r="K354" s="1" t="b">
        <f>IF(ISNUMBER(SEARCH(Table2[[#Headers],[עבודה]],Table2[[#This Row],[role]:[role]])),TRUE,FALSE)</f>
        <v>0</v>
      </c>
      <c r="L354" s="1" t="b">
        <f>IF(ISNUMBER(SEARCH(Table2[[#Headers],[עליון]],Table2[[#This Row],[role]:[role]])),TRUE,FALSE)</f>
        <v>0</v>
      </c>
      <c r="M354" s="1" t="b">
        <f>IF(ISNUMBER(SEARCH(Table2[[#Headers],[נוער]],Table2[[#This Row],[role]:[role]])),TRUE,FALSE)</f>
        <v>1</v>
      </c>
      <c r="N354" s="1" t="b">
        <f>IF(ISNUMBER(SEARCH(Table2[[#Headers],[משנה]],Table2[[#This Row],[role]:[role]])),TRUE,FALSE)</f>
        <v>0</v>
      </c>
      <c r="O354" s="1" t="b">
        <f>IF(ISNUMBER(SEARCH(Table2[[#Headers],[בתי המשפט]],Table2[[#This Row],[role]:[role]])),TRUE,FALSE)</f>
        <v>0</v>
      </c>
      <c r="P354" s="1" t="b">
        <f>IF(ISNUMBER(SEARCH(Table2[[#Headers],[מנהל]],Table2[[#This Row],[role]:[role]])),TRUE,FALSE)</f>
        <v>0</v>
      </c>
      <c r="Q354" s="1" t="b">
        <f>IF(ISNUMBER(SEARCH(Table2[[#Headers],[תעבורה]],Table2[[#This Row],[role]:[role]])),TRUE,FALSE)</f>
        <v>0</v>
      </c>
      <c r="R354" s="1" t="b">
        <f>IF(AND(Table2[[#This Row],[נשיא]]=TRUE,AND(Table2[[#This Row],[סגן]]=FALSE,Table2[[#This Row],[משנה]]=FALSE)),TRUE,FALSE)</f>
        <v>0</v>
      </c>
      <c r="S35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55" spans="1:20" x14ac:dyDescent="0.25">
      <c r="A355" s="1" t="s">
        <v>1844</v>
      </c>
      <c r="B355" s="1" t="str">
        <f>Table2[[#This Row],[Column1]]</f>
        <v>שופט בכיר תקן בית המשפט המחוזי באר שבע</v>
      </c>
      <c r="C355" s="1" t="b">
        <f>IF(ISNUMBER(SEARCH(Table2[[#Headers],[סגן]],Table2[[#This Row],[role]:[role]])),TRUE,FALSE)</f>
        <v>0</v>
      </c>
      <c r="D355" s="1" t="b">
        <f>IF(ISNUMBER(SEARCH(Table2[[#Headers],[נשיא]],Table2[[#This Row],[role]:[role]])),TRUE,FALSE)</f>
        <v>0</v>
      </c>
      <c r="E355" s="1" t="b">
        <f>IF(ISNUMBER(SEARCH(Table2[[#Headers],[שופט]],Table2[[#This Row],[role]:[role]])),TRUE,FALSE)</f>
        <v>1</v>
      </c>
      <c r="F355" s="1" t="b">
        <f>IF(ISNUMBER(SEARCH(Table2[[#Headers],[רשם]],Table2[[#This Row],[role]:[role]])),TRUE,FALSE)</f>
        <v>0</v>
      </c>
      <c r="G355" s="1" t="b">
        <f>IF(ISNUMBER(SEARCH(Table2[[#Headers],[מחוזי]],Table2[[#This Row],[role]:[role]])),TRUE,FALSE)</f>
        <v>1</v>
      </c>
      <c r="H355" s="1" t="b">
        <f>IF(ISNUMBER(SEARCH(Table2[[#Headers],[שלום]],Table2[[#This Row],[role]:[role]])),TRUE,FALSE)</f>
        <v>0</v>
      </c>
      <c r="I355" s="1" t="b">
        <f>IF(ISNUMBER(SEARCH(Table2[[#Headers],[אזורי]],Table2[[#This Row],[role]:[role]])),TRUE,FALSE)</f>
        <v>0</v>
      </c>
      <c r="J355" s="1" t="b">
        <f>IF(ISNUMBER(SEARCH(Table2[[#Headers],[ארצי]],Table2[[#This Row],[role]:[role]])),TRUE,FALSE)</f>
        <v>0</v>
      </c>
      <c r="K355" s="1" t="b">
        <f>IF(ISNUMBER(SEARCH(Table2[[#Headers],[עבודה]],Table2[[#This Row],[role]:[role]])),TRUE,FALSE)</f>
        <v>0</v>
      </c>
      <c r="L355" s="1" t="b">
        <f>IF(ISNUMBER(SEARCH(Table2[[#Headers],[עליון]],Table2[[#This Row],[role]:[role]])),TRUE,FALSE)</f>
        <v>0</v>
      </c>
      <c r="M355" s="1" t="b">
        <f>IF(ISNUMBER(SEARCH(Table2[[#Headers],[נוער]],Table2[[#This Row],[role]:[role]])),TRUE,FALSE)</f>
        <v>0</v>
      </c>
      <c r="N355" s="1" t="b">
        <f>IF(ISNUMBER(SEARCH(Table2[[#Headers],[משנה]],Table2[[#This Row],[role]:[role]])),TRUE,FALSE)</f>
        <v>0</v>
      </c>
      <c r="O355" s="1" t="b">
        <f>IF(ISNUMBER(SEARCH(Table2[[#Headers],[בתי המשפט]],Table2[[#This Row],[role]:[role]])),TRUE,FALSE)</f>
        <v>0</v>
      </c>
      <c r="P355" s="1" t="b">
        <f>IF(ISNUMBER(SEARCH(Table2[[#Headers],[מנהל]],Table2[[#This Row],[role]:[role]])),TRUE,FALSE)</f>
        <v>0</v>
      </c>
      <c r="Q355" s="1" t="b">
        <f>IF(ISNUMBER(SEARCH(Table2[[#Headers],[תעבורה]],Table2[[#This Row],[role]:[role]])),TRUE,FALSE)</f>
        <v>0</v>
      </c>
      <c r="R355" s="1" t="b">
        <f>IF(AND(Table2[[#This Row],[נשיא]]=TRUE,AND(Table2[[#This Row],[סגן]]=FALSE,Table2[[#This Row],[משנה]]=FALSE)),TRUE,FALSE)</f>
        <v>0</v>
      </c>
      <c r="S35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56" spans="1:20" x14ac:dyDescent="0.25">
      <c r="A356" s="1" t="s">
        <v>2374</v>
      </c>
      <c r="B356" s="1" t="str">
        <f>Table2[[#This Row],[Column1]]</f>
        <v>שופט המחוזי מרכז</v>
      </c>
      <c r="C356" s="1" t="b">
        <f>IF(ISNUMBER(SEARCH(Table2[[#Headers],[סגן]],Table2[[#This Row],[role]:[role]])),TRUE,FALSE)</f>
        <v>0</v>
      </c>
      <c r="D356" s="1" t="b">
        <f>IF(ISNUMBER(SEARCH(Table2[[#Headers],[נשיא]],Table2[[#This Row],[role]:[role]])),TRUE,FALSE)</f>
        <v>0</v>
      </c>
      <c r="E356" s="1" t="b">
        <f>IF(ISNUMBER(SEARCH(Table2[[#Headers],[שופט]],Table2[[#This Row],[role]:[role]])),TRUE,FALSE)</f>
        <v>1</v>
      </c>
      <c r="F356" s="1" t="b">
        <f>IF(ISNUMBER(SEARCH(Table2[[#Headers],[רשם]],Table2[[#This Row],[role]:[role]])),TRUE,FALSE)</f>
        <v>0</v>
      </c>
      <c r="G356" s="1" t="b">
        <f>IF(ISNUMBER(SEARCH(Table2[[#Headers],[מחוזי]],Table2[[#This Row],[role]:[role]])),TRUE,FALSE)</f>
        <v>1</v>
      </c>
      <c r="H356" s="1" t="b">
        <f>IF(ISNUMBER(SEARCH(Table2[[#Headers],[שלום]],Table2[[#This Row],[role]:[role]])),TRUE,FALSE)</f>
        <v>0</v>
      </c>
      <c r="I356" s="1" t="b">
        <f>IF(ISNUMBER(SEARCH(Table2[[#Headers],[אזורי]],Table2[[#This Row],[role]:[role]])),TRUE,FALSE)</f>
        <v>0</v>
      </c>
      <c r="J356" s="1" t="b">
        <f>IF(ISNUMBER(SEARCH(Table2[[#Headers],[ארצי]],Table2[[#This Row],[role]:[role]])),TRUE,FALSE)</f>
        <v>0</v>
      </c>
      <c r="K356" s="1" t="b">
        <f>IF(ISNUMBER(SEARCH(Table2[[#Headers],[עבודה]],Table2[[#This Row],[role]:[role]])),TRUE,FALSE)</f>
        <v>0</v>
      </c>
      <c r="L356" s="1" t="b">
        <f>IF(ISNUMBER(SEARCH(Table2[[#Headers],[עליון]],Table2[[#This Row],[role]:[role]])),TRUE,FALSE)</f>
        <v>0</v>
      </c>
      <c r="M356" s="1" t="b">
        <f>IF(ISNUMBER(SEARCH(Table2[[#Headers],[נוער]],Table2[[#This Row],[role]:[role]])),TRUE,FALSE)</f>
        <v>0</v>
      </c>
      <c r="N356" s="1" t="b">
        <f>IF(ISNUMBER(SEARCH(Table2[[#Headers],[משנה]],Table2[[#This Row],[role]:[role]])),TRUE,FALSE)</f>
        <v>0</v>
      </c>
      <c r="O356" s="1" t="b">
        <f>IF(ISNUMBER(SEARCH(Table2[[#Headers],[בתי המשפט]],Table2[[#This Row],[role]:[role]])),TRUE,FALSE)</f>
        <v>0</v>
      </c>
      <c r="P356" s="1" t="b">
        <f>IF(ISNUMBER(SEARCH(Table2[[#Headers],[מנהל]],Table2[[#This Row],[role]:[role]])),TRUE,FALSE)</f>
        <v>0</v>
      </c>
      <c r="Q356" s="1" t="b">
        <f>IF(ISNUMBER(SEARCH(Table2[[#Headers],[תעבורה]],Table2[[#This Row],[role]:[role]])),TRUE,FALSE)</f>
        <v>0</v>
      </c>
      <c r="R356" s="1" t="b">
        <f>IF(AND(Table2[[#This Row],[נשיא]]=TRUE,AND(Table2[[#This Row],[סגן]]=FALSE,Table2[[#This Row],[משנה]]=FALSE)),TRUE,FALSE)</f>
        <v>0</v>
      </c>
      <c r="S35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57" spans="1:20" x14ac:dyDescent="0.25">
      <c r="A357" s="1" t="s">
        <v>2486</v>
      </c>
      <c r="B357" s="1" t="str">
        <f>Table2[[#This Row],[Column1]]</f>
        <v>שופט המחוזי נצרת בדימוס</v>
      </c>
      <c r="C357" s="1" t="b">
        <f>IF(ISNUMBER(SEARCH(Table2[[#Headers],[סגן]],Table2[[#This Row],[role]:[role]])),TRUE,FALSE)</f>
        <v>0</v>
      </c>
      <c r="D357" s="1" t="b">
        <f>IF(ISNUMBER(SEARCH(Table2[[#Headers],[נשיא]],Table2[[#This Row],[role]:[role]])),TRUE,FALSE)</f>
        <v>0</v>
      </c>
      <c r="E357" s="1" t="b">
        <f>IF(ISNUMBER(SEARCH(Table2[[#Headers],[שופט]],Table2[[#This Row],[role]:[role]])),TRUE,FALSE)</f>
        <v>1</v>
      </c>
      <c r="F357" s="1" t="b">
        <f>IF(ISNUMBER(SEARCH(Table2[[#Headers],[רשם]],Table2[[#This Row],[role]:[role]])),TRUE,FALSE)</f>
        <v>0</v>
      </c>
      <c r="G357" s="1" t="b">
        <f>IF(ISNUMBER(SEARCH(Table2[[#Headers],[מחוזי]],Table2[[#This Row],[role]:[role]])),TRUE,FALSE)</f>
        <v>1</v>
      </c>
      <c r="H357" s="1" t="b">
        <f>IF(ISNUMBER(SEARCH(Table2[[#Headers],[שלום]],Table2[[#This Row],[role]:[role]])),TRUE,FALSE)</f>
        <v>0</v>
      </c>
      <c r="I357" s="1" t="b">
        <f>IF(ISNUMBER(SEARCH(Table2[[#Headers],[אזורי]],Table2[[#This Row],[role]:[role]])),TRUE,FALSE)</f>
        <v>0</v>
      </c>
      <c r="J357" s="1" t="b">
        <f>IF(ISNUMBER(SEARCH(Table2[[#Headers],[ארצי]],Table2[[#This Row],[role]:[role]])),TRUE,FALSE)</f>
        <v>0</v>
      </c>
      <c r="K357" s="1" t="b">
        <f>IF(ISNUMBER(SEARCH(Table2[[#Headers],[עבודה]],Table2[[#This Row],[role]:[role]])),TRUE,FALSE)</f>
        <v>0</v>
      </c>
      <c r="L357" s="1" t="b">
        <f>IF(ISNUMBER(SEARCH(Table2[[#Headers],[עליון]],Table2[[#This Row],[role]:[role]])),TRUE,FALSE)</f>
        <v>0</v>
      </c>
      <c r="M357" s="1" t="b">
        <f>IF(ISNUMBER(SEARCH(Table2[[#Headers],[נוער]],Table2[[#This Row],[role]:[role]])),TRUE,FALSE)</f>
        <v>0</v>
      </c>
      <c r="N357" s="1" t="b">
        <f>IF(ISNUMBER(SEARCH(Table2[[#Headers],[משנה]],Table2[[#This Row],[role]:[role]])),TRUE,FALSE)</f>
        <v>0</v>
      </c>
      <c r="O357" s="1" t="b">
        <f>IF(ISNUMBER(SEARCH(Table2[[#Headers],[בתי המשפט]],Table2[[#This Row],[role]:[role]])),TRUE,FALSE)</f>
        <v>0</v>
      </c>
      <c r="P357" s="1" t="b">
        <f>IF(ISNUMBER(SEARCH(Table2[[#Headers],[מנהל]],Table2[[#This Row],[role]:[role]])),TRUE,FALSE)</f>
        <v>0</v>
      </c>
      <c r="Q357" s="1" t="b">
        <f>IF(ISNUMBER(SEARCH(Table2[[#Headers],[תעבורה]],Table2[[#This Row],[role]:[role]])),TRUE,FALSE)</f>
        <v>0</v>
      </c>
      <c r="R357" s="1" t="b">
        <f>IF(AND(Table2[[#This Row],[נשיא]]=TRUE,AND(Table2[[#This Row],[סגן]]=FALSE,Table2[[#This Row],[משנה]]=FALSE)),TRUE,FALSE)</f>
        <v>0</v>
      </c>
      <c r="S35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58" spans="1:20" x14ac:dyDescent="0.25">
      <c r="A358" s="1" t="s">
        <v>2332</v>
      </c>
      <c r="B358" s="1" t="str">
        <f>Table2[[#This Row],[Column1]]</f>
        <v>שופט המחוזי תל-אביב</v>
      </c>
      <c r="C358" s="1" t="b">
        <f>IF(ISNUMBER(SEARCH(Table2[[#Headers],[סגן]],Table2[[#This Row],[role]:[role]])),TRUE,FALSE)</f>
        <v>0</v>
      </c>
      <c r="D358" s="1" t="b">
        <f>IF(ISNUMBER(SEARCH(Table2[[#Headers],[נשיא]],Table2[[#This Row],[role]:[role]])),TRUE,FALSE)</f>
        <v>0</v>
      </c>
      <c r="E358" s="1" t="b">
        <f>IF(ISNUMBER(SEARCH(Table2[[#Headers],[שופט]],Table2[[#This Row],[role]:[role]])),TRUE,FALSE)</f>
        <v>1</v>
      </c>
      <c r="F358" s="1" t="b">
        <f>IF(ISNUMBER(SEARCH(Table2[[#Headers],[רשם]],Table2[[#This Row],[role]:[role]])),TRUE,FALSE)</f>
        <v>0</v>
      </c>
      <c r="G358" s="1" t="b">
        <f>IF(ISNUMBER(SEARCH(Table2[[#Headers],[מחוזי]],Table2[[#This Row],[role]:[role]])),TRUE,FALSE)</f>
        <v>1</v>
      </c>
      <c r="H358" s="1" t="b">
        <f>IF(ISNUMBER(SEARCH(Table2[[#Headers],[שלום]],Table2[[#This Row],[role]:[role]])),TRUE,FALSE)</f>
        <v>0</v>
      </c>
      <c r="I358" s="1" t="b">
        <f>IF(ISNUMBER(SEARCH(Table2[[#Headers],[אזורי]],Table2[[#This Row],[role]:[role]])),TRUE,FALSE)</f>
        <v>0</v>
      </c>
      <c r="J358" s="1" t="b">
        <f>IF(ISNUMBER(SEARCH(Table2[[#Headers],[ארצי]],Table2[[#This Row],[role]:[role]])),TRUE,FALSE)</f>
        <v>0</v>
      </c>
      <c r="K358" s="1" t="b">
        <f>IF(ISNUMBER(SEARCH(Table2[[#Headers],[עבודה]],Table2[[#This Row],[role]:[role]])),TRUE,FALSE)</f>
        <v>0</v>
      </c>
      <c r="L358" s="1" t="b">
        <f>IF(ISNUMBER(SEARCH(Table2[[#Headers],[עליון]],Table2[[#This Row],[role]:[role]])),TRUE,FALSE)</f>
        <v>0</v>
      </c>
      <c r="M358" s="1" t="b">
        <f>IF(ISNUMBER(SEARCH(Table2[[#Headers],[נוער]],Table2[[#This Row],[role]:[role]])),TRUE,FALSE)</f>
        <v>0</v>
      </c>
      <c r="N358" s="1" t="b">
        <f>IF(ISNUMBER(SEARCH(Table2[[#Headers],[משנה]],Table2[[#This Row],[role]:[role]])),TRUE,FALSE)</f>
        <v>0</v>
      </c>
      <c r="O358" s="1" t="b">
        <f>IF(ISNUMBER(SEARCH(Table2[[#Headers],[בתי המשפט]],Table2[[#This Row],[role]:[role]])),TRUE,FALSE)</f>
        <v>0</v>
      </c>
      <c r="P358" s="1" t="b">
        <f>IF(ISNUMBER(SEARCH(Table2[[#Headers],[מנהל]],Table2[[#This Row],[role]:[role]])),TRUE,FALSE)</f>
        <v>0</v>
      </c>
      <c r="Q358" s="1" t="b">
        <f>IF(ISNUMBER(SEARCH(Table2[[#Headers],[תעבורה]],Table2[[#This Row],[role]:[role]])),TRUE,FALSE)</f>
        <v>0</v>
      </c>
      <c r="R358" s="1" t="b">
        <f>IF(AND(Table2[[#This Row],[נשיא]]=TRUE,AND(Table2[[#This Row],[סגן]]=FALSE,Table2[[#This Row],[משנה]]=FALSE)),TRUE,FALSE)</f>
        <v>0</v>
      </c>
      <c r="S35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59" spans="1:20" x14ac:dyDescent="0.25">
      <c r="A359" s="1" t="s">
        <v>1337</v>
      </c>
      <c r="B359" s="1" t="str">
        <f>Table2[[#This Row],[Column1]]</f>
        <v>שופט הנהלת בתי המשפט</v>
      </c>
      <c r="C359" s="1" t="b">
        <f>IF(ISNUMBER(SEARCH(Table2[[#Headers],[סגן]],Table2[[#This Row],[role]:[role]])),TRUE,FALSE)</f>
        <v>0</v>
      </c>
      <c r="D359" s="1" t="b">
        <f>IF(ISNUMBER(SEARCH(Table2[[#Headers],[נשיא]],Table2[[#This Row],[role]:[role]])),TRUE,FALSE)</f>
        <v>0</v>
      </c>
      <c r="E359" s="1" t="b">
        <f>IF(ISNUMBER(SEARCH(Table2[[#Headers],[שופט]],Table2[[#This Row],[role]:[role]])),TRUE,FALSE)</f>
        <v>1</v>
      </c>
      <c r="F359" s="1" t="b">
        <f>IF(ISNUMBER(SEARCH(Table2[[#Headers],[רשם]],Table2[[#This Row],[role]:[role]])),TRUE,FALSE)</f>
        <v>0</v>
      </c>
      <c r="G359" s="1" t="b">
        <f>IF(ISNUMBER(SEARCH(Table2[[#Headers],[מחוזי]],Table2[[#This Row],[role]:[role]])),TRUE,FALSE)</f>
        <v>0</v>
      </c>
      <c r="H359" s="1" t="b">
        <f>IF(ISNUMBER(SEARCH(Table2[[#Headers],[שלום]],Table2[[#This Row],[role]:[role]])),TRUE,FALSE)</f>
        <v>0</v>
      </c>
      <c r="I359" s="1" t="b">
        <f>IF(ISNUMBER(SEARCH(Table2[[#Headers],[אזורי]],Table2[[#This Row],[role]:[role]])),TRUE,FALSE)</f>
        <v>0</v>
      </c>
      <c r="J359" s="1" t="b">
        <f>IF(ISNUMBER(SEARCH(Table2[[#Headers],[ארצי]],Table2[[#This Row],[role]:[role]])),TRUE,FALSE)</f>
        <v>0</v>
      </c>
      <c r="K359" s="1" t="b">
        <f>IF(ISNUMBER(SEARCH(Table2[[#Headers],[עבודה]],Table2[[#This Row],[role]:[role]])),TRUE,FALSE)</f>
        <v>0</v>
      </c>
      <c r="L359" s="1" t="b">
        <f>IF(ISNUMBER(SEARCH(Table2[[#Headers],[עליון]],Table2[[#This Row],[role]:[role]])),TRUE,FALSE)</f>
        <v>0</v>
      </c>
      <c r="M359" s="1" t="b">
        <f>IF(ISNUMBER(SEARCH(Table2[[#Headers],[נוער]],Table2[[#This Row],[role]:[role]])),TRUE,FALSE)</f>
        <v>0</v>
      </c>
      <c r="N359" s="1" t="b">
        <f>IF(ISNUMBER(SEARCH(Table2[[#Headers],[משנה]],Table2[[#This Row],[role]:[role]])),TRUE,FALSE)</f>
        <v>0</v>
      </c>
      <c r="O359" s="1" t="b">
        <f>IF(ISNUMBER(SEARCH(Table2[[#Headers],[בתי המשפט]],Table2[[#This Row],[role]:[role]])),TRUE,FALSE)</f>
        <v>1</v>
      </c>
      <c r="P359" s="1" t="b">
        <f>IF(ISNUMBER(SEARCH(Table2[[#Headers],[מנהל]],Table2[[#This Row],[role]:[role]])),TRUE,FALSE)</f>
        <v>0</v>
      </c>
      <c r="Q359" s="1" t="b">
        <f>IF(ISNUMBER(SEARCH(Table2[[#Headers],[תעבורה]],Table2[[#This Row],[role]:[role]])),TRUE,FALSE)</f>
        <v>0</v>
      </c>
      <c r="R359" s="1" t="b">
        <f>IF(AND(Table2[[#This Row],[נשיא]]=TRUE,AND(Table2[[#This Row],[סגן]]=FALSE,Table2[[#This Row],[משנה]]=FALSE)),TRUE,FALSE)</f>
        <v>0</v>
      </c>
      <c r="S35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5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הנהלת בתי המשפט</v>
      </c>
    </row>
    <row r="360" spans="1:20" x14ac:dyDescent="0.25">
      <c r="A360" s="1" t="s">
        <v>282</v>
      </c>
      <c r="B360" s="1" t="str">
        <f>Table2[[#This Row],[Column1]]</f>
        <v>שופט השלום אילת</v>
      </c>
      <c r="C360" s="1" t="b">
        <f>IF(ISNUMBER(SEARCH(Table2[[#Headers],[סגן]],Table2[[#This Row],[role]:[role]])),TRUE,FALSE)</f>
        <v>0</v>
      </c>
      <c r="D360" s="1" t="b">
        <f>IF(ISNUMBER(SEARCH(Table2[[#Headers],[נשיא]],Table2[[#This Row],[role]:[role]])),TRUE,FALSE)</f>
        <v>0</v>
      </c>
      <c r="E360" s="1" t="b">
        <f>IF(ISNUMBER(SEARCH(Table2[[#Headers],[שופט]],Table2[[#This Row],[role]:[role]])),TRUE,FALSE)</f>
        <v>1</v>
      </c>
      <c r="F360" s="1" t="b">
        <f>IF(ISNUMBER(SEARCH(Table2[[#Headers],[רשם]],Table2[[#This Row],[role]:[role]])),TRUE,FALSE)</f>
        <v>0</v>
      </c>
      <c r="G360" s="1" t="b">
        <f>IF(ISNUMBER(SEARCH(Table2[[#Headers],[מחוזי]],Table2[[#This Row],[role]:[role]])),TRUE,FALSE)</f>
        <v>0</v>
      </c>
      <c r="H360" s="1" t="b">
        <f>IF(ISNUMBER(SEARCH(Table2[[#Headers],[שלום]],Table2[[#This Row],[role]:[role]])),TRUE,FALSE)</f>
        <v>1</v>
      </c>
      <c r="I360" s="1" t="b">
        <f>IF(ISNUMBER(SEARCH(Table2[[#Headers],[אזורי]],Table2[[#This Row],[role]:[role]])),TRUE,FALSE)</f>
        <v>0</v>
      </c>
      <c r="J360" s="1" t="b">
        <f>IF(ISNUMBER(SEARCH(Table2[[#Headers],[ארצי]],Table2[[#This Row],[role]:[role]])),TRUE,FALSE)</f>
        <v>0</v>
      </c>
      <c r="K360" s="1" t="b">
        <f>IF(ISNUMBER(SEARCH(Table2[[#Headers],[עבודה]],Table2[[#This Row],[role]:[role]])),TRUE,FALSE)</f>
        <v>0</v>
      </c>
      <c r="L360" s="1" t="b">
        <f>IF(ISNUMBER(SEARCH(Table2[[#Headers],[עליון]],Table2[[#This Row],[role]:[role]])),TRUE,FALSE)</f>
        <v>0</v>
      </c>
      <c r="M360" s="1" t="b">
        <f>IF(ISNUMBER(SEARCH(Table2[[#Headers],[נוער]],Table2[[#This Row],[role]:[role]])),TRUE,FALSE)</f>
        <v>0</v>
      </c>
      <c r="N360" s="1" t="b">
        <f>IF(ISNUMBER(SEARCH(Table2[[#Headers],[משנה]],Table2[[#This Row],[role]:[role]])),TRUE,FALSE)</f>
        <v>0</v>
      </c>
      <c r="O360" s="1" t="b">
        <f>IF(ISNUMBER(SEARCH(Table2[[#Headers],[בתי המשפט]],Table2[[#This Row],[role]:[role]])),TRUE,FALSE)</f>
        <v>0</v>
      </c>
      <c r="P360" s="1" t="b">
        <f>IF(ISNUMBER(SEARCH(Table2[[#Headers],[מנהל]],Table2[[#This Row],[role]:[role]])),TRUE,FALSE)</f>
        <v>0</v>
      </c>
      <c r="Q360" s="1" t="b">
        <f>IF(ISNUMBER(SEARCH(Table2[[#Headers],[תעבורה]],Table2[[#This Row],[role]:[role]])),TRUE,FALSE)</f>
        <v>0</v>
      </c>
      <c r="R360" s="1" t="b">
        <f>IF(AND(Table2[[#This Row],[נשיא]]=TRUE,AND(Table2[[#This Row],[סגן]]=FALSE,Table2[[#This Row],[משנה]]=FALSE)),TRUE,FALSE)</f>
        <v>0</v>
      </c>
      <c r="S36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1" spans="1:20" x14ac:dyDescent="0.25">
      <c r="A361" s="1" t="s">
        <v>2097</v>
      </c>
      <c r="B361" s="1" t="str">
        <f>Table2[[#This Row],[Column1]]</f>
        <v>שופט השלום טבריה</v>
      </c>
      <c r="C361" s="1" t="b">
        <f>IF(ISNUMBER(SEARCH(Table2[[#Headers],[סגן]],Table2[[#This Row],[role]:[role]])),TRUE,FALSE)</f>
        <v>0</v>
      </c>
      <c r="D361" s="1" t="b">
        <f>IF(ISNUMBER(SEARCH(Table2[[#Headers],[נשיא]],Table2[[#This Row],[role]:[role]])),TRUE,FALSE)</f>
        <v>0</v>
      </c>
      <c r="E361" s="1" t="b">
        <f>IF(ISNUMBER(SEARCH(Table2[[#Headers],[שופט]],Table2[[#This Row],[role]:[role]])),TRUE,FALSE)</f>
        <v>1</v>
      </c>
      <c r="F361" s="1" t="b">
        <f>IF(ISNUMBER(SEARCH(Table2[[#Headers],[רשם]],Table2[[#This Row],[role]:[role]])),TRUE,FALSE)</f>
        <v>0</v>
      </c>
      <c r="G361" s="1" t="b">
        <f>IF(ISNUMBER(SEARCH(Table2[[#Headers],[מחוזי]],Table2[[#This Row],[role]:[role]])),TRUE,FALSE)</f>
        <v>0</v>
      </c>
      <c r="H361" s="1" t="b">
        <f>IF(ISNUMBER(SEARCH(Table2[[#Headers],[שלום]],Table2[[#This Row],[role]:[role]])),TRUE,FALSE)</f>
        <v>1</v>
      </c>
      <c r="I361" s="1" t="b">
        <f>IF(ISNUMBER(SEARCH(Table2[[#Headers],[אזורי]],Table2[[#This Row],[role]:[role]])),TRUE,FALSE)</f>
        <v>0</v>
      </c>
      <c r="J361" s="1" t="b">
        <f>IF(ISNUMBER(SEARCH(Table2[[#Headers],[ארצי]],Table2[[#This Row],[role]:[role]])),TRUE,FALSE)</f>
        <v>0</v>
      </c>
      <c r="K361" s="1" t="b">
        <f>IF(ISNUMBER(SEARCH(Table2[[#Headers],[עבודה]],Table2[[#This Row],[role]:[role]])),TRUE,FALSE)</f>
        <v>0</v>
      </c>
      <c r="L361" s="1" t="b">
        <f>IF(ISNUMBER(SEARCH(Table2[[#Headers],[עליון]],Table2[[#This Row],[role]:[role]])),TRUE,FALSE)</f>
        <v>0</v>
      </c>
      <c r="M361" s="1" t="b">
        <f>IF(ISNUMBER(SEARCH(Table2[[#Headers],[נוער]],Table2[[#This Row],[role]:[role]])),TRUE,FALSE)</f>
        <v>0</v>
      </c>
      <c r="N361" s="1" t="b">
        <f>IF(ISNUMBER(SEARCH(Table2[[#Headers],[משנה]],Table2[[#This Row],[role]:[role]])),TRUE,FALSE)</f>
        <v>0</v>
      </c>
      <c r="O361" s="1" t="b">
        <f>IF(ISNUMBER(SEARCH(Table2[[#Headers],[בתי המשפט]],Table2[[#This Row],[role]:[role]])),TRUE,FALSE)</f>
        <v>0</v>
      </c>
      <c r="P361" s="1" t="b">
        <f>IF(ISNUMBER(SEARCH(Table2[[#Headers],[מנהל]],Table2[[#This Row],[role]:[role]])),TRUE,FALSE)</f>
        <v>0</v>
      </c>
      <c r="Q361" s="1" t="b">
        <f>IF(ISNUMBER(SEARCH(Table2[[#Headers],[תעבורה]],Table2[[#This Row],[role]:[role]])),TRUE,FALSE)</f>
        <v>0</v>
      </c>
      <c r="R361" s="1" t="b">
        <f>IF(AND(Table2[[#This Row],[נשיא]]=TRUE,AND(Table2[[#This Row],[סגן]]=FALSE,Table2[[#This Row],[משנה]]=FALSE)),TRUE,FALSE)</f>
        <v>0</v>
      </c>
      <c r="S36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2" spans="1:20" x14ac:dyDescent="0.25">
      <c r="A362" s="1" t="s">
        <v>476</v>
      </c>
      <c r="B362" s="1" t="str">
        <f>Table2[[#This Row],[Column1]]</f>
        <v>שופט השלום עכו בדימוס</v>
      </c>
      <c r="C362" s="1" t="b">
        <f>IF(ISNUMBER(SEARCH(Table2[[#Headers],[סגן]],Table2[[#This Row],[role]:[role]])),TRUE,FALSE)</f>
        <v>0</v>
      </c>
      <c r="D362" s="1" t="b">
        <f>IF(ISNUMBER(SEARCH(Table2[[#Headers],[נשיא]],Table2[[#This Row],[role]:[role]])),TRUE,FALSE)</f>
        <v>0</v>
      </c>
      <c r="E362" s="1" t="b">
        <f>IF(ISNUMBER(SEARCH(Table2[[#Headers],[שופט]],Table2[[#This Row],[role]:[role]])),TRUE,FALSE)</f>
        <v>1</v>
      </c>
      <c r="F362" s="1" t="b">
        <f>IF(ISNUMBER(SEARCH(Table2[[#Headers],[רשם]],Table2[[#This Row],[role]:[role]])),TRUE,FALSE)</f>
        <v>0</v>
      </c>
      <c r="G362" s="1" t="b">
        <f>IF(ISNUMBER(SEARCH(Table2[[#Headers],[מחוזי]],Table2[[#This Row],[role]:[role]])),TRUE,FALSE)</f>
        <v>0</v>
      </c>
      <c r="H362" s="1" t="b">
        <f>IF(ISNUMBER(SEARCH(Table2[[#Headers],[שלום]],Table2[[#This Row],[role]:[role]])),TRUE,FALSE)</f>
        <v>1</v>
      </c>
      <c r="I362" s="1" t="b">
        <f>IF(ISNUMBER(SEARCH(Table2[[#Headers],[אזורי]],Table2[[#This Row],[role]:[role]])),TRUE,FALSE)</f>
        <v>0</v>
      </c>
      <c r="J362" s="1" t="b">
        <f>IF(ISNUMBER(SEARCH(Table2[[#Headers],[ארצי]],Table2[[#This Row],[role]:[role]])),TRUE,FALSE)</f>
        <v>0</v>
      </c>
      <c r="K362" s="1" t="b">
        <f>IF(ISNUMBER(SEARCH(Table2[[#Headers],[עבודה]],Table2[[#This Row],[role]:[role]])),TRUE,FALSE)</f>
        <v>0</v>
      </c>
      <c r="L362" s="1" t="b">
        <f>IF(ISNUMBER(SEARCH(Table2[[#Headers],[עליון]],Table2[[#This Row],[role]:[role]])),TRUE,FALSE)</f>
        <v>0</v>
      </c>
      <c r="M362" s="1" t="b">
        <f>IF(ISNUMBER(SEARCH(Table2[[#Headers],[נוער]],Table2[[#This Row],[role]:[role]])),TRUE,FALSE)</f>
        <v>0</v>
      </c>
      <c r="N362" s="1" t="b">
        <f>IF(ISNUMBER(SEARCH(Table2[[#Headers],[משנה]],Table2[[#This Row],[role]:[role]])),TRUE,FALSE)</f>
        <v>0</v>
      </c>
      <c r="O362" s="1" t="b">
        <f>IF(ISNUMBER(SEARCH(Table2[[#Headers],[בתי המשפט]],Table2[[#This Row],[role]:[role]])),TRUE,FALSE)</f>
        <v>0</v>
      </c>
      <c r="P362" s="1" t="b">
        <f>IF(ISNUMBER(SEARCH(Table2[[#Headers],[מנהל]],Table2[[#This Row],[role]:[role]])),TRUE,FALSE)</f>
        <v>0</v>
      </c>
      <c r="Q362" s="1" t="b">
        <f>IF(ISNUMBER(SEARCH(Table2[[#Headers],[תעבורה]],Table2[[#This Row],[role]:[role]])),TRUE,FALSE)</f>
        <v>0</v>
      </c>
      <c r="R362" s="1" t="b">
        <f>IF(AND(Table2[[#This Row],[נשיא]]=TRUE,AND(Table2[[#This Row],[סגן]]=FALSE,Table2[[#This Row],[משנה]]=FALSE)),TRUE,FALSE)</f>
        <v>0</v>
      </c>
      <c r="S36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3" spans="1:20" x14ac:dyDescent="0.25">
      <c r="A363" s="1" t="s">
        <v>2793</v>
      </c>
      <c r="B363" s="1" t="str">
        <f>Table2[[#This Row],[Column1]]</f>
        <v>שופט השלום פ"ת</v>
      </c>
      <c r="C363" s="1" t="b">
        <f>IF(ISNUMBER(SEARCH(Table2[[#Headers],[סגן]],Table2[[#This Row],[role]:[role]])),TRUE,FALSE)</f>
        <v>0</v>
      </c>
      <c r="D363" s="1" t="b">
        <f>IF(ISNUMBER(SEARCH(Table2[[#Headers],[נשיא]],Table2[[#This Row],[role]:[role]])),TRUE,FALSE)</f>
        <v>0</v>
      </c>
      <c r="E363" s="1" t="b">
        <f>IF(ISNUMBER(SEARCH(Table2[[#Headers],[שופט]],Table2[[#This Row],[role]:[role]])),TRUE,FALSE)</f>
        <v>1</v>
      </c>
      <c r="F363" s="1" t="b">
        <f>IF(ISNUMBER(SEARCH(Table2[[#Headers],[רשם]],Table2[[#This Row],[role]:[role]])),TRUE,FALSE)</f>
        <v>0</v>
      </c>
      <c r="G363" s="1" t="b">
        <f>IF(ISNUMBER(SEARCH(Table2[[#Headers],[מחוזי]],Table2[[#This Row],[role]:[role]])),TRUE,FALSE)</f>
        <v>0</v>
      </c>
      <c r="H363" s="1" t="b">
        <f>IF(ISNUMBER(SEARCH(Table2[[#Headers],[שלום]],Table2[[#This Row],[role]:[role]])),TRUE,FALSE)</f>
        <v>1</v>
      </c>
      <c r="I363" s="1" t="b">
        <f>IF(ISNUMBER(SEARCH(Table2[[#Headers],[אזורי]],Table2[[#This Row],[role]:[role]])),TRUE,FALSE)</f>
        <v>0</v>
      </c>
      <c r="J363" s="1" t="b">
        <f>IF(ISNUMBER(SEARCH(Table2[[#Headers],[ארצי]],Table2[[#This Row],[role]:[role]])),TRUE,FALSE)</f>
        <v>0</v>
      </c>
      <c r="K363" s="1" t="b">
        <f>IF(ISNUMBER(SEARCH(Table2[[#Headers],[עבודה]],Table2[[#This Row],[role]:[role]])),TRUE,FALSE)</f>
        <v>0</v>
      </c>
      <c r="L363" s="1" t="b">
        <f>IF(ISNUMBER(SEARCH(Table2[[#Headers],[עליון]],Table2[[#This Row],[role]:[role]])),TRUE,FALSE)</f>
        <v>0</v>
      </c>
      <c r="M363" s="1" t="b">
        <f>IF(ISNUMBER(SEARCH(Table2[[#Headers],[נוער]],Table2[[#This Row],[role]:[role]])),TRUE,FALSE)</f>
        <v>0</v>
      </c>
      <c r="N363" s="1" t="b">
        <f>IF(ISNUMBER(SEARCH(Table2[[#Headers],[משנה]],Table2[[#This Row],[role]:[role]])),TRUE,FALSE)</f>
        <v>0</v>
      </c>
      <c r="O363" s="1" t="b">
        <f>IF(ISNUMBER(SEARCH(Table2[[#Headers],[בתי המשפט]],Table2[[#This Row],[role]:[role]])),TRUE,FALSE)</f>
        <v>0</v>
      </c>
      <c r="P363" s="1" t="b">
        <f>IF(ISNUMBER(SEARCH(Table2[[#Headers],[מנהל]],Table2[[#This Row],[role]:[role]])),TRUE,FALSE)</f>
        <v>0</v>
      </c>
      <c r="Q363" s="1" t="b">
        <f>IF(ISNUMBER(SEARCH(Table2[[#Headers],[תעבורה]],Table2[[#This Row],[role]:[role]])),TRUE,FALSE)</f>
        <v>0</v>
      </c>
      <c r="R363" s="1" t="b">
        <f>IF(AND(Table2[[#This Row],[נשיא]]=TRUE,AND(Table2[[#This Row],[סגן]]=FALSE,Table2[[#This Row],[משנה]]=FALSE)),TRUE,FALSE)</f>
        <v>0</v>
      </c>
      <c r="S36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4" spans="1:20" x14ac:dyDescent="0.25">
      <c r="A364" s="1" t="s">
        <v>624</v>
      </c>
      <c r="B364" s="1" t="str">
        <f>Table2[[#This Row],[Column1]]</f>
        <v>שופט השלום קריות</v>
      </c>
      <c r="C364" s="1" t="b">
        <f>IF(ISNUMBER(SEARCH(Table2[[#Headers],[סגן]],Table2[[#This Row],[role]:[role]])),TRUE,FALSE)</f>
        <v>0</v>
      </c>
      <c r="D364" s="1" t="b">
        <f>IF(ISNUMBER(SEARCH(Table2[[#Headers],[נשיא]],Table2[[#This Row],[role]:[role]])),TRUE,FALSE)</f>
        <v>0</v>
      </c>
      <c r="E364" s="1" t="b">
        <f>IF(ISNUMBER(SEARCH(Table2[[#Headers],[שופט]],Table2[[#This Row],[role]:[role]])),TRUE,FALSE)</f>
        <v>1</v>
      </c>
      <c r="F364" s="1" t="b">
        <f>IF(ISNUMBER(SEARCH(Table2[[#Headers],[רשם]],Table2[[#This Row],[role]:[role]])),TRUE,FALSE)</f>
        <v>0</v>
      </c>
      <c r="G364" s="1" t="b">
        <f>IF(ISNUMBER(SEARCH(Table2[[#Headers],[מחוזי]],Table2[[#This Row],[role]:[role]])),TRUE,FALSE)</f>
        <v>0</v>
      </c>
      <c r="H364" s="1" t="b">
        <f>IF(ISNUMBER(SEARCH(Table2[[#Headers],[שלום]],Table2[[#This Row],[role]:[role]])),TRUE,FALSE)</f>
        <v>1</v>
      </c>
      <c r="I364" s="1" t="b">
        <f>IF(ISNUMBER(SEARCH(Table2[[#Headers],[אזורי]],Table2[[#This Row],[role]:[role]])),TRUE,FALSE)</f>
        <v>0</v>
      </c>
      <c r="J364" s="1" t="b">
        <f>IF(ISNUMBER(SEARCH(Table2[[#Headers],[ארצי]],Table2[[#This Row],[role]:[role]])),TRUE,FALSE)</f>
        <v>0</v>
      </c>
      <c r="K364" s="1" t="b">
        <f>IF(ISNUMBER(SEARCH(Table2[[#Headers],[עבודה]],Table2[[#This Row],[role]:[role]])),TRUE,FALSE)</f>
        <v>0</v>
      </c>
      <c r="L364" s="1" t="b">
        <f>IF(ISNUMBER(SEARCH(Table2[[#Headers],[עליון]],Table2[[#This Row],[role]:[role]])),TRUE,FALSE)</f>
        <v>0</v>
      </c>
      <c r="M364" s="1" t="b">
        <f>IF(ISNUMBER(SEARCH(Table2[[#Headers],[נוער]],Table2[[#This Row],[role]:[role]])),TRUE,FALSE)</f>
        <v>0</v>
      </c>
      <c r="N364" s="1" t="b">
        <f>IF(ISNUMBER(SEARCH(Table2[[#Headers],[משנה]],Table2[[#This Row],[role]:[role]])),TRUE,FALSE)</f>
        <v>0</v>
      </c>
      <c r="O364" s="1" t="b">
        <f>IF(ISNUMBER(SEARCH(Table2[[#Headers],[בתי המשפט]],Table2[[#This Row],[role]:[role]])),TRUE,FALSE)</f>
        <v>0</v>
      </c>
      <c r="P364" s="1" t="b">
        <f>IF(ISNUMBER(SEARCH(Table2[[#Headers],[מנהל]],Table2[[#This Row],[role]:[role]])),TRUE,FALSE)</f>
        <v>0</v>
      </c>
      <c r="Q364" s="1" t="b">
        <f>IF(ISNUMBER(SEARCH(Table2[[#Headers],[תעבורה]],Table2[[#This Row],[role]:[role]])),TRUE,FALSE)</f>
        <v>0</v>
      </c>
      <c r="R364" s="1" t="b">
        <f>IF(AND(Table2[[#This Row],[נשיא]]=TRUE,AND(Table2[[#This Row],[סגן]]=FALSE,Table2[[#This Row],[משנה]]=FALSE)),TRUE,FALSE)</f>
        <v>0</v>
      </c>
      <c r="S36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5" spans="1:20" x14ac:dyDescent="0.25">
      <c r="A365" s="1" t="s">
        <v>62</v>
      </c>
      <c r="B365" s="1" t="str">
        <f>Table2[[#This Row],[Column1]]</f>
        <v>שופט השלום ראשל"צ</v>
      </c>
      <c r="C365" s="1" t="b">
        <f>IF(ISNUMBER(SEARCH(Table2[[#Headers],[סגן]],Table2[[#This Row],[role]:[role]])),TRUE,FALSE)</f>
        <v>0</v>
      </c>
      <c r="D365" s="1" t="b">
        <f>IF(ISNUMBER(SEARCH(Table2[[#Headers],[נשיא]],Table2[[#This Row],[role]:[role]])),TRUE,FALSE)</f>
        <v>0</v>
      </c>
      <c r="E365" s="1" t="b">
        <f>IF(ISNUMBER(SEARCH(Table2[[#Headers],[שופט]],Table2[[#This Row],[role]:[role]])),TRUE,FALSE)</f>
        <v>1</v>
      </c>
      <c r="F365" s="1" t="b">
        <f>IF(ISNUMBER(SEARCH(Table2[[#Headers],[רשם]],Table2[[#This Row],[role]:[role]])),TRUE,FALSE)</f>
        <v>0</v>
      </c>
      <c r="G365" s="1" t="b">
        <f>IF(ISNUMBER(SEARCH(Table2[[#Headers],[מחוזי]],Table2[[#This Row],[role]:[role]])),TRUE,FALSE)</f>
        <v>0</v>
      </c>
      <c r="H365" s="1" t="b">
        <f>IF(ISNUMBER(SEARCH(Table2[[#Headers],[שלום]],Table2[[#This Row],[role]:[role]])),TRUE,FALSE)</f>
        <v>1</v>
      </c>
      <c r="I365" s="1" t="b">
        <f>IF(ISNUMBER(SEARCH(Table2[[#Headers],[אזורי]],Table2[[#This Row],[role]:[role]])),TRUE,FALSE)</f>
        <v>0</v>
      </c>
      <c r="J365" s="1" t="b">
        <f>IF(ISNUMBER(SEARCH(Table2[[#Headers],[ארצי]],Table2[[#This Row],[role]:[role]])),TRUE,FALSE)</f>
        <v>0</v>
      </c>
      <c r="K365" s="1" t="b">
        <f>IF(ISNUMBER(SEARCH(Table2[[#Headers],[עבודה]],Table2[[#This Row],[role]:[role]])),TRUE,FALSE)</f>
        <v>0</v>
      </c>
      <c r="L365" s="1" t="b">
        <f>IF(ISNUMBER(SEARCH(Table2[[#Headers],[עליון]],Table2[[#This Row],[role]:[role]])),TRUE,FALSE)</f>
        <v>0</v>
      </c>
      <c r="M365" s="1" t="b">
        <f>IF(ISNUMBER(SEARCH(Table2[[#Headers],[נוער]],Table2[[#This Row],[role]:[role]])),TRUE,FALSE)</f>
        <v>0</v>
      </c>
      <c r="N365" s="1" t="b">
        <f>IF(ISNUMBER(SEARCH(Table2[[#Headers],[משנה]],Table2[[#This Row],[role]:[role]])),TRUE,FALSE)</f>
        <v>0</v>
      </c>
      <c r="O365" s="1" t="b">
        <f>IF(ISNUMBER(SEARCH(Table2[[#Headers],[בתי המשפט]],Table2[[#This Row],[role]:[role]])),TRUE,FALSE)</f>
        <v>0</v>
      </c>
      <c r="P365" s="1" t="b">
        <f>IF(ISNUMBER(SEARCH(Table2[[#Headers],[מנהל]],Table2[[#This Row],[role]:[role]])),TRUE,FALSE)</f>
        <v>0</v>
      </c>
      <c r="Q365" s="1" t="b">
        <f>IF(ISNUMBER(SEARCH(Table2[[#Headers],[תעבורה]],Table2[[#This Row],[role]:[role]])),TRUE,FALSE)</f>
        <v>0</v>
      </c>
      <c r="R365" s="1" t="b">
        <f>IF(AND(Table2[[#This Row],[נשיא]]=TRUE,AND(Table2[[#This Row],[סגן]]=FALSE,Table2[[#This Row],[משנה]]=FALSE)),TRUE,FALSE)</f>
        <v>0</v>
      </c>
      <c r="S36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6" spans="1:20" x14ac:dyDescent="0.25">
      <c r="A366" s="1" t="s">
        <v>3541</v>
      </c>
      <c r="B366" s="1" t="str">
        <f>Table2[[#This Row],[Column1]]</f>
        <v>שופט השלום תל-אביב</v>
      </c>
      <c r="C366" s="1" t="b">
        <f>IF(ISNUMBER(SEARCH(Table2[[#Headers],[סגן]],Table2[[#This Row],[role]:[role]])),TRUE,FALSE)</f>
        <v>0</v>
      </c>
      <c r="D366" s="1" t="b">
        <f>IF(ISNUMBER(SEARCH(Table2[[#Headers],[נשיא]],Table2[[#This Row],[role]:[role]])),TRUE,FALSE)</f>
        <v>0</v>
      </c>
      <c r="E366" s="1" t="b">
        <f>IF(ISNUMBER(SEARCH(Table2[[#Headers],[שופט]],Table2[[#This Row],[role]:[role]])),TRUE,FALSE)</f>
        <v>1</v>
      </c>
      <c r="F366" s="1" t="b">
        <f>IF(ISNUMBER(SEARCH(Table2[[#Headers],[רשם]],Table2[[#This Row],[role]:[role]])),TRUE,FALSE)</f>
        <v>0</v>
      </c>
      <c r="G366" s="1" t="b">
        <f>IF(ISNUMBER(SEARCH(Table2[[#Headers],[מחוזי]],Table2[[#This Row],[role]:[role]])),TRUE,FALSE)</f>
        <v>0</v>
      </c>
      <c r="H366" s="1" t="b">
        <f>IF(ISNUMBER(SEARCH(Table2[[#Headers],[שלום]],Table2[[#This Row],[role]:[role]])),TRUE,FALSE)</f>
        <v>1</v>
      </c>
      <c r="I366" s="1" t="b">
        <f>IF(ISNUMBER(SEARCH(Table2[[#Headers],[אזורי]],Table2[[#This Row],[role]:[role]])),TRUE,FALSE)</f>
        <v>0</v>
      </c>
      <c r="J366" s="1" t="b">
        <f>IF(ISNUMBER(SEARCH(Table2[[#Headers],[ארצי]],Table2[[#This Row],[role]:[role]])),TRUE,FALSE)</f>
        <v>0</v>
      </c>
      <c r="K366" s="1" t="b">
        <f>IF(ISNUMBER(SEARCH(Table2[[#Headers],[עבודה]],Table2[[#This Row],[role]:[role]])),TRUE,FALSE)</f>
        <v>0</v>
      </c>
      <c r="L366" s="1" t="b">
        <f>IF(ISNUMBER(SEARCH(Table2[[#Headers],[עליון]],Table2[[#This Row],[role]:[role]])),TRUE,FALSE)</f>
        <v>0</v>
      </c>
      <c r="M366" s="1" t="b">
        <f>IF(ISNUMBER(SEARCH(Table2[[#Headers],[נוער]],Table2[[#This Row],[role]:[role]])),TRUE,FALSE)</f>
        <v>0</v>
      </c>
      <c r="N366" s="1" t="b">
        <f>IF(ISNUMBER(SEARCH(Table2[[#Headers],[משנה]],Table2[[#This Row],[role]:[role]])),TRUE,FALSE)</f>
        <v>0</v>
      </c>
      <c r="O366" s="1" t="b">
        <f>IF(ISNUMBER(SEARCH(Table2[[#Headers],[בתי המשפט]],Table2[[#This Row],[role]:[role]])),TRUE,FALSE)</f>
        <v>0</v>
      </c>
      <c r="P366" s="1" t="b">
        <f>IF(ISNUMBER(SEARCH(Table2[[#Headers],[מנהל]],Table2[[#This Row],[role]:[role]])),TRUE,FALSE)</f>
        <v>0</v>
      </c>
      <c r="Q366" s="1" t="b">
        <f>IF(ISNUMBER(SEARCH(Table2[[#Headers],[תעבורה]],Table2[[#This Row],[role]:[role]])),TRUE,FALSE)</f>
        <v>0</v>
      </c>
      <c r="R366" s="1" t="b">
        <f>IF(AND(Table2[[#This Row],[נשיא]]=TRUE,AND(Table2[[#This Row],[סגן]]=FALSE,Table2[[#This Row],[משנה]]=FALSE)),TRUE,FALSE)</f>
        <v>0</v>
      </c>
      <c r="S36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7" spans="1:20" x14ac:dyDescent="0.25">
      <c r="A367" s="1" t="s">
        <v>1218</v>
      </c>
      <c r="B367" s="1" t="str">
        <f>Table2[[#This Row],[Column1]]</f>
        <v>שופט לעניני משפחה בית משפט השלום (משפחה) רמת גן</v>
      </c>
      <c r="C367" s="1" t="b">
        <f>IF(ISNUMBER(SEARCH(Table2[[#Headers],[סגן]],Table2[[#This Row],[role]:[role]])),TRUE,FALSE)</f>
        <v>0</v>
      </c>
      <c r="D367" s="1" t="b">
        <f>IF(ISNUMBER(SEARCH(Table2[[#Headers],[נשיא]],Table2[[#This Row],[role]:[role]])),TRUE,FALSE)</f>
        <v>0</v>
      </c>
      <c r="E367" s="1" t="b">
        <f>IF(ISNUMBER(SEARCH(Table2[[#Headers],[שופט]],Table2[[#This Row],[role]:[role]])),TRUE,FALSE)</f>
        <v>1</v>
      </c>
      <c r="F367" s="1" t="b">
        <f>IF(ISNUMBER(SEARCH(Table2[[#Headers],[רשם]],Table2[[#This Row],[role]:[role]])),TRUE,FALSE)</f>
        <v>0</v>
      </c>
      <c r="G367" s="1" t="b">
        <f>IF(ISNUMBER(SEARCH(Table2[[#Headers],[מחוזי]],Table2[[#This Row],[role]:[role]])),TRUE,FALSE)</f>
        <v>0</v>
      </c>
      <c r="H367" s="1" t="b">
        <f>IF(ISNUMBER(SEARCH(Table2[[#Headers],[שלום]],Table2[[#This Row],[role]:[role]])),TRUE,FALSE)</f>
        <v>1</v>
      </c>
      <c r="I367" s="1" t="b">
        <f>IF(ISNUMBER(SEARCH(Table2[[#Headers],[אזורי]],Table2[[#This Row],[role]:[role]])),TRUE,FALSE)</f>
        <v>0</v>
      </c>
      <c r="J367" s="1" t="b">
        <f>IF(ISNUMBER(SEARCH(Table2[[#Headers],[ארצי]],Table2[[#This Row],[role]:[role]])),TRUE,FALSE)</f>
        <v>0</v>
      </c>
      <c r="K367" s="1" t="b">
        <f>IF(ISNUMBER(SEARCH(Table2[[#Headers],[עבודה]],Table2[[#This Row],[role]:[role]])),TRUE,FALSE)</f>
        <v>0</v>
      </c>
      <c r="L367" s="1" t="b">
        <f>IF(ISNUMBER(SEARCH(Table2[[#Headers],[עליון]],Table2[[#This Row],[role]:[role]])),TRUE,FALSE)</f>
        <v>0</v>
      </c>
      <c r="M367" s="1" t="b">
        <f>IF(ISNUMBER(SEARCH(Table2[[#Headers],[נוער]],Table2[[#This Row],[role]:[role]])),TRUE,FALSE)</f>
        <v>0</v>
      </c>
      <c r="N367" s="1" t="b">
        <f>IF(ISNUMBER(SEARCH(Table2[[#Headers],[משנה]],Table2[[#This Row],[role]:[role]])),TRUE,FALSE)</f>
        <v>0</v>
      </c>
      <c r="O367" s="1" t="b">
        <f>IF(ISNUMBER(SEARCH(Table2[[#Headers],[בתי המשפט]],Table2[[#This Row],[role]:[role]])),TRUE,FALSE)</f>
        <v>0</v>
      </c>
      <c r="P367" s="1" t="b">
        <f>IF(ISNUMBER(SEARCH(Table2[[#Headers],[מנהל]],Table2[[#This Row],[role]:[role]])),TRUE,FALSE)</f>
        <v>0</v>
      </c>
      <c r="Q367" s="1" t="b">
        <f>IF(ISNUMBER(SEARCH(Table2[[#Headers],[תעבורה]],Table2[[#This Row],[role]:[role]])),TRUE,FALSE)</f>
        <v>0</v>
      </c>
      <c r="R367" s="1" t="b">
        <f>IF(AND(Table2[[#This Row],[נשיא]]=TRUE,AND(Table2[[#This Row],[סגן]]=FALSE,Table2[[#This Row],[משנה]]=FALSE)),TRUE,FALSE)</f>
        <v>0</v>
      </c>
      <c r="S36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8" spans="1:20" x14ac:dyDescent="0.25">
      <c r="A368" s="1" t="s">
        <v>1493</v>
      </c>
      <c r="B368" s="1" t="str">
        <f>Table2[[#This Row],[Column1]]</f>
        <v>שופט לעניני משפחה בית משפט השלום (משפחה) רמת גן בדימוס</v>
      </c>
      <c r="C368" s="1" t="b">
        <f>IF(ISNUMBER(SEARCH(Table2[[#Headers],[סגן]],Table2[[#This Row],[role]:[role]])),TRUE,FALSE)</f>
        <v>0</v>
      </c>
      <c r="D368" s="1" t="b">
        <f>IF(ISNUMBER(SEARCH(Table2[[#Headers],[נשיא]],Table2[[#This Row],[role]:[role]])),TRUE,FALSE)</f>
        <v>0</v>
      </c>
      <c r="E368" s="1" t="b">
        <f>IF(ISNUMBER(SEARCH(Table2[[#Headers],[שופט]],Table2[[#This Row],[role]:[role]])),TRUE,FALSE)</f>
        <v>1</v>
      </c>
      <c r="F368" s="1" t="b">
        <f>IF(ISNUMBER(SEARCH(Table2[[#Headers],[רשם]],Table2[[#This Row],[role]:[role]])),TRUE,FALSE)</f>
        <v>0</v>
      </c>
      <c r="G368" s="1" t="b">
        <f>IF(ISNUMBER(SEARCH(Table2[[#Headers],[מחוזי]],Table2[[#This Row],[role]:[role]])),TRUE,FALSE)</f>
        <v>0</v>
      </c>
      <c r="H368" s="1" t="b">
        <f>IF(ISNUMBER(SEARCH(Table2[[#Headers],[שלום]],Table2[[#This Row],[role]:[role]])),TRUE,FALSE)</f>
        <v>1</v>
      </c>
      <c r="I368" s="1" t="b">
        <f>IF(ISNUMBER(SEARCH(Table2[[#Headers],[אזורי]],Table2[[#This Row],[role]:[role]])),TRUE,FALSE)</f>
        <v>0</v>
      </c>
      <c r="J368" s="1" t="b">
        <f>IF(ISNUMBER(SEARCH(Table2[[#Headers],[ארצי]],Table2[[#This Row],[role]:[role]])),TRUE,FALSE)</f>
        <v>0</v>
      </c>
      <c r="K368" s="1" t="b">
        <f>IF(ISNUMBER(SEARCH(Table2[[#Headers],[עבודה]],Table2[[#This Row],[role]:[role]])),TRUE,FALSE)</f>
        <v>0</v>
      </c>
      <c r="L368" s="1" t="b">
        <f>IF(ISNUMBER(SEARCH(Table2[[#Headers],[עליון]],Table2[[#This Row],[role]:[role]])),TRUE,FALSE)</f>
        <v>0</v>
      </c>
      <c r="M368" s="1" t="b">
        <f>IF(ISNUMBER(SEARCH(Table2[[#Headers],[נוער]],Table2[[#This Row],[role]:[role]])),TRUE,FALSE)</f>
        <v>0</v>
      </c>
      <c r="N368" s="1" t="b">
        <f>IF(ISNUMBER(SEARCH(Table2[[#Headers],[משנה]],Table2[[#This Row],[role]:[role]])),TRUE,FALSE)</f>
        <v>0</v>
      </c>
      <c r="O368" s="1" t="b">
        <f>IF(ISNUMBER(SEARCH(Table2[[#Headers],[בתי המשפט]],Table2[[#This Row],[role]:[role]])),TRUE,FALSE)</f>
        <v>0</v>
      </c>
      <c r="P368" s="1" t="b">
        <f>IF(ISNUMBER(SEARCH(Table2[[#Headers],[מנהל]],Table2[[#This Row],[role]:[role]])),TRUE,FALSE)</f>
        <v>0</v>
      </c>
      <c r="Q368" s="1" t="b">
        <f>IF(ISNUMBER(SEARCH(Table2[[#Headers],[תעבורה]],Table2[[#This Row],[role]:[role]])),TRUE,FALSE)</f>
        <v>0</v>
      </c>
      <c r="R368" s="1" t="b">
        <f>IF(AND(Table2[[#This Row],[נשיא]]=TRUE,AND(Table2[[#This Row],[סגן]]=FALSE,Table2[[#This Row],[משנה]]=FALSE)),TRUE,FALSE)</f>
        <v>0</v>
      </c>
      <c r="S36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69" spans="1:20" x14ac:dyDescent="0.25">
      <c r="A369" s="1" t="s">
        <v>471</v>
      </c>
      <c r="B369" s="1" t="str">
        <f>Table2[[#This Row],[Column1]]</f>
        <v>שופט לעניני משפחה בית משפט השלום (משפחה) תל אביב</v>
      </c>
      <c r="C369" s="1" t="b">
        <f>IF(ISNUMBER(SEARCH(Table2[[#Headers],[סגן]],Table2[[#This Row],[role]:[role]])),TRUE,FALSE)</f>
        <v>0</v>
      </c>
      <c r="D369" s="1" t="b">
        <f>IF(ISNUMBER(SEARCH(Table2[[#Headers],[נשיא]],Table2[[#This Row],[role]:[role]])),TRUE,FALSE)</f>
        <v>0</v>
      </c>
      <c r="E369" s="1" t="b">
        <f>IF(ISNUMBER(SEARCH(Table2[[#Headers],[שופט]],Table2[[#This Row],[role]:[role]])),TRUE,FALSE)</f>
        <v>1</v>
      </c>
      <c r="F369" s="1" t="b">
        <f>IF(ISNUMBER(SEARCH(Table2[[#Headers],[רשם]],Table2[[#This Row],[role]:[role]])),TRUE,FALSE)</f>
        <v>0</v>
      </c>
      <c r="G369" s="1" t="b">
        <f>IF(ISNUMBER(SEARCH(Table2[[#Headers],[מחוזי]],Table2[[#This Row],[role]:[role]])),TRUE,FALSE)</f>
        <v>0</v>
      </c>
      <c r="H369" s="1" t="b">
        <f>IF(ISNUMBER(SEARCH(Table2[[#Headers],[שלום]],Table2[[#This Row],[role]:[role]])),TRUE,FALSE)</f>
        <v>1</v>
      </c>
      <c r="I369" s="1" t="b">
        <f>IF(ISNUMBER(SEARCH(Table2[[#Headers],[אזורי]],Table2[[#This Row],[role]:[role]])),TRUE,FALSE)</f>
        <v>0</v>
      </c>
      <c r="J369" s="1" t="b">
        <f>IF(ISNUMBER(SEARCH(Table2[[#Headers],[ארצי]],Table2[[#This Row],[role]:[role]])),TRUE,FALSE)</f>
        <v>0</v>
      </c>
      <c r="K369" s="1" t="b">
        <f>IF(ISNUMBER(SEARCH(Table2[[#Headers],[עבודה]],Table2[[#This Row],[role]:[role]])),TRUE,FALSE)</f>
        <v>0</v>
      </c>
      <c r="L369" s="1" t="b">
        <f>IF(ISNUMBER(SEARCH(Table2[[#Headers],[עליון]],Table2[[#This Row],[role]:[role]])),TRUE,FALSE)</f>
        <v>0</v>
      </c>
      <c r="M369" s="1" t="b">
        <f>IF(ISNUMBER(SEARCH(Table2[[#Headers],[נוער]],Table2[[#This Row],[role]:[role]])),TRUE,FALSE)</f>
        <v>0</v>
      </c>
      <c r="N369" s="1" t="b">
        <f>IF(ISNUMBER(SEARCH(Table2[[#Headers],[משנה]],Table2[[#This Row],[role]:[role]])),TRUE,FALSE)</f>
        <v>0</v>
      </c>
      <c r="O369" s="1" t="b">
        <f>IF(ISNUMBER(SEARCH(Table2[[#Headers],[בתי המשפט]],Table2[[#This Row],[role]:[role]])),TRUE,FALSE)</f>
        <v>0</v>
      </c>
      <c r="P369" s="1" t="b">
        <f>IF(ISNUMBER(SEARCH(Table2[[#Headers],[מנהל]],Table2[[#This Row],[role]:[role]])),TRUE,FALSE)</f>
        <v>0</v>
      </c>
      <c r="Q369" s="1" t="b">
        <f>IF(ISNUMBER(SEARCH(Table2[[#Headers],[תעבורה]],Table2[[#This Row],[role]:[role]])),TRUE,FALSE)</f>
        <v>0</v>
      </c>
      <c r="R369" s="1" t="b">
        <f>IF(AND(Table2[[#This Row],[נשיא]]=TRUE,AND(Table2[[#This Row],[סגן]]=FALSE,Table2[[#This Row],[משנה]]=FALSE)),TRUE,FALSE)</f>
        <v>0</v>
      </c>
      <c r="S36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6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0" spans="1:20" x14ac:dyDescent="0.25">
      <c r="A370" s="1" t="s">
        <v>852</v>
      </c>
      <c r="B370" s="1" t="str">
        <f>Table2[[#This Row],[Column1]]</f>
        <v>שופט לעניני משפחה בית משפט השלום (משפחה) תל אביב בדימוס</v>
      </c>
      <c r="C370" s="1" t="b">
        <f>IF(ISNUMBER(SEARCH(Table2[[#Headers],[סגן]],Table2[[#This Row],[role]:[role]])),TRUE,FALSE)</f>
        <v>0</v>
      </c>
      <c r="D370" s="1" t="b">
        <f>IF(ISNUMBER(SEARCH(Table2[[#Headers],[נשיא]],Table2[[#This Row],[role]:[role]])),TRUE,FALSE)</f>
        <v>0</v>
      </c>
      <c r="E370" s="1" t="b">
        <f>IF(ISNUMBER(SEARCH(Table2[[#Headers],[שופט]],Table2[[#This Row],[role]:[role]])),TRUE,FALSE)</f>
        <v>1</v>
      </c>
      <c r="F370" s="1" t="b">
        <f>IF(ISNUMBER(SEARCH(Table2[[#Headers],[רשם]],Table2[[#This Row],[role]:[role]])),TRUE,FALSE)</f>
        <v>0</v>
      </c>
      <c r="G370" s="1" t="b">
        <f>IF(ISNUMBER(SEARCH(Table2[[#Headers],[מחוזי]],Table2[[#This Row],[role]:[role]])),TRUE,FALSE)</f>
        <v>0</v>
      </c>
      <c r="H370" s="1" t="b">
        <f>IF(ISNUMBER(SEARCH(Table2[[#Headers],[שלום]],Table2[[#This Row],[role]:[role]])),TRUE,FALSE)</f>
        <v>1</v>
      </c>
      <c r="I370" s="1" t="b">
        <f>IF(ISNUMBER(SEARCH(Table2[[#Headers],[אזורי]],Table2[[#This Row],[role]:[role]])),TRUE,FALSE)</f>
        <v>0</v>
      </c>
      <c r="J370" s="1" t="b">
        <f>IF(ISNUMBER(SEARCH(Table2[[#Headers],[ארצי]],Table2[[#This Row],[role]:[role]])),TRUE,FALSE)</f>
        <v>0</v>
      </c>
      <c r="K370" s="1" t="b">
        <f>IF(ISNUMBER(SEARCH(Table2[[#Headers],[עבודה]],Table2[[#This Row],[role]:[role]])),TRUE,FALSE)</f>
        <v>0</v>
      </c>
      <c r="L370" s="1" t="b">
        <f>IF(ISNUMBER(SEARCH(Table2[[#Headers],[עליון]],Table2[[#This Row],[role]:[role]])),TRUE,FALSE)</f>
        <v>0</v>
      </c>
      <c r="M370" s="1" t="b">
        <f>IF(ISNUMBER(SEARCH(Table2[[#Headers],[נוער]],Table2[[#This Row],[role]:[role]])),TRUE,FALSE)</f>
        <v>0</v>
      </c>
      <c r="N370" s="1" t="b">
        <f>IF(ISNUMBER(SEARCH(Table2[[#Headers],[משנה]],Table2[[#This Row],[role]:[role]])),TRUE,FALSE)</f>
        <v>0</v>
      </c>
      <c r="O370" s="1" t="b">
        <f>IF(ISNUMBER(SEARCH(Table2[[#Headers],[בתי המשפט]],Table2[[#This Row],[role]:[role]])),TRUE,FALSE)</f>
        <v>0</v>
      </c>
      <c r="P370" s="1" t="b">
        <f>IF(ISNUMBER(SEARCH(Table2[[#Headers],[מנהל]],Table2[[#This Row],[role]:[role]])),TRUE,FALSE)</f>
        <v>0</v>
      </c>
      <c r="Q370" s="1" t="b">
        <f>IF(ISNUMBER(SEARCH(Table2[[#Headers],[תעבורה]],Table2[[#This Row],[role]:[role]])),TRUE,FALSE)</f>
        <v>0</v>
      </c>
      <c r="R370" s="1" t="b">
        <f>IF(AND(Table2[[#This Row],[נשיא]]=TRUE,AND(Table2[[#This Row],[סגן]]=FALSE,Table2[[#This Row],[משנה]]=FALSE)),TRUE,FALSE)</f>
        <v>0</v>
      </c>
      <c r="S37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1" spans="1:20" x14ac:dyDescent="0.25">
      <c r="A371" s="1" t="s">
        <v>4125</v>
      </c>
      <c r="B371" s="1" t="str">
        <f>Table2[[#This Row],[Column1]]</f>
        <v>שופט לעניני משפחה בית משפט השלום ב"ש</v>
      </c>
      <c r="C371" s="1" t="b">
        <f>IF(ISNUMBER(SEARCH(Table2[[#Headers],[סגן]],Table2[[#This Row],[role]:[role]])),TRUE,FALSE)</f>
        <v>0</v>
      </c>
      <c r="D371" s="1" t="b">
        <f>IF(ISNUMBER(SEARCH(Table2[[#Headers],[נשיא]],Table2[[#This Row],[role]:[role]])),TRUE,FALSE)</f>
        <v>0</v>
      </c>
      <c r="E371" s="1" t="b">
        <f>IF(ISNUMBER(SEARCH(Table2[[#Headers],[שופט]],Table2[[#This Row],[role]:[role]])),TRUE,FALSE)</f>
        <v>1</v>
      </c>
      <c r="F371" s="1" t="b">
        <f>IF(ISNUMBER(SEARCH(Table2[[#Headers],[רשם]],Table2[[#This Row],[role]:[role]])),TRUE,FALSE)</f>
        <v>0</v>
      </c>
      <c r="G371" s="1" t="b">
        <f>IF(ISNUMBER(SEARCH(Table2[[#Headers],[מחוזי]],Table2[[#This Row],[role]:[role]])),TRUE,FALSE)</f>
        <v>0</v>
      </c>
      <c r="H371" s="1" t="b">
        <f>IF(ISNUMBER(SEARCH(Table2[[#Headers],[שלום]],Table2[[#This Row],[role]:[role]])),TRUE,FALSE)</f>
        <v>1</v>
      </c>
      <c r="I371" s="1" t="b">
        <f>IF(ISNUMBER(SEARCH(Table2[[#Headers],[אזורי]],Table2[[#This Row],[role]:[role]])),TRUE,FALSE)</f>
        <v>0</v>
      </c>
      <c r="J371" s="1" t="b">
        <f>IF(ISNUMBER(SEARCH(Table2[[#Headers],[ארצי]],Table2[[#This Row],[role]:[role]])),TRUE,FALSE)</f>
        <v>0</v>
      </c>
      <c r="K371" s="1" t="b">
        <f>IF(ISNUMBER(SEARCH(Table2[[#Headers],[עבודה]],Table2[[#This Row],[role]:[role]])),TRUE,FALSE)</f>
        <v>0</v>
      </c>
      <c r="L371" s="1" t="b">
        <f>IF(ISNUMBER(SEARCH(Table2[[#Headers],[עליון]],Table2[[#This Row],[role]:[role]])),TRUE,FALSE)</f>
        <v>0</v>
      </c>
      <c r="M371" s="1" t="b">
        <f>IF(ISNUMBER(SEARCH(Table2[[#Headers],[נוער]],Table2[[#This Row],[role]:[role]])),TRUE,FALSE)</f>
        <v>0</v>
      </c>
      <c r="N371" s="1" t="b">
        <f>IF(ISNUMBER(SEARCH(Table2[[#Headers],[משנה]],Table2[[#This Row],[role]:[role]])),TRUE,FALSE)</f>
        <v>0</v>
      </c>
      <c r="O371" s="1" t="b">
        <f>IF(ISNUMBER(SEARCH(Table2[[#Headers],[בתי המשפט]],Table2[[#This Row],[role]:[role]])),TRUE,FALSE)</f>
        <v>0</v>
      </c>
      <c r="P371" s="1" t="b">
        <f>IF(ISNUMBER(SEARCH(Table2[[#Headers],[מנהל]],Table2[[#This Row],[role]:[role]])),TRUE,FALSE)</f>
        <v>0</v>
      </c>
      <c r="Q371" s="1" t="b">
        <f>IF(ISNUMBER(SEARCH(Table2[[#Headers],[תעבורה]],Table2[[#This Row],[role]:[role]])),TRUE,FALSE)</f>
        <v>0</v>
      </c>
      <c r="R371" s="1" t="b">
        <f>IF(AND(Table2[[#This Row],[נשיא]]=TRUE,AND(Table2[[#This Row],[סגן]]=FALSE,Table2[[#This Row],[משנה]]=FALSE)),TRUE,FALSE)</f>
        <v>0</v>
      </c>
      <c r="S37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2" spans="1:20" x14ac:dyDescent="0.25">
      <c r="A372" s="1" t="s">
        <v>567</v>
      </c>
      <c r="B372" s="1" t="str">
        <f>Table2[[#This Row],[Column1]]</f>
        <v>שופט לעניני משפחה בית משפט השלום ב"ש בדימוס</v>
      </c>
      <c r="C372" s="1" t="b">
        <f>IF(ISNUMBER(SEARCH(Table2[[#Headers],[סגן]],Table2[[#This Row],[role]:[role]])),TRUE,FALSE)</f>
        <v>0</v>
      </c>
      <c r="D372" s="1" t="b">
        <f>IF(ISNUMBER(SEARCH(Table2[[#Headers],[נשיא]],Table2[[#This Row],[role]:[role]])),TRUE,FALSE)</f>
        <v>0</v>
      </c>
      <c r="E372" s="1" t="b">
        <f>IF(ISNUMBER(SEARCH(Table2[[#Headers],[שופט]],Table2[[#This Row],[role]:[role]])),TRUE,FALSE)</f>
        <v>1</v>
      </c>
      <c r="F372" s="1" t="b">
        <f>IF(ISNUMBER(SEARCH(Table2[[#Headers],[רשם]],Table2[[#This Row],[role]:[role]])),TRUE,FALSE)</f>
        <v>0</v>
      </c>
      <c r="G372" s="1" t="b">
        <f>IF(ISNUMBER(SEARCH(Table2[[#Headers],[מחוזי]],Table2[[#This Row],[role]:[role]])),TRUE,FALSE)</f>
        <v>0</v>
      </c>
      <c r="H372" s="1" t="b">
        <f>IF(ISNUMBER(SEARCH(Table2[[#Headers],[שלום]],Table2[[#This Row],[role]:[role]])),TRUE,FALSE)</f>
        <v>1</v>
      </c>
      <c r="I372" s="1" t="b">
        <f>IF(ISNUMBER(SEARCH(Table2[[#Headers],[אזורי]],Table2[[#This Row],[role]:[role]])),TRUE,FALSE)</f>
        <v>0</v>
      </c>
      <c r="J372" s="1" t="b">
        <f>IF(ISNUMBER(SEARCH(Table2[[#Headers],[ארצי]],Table2[[#This Row],[role]:[role]])),TRUE,FALSE)</f>
        <v>0</v>
      </c>
      <c r="K372" s="1" t="b">
        <f>IF(ISNUMBER(SEARCH(Table2[[#Headers],[עבודה]],Table2[[#This Row],[role]:[role]])),TRUE,FALSE)</f>
        <v>0</v>
      </c>
      <c r="L372" s="1" t="b">
        <f>IF(ISNUMBER(SEARCH(Table2[[#Headers],[עליון]],Table2[[#This Row],[role]:[role]])),TRUE,FALSE)</f>
        <v>0</v>
      </c>
      <c r="M372" s="1" t="b">
        <f>IF(ISNUMBER(SEARCH(Table2[[#Headers],[נוער]],Table2[[#This Row],[role]:[role]])),TRUE,FALSE)</f>
        <v>0</v>
      </c>
      <c r="N372" s="1" t="b">
        <f>IF(ISNUMBER(SEARCH(Table2[[#Headers],[משנה]],Table2[[#This Row],[role]:[role]])),TRUE,FALSE)</f>
        <v>0</v>
      </c>
      <c r="O372" s="1" t="b">
        <f>IF(ISNUMBER(SEARCH(Table2[[#Headers],[בתי המשפט]],Table2[[#This Row],[role]:[role]])),TRUE,FALSE)</f>
        <v>0</v>
      </c>
      <c r="P372" s="1" t="b">
        <f>IF(ISNUMBER(SEARCH(Table2[[#Headers],[מנהל]],Table2[[#This Row],[role]:[role]])),TRUE,FALSE)</f>
        <v>0</v>
      </c>
      <c r="Q372" s="1" t="b">
        <f>IF(ISNUMBER(SEARCH(Table2[[#Headers],[תעבורה]],Table2[[#This Row],[role]:[role]])),TRUE,FALSE)</f>
        <v>0</v>
      </c>
      <c r="R372" s="1" t="b">
        <f>IF(AND(Table2[[#This Row],[נשיא]]=TRUE,AND(Table2[[#This Row],[סגן]]=FALSE,Table2[[#This Row],[משנה]]=FALSE)),TRUE,FALSE)</f>
        <v>0</v>
      </c>
      <c r="S37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3" spans="1:20" x14ac:dyDescent="0.25">
      <c r="A373" s="1" t="s">
        <v>3439</v>
      </c>
      <c r="B373" s="1" t="str">
        <f>Table2[[#This Row],[Column1]]</f>
        <v>שופט לעניני משפחה בית משפט השלום חדרה</v>
      </c>
      <c r="C373" s="1" t="b">
        <f>IF(ISNUMBER(SEARCH(Table2[[#Headers],[סגן]],Table2[[#This Row],[role]:[role]])),TRUE,FALSE)</f>
        <v>0</v>
      </c>
      <c r="D373" s="1" t="b">
        <f>IF(ISNUMBER(SEARCH(Table2[[#Headers],[נשיא]],Table2[[#This Row],[role]:[role]])),TRUE,FALSE)</f>
        <v>0</v>
      </c>
      <c r="E373" s="1" t="b">
        <f>IF(ISNUMBER(SEARCH(Table2[[#Headers],[שופט]],Table2[[#This Row],[role]:[role]])),TRUE,FALSE)</f>
        <v>1</v>
      </c>
      <c r="F373" s="1" t="b">
        <f>IF(ISNUMBER(SEARCH(Table2[[#Headers],[רשם]],Table2[[#This Row],[role]:[role]])),TRUE,FALSE)</f>
        <v>0</v>
      </c>
      <c r="G373" s="1" t="b">
        <f>IF(ISNUMBER(SEARCH(Table2[[#Headers],[מחוזי]],Table2[[#This Row],[role]:[role]])),TRUE,FALSE)</f>
        <v>0</v>
      </c>
      <c r="H373" s="1" t="b">
        <f>IF(ISNUMBER(SEARCH(Table2[[#Headers],[שלום]],Table2[[#This Row],[role]:[role]])),TRUE,FALSE)</f>
        <v>1</v>
      </c>
      <c r="I373" s="1" t="b">
        <f>IF(ISNUMBER(SEARCH(Table2[[#Headers],[אזורי]],Table2[[#This Row],[role]:[role]])),TRUE,FALSE)</f>
        <v>0</v>
      </c>
      <c r="J373" s="1" t="b">
        <f>IF(ISNUMBER(SEARCH(Table2[[#Headers],[ארצי]],Table2[[#This Row],[role]:[role]])),TRUE,FALSE)</f>
        <v>0</v>
      </c>
      <c r="K373" s="1" t="b">
        <f>IF(ISNUMBER(SEARCH(Table2[[#Headers],[עבודה]],Table2[[#This Row],[role]:[role]])),TRUE,FALSE)</f>
        <v>0</v>
      </c>
      <c r="L373" s="1" t="b">
        <f>IF(ISNUMBER(SEARCH(Table2[[#Headers],[עליון]],Table2[[#This Row],[role]:[role]])),TRUE,FALSE)</f>
        <v>0</v>
      </c>
      <c r="M373" s="1" t="b">
        <f>IF(ISNUMBER(SEARCH(Table2[[#Headers],[נוער]],Table2[[#This Row],[role]:[role]])),TRUE,FALSE)</f>
        <v>0</v>
      </c>
      <c r="N373" s="1" t="b">
        <f>IF(ISNUMBER(SEARCH(Table2[[#Headers],[משנה]],Table2[[#This Row],[role]:[role]])),TRUE,FALSE)</f>
        <v>0</v>
      </c>
      <c r="O373" s="1" t="b">
        <f>IF(ISNUMBER(SEARCH(Table2[[#Headers],[בתי המשפט]],Table2[[#This Row],[role]:[role]])),TRUE,FALSE)</f>
        <v>0</v>
      </c>
      <c r="P373" s="1" t="b">
        <f>IF(ISNUMBER(SEARCH(Table2[[#Headers],[מנהל]],Table2[[#This Row],[role]:[role]])),TRUE,FALSE)</f>
        <v>0</v>
      </c>
      <c r="Q373" s="1" t="b">
        <f>IF(ISNUMBER(SEARCH(Table2[[#Headers],[תעבורה]],Table2[[#This Row],[role]:[role]])),TRUE,FALSE)</f>
        <v>0</v>
      </c>
      <c r="R373" s="1" t="b">
        <f>IF(AND(Table2[[#This Row],[נשיא]]=TRUE,AND(Table2[[#This Row],[סגן]]=FALSE,Table2[[#This Row],[משנה]]=FALSE)),TRUE,FALSE)</f>
        <v>0</v>
      </c>
      <c r="S37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4" spans="1:20" x14ac:dyDescent="0.25">
      <c r="A374" s="1" t="s">
        <v>1004</v>
      </c>
      <c r="B374" s="1" t="str">
        <f>Table2[[#This Row],[Column1]]</f>
        <v>שופט לעניני משפחה בית משפט השלום חיפה</v>
      </c>
      <c r="C374" s="1" t="b">
        <f>IF(ISNUMBER(SEARCH(Table2[[#Headers],[סגן]],Table2[[#This Row],[role]:[role]])),TRUE,FALSE)</f>
        <v>0</v>
      </c>
      <c r="D374" s="1" t="b">
        <f>IF(ISNUMBER(SEARCH(Table2[[#Headers],[נשיא]],Table2[[#This Row],[role]:[role]])),TRUE,FALSE)</f>
        <v>0</v>
      </c>
      <c r="E374" s="1" t="b">
        <f>IF(ISNUMBER(SEARCH(Table2[[#Headers],[שופט]],Table2[[#This Row],[role]:[role]])),TRUE,FALSE)</f>
        <v>1</v>
      </c>
      <c r="F374" s="1" t="b">
        <f>IF(ISNUMBER(SEARCH(Table2[[#Headers],[רשם]],Table2[[#This Row],[role]:[role]])),TRUE,FALSE)</f>
        <v>0</v>
      </c>
      <c r="G374" s="1" t="b">
        <f>IF(ISNUMBER(SEARCH(Table2[[#Headers],[מחוזי]],Table2[[#This Row],[role]:[role]])),TRUE,FALSE)</f>
        <v>0</v>
      </c>
      <c r="H374" s="1" t="b">
        <f>IF(ISNUMBER(SEARCH(Table2[[#Headers],[שלום]],Table2[[#This Row],[role]:[role]])),TRUE,FALSE)</f>
        <v>1</v>
      </c>
      <c r="I374" s="1" t="b">
        <f>IF(ISNUMBER(SEARCH(Table2[[#Headers],[אזורי]],Table2[[#This Row],[role]:[role]])),TRUE,FALSE)</f>
        <v>0</v>
      </c>
      <c r="J374" s="1" t="b">
        <f>IF(ISNUMBER(SEARCH(Table2[[#Headers],[ארצי]],Table2[[#This Row],[role]:[role]])),TRUE,FALSE)</f>
        <v>0</v>
      </c>
      <c r="K374" s="1" t="b">
        <f>IF(ISNUMBER(SEARCH(Table2[[#Headers],[עבודה]],Table2[[#This Row],[role]:[role]])),TRUE,FALSE)</f>
        <v>0</v>
      </c>
      <c r="L374" s="1" t="b">
        <f>IF(ISNUMBER(SEARCH(Table2[[#Headers],[עליון]],Table2[[#This Row],[role]:[role]])),TRUE,FALSE)</f>
        <v>0</v>
      </c>
      <c r="M374" s="1" t="b">
        <f>IF(ISNUMBER(SEARCH(Table2[[#Headers],[נוער]],Table2[[#This Row],[role]:[role]])),TRUE,FALSE)</f>
        <v>0</v>
      </c>
      <c r="N374" s="1" t="b">
        <f>IF(ISNUMBER(SEARCH(Table2[[#Headers],[משנה]],Table2[[#This Row],[role]:[role]])),TRUE,FALSE)</f>
        <v>0</v>
      </c>
      <c r="O374" s="1" t="b">
        <f>IF(ISNUMBER(SEARCH(Table2[[#Headers],[בתי המשפט]],Table2[[#This Row],[role]:[role]])),TRUE,FALSE)</f>
        <v>0</v>
      </c>
      <c r="P374" s="1" t="b">
        <f>IF(ISNUMBER(SEARCH(Table2[[#Headers],[מנהל]],Table2[[#This Row],[role]:[role]])),TRUE,FALSE)</f>
        <v>0</v>
      </c>
      <c r="Q374" s="1" t="b">
        <f>IF(ISNUMBER(SEARCH(Table2[[#Headers],[תעבורה]],Table2[[#This Row],[role]:[role]])),TRUE,FALSE)</f>
        <v>0</v>
      </c>
      <c r="R374" s="1" t="b">
        <f>IF(AND(Table2[[#This Row],[נשיא]]=TRUE,AND(Table2[[#This Row],[סגן]]=FALSE,Table2[[#This Row],[משנה]]=FALSE)),TRUE,FALSE)</f>
        <v>0</v>
      </c>
      <c r="S37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5" spans="1:20" x14ac:dyDescent="0.25">
      <c r="A375" s="1" t="s">
        <v>4114</v>
      </c>
      <c r="B375" s="1" t="str">
        <f>Table2[[#This Row],[Column1]]</f>
        <v>שופט לעניני משפחה בית משפט השלום ירושלים</v>
      </c>
      <c r="C375" s="1" t="b">
        <f>IF(ISNUMBER(SEARCH(Table2[[#Headers],[סגן]],Table2[[#This Row],[role]:[role]])),TRUE,FALSE)</f>
        <v>0</v>
      </c>
      <c r="D375" s="1" t="b">
        <f>IF(ISNUMBER(SEARCH(Table2[[#Headers],[נשיא]],Table2[[#This Row],[role]:[role]])),TRUE,FALSE)</f>
        <v>0</v>
      </c>
      <c r="E375" s="1" t="b">
        <f>IF(ISNUMBER(SEARCH(Table2[[#Headers],[שופט]],Table2[[#This Row],[role]:[role]])),TRUE,FALSE)</f>
        <v>1</v>
      </c>
      <c r="F375" s="1" t="b">
        <f>IF(ISNUMBER(SEARCH(Table2[[#Headers],[רשם]],Table2[[#This Row],[role]:[role]])),TRUE,FALSE)</f>
        <v>0</v>
      </c>
      <c r="G375" s="1" t="b">
        <f>IF(ISNUMBER(SEARCH(Table2[[#Headers],[מחוזי]],Table2[[#This Row],[role]:[role]])),TRUE,FALSE)</f>
        <v>0</v>
      </c>
      <c r="H375" s="1" t="b">
        <f>IF(ISNUMBER(SEARCH(Table2[[#Headers],[שלום]],Table2[[#This Row],[role]:[role]])),TRUE,FALSE)</f>
        <v>1</v>
      </c>
      <c r="I375" s="1" t="b">
        <f>IF(ISNUMBER(SEARCH(Table2[[#Headers],[אזורי]],Table2[[#This Row],[role]:[role]])),TRUE,FALSE)</f>
        <v>0</v>
      </c>
      <c r="J375" s="1" t="b">
        <f>IF(ISNUMBER(SEARCH(Table2[[#Headers],[ארצי]],Table2[[#This Row],[role]:[role]])),TRUE,FALSE)</f>
        <v>0</v>
      </c>
      <c r="K375" s="1" t="b">
        <f>IF(ISNUMBER(SEARCH(Table2[[#Headers],[עבודה]],Table2[[#This Row],[role]:[role]])),TRUE,FALSE)</f>
        <v>0</v>
      </c>
      <c r="L375" s="1" t="b">
        <f>IF(ISNUMBER(SEARCH(Table2[[#Headers],[עליון]],Table2[[#This Row],[role]:[role]])),TRUE,FALSE)</f>
        <v>0</v>
      </c>
      <c r="M375" s="1" t="b">
        <f>IF(ISNUMBER(SEARCH(Table2[[#Headers],[נוער]],Table2[[#This Row],[role]:[role]])),TRUE,FALSE)</f>
        <v>0</v>
      </c>
      <c r="N375" s="1" t="b">
        <f>IF(ISNUMBER(SEARCH(Table2[[#Headers],[משנה]],Table2[[#This Row],[role]:[role]])),TRUE,FALSE)</f>
        <v>0</v>
      </c>
      <c r="O375" s="1" t="b">
        <f>IF(ISNUMBER(SEARCH(Table2[[#Headers],[בתי המשפט]],Table2[[#This Row],[role]:[role]])),TRUE,FALSE)</f>
        <v>0</v>
      </c>
      <c r="P375" s="1" t="b">
        <f>IF(ISNUMBER(SEARCH(Table2[[#Headers],[מנהל]],Table2[[#This Row],[role]:[role]])),TRUE,FALSE)</f>
        <v>0</v>
      </c>
      <c r="Q375" s="1" t="b">
        <f>IF(ISNUMBER(SEARCH(Table2[[#Headers],[תעבורה]],Table2[[#This Row],[role]:[role]])),TRUE,FALSE)</f>
        <v>0</v>
      </c>
      <c r="R375" s="1" t="b">
        <f>IF(AND(Table2[[#This Row],[נשיא]]=TRUE,AND(Table2[[#This Row],[סגן]]=FALSE,Table2[[#This Row],[משנה]]=FALSE)),TRUE,FALSE)</f>
        <v>0</v>
      </c>
      <c r="S37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6" spans="1:20" x14ac:dyDescent="0.25">
      <c r="A376" s="1" t="s">
        <v>466</v>
      </c>
      <c r="B376" s="1" t="str">
        <f>Table2[[#This Row],[Column1]]</f>
        <v>שופט לעניני משפחה בית משפט השלום פ"ת</v>
      </c>
      <c r="C376" s="1" t="b">
        <f>IF(ISNUMBER(SEARCH(Table2[[#Headers],[סגן]],Table2[[#This Row],[role]:[role]])),TRUE,FALSE)</f>
        <v>0</v>
      </c>
      <c r="D376" s="1" t="b">
        <f>IF(ISNUMBER(SEARCH(Table2[[#Headers],[נשיא]],Table2[[#This Row],[role]:[role]])),TRUE,FALSE)</f>
        <v>0</v>
      </c>
      <c r="E376" s="1" t="b">
        <f>IF(ISNUMBER(SEARCH(Table2[[#Headers],[שופט]],Table2[[#This Row],[role]:[role]])),TRUE,FALSE)</f>
        <v>1</v>
      </c>
      <c r="F376" s="1" t="b">
        <f>IF(ISNUMBER(SEARCH(Table2[[#Headers],[רשם]],Table2[[#This Row],[role]:[role]])),TRUE,FALSE)</f>
        <v>0</v>
      </c>
      <c r="G376" s="1" t="b">
        <f>IF(ISNUMBER(SEARCH(Table2[[#Headers],[מחוזי]],Table2[[#This Row],[role]:[role]])),TRUE,FALSE)</f>
        <v>0</v>
      </c>
      <c r="H376" s="1" t="b">
        <f>IF(ISNUMBER(SEARCH(Table2[[#Headers],[שלום]],Table2[[#This Row],[role]:[role]])),TRUE,FALSE)</f>
        <v>1</v>
      </c>
      <c r="I376" s="1" t="b">
        <f>IF(ISNUMBER(SEARCH(Table2[[#Headers],[אזורי]],Table2[[#This Row],[role]:[role]])),TRUE,FALSE)</f>
        <v>0</v>
      </c>
      <c r="J376" s="1" t="b">
        <f>IF(ISNUMBER(SEARCH(Table2[[#Headers],[ארצי]],Table2[[#This Row],[role]:[role]])),TRUE,FALSE)</f>
        <v>0</v>
      </c>
      <c r="K376" s="1" t="b">
        <f>IF(ISNUMBER(SEARCH(Table2[[#Headers],[עבודה]],Table2[[#This Row],[role]:[role]])),TRUE,FALSE)</f>
        <v>0</v>
      </c>
      <c r="L376" s="1" t="b">
        <f>IF(ISNUMBER(SEARCH(Table2[[#Headers],[עליון]],Table2[[#This Row],[role]:[role]])),TRUE,FALSE)</f>
        <v>0</v>
      </c>
      <c r="M376" s="1" t="b">
        <f>IF(ISNUMBER(SEARCH(Table2[[#Headers],[נוער]],Table2[[#This Row],[role]:[role]])),TRUE,FALSE)</f>
        <v>0</v>
      </c>
      <c r="N376" s="1" t="b">
        <f>IF(ISNUMBER(SEARCH(Table2[[#Headers],[משנה]],Table2[[#This Row],[role]:[role]])),TRUE,FALSE)</f>
        <v>0</v>
      </c>
      <c r="O376" s="1" t="b">
        <f>IF(ISNUMBER(SEARCH(Table2[[#Headers],[בתי המשפט]],Table2[[#This Row],[role]:[role]])),TRUE,FALSE)</f>
        <v>0</v>
      </c>
      <c r="P376" s="1" t="b">
        <f>IF(ISNUMBER(SEARCH(Table2[[#Headers],[מנהל]],Table2[[#This Row],[role]:[role]])),TRUE,FALSE)</f>
        <v>0</v>
      </c>
      <c r="Q376" s="1" t="b">
        <f>IF(ISNUMBER(SEARCH(Table2[[#Headers],[תעבורה]],Table2[[#This Row],[role]:[role]])),TRUE,FALSE)</f>
        <v>0</v>
      </c>
      <c r="R376" s="1" t="b">
        <f>IF(AND(Table2[[#This Row],[נשיא]]=TRUE,AND(Table2[[#This Row],[סגן]]=FALSE,Table2[[#This Row],[משנה]]=FALSE)),TRUE,FALSE)</f>
        <v>0</v>
      </c>
      <c r="S37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7" spans="1:20" x14ac:dyDescent="0.25">
      <c r="A377" s="1" t="s">
        <v>3120</v>
      </c>
      <c r="B377" s="1" t="str">
        <f>Table2[[#This Row],[Column1]]</f>
        <v>שופט לעניני משפחה בית משפט השלום קריות</v>
      </c>
      <c r="C377" s="1" t="b">
        <f>IF(ISNUMBER(SEARCH(Table2[[#Headers],[סגן]],Table2[[#This Row],[role]:[role]])),TRUE,FALSE)</f>
        <v>0</v>
      </c>
      <c r="D377" s="1" t="b">
        <f>IF(ISNUMBER(SEARCH(Table2[[#Headers],[נשיא]],Table2[[#This Row],[role]:[role]])),TRUE,FALSE)</f>
        <v>0</v>
      </c>
      <c r="E377" s="1" t="b">
        <f>IF(ISNUMBER(SEARCH(Table2[[#Headers],[שופט]],Table2[[#This Row],[role]:[role]])),TRUE,FALSE)</f>
        <v>1</v>
      </c>
      <c r="F377" s="1" t="b">
        <f>IF(ISNUMBER(SEARCH(Table2[[#Headers],[רשם]],Table2[[#This Row],[role]:[role]])),TRUE,FALSE)</f>
        <v>0</v>
      </c>
      <c r="G377" s="1" t="b">
        <f>IF(ISNUMBER(SEARCH(Table2[[#Headers],[מחוזי]],Table2[[#This Row],[role]:[role]])),TRUE,FALSE)</f>
        <v>0</v>
      </c>
      <c r="H377" s="1" t="b">
        <f>IF(ISNUMBER(SEARCH(Table2[[#Headers],[שלום]],Table2[[#This Row],[role]:[role]])),TRUE,FALSE)</f>
        <v>1</v>
      </c>
      <c r="I377" s="1" t="b">
        <f>IF(ISNUMBER(SEARCH(Table2[[#Headers],[אזורי]],Table2[[#This Row],[role]:[role]])),TRUE,FALSE)</f>
        <v>0</v>
      </c>
      <c r="J377" s="1" t="b">
        <f>IF(ISNUMBER(SEARCH(Table2[[#Headers],[ארצי]],Table2[[#This Row],[role]:[role]])),TRUE,FALSE)</f>
        <v>0</v>
      </c>
      <c r="K377" s="1" t="b">
        <f>IF(ISNUMBER(SEARCH(Table2[[#Headers],[עבודה]],Table2[[#This Row],[role]:[role]])),TRUE,FALSE)</f>
        <v>0</v>
      </c>
      <c r="L377" s="1" t="b">
        <f>IF(ISNUMBER(SEARCH(Table2[[#Headers],[עליון]],Table2[[#This Row],[role]:[role]])),TRUE,FALSE)</f>
        <v>0</v>
      </c>
      <c r="M377" s="1" t="b">
        <f>IF(ISNUMBER(SEARCH(Table2[[#Headers],[נוער]],Table2[[#This Row],[role]:[role]])),TRUE,FALSE)</f>
        <v>0</v>
      </c>
      <c r="N377" s="1" t="b">
        <f>IF(ISNUMBER(SEARCH(Table2[[#Headers],[משנה]],Table2[[#This Row],[role]:[role]])),TRUE,FALSE)</f>
        <v>0</v>
      </c>
      <c r="O377" s="1" t="b">
        <f>IF(ISNUMBER(SEARCH(Table2[[#Headers],[בתי המשפט]],Table2[[#This Row],[role]:[role]])),TRUE,FALSE)</f>
        <v>0</v>
      </c>
      <c r="P377" s="1" t="b">
        <f>IF(ISNUMBER(SEARCH(Table2[[#Headers],[מנהל]],Table2[[#This Row],[role]:[role]])),TRUE,FALSE)</f>
        <v>0</v>
      </c>
      <c r="Q377" s="1" t="b">
        <f>IF(ISNUMBER(SEARCH(Table2[[#Headers],[תעבורה]],Table2[[#This Row],[role]:[role]])),TRUE,FALSE)</f>
        <v>0</v>
      </c>
      <c r="R377" s="1" t="b">
        <f>IF(AND(Table2[[#This Row],[נשיא]]=TRUE,AND(Table2[[#This Row],[סגן]]=FALSE,Table2[[#This Row],[משנה]]=FALSE)),TRUE,FALSE)</f>
        <v>0</v>
      </c>
      <c r="S37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8" spans="1:20" x14ac:dyDescent="0.25">
      <c r="A378" s="1" t="s">
        <v>3693</v>
      </c>
      <c r="B378" s="1" t="str">
        <f>Table2[[#This Row],[Column1]]</f>
        <v>שופט לעניני משפחה בית משפט השלום קרית שמונה</v>
      </c>
      <c r="C378" s="1" t="b">
        <f>IF(ISNUMBER(SEARCH(Table2[[#Headers],[סגן]],Table2[[#This Row],[role]:[role]])),TRUE,FALSE)</f>
        <v>0</v>
      </c>
      <c r="D378" s="1" t="b">
        <f>IF(ISNUMBER(SEARCH(Table2[[#Headers],[נשיא]],Table2[[#This Row],[role]:[role]])),TRUE,FALSE)</f>
        <v>0</v>
      </c>
      <c r="E378" s="1" t="b">
        <f>IF(ISNUMBER(SEARCH(Table2[[#Headers],[שופט]],Table2[[#This Row],[role]:[role]])),TRUE,FALSE)</f>
        <v>1</v>
      </c>
      <c r="F378" s="1" t="b">
        <f>IF(ISNUMBER(SEARCH(Table2[[#Headers],[רשם]],Table2[[#This Row],[role]:[role]])),TRUE,FALSE)</f>
        <v>0</v>
      </c>
      <c r="G378" s="1" t="b">
        <f>IF(ISNUMBER(SEARCH(Table2[[#Headers],[מחוזי]],Table2[[#This Row],[role]:[role]])),TRUE,FALSE)</f>
        <v>0</v>
      </c>
      <c r="H378" s="1" t="b">
        <f>IF(ISNUMBER(SEARCH(Table2[[#Headers],[שלום]],Table2[[#This Row],[role]:[role]])),TRUE,FALSE)</f>
        <v>1</v>
      </c>
      <c r="I378" s="1" t="b">
        <f>IF(ISNUMBER(SEARCH(Table2[[#Headers],[אזורי]],Table2[[#This Row],[role]:[role]])),TRUE,FALSE)</f>
        <v>0</v>
      </c>
      <c r="J378" s="1" t="b">
        <f>IF(ISNUMBER(SEARCH(Table2[[#Headers],[ארצי]],Table2[[#This Row],[role]:[role]])),TRUE,FALSE)</f>
        <v>0</v>
      </c>
      <c r="K378" s="1" t="b">
        <f>IF(ISNUMBER(SEARCH(Table2[[#Headers],[עבודה]],Table2[[#This Row],[role]:[role]])),TRUE,FALSE)</f>
        <v>0</v>
      </c>
      <c r="L378" s="1" t="b">
        <f>IF(ISNUMBER(SEARCH(Table2[[#Headers],[עליון]],Table2[[#This Row],[role]:[role]])),TRUE,FALSE)</f>
        <v>0</v>
      </c>
      <c r="M378" s="1" t="b">
        <f>IF(ISNUMBER(SEARCH(Table2[[#Headers],[נוער]],Table2[[#This Row],[role]:[role]])),TRUE,FALSE)</f>
        <v>0</v>
      </c>
      <c r="N378" s="1" t="b">
        <f>IF(ISNUMBER(SEARCH(Table2[[#Headers],[משנה]],Table2[[#This Row],[role]:[role]])),TRUE,FALSE)</f>
        <v>0</v>
      </c>
      <c r="O378" s="1" t="b">
        <f>IF(ISNUMBER(SEARCH(Table2[[#Headers],[בתי המשפט]],Table2[[#This Row],[role]:[role]])),TRUE,FALSE)</f>
        <v>0</v>
      </c>
      <c r="P378" s="1" t="b">
        <f>IF(ISNUMBER(SEARCH(Table2[[#Headers],[מנהל]],Table2[[#This Row],[role]:[role]])),TRUE,FALSE)</f>
        <v>0</v>
      </c>
      <c r="Q378" s="1" t="b">
        <f>IF(ISNUMBER(SEARCH(Table2[[#Headers],[תעבורה]],Table2[[#This Row],[role]:[role]])),TRUE,FALSE)</f>
        <v>0</v>
      </c>
      <c r="R378" s="1" t="b">
        <f>IF(AND(Table2[[#This Row],[נשיא]]=TRUE,AND(Table2[[#This Row],[סגן]]=FALSE,Table2[[#This Row],[משנה]]=FALSE)),TRUE,FALSE)</f>
        <v>0</v>
      </c>
      <c r="S37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79" spans="1:20" x14ac:dyDescent="0.25">
      <c r="A379" s="1" t="s">
        <v>2407</v>
      </c>
      <c r="B379" s="1" t="str">
        <f>Table2[[#This Row],[Column1]]</f>
        <v>שופט לעניני משפחה בית משפט השלום ראשל"צ בדימוס</v>
      </c>
      <c r="C379" s="1" t="b">
        <f>IF(ISNUMBER(SEARCH(Table2[[#Headers],[סגן]],Table2[[#This Row],[role]:[role]])),TRUE,FALSE)</f>
        <v>0</v>
      </c>
      <c r="D379" s="1" t="b">
        <f>IF(ISNUMBER(SEARCH(Table2[[#Headers],[נשיא]],Table2[[#This Row],[role]:[role]])),TRUE,FALSE)</f>
        <v>0</v>
      </c>
      <c r="E379" s="1" t="b">
        <f>IF(ISNUMBER(SEARCH(Table2[[#Headers],[שופט]],Table2[[#This Row],[role]:[role]])),TRUE,FALSE)</f>
        <v>1</v>
      </c>
      <c r="F379" s="1" t="b">
        <f>IF(ISNUMBER(SEARCH(Table2[[#Headers],[רשם]],Table2[[#This Row],[role]:[role]])),TRUE,FALSE)</f>
        <v>0</v>
      </c>
      <c r="G379" s="1" t="b">
        <f>IF(ISNUMBER(SEARCH(Table2[[#Headers],[מחוזי]],Table2[[#This Row],[role]:[role]])),TRUE,FALSE)</f>
        <v>0</v>
      </c>
      <c r="H379" s="1" t="b">
        <f>IF(ISNUMBER(SEARCH(Table2[[#Headers],[שלום]],Table2[[#This Row],[role]:[role]])),TRUE,FALSE)</f>
        <v>1</v>
      </c>
      <c r="I379" s="1" t="b">
        <f>IF(ISNUMBER(SEARCH(Table2[[#Headers],[אזורי]],Table2[[#This Row],[role]:[role]])),TRUE,FALSE)</f>
        <v>0</v>
      </c>
      <c r="J379" s="1" t="b">
        <f>IF(ISNUMBER(SEARCH(Table2[[#Headers],[ארצי]],Table2[[#This Row],[role]:[role]])),TRUE,FALSE)</f>
        <v>0</v>
      </c>
      <c r="K379" s="1" t="b">
        <f>IF(ISNUMBER(SEARCH(Table2[[#Headers],[עבודה]],Table2[[#This Row],[role]:[role]])),TRUE,FALSE)</f>
        <v>0</v>
      </c>
      <c r="L379" s="1" t="b">
        <f>IF(ISNUMBER(SEARCH(Table2[[#Headers],[עליון]],Table2[[#This Row],[role]:[role]])),TRUE,FALSE)</f>
        <v>0</v>
      </c>
      <c r="M379" s="1" t="b">
        <f>IF(ISNUMBER(SEARCH(Table2[[#Headers],[נוער]],Table2[[#This Row],[role]:[role]])),TRUE,FALSE)</f>
        <v>0</v>
      </c>
      <c r="N379" s="1" t="b">
        <f>IF(ISNUMBER(SEARCH(Table2[[#Headers],[משנה]],Table2[[#This Row],[role]:[role]])),TRUE,FALSE)</f>
        <v>0</v>
      </c>
      <c r="O379" s="1" t="b">
        <f>IF(ISNUMBER(SEARCH(Table2[[#Headers],[בתי המשפט]],Table2[[#This Row],[role]:[role]])),TRUE,FALSE)</f>
        <v>0</v>
      </c>
      <c r="P379" s="1" t="b">
        <f>IF(ISNUMBER(SEARCH(Table2[[#Headers],[מנהל]],Table2[[#This Row],[role]:[role]])),TRUE,FALSE)</f>
        <v>0</v>
      </c>
      <c r="Q379" s="1" t="b">
        <f>IF(ISNUMBER(SEARCH(Table2[[#Headers],[תעבורה]],Table2[[#This Row],[role]:[role]])),TRUE,FALSE)</f>
        <v>0</v>
      </c>
      <c r="R379" s="1" t="b">
        <f>IF(AND(Table2[[#This Row],[נשיא]]=TRUE,AND(Table2[[#This Row],[סגן]]=FALSE,Table2[[#This Row],[משנה]]=FALSE)),TRUE,FALSE)</f>
        <v>0</v>
      </c>
      <c r="S37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7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0" spans="1:20" x14ac:dyDescent="0.25">
      <c r="A380" s="1" t="s">
        <v>499</v>
      </c>
      <c r="B380" s="1" t="str">
        <f>Table2[[#This Row],[Column1]]</f>
        <v>שופט לעניני משפחה בית משפט משפחה בשלום ירושלים</v>
      </c>
      <c r="C380" s="1" t="b">
        <f>IF(ISNUMBER(SEARCH(Table2[[#Headers],[סגן]],Table2[[#This Row],[role]:[role]])),TRUE,FALSE)</f>
        <v>0</v>
      </c>
      <c r="D380" s="1" t="b">
        <f>IF(ISNUMBER(SEARCH(Table2[[#Headers],[נשיא]],Table2[[#This Row],[role]:[role]])),TRUE,FALSE)</f>
        <v>0</v>
      </c>
      <c r="E380" s="1" t="b">
        <f>IF(ISNUMBER(SEARCH(Table2[[#Headers],[שופט]],Table2[[#This Row],[role]:[role]])),TRUE,FALSE)</f>
        <v>1</v>
      </c>
      <c r="F380" s="1" t="b">
        <f>IF(ISNUMBER(SEARCH(Table2[[#Headers],[רשם]],Table2[[#This Row],[role]:[role]])),TRUE,FALSE)</f>
        <v>0</v>
      </c>
      <c r="G380" s="1" t="b">
        <f>IF(ISNUMBER(SEARCH(Table2[[#Headers],[מחוזי]],Table2[[#This Row],[role]:[role]])),TRUE,FALSE)</f>
        <v>0</v>
      </c>
      <c r="H380" s="1" t="b">
        <f>IF(ISNUMBER(SEARCH(Table2[[#Headers],[שלום]],Table2[[#This Row],[role]:[role]])),TRUE,FALSE)</f>
        <v>1</v>
      </c>
      <c r="I380" s="1" t="b">
        <f>IF(ISNUMBER(SEARCH(Table2[[#Headers],[אזורי]],Table2[[#This Row],[role]:[role]])),TRUE,FALSE)</f>
        <v>0</v>
      </c>
      <c r="J380" s="1" t="b">
        <f>IF(ISNUMBER(SEARCH(Table2[[#Headers],[ארצי]],Table2[[#This Row],[role]:[role]])),TRUE,FALSE)</f>
        <v>0</v>
      </c>
      <c r="K380" s="1" t="b">
        <f>IF(ISNUMBER(SEARCH(Table2[[#Headers],[עבודה]],Table2[[#This Row],[role]:[role]])),TRUE,FALSE)</f>
        <v>0</v>
      </c>
      <c r="L380" s="1" t="b">
        <f>IF(ISNUMBER(SEARCH(Table2[[#Headers],[עליון]],Table2[[#This Row],[role]:[role]])),TRUE,FALSE)</f>
        <v>0</v>
      </c>
      <c r="M380" s="1" t="b">
        <f>IF(ISNUMBER(SEARCH(Table2[[#Headers],[נוער]],Table2[[#This Row],[role]:[role]])),TRUE,FALSE)</f>
        <v>0</v>
      </c>
      <c r="N380" s="1" t="b">
        <f>IF(ISNUMBER(SEARCH(Table2[[#Headers],[משנה]],Table2[[#This Row],[role]:[role]])),TRUE,FALSE)</f>
        <v>0</v>
      </c>
      <c r="O380" s="1" t="b">
        <f>IF(ISNUMBER(SEARCH(Table2[[#Headers],[בתי המשפט]],Table2[[#This Row],[role]:[role]])),TRUE,FALSE)</f>
        <v>0</v>
      </c>
      <c r="P380" s="1" t="b">
        <f>IF(ISNUMBER(SEARCH(Table2[[#Headers],[מנהל]],Table2[[#This Row],[role]:[role]])),TRUE,FALSE)</f>
        <v>0</v>
      </c>
      <c r="Q380" s="1" t="b">
        <f>IF(ISNUMBER(SEARCH(Table2[[#Headers],[תעבורה]],Table2[[#This Row],[role]:[role]])),TRUE,FALSE)</f>
        <v>0</v>
      </c>
      <c r="R380" s="1" t="b">
        <f>IF(AND(Table2[[#This Row],[נשיא]]=TRUE,AND(Table2[[#This Row],[סגן]]=FALSE,Table2[[#This Row],[משנה]]=FALSE)),TRUE,FALSE)</f>
        <v>0</v>
      </c>
      <c r="S38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1" spans="1:20" x14ac:dyDescent="0.25">
      <c r="A381" s="1" t="s">
        <v>3990</v>
      </c>
      <c r="B381" s="1" t="str">
        <f>Table2[[#This Row],[Column1]]</f>
        <v>שופט לעניני משפחה בית משפט משפחה בשלום נצרת</v>
      </c>
      <c r="C381" s="1" t="b">
        <f>IF(ISNUMBER(SEARCH(Table2[[#Headers],[סגן]],Table2[[#This Row],[role]:[role]])),TRUE,FALSE)</f>
        <v>0</v>
      </c>
      <c r="D381" s="1" t="b">
        <f>IF(ISNUMBER(SEARCH(Table2[[#Headers],[נשיא]],Table2[[#This Row],[role]:[role]])),TRUE,FALSE)</f>
        <v>0</v>
      </c>
      <c r="E381" s="1" t="b">
        <f>IF(ISNUMBER(SEARCH(Table2[[#Headers],[שופט]],Table2[[#This Row],[role]:[role]])),TRUE,FALSE)</f>
        <v>1</v>
      </c>
      <c r="F381" s="1" t="b">
        <f>IF(ISNUMBER(SEARCH(Table2[[#Headers],[רשם]],Table2[[#This Row],[role]:[role]])),TRUE,FALSE)</f>
        <v>0</v>
      </c>
      <c r="G381" s="1" t="b">
        <f>IF(ISNUMBER(SEARCH(Table2[[#Headers],[מחוזי]],Table2[[#This Row],[role]:[role]])),TRUE,FALSE)</f>
        <v>0</v>
      </c>
      <c r="H381" s="1" t="b">
        <f>IF(ISNUMBER(SEARCH(Table2[[#Headers],[שלום]],Table2[[#This Row],[role]:[role]])),TRUE,FALSE)</f>
        <v>1</v>
      </c>
      <c r="I381" s="1" t="b">
        <f>IF(ISNUMBER(SEARCH(Table2[[#Headers],[אזורי]],Table2[[#This Row],[role]:[role]])),TRUE,FALSE)</f>
        <v>0</v>
      </c>
      <c r="J381" s="1" t="b">
        <f>IF(ISNUMBER(SEARCH(Table2[[#Headers],[ארצי]],Table2[[#This Row],[role]:[role]])),TRUE,FALSE)</f>
        <v>0</v>
      </c>
      <c r="K381" s="1" t="b">
        <f>IF(ISNUMBER(SEARCH(Table2[[#Headers],[עבודה]],Table2[[#This Row],[role]:[role]])),TRUE,FALSE)</f>
        <v>0</v>
      </c>
      <c r="L381" s="1" t="b">
        <f>IF(ISNUMBER(SEARCH(Table2[[#Headers],[עליון]],Table2[[#This Row],[role]:[role]])),TRUE,FALSE)</f>
        <v>0</v>
      </c>
      <c r="M381" s="1" t="b">
        <f>IF(ISNUMBER(SEARCH(Table2[[#Headers],[נוער]],Table2[[#This Row],[role]:[role]])),TRUE,FALSE)</f>
        <v>0</v>
      </c>
      <c r="N381" s="1" t="b">
        <f>IF(ISNUMBER(SEARCH(Table2[[#Headers],[משנה]],Table2[[#This Row],[role]:[role]])),TRUE,FALSE)</f>
        <v>0</v>
      </c>
      <c r="O381" s="1" t="b">
        <f>IF(ISNUMBER(SEARCH(Table2[[#Headers],[בתי המשפט]],Table2[[#This Row],[role]:[role]])),TRUE,FALSE)</f>
        <v>0</v>
      </c>
      <c r="P381" s="1" t="b">
        <f>IF(ISNUMBER(SEARCH(Table2[[#Headers],[מנהל]],Table2[[#This Row],[role]:[role]])),TRUE,FALSE)</f>
        <v>0</v>
      </c>
      <c r="Q381" s="1" t="b">
        <f>IF(ISNUMBER(SEARCH(Table2[[#Headers],[תעבורה]],Table2[[#This Row],[role]:[role]])),TRUE,FALSE)</f>
        <v>0</v>
      </c>
      <c r="R381" s="1" t="b">
        <f>IF(AND(Table2[[#This Row],[נשיא]]=TRUE,AND(Table2[[#This Row],[סגן]]=FALSE,Table2[[#This Row],[משנה]]=FALSE)),TRUE,FALSE)</f>
        <v>0</v>
      </c>
      <c r="S38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2" spans="1:20" x14ac:dyDescent="0.25">
      <c r="A382" s="1" t="s">
        <v>1297</v>
      </c>
      <c r="B382" s="1" t="str">
        <f>Table2[[#This Row],[Column1]]</f>
        <v>שופט מיסים בית המשפט המחוזי מרכז</v>
      </c>
      <c r="C382" s="1" t="b">
        <f>IF(ISNUMBER(SEARCH(Table2[[#Headers],[סגן]],Table2[[#This Row],[role]:[role]])),TRUE,FALSE)</f>
        <v>0</v>
      </c>
      <c r="D382" s="1" t="b">
        <f>IF(ISNUMBER(SEARCH(Table2[[#Headers],[נשיא]],Table2[[#This Row],[role]:[role]])),TRUE,FALSE)</f>
        <v>0</v>
      </c>
      <c r="E382" s="1" t="b">
        <f>IF(ISNUMBER(SEARCH(Table2[[#Headers],[שופט]],Table2[[#This Row],[role]:[role]])),TRUE,FALSE)</f>
        <v>1</v>
      </c>
      <c r="F382" s="1" t="b">
        <f>IF(ISNUMBER(SEARCH(Table2[[#Headers],[רשם]],Table2[[#This Row],[role]:[role]])),TRUE,FALSE)</f>
        <v>0</v>
      </c>
      <c r="G382" s="1" t="b">
        <f>IF(ISNUMBER(SEARCH(Table2[[#Headers],[מחוזי]],Table2[[#This Row],[role]:[role]])),TRUE,FALSE)</f>
        <v>1</v>
      </c>
      <c r="H382" s="1" t="b">
        <f>IF(ISNUMBER(SEARCH(Table2[[#Headers],[שלום]],Table2[[#This Row],[role]:[role]])),TRUE,FALSE)</f>
        <v>0</v>
      </c>
      <c r="I382" s="1" t="b">
        <f>IF(ISNUMBER(SEARCH(Table2[[#Headers],[אזורי]],Table2[[#This Row],[role]:[role]])),TRUE,FALSE)</f>
        <v>0</v>
      </c>
      <c r="J382" s="1" t="b">
        <f>IF(ISNUMBER(SEARCH(Table2[[#Headers],[ארצי]],Table2[[#This Row],[role]:[role]])),TRUE,FALSE)</f>
        <v>0</v>
      </c>
      <c r="K382" s="1" t="b">
        <f>IF(ISNUMBER(SEARCH(Table2[[#Headers],[עבודה]],Table2[[#This Row],[role]:[role]])),TRUE,FALSE)</f>
        <v>0</v>
      </c>
      <c r="L382" s="1" t="b">
        <f>IF(ISNUMBER(SEARCH(Table2[[#Headers],[עליון]],Table2[[#This Row],[role]:[role]])),TRUE,FALSE)</f>
        <v>0</v>
      </c>
      <c r="M382" s="1" t="b">
        <f>IF(ISNUMBER(SEARCH(Table2[[#Headers],[נוער]],Table2[[#This Row],[role]:[role]])),TRUE,FALSE)</f>
        <v>0</v>
      </c>
      <c r="N382" s="1" t="b">
        <f>IF(ISNUMBER(SEARCH(Table2[[#Headers],[משנה]],Table2[[#This Row],[role]:[role]])),TRUE,FALSE)</f>
        <v>0</v>
      </c>
      <c r="O382" s="1" t="b">
        <f>IF(ISNUMBER(SEARCH(Table2[[#Headers],[בתי המשפט]],Table2[[#This Row],[role]:[role]])),TRUE,FALSE)</f>
        <v>0</v>
      </c>
      <c r="P382" s="1" t="b">
        <f>IF(ISNUMBER(SEARCH(Table2[[#Headers],[מנהל]],Table2[[#This Row],[role]:[role]])),TRUE,FALSE)</f>
        <v>0</v>
      </c>
      <c r="Q382" s="1" t="b">
        <f>IF(ISNUMBER(SEARCH(Table2[[#Headers],[תעבורה]],Table2[[#This Row],[role]:[role]])),TRUE,FALSE)</f>
        <v>0</v>
      </c>
      <c r="R382" s="1" t="b">
        <f>IF(AND(Table2[[#This Row],[נשיא]]=TRUE,AND(Table2[[#This Row],[סגן]]=FALSE,Table2[[#This Row],[משנה]]=FALSE)),TRUE,FALSE)</f>
        <v>0</v>
      </c>
      <c r="S38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83" spans="1:20" x14ac:dyDescent="0.25">
      <c r="A383" s="1" t="s">
        <v>3572</v>
      </c>
      <c r="B383" s="1" t="str">
        <f>Table2[[#This Row],[Column1]]</f>
        <v>שופט נוער בדימוס</v>
      </c>
      <c r="C383" s="1" t="b">
        <f>IF(ISNUMBER(SEARCH(Table2[[#Headers],[סגן]],Table2[[#This Row],[role]:[role]])),TRUE,FALSE)</f>
        <v>0</v>
      </c>
      <c r="D383" s="1" t="b">
        <f>IF(ISNUMBER(SEARCH(Table2[[#Headers],[נשיא]],Table2[[#This Row],[role]:[role]])),TRUE,FALSE)</f>
        <v>0</v>
      </c>
      <c r="E383" s="1" t="b">
        <f>IF(ISNUMBER(SEARCH(Table2[[#Headers],[שופט]],Table2[[#This Row],[role]:[role]])),TRUE,FALSE)</f>
        <v>1</v>
      </c>
      <c r="F383" s="1" t="b">
        <f>IF(ISNUMBER(SEARCH(Table2[[#Headers],[רשם]],Table2[[#This Row],[role]:[role]])),TRUE,FALSE)</f>
        <v>0</v>
      </c>
      <c r="G383" s="1" t="b">
        <f>IF(ISNUMBER(SEARCH(Table2[[#Headers],[מחוזי]],Table2[[#This Row],[role]:[role]])),TRUE,FALSE)</f>
        <v>0</v>
      </c>
      <c r="H383" s="1" t="b">
        <f>IF(ISNUMBER(SEARCH(Table2[[#Headers],[שלום]],Table2[[#This Row],[role]:[role]])),TRUE,FALSE)</f>
        <v>0</v>
      </c>
      <c r="I383" s="1" t="b">
        <f>IF(ISNUMBER(SEARCH(Table2[[#Headers],[אזורי]],Table2[[#This Row],[role]:[role]])),TRUE,FALSE)</f>
        <v>0</v>
      </c>
      <c r="J383" s="1" t="b">
        <f>IF(ISNUMBER(SEARCH(Table2[[#Headers],[ארצי]],Table2[[#This Row],[role]:[role]])),TRUE,FALSE)</f>
        <v>0</v>
      </c>
      <c r="K383" s="1" t="b">
        <f>IF(ISNUMBER(SEARCH(Table2[[#Headers],[עבודה]],Table2[[#This Row],[role]:[role]])),TRUE,FALSE)</f>
        <v>0</v>
      </c>
      <c r="L383" s="1" t="b">
        <f>IF(ISNUMBER(SEARCH(Table2[[#Headers],[עליון]],Table2[[#This Row],[role]:[role]])),TRUE,FALSE)</f>
        <v>0</v>
      </c>
      <c r="M383" s="1" t="b">
        <f>IF(ISNUMBER(SEARCH(Table2[[#Headers],[נוער]],Table2[[#This Row],[role]:[role]])),TRUE,FALSE)</f>
        <v>1</v>
      </c>
      <c r="N383" s="1" t="b">
        <f>IF(ISNUMBER(SEARCH(Table2[[#Headers],[משנה]],Table2[[#This Row],[role]:[role]])),TRUE,FALSE)</f>
        <v>0</v>
      </c>
      <c r="O383" s="1" t="b">
        <f>IF(ISNUMBER(SEARCH(Table2[[#Headers],[בתי המשפט]],Table2[[#This Row],[role]:[role]])),TRUE,FALSE)</f>
        <v>0</v>
      </c>
      <c r="P383" s="1" t="b">
        <f>IF(ISNUMBER(SEARCH(Table2[[#Headers],[מנהל]],Table2[[#This Row],[role]:[role]])),TRUE,FALSE)</f>
        <v>0</v>
      </c>
      <c r="Q383" s="1" t="b">
        <f>IF(ISNUMBER(SEARCH(Table2[[#Headers],[תעבורה]],Table2[[#This Row],[role]:[role]])),TRUE,FALSE)</f>
        <v>0</v>
      </c>
      <c r="R383" s="1" t="b">
        <f>IF(AND(Table2[[#This Row],[נשיא]]=TRUE,AND(Table2[[#This Row],[סגן]]=FALSE,Table2[[#This Row],[משנה]]=FALSE)),TRUE,FALSE)</f>
        <v>0</v>
      </c>
      <c r="S38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4" spans="1:20" x14ac:dyDescent="0.25">
      <c r="A384" s="1" t="s">
        <v>2020</v>
      </c>
      <c r="B384" s="1" t="str">
        <f>Table2[[#This Row],[Column1]]</f>
        <v>שופט נוער בית משפט השלום בית שמש</v>
      </c>
      <c r="C384" s="1" t="b">
        <f>IF(ISNUMBER(SEARCH(Table2[[#Headers],[סגן]],Table2[[#This Row],[role]:[role]])),TRUE,FALSE)</f>
        <v>0</v>
      </c>
      <c r="D384" s="1" t="b">
        <f>IF(ISNUMBER(SEARCH(Table2[[#Headers],[נשיא]],Table2[[#This Row],[role]:[role]])),TRUE,FALSE)</f>
        <v>0</v>
      </c>
      <c r="E384" s="1" t="b">
        <f>IF(ISNUMBER(SEARCH(Table2[[#Headers],[שופט]],Table2[[#This Row],[role]:[role]])),TRUE,FALSE)</f>
        <v>1</v>
      </c>
      <c r="F384" s="1" t="b">
        <f>IF(ISNUMBER(SEARCH(Table2[[#Headers],[רשם]],Table2[[#This Row],[role]:[role]])),TRUE,FALSE)</f>
        <v>0</v>
      </c>
      <c r="G384" s="1" t="b">
        <f>IF(ISNUMBER(SEARCH(Table2[[#Headers],[מחוזי]],Table2[[#This Row],[role]:[role]])),TRUE,FALSE)</f>
        <v>0</v>
      </c>
      <c r="H384" s="1" t="b">
        <f>IF(ISNUMBER(SEARCH(Table2[[#Headers],[שלום]],Table2[[#This Row],[role]:[role]])),TRUE,FALSE)</f>
        <v>1</v>
      </c>
      <c r="I384" s="1" t="b">
        <f>IF(ISNUMBER(SEARCH(Table2[[#Headers],[אזורי]],Table2[[#This Row],[role]:[role]])),TRUE,FALSE)</f>
        <v>0</v>
      </c>
      <c r="J384" s="1" t="b">
        <f>IF(ISNUMBER(SEARCH(Table2[[#Headers],[ארצי]],Table2[[#This Row],[role]:[role]])),TRUE,FALSE)</f>
        <v>0</v>
      </c>
      <c r="K384" s="1" t="b">
        <f>IF(ISNUMBER(SEARCH(Table2[[#Headers],[עבודה]],Table2[[#This Row],[role]:[role]])),TRUE,FALSE)</f>
        <v>0</v>
      </c>
      <c r="L384" s="1" t="b">
        <f>IF(ISNUMBER(SEARCH(Table2[[#Headers],[עליון]],Table2[[#This Row],[role]:[role]])),TRUE,FALSE)</f>
        <v>0</v>
      </c>
      <c r="M384" s="1" t="b">
        <f>IF(ISNUMBER(SEARCH(Table2[[#Headers],[נוער]],Table2[[#This Row],[role]:[role]])),TRUE,FALSE)</f>
        <v>1</v>
      </c>
      <c r="N384" s="1" t="b">
        <f>IF(ISNUMBER(SEARCH(Table2[[#Headers],[משנה]],Table2[[#This Row],[role]:[role]])),TRUE,FALSE)</f>
        <v>0</v>
      </c>
      <c r="O384" s="1" t="b">
        <f>IF(ISNUMBER(SEARCH(Table2[[#Headers],[בתי המשפט]],Table2[[#This Row],[role]:[role]])),TRUE,FALSE)</f>
        <v>0</v>
      </c>
      <c r="P384" s="1" t="b">
        <f>IF(ISNUMBER(SEARCH(Table2[[#Headers],[מנהל]],Table2[[#This Row],[role]:[role]])),TRUE,FALSE)</f>
        <v>0</v>
      </c>
      <c r="Q384" s="1" t="b">
        <f>IF(ISNUMBER(SEARCH(Table2[[#Headers],[תעבורה]],Table2[[#This Row],[role]:[role]])),TRUE,FALSE)</f>
        <v>0</v>
      </c>
      <c r="R384" s="1" t="b">
        <f>IF(AND(Table2[[#This Row],[נשיא]]=TRUE,AND(Table2[[#This Row],[סגן]]=FALSE,Table2[[#This Row],[משנה]]=FALSE)),TRUE,FALSE)</f>
        <v>0</v>
      </c>
      <c r="S38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5" spans="1:20" x14ac:dyDescent="0.25">
      <c r="A385" s="1" t="s">
        <v>2598</v>
      </c>
      <c r="B385" s="1" t="str">
        <f>Table2[[#This Row],[Column1]]</f>
        <v>שופט נוער בית משפט השלום ירושלים</v>
      </c>
      <c r="C385" s="1" t="b">
        <f>IF(ISNUMBER(SEARCH(Table2[[#Headers],[סגן]],Table2[[#This Row],[role]:[role]])),TRUE,FALSE)</f>
        <v>0</v>
      </c>
      <c r="D385" s="1" t="b">
        <f>IF(ISNUMBER(SEARCH(Table2[[#Headers],[נשיא]],Table2[[#This Row],[role]:[role]])),TRUE,FALSE)</f>
        <v>0</v>
      </c>
      <c r="E385" s="1" t="b">
        <f>IF(ISNUMBER(SEARCH(Table2[[#Headers],[שופט]],Table2[[#This Row],[role]:[role]])),TRUE,FALSE)</f>
        <v>1</v>
      </c>
      <c r="F385" s="1" t="b">
        <f>IF(ISNUMBER(SEARCH(Table2[[#Headers],[רשם]],Table2[[#This Row],[role]:[role]])),TRUE,FALSE)</f>
        <v>0</v>
      </c>
      <c r="G385" s="1" t="b">
        <f>IF(ISNUMBER(SEARCH(Table2[[#Headers],[מחוזי]],Table2[[#This Row],[role]:[role]])),TRUE,FALSE)</f>
        <v>0</v>
      </c>
      <c r="H385" s="1" t="b">
        <f>IF(ISNUMBER(SEARCH(Table2[[#Headers],[שלום]],Table2[[#This Row],[role]:[role]])),TRUE,FALSE)</f>
        <v>1</v>
      </c>
      <c r="I385" s="1" t="b">
        <f>IF(ISNUMBER(SEARCH(Table2[[#Headers],[אזורי]],Table2[[#This Row],[role]:[role]])),TRUE,FALSE)</f>
        <v>0</v>
      </c>
      <c r="J385" s="1" t="b">
        <f>IF(ISNUMBER(SEARCH(Table2[[#Headers],[ארצי]],Table2[[#This Row],[role]:[role]])),TRUE,FALSE)</f>
        <v>0</v>
      </c>
      <c r="K385" s="1" t="b">
        <f>IF(ISNUMBER(SEARCH(Table2[[#Headers],[עבודה]],Table2[[#This Row],[role]:[role]])),TRUE,FALSE)</f>
        <v>0</v>
      </c>
      <c r="L385" s="1" t="b">
        <f>IF(ISNUMBER(SEARCH(Table2[[#Headers],[עליון]],Table2[[#This Row],[role]:[role]])),TRUE,FALSE)</f>
        <v>0</v>
      </c>
      <c r="M385" s="1" t="b">
        <f>IF(ISNUMBER(SEARCH(Table2[[#Headers],[נוער]],Table2[[#This Row],[role]:[role]])),TRUE,FALSE)</f>
        <v>1</v>
      </c>
      <c r="N385" s="1" t="b">
        <f>IF(ISNUMBER(SEARCH(Table2[[#Headers],[משנה]],Table2[[#This Row],[role]:[role]])),TRUE,FALSE)</f>
        <v>0</v>
      </c>
      <c r="O385" s="1" t="b">
        <f>IF(ISNUMBER(SEARCH(Table2[[#Headers],[בתי המשפט]],Table2[[#This Row],[role]:[role]])),TRUE,FALSE)</f>
        <v>0</v>
      </c>
      <c r="P385" s="1" t="b">
        <f>IF(ISNUMBER(SEARCH(Table2[[#Headers],[מנהל]],Table2[[#This Row],[role]:[role]])),TRUE,FALSE)</f>
        <v>0</v>
      </c>
      <c r="Q385" s="1" t="b">
        <f>IF(ISNUMBER(SEARCH(Table2[[#Headers],[תעבורה]],Table2[[#This Row],[role]:[role]])),TRUE,FALSE)</f>
        <v>0</v>
      </c>
      <c r="R385" s="1" t="b">
        <f>IF(AND(Table2[[#This Row],[נשיא]]=TRUE,AND(Table2[[#This Row],[סגן]]=FALSE,Table2[[#This Row],[משנה]]=FALSE)),TRUE,FALSE)</f>
        <v>0</v>
      </c>
      <c r="S38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6" spans="1:20" x14ac:dyDescent="0.25">
      <c r="A386" s="1" t="s">
        <v>2921</v>
      </c>
      <c r="B386" s="1" t="str">
        <f>Table2[[#This Row],[Column1]]</f>
        <v>שופט נוער בית משפט השלום רמלה</v>
      </c>
      <c r="C386" s="1" t="b">
        <f>IF(ISNUMBER(SEARCH(Table2[[#Headers],[סגן]],Table2[[#This Row],[role]:[role]])),TRUE,FALSE)</f>
        <v>0</v>
      </c>
      <c r="D386" s="1" t="b">
        <f>IF(ISNUMBER(SEARCH(Table2[[#Headers],[נשיא]],Table2[[#This Row],[role]:[role]])),TRUE,FALSE)</f>
        <v>0</v>
      </c>
      <c r="E386" s="1" t="b">
        <f>IF(ISNUMBER(SEARCH(Table2[[#Headers],[שופט]],Table2[[#This Row],[role]:[role]])),TRUE,FALSE)</f>
        <v>1</v>
      </c>
      <c r="F386" s="1" t="b">
        <f>IF(ISNUMBER(SEARCH(Table2[[#Headers],[רשם]],Table2[[#This Row],[role]:[role]])),TRUE,FALSE)</f>
        <v>0</v>
      </c>
      <c r="G386" s="1" t="b">
        <f>IF(ISNUMBER(SEARCH(Table2[[#Headers],[מחוזי]],Table2[[#This Row],[role]:[role]])),TRUE,FALSE)</f>
        <v>0</v>
      </c>
      <c r="H386" s="1" t="b">
        <f>IF(ISNUMBER(SEARCH(Table2[[#Headers],[שלום]],Table2[[#This Row],[role]:[role]])),TRUE,FALSE)</f>
        <v>1</v>
      </c>
      <c r="I386" s="1" t="b">
        <f>IF(ISNUMBER(SEARCH(Table2[[#Headers],[אזורי]],Table2[[#This Row],[role]:[role]])),TRUE,FALSE)</f>
        <v>0</v>
      </c>
      <c r="J386" s="1" t="b">
        <f>IF(ISNUMBER(SEARCH(Table2[[#Headers],[ארצי]],Table2[[#This Row],[role]:[role]])),TRUE,FALSE)</f>
        <v>0</v>
      </c>
      <c r="K386" s="1" t="b">
        <f>IF(ISNUMBER(SEARCH(Table2[[#Headers],[עבודה]],Table2[[#This Row],[role]:[role]])),TRUE,FALSE)</f>
        <v>0</v>
      </c>
      <c r="L386" s="1" t="b">
        <f>IF(ISNUMBER(SEARCH(Table2[[#Headers],[עליון]],Table2[[#This Row],[role]:[role]])),TRUE,FALSE)</f>
        <v>0</v>
      </c>
      <c r="M386" s="1" t="b">
        <f>IF(ISNUMBER(SEARCH(Table2[[#Headers],[נוער]],Table2[[#This Row],[role]:[role]])),TRUE,FALSE)</f>
        <v>1</v>
      </c>
      <c r="N386" s="1" t="b">
        <f>IF(ISNUMBER(SEARCH(Table2[[#Headers],[משנה]],Table2[[#This Row],[role]:[role]])),TRUE,FALSE)</f>
        <v>0</v>
      </c>
      <c r="O386" s="1" t="b">
        <f>IF(ISNUMBER(SEARCH(Table2[[#Headers],[בתי המשפט]],Table2[[#This Row],[role]:[role]])),TRUE,FALSE)</f>
        <v>0</v>
      </c>
      <c r="P386" s="1" t="b">
        <f>IF(ISNUMBER(SEARCH(Table2[[#Headers],[מנהל]],Table2[[#This Row],[role]:[role]])),TRUE,FALSE)</f>
        <v>0</v>
      </c>
      <c r="Q386" s="1" t="b">
        <f>IF(ISNUMBER(SEARCH(Table2[[#Headers],[תעבורה]],Table2[[#This Row],[role]:[role]])),TRUE,FALSE)</f>
        <v>0</v>
      </c>
      <c r="R386" s="1" t="b">
        <f>IF(AND(Table2[[#This Row],[נשיא]]=TRUE,AND(Table2[[#This Row],[סגן]]=FALSE,Table2[[#This Row],[משנה]]=FALSE)),TRUE,FALSE)</f>
        <v>0</v>
      </c>
      <c r="S38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7" spans="1:20" x14ac:dyDescent="0.25">
      <c r="A387" s="1" t="s">
        <v>4102</v>
      </c>
      <c r="B387" s="1" t="str">
        <f>Table2[[#This Row],[Column1]]</f>
        <v>שופט נוער בית משפט השלום תל-אביב</v>
      </c>
      <c r="C387" s="1" t="b">
        <f>IF(ISNUMBER(SEARCH(Table2[[#Headers],[סגן]],Table2[[#This Row],[role]:[role]])),TRUE,FALSE)</f>
        <v>0</v>
      </c>
      <c r="D387" s="1" t="b">
        <f>IF(ISNUMBER(SEARCH(Table2[[#Headers],[נשיא]],Table2[[#This Row],[role]:[role]])),TRUE,FALSE)</f>
        <v>0</v>
      </c>
      <c r="E387" s="1" t="b">
        <f>IF(ISNUMBER(SEARCH(Table2[[#Headers],[שופט]],Table2[[#This Row],[role]:[role]])),TRUE,FALSE)</f>
        <v>1</v>
      </c>
      <c r="F387" s="1" t="b">
        <f>IF(ISNUMBER(SEARCH(Table2[[#Headers],[רשם]],Table2[[#This Row],[role]:[role]])),TRUE,FALSE)</f>
        <v>0</v>
      </c>
      <c r="G387" s="1" t="b">
        <f>IF(ISNUMBER(SEARCH(Table2[[#Headers],[מחוזי]],Table2[[#This Row],[role]:[role]])),TRUE,FALSE)</f>
        <v>0</v>
      </c>
      <c r="H387" s="1" t="b">
        <f>IF(ISNUMBER(SEARCH(Table2[[#Headers],[שלום]],Table2[[#This Row],[role]:[role]])),TRUE,FALSE)</f>
        <v>1</v>
      </c>
      <c r="I387" s="1" t="b">
        <f>IF(ISNUMBER(SEARCH(Table2[[#Headers],[אזורי]],Table2[[#This Row],[role]:[role]])),TRUE,FALSE)</f>
        <v>0</v>
      </c>
      <c r="J387" s="1" t="b">
        <f>IF(ISNUMBER(SEARCH(Table2[[#Headers],[ארצי]],Table2[[#This Row],[role]:[role]])),TRUE,FALSE)</f>
        <v>0</v>
      </c>
      <c r="K387" s="1" t="b">
        <f>IF(ISNUMBER(SEARCH(Table2[[#Headers],[עבודה]],Table2[[#This Row],[role]:[role]])),TRUE,FALSE)</f>
        <v>0</v>
      </c>
      <c r="L387" s="1" t="b">
        <f>IF(ISNUMBER(SEARCH(Table2[[#Headers],[עליון]],Table2[[#This Row],[role]:[role]])),TRUE,FALSE)</f>
        <v>0</v>
      </c>
      <c r="M387" s="1" t="b">
        <f>IF(ISNUMBER(SEARCH(Table2[[#Headers],[נוער]],Table2[[#This Row],[role]:[role]])),TRUE,FALSE)</f>
        <v>1</v>
      </c>
      <c r="N387" s="1" t="b">
        <f>IF(ISNUMBER(SEARCH(Table2[[#Headers],[משנה]],Table2[[#This Row],[role]:[role]])),TRUE,FALSE)</f>
        <v>0</v>
      </c>
      <c r="O387" s="1" t="b">
        <f>IF(ISNUMBER(SEARCH(Table2[[#Headers],[בתי המשפט]],Table2[[#This Row],[role]:[role]])),TRUE,FALSE)</f>
        <v>0</v>
      </c>
      <c r="P387" s="1" t="b">
        <f>IF(ISNUMBER(SEARCH(Table2[[#Headers],[מנהל]],Table2[[#This Row],[role]:[role]])),TRUE,FALSE)</f>
        <v>0</v>
      </c>
      <c r="Q387" s="1" t="b">
        <f>IF(ISNUMBER(SEARCH(Table2[[#Headers],[תעבורה]],Table2[[#This Row],[role]:[role]])),TRUE,FALSE)</f>
        <v>0</v>
      </c>
      <c r="R387" s="1" t="b">
        <f>IF(AND(Table2[[#This Row],[נשיא]]=TRUE,AND(Table2[[#This Row],[סגן]]=FALSE,Table2[[#This Row],[משנה]]=FALSE)),TRUE,FALSE)</f>
        <v>0</v>
      </c>
      <c r="S38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8" spans="1:20" x14ac:dyDescent="0.25">
      <c r="A388" s="1" t="s">
        <v>2740</v>
      </c>
      <c r="B388" s="1" t="str">
        <f>Table2[[#This Row],[Column1]]</f>
        <v>שופט נוער בית משפט נוער בשלום אשקלון</v>
      </c>
      <c r="C388" s="1" t="b">
        <f>IF(ISNUMBER(SEARCH(Table2[[#Headers],[סגן]],Table2[[#This Row],[role]:[role]])),TRUE,FALSE)</f>
        <v>0</v>
      </c>
      <c r="D388" s="1" t="b">
        <f>IF(ISNUMBER(SEARCH(Table2[[#Headers],[נשיא]],Table2[[#This Row],[role]:[role]])),TRUE,FALSE)</f>
        <v>0</v>
      </c>
      <c r="E388" s="1" t="b">
        <f>IF(ISNUMBER(SEARCH(Table2[[#Headers],[שופט]],Table2[[#This Row],[role]:[role]])),TRUE,FALSE)</f>
        <v>1</v>
      </c>
      <c r="F388" s="1" t="b">
        <f>IF(ISNUMBER(SEARCH(Table2[[#Headers],[רשם]],Table2[[#This Row],[role]:[role]])),TRUE,FALSE)</f>
        <v>0</v>
      </c>
      <c r="G388" s="1" t="b">
        <f>IF(ISNUMBER(SEARCH(Table2[[#Headers],[מחוזי]],Table2[[#This Row],[role]:[role]])),TRUE,FALSE)</f>
        <v>0</v>
      </c>
      <c r="H388" s="1" t="b">
        <f>IF(ISNUMBER(SEARCH(Table2[[#Headers],[שלום]],Table2[[#This Row],[role]:[role]])),TRUE,FALSE)</f>
        <v>1</v>
      </c>
      <c r="I388" s="1" t="b">
        <f>IF(ISNUMBER(SEARCH(Table2[[#Headers],[אזורי]],Table2[[#This Row],[role]:[role]])),TRUE,FALSE)</f>
        <v>0</v>
      </c>
      <c r="J388" s="1" t="b">
        <f>IF(ISNUMBER(SEARCH(Table2[[#Headers],[ארצי]],Table2[[#This Row],[role]:[role]])),TRUE,FALSE)</f>
        <v>0</v>
      </c>
      <c r="K388" s="1" t="b">
        <f>IF(ISNUMBER(SEARCH(Table2[[#Headers],[עבודה]],Table2[[#This Row],[role]:[role]])),TRUE,FALSE)</f>
        <v>0</v>
      </c>
      <c r="L388" s="1" t="b">
        <f>IF(ISNUMBER(SEARCH(Table2[[#Headers],[עליון]],Table2[[#This Row],[role]:[role]])),TRUE,FALSE)</f>
        <v>0</v>
      </c>
      <c r="M388" s="1" t="b">
        <f>IF(ISNUMBER(SEARCH(Table2[[#Headers],[נוער]],Table2[[#This Row],[role]:[role]])),TRUE,FALSE)</f>
        <v>1</v>
      </c>
      <c r="N388" s="1" t="b">
        <f>IF(ISNUMBER(SEARCH(Table2[[#Headers],[משנה]],Table2[[#This Row],[role]:[role]])),TRUE,FALSE)</f>
        <v>0</v>
      </c>
      <c r="O388" s="1" t="b">
        <f>IF(ISNUMBER(SEARCH(Table2[[#Headers],[בתי המשפט]],Table2[[#This Row],[role]:[role]])),TRUE,FALSE)</f>
        <v>0</v>
      </c>
      <c r="P388" s="1" t="b">
        <f>IF(ISNUMBER(SEARCH(Table2[[#Headers],[מנהל]],Table2[[#This Row],[role]:[role]])),TRUE,FALSE)</f>
        <v>0</v>
      </c>
      <c r="Q388" s="1" t="b">
        <f>IF(ISNUMBER(SEARCH(Table2[[#Headers],[תעבורה]],Table2[[#This Row],[role]:[role]])),TRUE,FALSE)</f>
        <v>0</v>
      </c>
      <c r="R388" s="1" t="b">
        <f>IF(AND(Table2[[#This Row],[נשיא]]=TRUE,AND(Table2[[#This Row],[סגן]]=FALSE,Table2[[#This Row],[משנה]]=FALSE)),TRUE,FALSE)</f>
        <v>0</v>
      </c>
      <c r="S38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89" spans="1:20" x14ac:dyDescent="0.25">
      <c r="A389" s="1" t="s">
        <v>1223</v>
      </c>
      <c r="B389" s="1" t="str">
        <f>Table2[[#This Row],[Column1]]</f>
        <v>שופט ראשי</v>
      </c>
      <c r="C389" s="1" t="b">
        <f>IF(ISNUMBER(SEARCH(Table2[[#Headers],[סגן]],Table2[[#This Row],[role]:[role]])),TRUE,FALSE)</f>
        <v>0</v>
      </c>
      <c r="D389" s="1" t="b">
        <f>IF(ISNUMBER(SEARCH(Table2[[#Headers],[נשיא]],Table2[[#This Row],[role]:[role]])),TRUE,FALSE)</f>
        <v>0</v>
      </c>
      <c r="E389" s="1" t="b">
        <f>IF(ISNUMBER(SEARCH(Table2[[#Headers],[שופט]],Table2[[#This Row],[role]:[role]])),TRUE,FALSE)</f>
        <v>1</v>
      </c>
      <c r="F389" s="1" t="b">
        <f>IF(ISNUMBER(SEARCH(Table2[[#Headers],[רשם]],Table2[[#This Row],[role]:[role]])),TRUE,FALSE)</f>
        <v>0</v>
      </c>
      <c r="G389" s="1" t="b">
        <f>IF(ISNUMBER(SEARCH(Table2[[#Headers],[מחוזי]],Table2[[#This Row],[role]:[role]])),TRUE,FALSE)</f>
        <v>0</v>
      </c>
      <c r="H389" s="1" t="b">
        <f>IF(ISNUMBER(SEARCH(Table2[[#Headers],[שלום]],Table2[[#This Row],[role]:[role]])),TRUE,FALSE)</f>
        <v>0</v>
      </c>
      <c r="I389" s="1" t="b">
        <f>IF(ISNUMBER(SEARCH(Table2[[#Headers],[אזורי]],Table2[[#This Row],[role]:[role]])),TRUE,FALSE)</f>
        <v>0</v>
      </c>
      <c r="J389" s="1" t="b">
        <f>IF(ISNUMBER(SEARCH(Table2[[#Headers],[ארצי]],Table2[[#This Row],[role]:[role]])),TRUE,FALSE)</f>
        <v>0</v>
      </c>
      <c r="K389" s="1" t="b">
        <f>IF(ISNUMBER(SEARCH(Table2[[#Headers],[עבודה]],Table2[[#This Row],[role]:[role]])),TRUE,FALSE)</f>
        <v>0</v>
      </c>
      <c r="L389" s="1" t="b">
        <f>IF(ISNUMBER(SEARCH(Table2[[#Headers],[עליון]],Table2[[#This Row],[role]:[role]])),TRUE,FALSE)</f>
        <v>0</v>
      </c>
      <c r="M389" s="1" t="b">
        <f>IF(ISNUMBER(SEARCH(Table2[[#Headers],[נוער]],Table2[[#This Row],[role]:[role]])),TRUE,FALSE)</f>
        <v>0</v>
      </c>
      <c r="N389" s="1" t="b">
        <f>IF(ISNUMBER(SEARCH(Table2[[#Headers],[משנה]],Table2[[#This Row],[role]:[role]])),TRUE,FALSE)</f>
        <v>0</v>
      </c>
      <c r="O389" s="1" t="b">
        <f>IF(ISNUMBER(SEARCH(Table2[[#Headers],[בתי המשפט]],Table2[[#This Row],[role]:[role]])),TRUE,FALSE)</f>
        <v>0</v>
      </c>
      <c r="P389" s="1" t="b">
        <f>IF(ISNUMBER(SEARCH(Table2[[#Headers],[מנהל]],Table2[[#This Row],[role]:[role]])),TRUE,FALSE)</f>
        <v>0</v>
      </c>
      <c r="Q389" s="1" t="b">
        <f>IF(ISNUMBER(SEARCH(Table2[[#Headers],[תעבורה]],Table2[[#This Row],[role]:[role]])),TRUE,FALSE)</f>
        <v>0</v>
      </c>
      <c r="R389" s="1" t="b">
        <f>IF(AND(Table2[[#This Row],[נשיא]]=TRUE,AND(Table2[[#This Row],[סגן]]=FALSE,Table2[[#This Row],[משנה]]=FALSE)),TRUE,FALSE)</f>
        <v>0</v>
      </c>
      <c r="S38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8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390" spans="1:20" x14ac:dyDescent="0.25">
      <c r="A390" s="1" t="s">
        <v>1232</v>
      </c>
      <c r="B390" s="1" t="str">
        <f>Table2[[#This Row],[Column1]]</f>
        <v>שופט ראשי בדימוס</v>
      </c>
      <c r="C390" s="1" t="b">
        <f>IF(ISNUMBER(SEARCH(Table2[[#Headers],[סגן]],Table2[[#This Row],[role]:[role]])),TRUE,FALSE)</f>
        <v>0</v>
      </c>
      <c r="D390" s="1" t="b">
        <f>IF(ISNUMBER(SEARCH(Table2[[#Headers],[נשיא]],Table2[[#This Row],[role]:[role]])),TRUE,FALSE)</f>
        <v>0</v>
      </c>
      <c r="E390" s="1" t="b">
        <f>IF(ISNUMBER(SEARCH(Table2[[#Headers],[שופט]],Table2[[#This Row],[role]:[role]])),TRUE,FALSE)</f>
        <v>1</v>
      </c>
      <c r="F390" s="1" t="b">
        <f>IF(ISNUMBER(SEARCH(Table2[[#Headers],[רשם]],Table2[[#This Row],[role]:[role]])),TRUE,FALSE)</f>
        <v>0</v>
      </c>
      <c r="G390" s="1" t="b">
        <f>IF(ISNUMBER(SEARCH(Table2[[#Headers],[מחוזי]],Table2[[#This Row],[role]:[role]])),TRUE,FALSE)</f>
        <v>0</v>
      </c>
      <c r="H390" s="1" t="b">
        <f>IF(ISNUMBER(SEARCH(Table2[[#Headers],[שלום]],Table2[[#This Row],[role]:[role]])),TRUE,FALSE)</f>
        <v>0</v>
      </c>
      <c r="I390" s="1" t="b">
        <f>IF(ISNUMBER(SEARCH(Table2[[#Headers],[אזורי]],Table2[[#This Row],[role]:[role]])),TRUE,FALSE)</f>
        <v>0</v>
      </c>
      <c r="J390" s="1" t="b">
        <f>IF(ISNUMBER(SEARCH(Table2[[#Headers],[ארצי]],Table2[[#This Row],[role]:[role]])),TRUE,FALSE)</f>
        <v>0</v>
      </c>
      <c r="K390" s="1" t="b">
        <f>IF(ISNUMBER(SEARCH(Table2[[#Headers],[עבודה]],Table2[[#This Row],[role]:[role]])),TRUE,FALSE)</f>
        <v>0</v>
      </c>
      <c r="L390" s="1" t="b">
        <f>IF(ISNUMBER(SEARCH(Table2[[#Headers],[עליון]],Table2[[#This Row],[role]:[role]])),TRUE,FALSE)</f>
        <v>0</v>
      </c>
      <c r="M390" s="1" t="b">
        <f>IF(ISNUMBER(SEARCH(Table2[[#Headers],[נוער]],Table2[[#This Row],[role]:[role]])),TRUE,FALSE)</f>
        <v>0</v>
      </c>
      <c r="N390" s="1" t="b">
        <f>IF(ISNUMBER(SEARCH(Table2[[#Headers],[משנה]],Table2[[#This Row],[role]:[role]])),TRUE,FALSE)</f>
        <v>0</v>
      </c>
      <c r="O390" s="1" t="b">
        <f>IF(ISNUMBER(SEARCH(Table2[[#Headers],[בתי המשפט]],Table2[[#This Row],[role]:[role]])),TRUE,FALSE)</f>
        <v>0</v>
      </c>
      <c r="P390" s="1" t="b">
        <f>IF(ISNUMBER(SEARCH(Table2[[#Headers],[מנהל]],Table2[[#This Row],[role]:[role]])),TRUE,FALSE)</f>
        <v>0</v>
      </c>
      <c r="Q390" s="1" t="b">
        <f>IF(ISNUMBER(SEARCH(Table2[[#Headers],[תעבורה]],Table2[[#This Row],[role]:[role]])),TRUE,FALSE)</f>
        <v>0</v>
      </c>
      <c r="R390" s="1" t="b">
        <f>IF(AND(Table2[[#This Row],[נשיא]]=TRUE,AND(Table2[[#This Row],[סגן]]=FALSE,Table2[[#This Row],[משנה]]=FALSE)),TRUE,FALSE)</f>
        <v>0</v>
      </c>
      <c r="S39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391" spans="1:20" x14ac:dyDescent="0.25">
      <c r="A391" s="1" t="s">
        <v>4258</v>
      </c>
      <c r="B391" s="1" t="str">
        <f>Table2[[#This Row],[Column1]]</f>
        <v>שופט רשם בית המשפט המחוזי מרכז</v>
      </c>
      <c r="C391" s="1" t="b">
        <f>IF(ISNUMBER(SEARCH(Table2[[#Headers],[סגן]],Table2[[#This Row],[role]:[role]])),TRUE,FALSE)</f>
        <v>0</v>
      </c>
      <c r="D391" s="1" t="b">
        <f>IF(ISNUMBER(SEARCH(Table2[[#Headers],[נשיא]],Table2[[#This Row],[role]:[role]])),TRUE,FALSE)</f>
        <v>0</v>
      </c>
      <c r="E391" s="1" t="b">
        <f>IF(ISNUMBER(SEARCH(Table2[[#Headers],[שופט]],Table2[[#This Row],[role]:[role]])),TRUE,FALSE)</f>
        <v>1</v>
      </c>
      <c r="F391" s="1" t="b">
        <f>IF(ISNUMBER(SEARCH(Table2[[#Headers],[רשם]],Table2[[#This Row],[role]:[role]])),TRUE,FALSE)</f>
        <v>1</v>
      </c>
      <c r="G391" s="1" t="b">
        <f>IF(ISNUMBER(SEARCH(Table2[[#Headers],[מחוזי]],Table2[[#This Row],[role]:[role]])),TRUE,FALSE)</f>
        <v>1</v>
      </c>
      <c r="H391" s="1" t="b">
        <f>IF(ISNUMBER(SEARCH(Table2[[#Headers],[שלום]],Table2[[#This Row],[role]:[role]])),TRUE,FALSE)</f>
        <v>0</v>
      </c>
      <c r="I391" s="1" t="b">
        <f>IF(ISNUMBER(SEARCH(Table2[[#Headers],[אזורי]],Table2[[#This Row],[role]:[role]])),TRUE,FALSE)</f>
        <v>0</v>
      </c>
      <c r="J391" s="1" t="b">
        <f>IF(ISNUMBER(SEARCH(Table2[[#Headers],[ארצי]],Table2[[#This Row],[role]:[role]])),TRUE,FALSE)</f>
        <v>0</v>
      </c>
      <c r="K391" s="1" t="b">
        <f>IF(ISNUMBER(SEARCH(Table2[[#Headers],[עבודה]],Table2[[#This Row],[role]:[role]])),TRUE,FALSE)</f>
        <v>0</v>
      </c>
      <c r="L391" s="1" t="b">
        <f>IF(ISNUMBER(SEARCH(Table2[[#Headers],[עליון]],Table2[[#This Row],[role]:[role]])),TRUE,FALSE)</f>
        <v>0</v>
      </c>
      <c r="M391" s="1" t="b">
        <f>IF(ISNUMBER(SEARCH(Table2[[#Headers],[נוער]],Table2[[#This Row],[role]:[role]])),TRUE,FALSE)</f>
        <v>0</v>
      </c>
      <c r="N391" s="1" t="b">
        <f>IF(ISNUMBER(SEARCH(Table2[[#Headers],[משנה]],Table2[[#This Row],[role]:[role]])),TRUE,FALSE)</f>
        <v>0</v>
      </c>
      <c r="O391" s="1" t="b">
        <f>IF(ISNUMBER(SEARCH(Table2[[#Headers],[בתי המשפט]],Table2[[#This Row],[role]:[role]])),TRUE,FALSE)</f>
        <v>0</v>
      </c>
      <c r="P391" s="1" t="b">
        <f>IF(ISNUMBER(SEARCH(Table2[[#Headers],[מנהל]],Table2[[#This Row],[role]:[role]])),TRUE,FALSE)</f>
        <v>0</v>
      </c>
      <c r="Q391" s="1" t="b">
        <f>IF(ISNUMBER(SEARCH(Table2[[#Headers],[תעבורה]],Table2[[#This Row],[role]:[role]])),TRUE,FALSE)</f>
        <v>0</v>
      </c>
      <c r="R391" s="1" t="b">
        <f>IF(AND(Table2[[#This Row],[נשיא]]=TRUE,AND(Table2[[#This Row],[סגן]]=FALSE,Table2[[#This Row],[משנה]]=FALSE)),TRUE,FALSE)</f>
        <v>0</v>
      </c>
      <c r="S39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92" spans="1:20" x14ac:dyDescent="0.25">
      <c r="A392" s="1" t="s">
        <v>1754</v>
      </c>
      <c r="B392" s="1" t="str">
        <f>Table2[[#This Row],[Column1]]</f>
        <v>שופט שך בימ"ש מחוזי באר שבע</v>
      </c>
      <c r="C392" s="1" t="b">
        <f>IF(ISNUMBER(SEARCH(Table2[[#Headers],[סגן]],Table2[[#This Row],[role]:[role]])),TRUE,FALSE)</f>
        <v>0</v>
      </c>
      <c r="D392" s="1" t="b">
        <f>IF(ISNUMBER(SEARCH(Table2[[#Headers],[נשיא]],Table2[[#This Row],[role]:[role]])),TRUE,FALSE)</f>
        <v>0</v>
      </c>
      <c r="E392" s="1" t="b">
        <f>IF(ISNUMBER(SEARCH(Table2[[#Headers],[שופט]],Table2[[#This Row],[role]:[role]])),TRUE,FALSE)</f>
        <v>1</v>
      </c>
      <c r="F392" s="1" t="b">
        <f>IF(ISNUMBER(SEARCH(Table2[[#Headers],[רשם]],Table2[[#This Row],[role]:[role]])),TRUE,FALSE)</f>
        <v>0</v>
      </c>
      <c r="G392" s="1" t="b">
        <f>IF(ISNUMBER(SEARCH(Table2[[#Headers],[מחוזי]],Table2[[#This Row],[role]:[role]])),TRUE,FALSE)</f>
        <v>1</v>
      </c>
      <c r="H392" s="1" t="b">
        <f>IF(ISNUMBER(SEARCH(Table2[[#Headers],[שלום]],Table2[[#This Row],[role]:[role]])),TRUE,FALSE)</f>
        <v>0</v>
      </c>
      <c r="I392" s="1" t="b">
        <f>IF(ISNUMBER(SEARCH(Table2[[#Headers],[אזורי]],Table2[[#This Row],[role]:[role]])),TRUE,FALSE)</f>
        <v>0</v>
      </c>
      <c r="J392" s="1" t="b">
        <f>IF(ISNUMBER(SEARCH(Table2[[#Headers],[ארצי]],Table2[[#This Row],[role]:[role]])),TRUE,FALSE)</f>
        <v>0</v>
      </c>
      <c r="K392" s="1" t="b">
        <f>IF(ISNUMBER(SEARCH(Table2[[#Headers],[עבודה]],Table2[[#This Row],[role]:[role]])),TRUE,FALSE)</f>
        <v>0</v>
      </c>
      <c r="L392" s="1" t="b">
        <f>IF(ISNUMBER(SEARCH(Table2[[#Headers],[עליון]],Table2[[#This Row],[role]:[role]])),TRUE,FALSE)</f>
        <v>0</v>
      </c>
      <c r="M392" s="1" t="b">
        <f>IF(ISNUMBER(SEARCH(Table2[[#Headers],[נוער]],Table2[[#This Row],[role]:[role]])),TRUE,FALSE)</f>
        <v>0</v>
      </c>
      <c r="N392" s="1" t="b">
        <f>IF(ISNUMBER(SEARCH(Table2[[#Headers],[משנה]],Table2[[#This Row],[role]:[role]])),TRUE,FALSE)</f>
        <v>0</v>
      </c>
      <c r="O392" s="1" t="b">
        <f>IF(ISNUMBER(SEARCH(Table2[[#Headers],[בתי המשפט]],Table2[[#This Row],[role]:[role]])),TRUE,FALSE)</f>
        <v>0</v>
      </c>
      <c r="P392" s="1" t="b">
        <f>IF(ISNUMBER(SEARCH(Table2[[#Headers],[מנהל]],Table2[[#This Row],[role]:[role]])),TRUE,FALSE)</f>
        <v>0</v>
      </c>
      <c r="Q392" s="1" t="b">
        <f>IF(ISNUMBER(SEARCH(Table2[[#Headers],[תעבורה]],Table2[[#This Row],[role]:[role]])),TRUE,FALSE)</f>
        <v>0</v>
      </c>
      <c r="R392" s="1" t="b">
        <f>IF(AND(Table2[[#This Row],[נשיא]]=TRUE,AND(Table2[[#This Row],[סגן]]=FALSE,Table2[[#This Row],[משנה]]=FALSE)),TRUE,FALSE)</f>
        <v>0</v>
      </c>
      <c r="S39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93" spans="1:20" x14ac:dyDescent="0.25">
      <c r="A393" s="1" t="s">
        <v>4053</v>
      </c>
      <c r="B393" s="1" t="str">
        <f>Table2[[#This Row],[Column1]]</f>
        <v>שופט של בהימ"ש מחוזי תל אביב בדימוס</v>
      </c>
      <c r="C393" s="1" t="b">
        <f>IF(ISNUMBER(SEARCH(Table2[[#Headers],[סגן]],Table2[[#This Row],[role]:[role]])),TRUE,FALSE)</f>
        <v>0</v>
      </c>
      <c r="D393" s="1" t="b">
        <f>IF(ISNUMBER(SEARCH(Table2[[#Headers],[נשיא]],Table2[[#This Row],[role]:[role]])),TRUE,FALSE)</f>
        <v>0</v>
      </c>
      <c r="E393" s="1" t="b">
        <f>IF(ISNUMBER(SEARCH(Table2[[#Headers],[שופט]],Table2[[#This Row],[role]:[role]])),TRUE,FALSE)</f>
        <v>1</v>
      </c>
      <c r="F393" s="1" t="b">
        <f>IF(ISNUMBER(SEARCH(Table2[[#Headers],[רשם]],Table2[[#This Row],[role]:[role]])),TRUE,FALSE)</f>
        <v>0</v>
      </c>
      <c r="G393" s="1" t="b">
        <f>IF(ISNUMBER(SEARCH(Table2[[#Headers],[מחוזי]],Table2[[#This Row],[role]:[role]])),TRUE,FALSE)</f>
        <v>1</v>
      </c>
      <c r="H393" s="1" t="b">
        <f>IF(ISNUMBER(SEARCH(Table2[[#Headers],[שלום]],Table2[[#This Row],[role]:[role]])),TRUE,FALSE)</f>
        <v>0</v>
      </c>
      <c r="I393" s="1" t="b">
        <f>IF(ISNUMBER(SEARCH(Table2[[#Headers],[אזורי]],Table2[[#This Row],[role]:[role]])),TRUE,FALSE)</f>
        <v>0</v>
      </c>
      <c r="J393" s="1" t="b">
        <f>IF(ISNUMBER(SEARCH(Table2[[#Headers],[ארצי]],Table2[[#This Row],[role]:[role]])),TRUE,FALSE)</f>
        <v>0</v>
      </c>
      <c r="K393" s="1" t="b">
        <f>IF(ISNUMBER(SEARCH(Table2[[#Headers],[עבודה]],Table2[[#This Row],[role]:[role]])),TRUE,FALSE)</f>
        <v>0</v>
      </c>
      <c r="L393" s="1" t="b">
        <f>IF(ISNUMBER(SEARCH(Table2[[#Headers],[עליון]],Table2[[#This Row],[role]:[role]])),TRUE,FALSE)</f>
        <v>0</v>
      </c>
      <c r="M393" s="1" t="b">
        <f>IF(ISNUMBER(SEARCH(Table2[[#Headers],[נוער]],Table2[[#This Row],[role]:[role]])),TRUE,FALSE)</f>
        <v>0</v>
      </c>
      <c r="N393" s="1" t="b">
        <f>IF(ISNUMBER(SEARCH(Table2[[#Headers],[משנה]],Table2[[#This Row],[role]:[role]])),TRUE,FALSE)</f>
        <v>0</v>
      </c>
      <c r="O393" s="1" t="b">
        <f>IF(ISNUMBER(SEARCH(Table2[[#Headers],[בתי המשפט]],Table2[[#This Row],[role]:[role]])),TRUE,FALSE)</f>
        <v>0</v>
      </c>
      <c r="P393" s="1" t="b">
        <f>IF(ISNUMBER(SEARCH(Table2[[#Headers],[מנהל]],Table2[[#This Row],[role]:[role]])),TRUE,FALSE)</f>
        <v>0</v>
      </c>
      <c r="Q393" s="1" t="b">
        <f>IF(ISNUMBER(SEARCH(Table2[[#Headers],[תעבורה]],Table2[[#This Row],[role]:[role]])),TRUE,FALSE)</f>
        <v>0</v>
      </c>
      <c r="R393" s="1" t="b">
        <f>IF(AND(Table2[[#This Row],[נשיא]]=TRUE,AND(Table2[[#This Row],[סגן]]=FALSE,Table2[[#This Row],[משנה]]=FALSE)),TRUE,FALSE)</f>
        <v>0</v>
      </c>
      <c r="S39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94" spans="1:20" x14ac:dyDescent="0.25">
      <c r="A394" s="1" t="s">
        <v>3357</v>
      </c>
      <c r="B394" s="1" t="str">
        <f>Table2[[#This Row],[Column1]]</f>
        <v>שופט של ביהמ"ש המחוזי חיפה</v>
      </c>
      <c r="C394" s="1" t="b">
        <f>IF(ISNUMBER(SEARCH(Table2[[#Headers],[סגן]],Table2[[#This Row],[role]:[role]])),TRUE,FALSE)</f>
        <v>0</v>
      </c>
      <c r="D394" s="1" t="b">
        <f>IF(ISNUMBER(SEARCH(Table2[[#Headers],[נשיא]],Table2[[#This Row],[role]:[role]])),TRUE,FALSE)</f>
        <v>0</v>
      </c>
      <c r="E394" s="1" t="b">
        <f>IF(ISNUMBER(SEARCH(Table2[[#Headers],[שופט]],Table2[[#This Row],[role]:[role]])),TRUE,FALSE)</f>
        <v>1</v>
      </c>
      <c r="F394" s="1" t="b">
        <f>IF(ISNUMBER(SEARCH(Table2[[#Headers],[רשם]],Table2[[#This Row],[role]:[role]])),TRUE,FALSE)</f>
        <v>0</v>
      </c>
      <c r="G394" s="1" t="b">
        <f>IF(ISNUMBER(SEARCH(Table2[[#Headers],[מחוזי]],Table2[[#This Row],[role]:[role]])),TRUE,FALSE)</f>
        <v>1</v>
      </c>
      <c r="H394" s="1" t="b">
        <f>IF(ISNUMBER(SEARCH(Table2[[#Headers],[שלום]],Table2[[#This Row],[role]:[role]])),TRUE,FALSE)</f>
        <v>0</v>
      </c>
      <c r="I394" s="1" t="b">
        <f>IF(ISNUMBER(SEARCH(Table2[[#Headers],[אזורי]],Table2[[#This Row],[role]:[role]])),TRUE,FALSE)</f>
        <v>0</v>
      </c>
      <c r="J394" s="1" t="b">
        <f>IF(ISNUMBER(SEARCH(Table2[[#Headers],[ארצי]],Table2[[#This Row],[role]:[role]])),TRUE,FALSE)</f>
        <v>0</v>
      </c>
      <c r="K394" s="1" t="b">
        <f>IF(ISNUMBER(SEARCH(Table2[[#Headers],[עבודה]],Table2[[#This Row],[role]:[role]])),TRUE,FALSE)</f>
        <v>0</v>
      </c>
      <c r="L394" s="1" t="b">
        <f>IF(ISNUMBER(SEARCH(Table2[[#Headers],[עליון]],Table2[[#This Row],[role]:[role]])),TRUE,FALSE)</f>
        <v>0</v>
      </c>
      <c r="M394" s="1" t="b">
        <f>IF(ISNUMBER(SEARCH(Table2[[#Headers],[נוער]],Table2[[#This Row],[role]:[role]])),TRUE,FALSE)</f>
        <v>0</v>
      </c>
      <c r="N394" s="1" t="b">
        <f>IF(ISNUMBER(SEARCH(Table2[[#Headers],[משנה]],Table2[[#This Row],[role]:[role]])),TRUE,FALSE)</f>
        <v>0</v>
      </c>
      <c r="O394" s="1" t="b">
        <f>IF(ISNUMBER(SEARCH(Table2[[#Headers],[בתי המשפט]],Table2[[#This Row],[role]:[role]])),TRUE,FALSE)</f>
        <v>0</v>
      </c>
      <c r="P394" s="1" t="b">
        <f>IF(ISNUMBER(SEARCH(Table2[[#Headers],[מנהל]],Table2[[#This Row],[role]:[role]])),TRUE,FALSE)</f>
        <v>0</v>
      </c>
      <c r="Q394" s="1" t="b">
        <f>IF(ISNUMBER(SEARCH(Table2[[#Headers],[תעבורה]],Table2[[#This Row],[role]:[role]])),TRUE,FALSE)</f>
        <v>0</v>
      </c>
      <c r="R394" s="1" t="b">
        <f>IF(AND(Table2[[#This Row],[נשיא]]=TRUE,AND(Table2[[#This Row],[סגן]]=FALSE,Table2[[#This Row],[משנה]]=FALSE)),TRUE,FALSE)</f>
        <v>0</v>
      </c>
      <c r="S39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95" spans="1:20" x14ac:dyDescent="0.25">
      <c r="A395" s="1" t="s">
        <v>1785</v>
      </c>
      <c r="B395" s="1" t="str">
        <f>Table2[[#This Row],[Column1]]</f>
        <v>שופט של ביהמ"ש שלום ירושלים</v>
      </c>
      <c r="C395" s="1" t="b">
        <f>IF(ISNUMBER(SEARCH(Table2[[#Headers],[סגן]],Table2[[#This Row],[role]:[role]])),TRUE,FALSE)</f>
        <v>0</v>
      </c>
      <c r="D395" s="1" t="b">
        <f>IF(ISNUMBER(SEARCH(Table2[[#Headers],[נשיא]],Table2[[#This Row],[role]:[role]])),TRUE,FALSE)</f>
        <v>0</v>
      </c>
      <c r="E395" s="1" t="b">
        <f>IF(ISNUMBER(SEARCH(Table2[[#Headers],[שופט]],Table2[[#This Row],[role]:[role]])),TRUE,FALSE)</f>
        <v>1</v>
      </c>
      <c r="F395" s="1" t="b">
        <f>IF(ISNUMBER(SEARCH(Table2[[#Headers],[רשם]],Table2[[#This Row],[role]:[role]])),TRUE,FALSE)</f>
        <v>0</v>
      </c>
      <c r="G395" s="1" t="b">
        <f>IF(ISNUMBER(SEARCH(Table2[[#Headers],[מחוזי]],Table2[[#This Row],[role]:[role]])),TRUE,FALSE)</f>
        <v>0</v>
      </c>
      <c r="H395" s="1" t="b">
        <f>IF(ISNUMBER(SEARCH(Table2[[#Headers],[שלום]],Table2[[#This Row],[role]:[role]])),TRUE,FALSE)</f>
        <v>1</v>
      </c>
      <c r="I395" s="1" t="b">
        <f>IF(ISNUMBER(SEARCH(Table2[[#Headers],[אזורי]],Table2[[#This Row],[role]:[role]])),TRUE,FALSE)</f>
        <v>0</v>
      </c>
      <c r="J395" s="1" t="b">
        <f>IF(ISNUMBER(SEARCH(Table2[[#Headers],[ארצי]],Table2[[#This Row],[role]:[role]])),TRUE,FALSE)</f>
        <v>0</v>
      </c>
      <c r="K395" s="1" t="b">
        <f>IF(ISNUMBER(SEARCH(Table2[[#Headers],[עבודה]],Table2[[#This Row],[role]:[role]])),TRUE,FALSE)</f>
        <v>0</v>
      </c>
      <c r="L395" s="1" t="b">
        <f>IF(ISNUMBER(SEARCH(Table2[[#Headers],[עליון]],Table2[[#This Row],[role]:[role]])),TRUE,FALSE)</f>
        <v>0</v>
      </c>
      <c r="M395" s="1" t="b">
        <f>IF(ISNUMBER(SEARCH(Table2[[#Headers],[נוער]],Table2[[#This Row],[role]:[role]])),TRUE,FALSE)</f>
        <v>0</v>
      </c>
      <c r="N395" s="1" t="b">
        <f>IF(ISNUMBER(SEARCH(Table2[[#Headers],[משנה]],Table2[[#This Row],[role]:[role]])),TRUE,FALSE)</f>
        <v>0</v>
      </c>
      <c r="O395" s="1" t="b">
        <f>IF(ISNUMBER(SEARCH(Table2[[#Headers],[בתי המשפט]],Table2[[#This Row],[role]:[role]])),TRUE,FALSE)</f>
        <v>0</v>
      </c>
      <c r="P395" s="1" t="b">
        <f>IF(ISNUMBER(SEARCH(Table2[[#Headers],[מנהל]],Table2[[#This Row],[role]:[role]])),TRUE,FALSE)</f>
        <v>0</v>
      </c>
      <c r="Q395" s="1" t="b">
        <f>IF(ISNUMBER(SEARCH(Table2[[#Headers],[תעבורה]],Table2[[#This Row],[role]:[role]])),TRUE,FALSE)</f>
        <v>0</v>
      </c>
      <c r="R395" s="1" t="b">
        <f>IF(AND(Table2[[#This Row],[נשיא]]=TRUE,AND(Table2[[#This Row],[סגן]]=FALSE,Table2[[#This Row],[משנה]]=FALSE)),TRUE,FALSE)</f>
        <v>0</v>
      </c>
      <c r="S39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96" spans="1:20" x14ac:dyDescent="0.25">
      <c r="A396" s="1" t="s">
        <v>3331</v>
      </c>
      <c r="B396" s="1" t="str">
        <f>Table2[[#This Row],[Column1]]</f>
        <v>שופט של ביהמ"ש שלום תל אביב</v>
      </c>
      <c r="C396" s="1" t="b">
        <f>IF(ISNUMBER(SEARCH(Table2[[#Headers],[סגן]],Table2[[#This Row],[role]:[role]])),TRUE,FALSE)</f>
        <v>0</v>
      </c>
      <c r="D396" s="1" t="b">
        <f>IF(ISNUMBER(SEARCH(Table2[[#Headers],[נשיא]],Table2[[#This Row],[role]:[role]])),TRUE,FALSE)</f>
        <v>0</v>
      </c>
      <c r="E396" s="1" t="b">
        <f>IF(ISNUMBER(SEARCH(Table2[[#Headers],[שופט]],Table2[[#This Row],[role]:[role]])),TRUE,FALSE)</f>
        <v>1</v>
      </c>
      <c r="F396" s="1" t="b">
        <f>IF(ISNUMBER(SEARCH(Table2[[#Headers],[רשם]],Table2[[#This Row],[role]:[role]])),TRUE,FALSE)</f>
        <v>0</v>
      </c>
      <c r="G396" s="1" t="b">
        <f>IF(ISNUMBER(SEARCH(Table2[[#Headers],[מחוזי]],Table2[[#This Row],[role]:[role]])),TRUE,FALSE)</f>
        <v>0</v>
      </c>
      <c r="H396" s="1" t="b">
        <f>IF(ISNUMBER(SEARCH(Table2[[#Headers],[שלום]],Table2[[#This Row],[role]:[role]])),TRUE,FALSE)</f>
        <v>1</v>
      </c>
      <c r="I396" s="1" t="b">
        <f>IF(ISNUMBER(SEARCH(Table2[[#Headers],[אזורי]],Table2[[#This Row],[role]:[role]])),TRUE,FALSE)</f>
        <v>0</v>
      </c>
      <c r="J396" s="1" t="b">
        <f>IF(ISNUMBER(SEARCH(Table2[[#Headers],[ארצי]],Table2[[#This Row],[role]:[role]])),TRUE,FALSE)</f>
        <v>0</v>
      </c>
      <c r="K396" s="1" t="b">
        <f>IF(ISNUMBER(SEARCH(Table2[[#Headers],[עבודה]],Table2[[#This Row],[role]:[role]])),TRUE,FALSE)</f>
        <v>0</v>
      </c>
      <c r="L396" s="1" t="b">
        <f>IF(ISNUMBER(SEARCH(Table2[[#Headers],[עליון]],Table2[[#This Row],[role]:[role]])),TRUE,FALSE)</f>
        <v>0</v>
      </c>
      <c r="M396" s="1" t="b">
        <f>IF(ISNUMBER(SEARCH(Table2[[#Headers],[נוער]],Table2[[#This Row],[role]:[role]])),TRUE,FALSE)</f>
        <v>0</v>
      </c>
      <c r="N396" s="1" t="b">
        <f>IF(ISNUMBER(SEARCH(Table2[[#Headers],[משנה]],Table2[[#This Row],[role]:[role]])),TRUE,FALSE)</f>
        <v>0</v>
      </c>
      <c r="O396" s="1" t="b">
        <f>IF(ISNUMBER(SEARCH(Table2[[#Headers],[בתי המשפט]],Table2[[#This Row],[role]:[role]])),TRUE,FALSE)</f>
        <v>0</v>
      </c>
      <c r="P396" s="1" t="b">
        <f>IF(ISNUMBER(SEARCH(Table2[[#Headers],[מנהל]],Table2[[#This Row],[role]:[role]])),TRUE,FALSE)</f>
        <v>0</v>
      </c>
      <c r="Q396" s="1" t="b">
        <f>IF(ISNUMBER(SEARCH(Table2[[#Headers],[תעבורה]],Table2[[#This Row],[role]:[role]])),TRUE,FALSE)</f>
        <v>0</v>
      </c>
      <c r="R396" s="1" t="b">
        <f>IF(AND(Table2[[#This Row],[נשיא]]=TRUE,AND(Table2[[#This Row],[סגן]]=FALSE,Table2[[#This Row],[משנה]]=FALSE)),TRUE,FALSE)</f>
        <v>0</v>
      </c>
      <c r="S39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397" spans="1:20" x14ac:dyDescent="0.25">
      <c r="A397" s="1" t="s">
        <v>1389</v>
      </c>
      <c r="B397" s="1" t="str">
        <f>Table2[[#This Row],[Column1]]</f>
        <v>שופט של בימ"ש המחוזי בבאר שבע</v>
      </c>
      <c r="C397" s="1" t="b">
        <f>IF(ISNUMBER(SEARCH(Table2[[#Headers],[סגן]],Table2[[#This Row],[role]:[role]])),TRUE,FALSE)</f>
        <v>0</v>
      </c>
      <c r="D397" s="1" t="b">
        <f>IF(ISNUMBER(SEARCH(Table2[[#Headers],[נשיא]],Table2[[#This Row],[role]:[role]])),TRUE,FALSE)</f>
        <v>0</v>
      </c>
      <c r="E397" s="1" t="b">
        <f>IF(ISNUMBER(SEARCH(Table2[[#Headers],[שופט]],Table2[[#This Row],[role]:[role]])),TRUE,FALSE)</f>
        <v>1</v>
      </c>
      <c r="F397" s="1" t="b">
        <f>IF(ISNUMBER(SEARCH(Table2[[#Headers],[רשם]],Table2[[#This Row],[role]:[role]])),TRUE,FALSE)</f>
        <v>0</v>
      </c>
      <c r="G397" s="1" t="b">
        <f>IF(ISNUMBER(SEARCH(Table2[[#Headers],[מחוזי]],Table2[[#This Row],[role]:[role]])),TRUE,FALSE)</f>
        <v>1</v>
      </c>
      <c r="H397" s="1" t="b">
        <f>IF(ISNUMBER(SEARCH(Table2[[#Headers],[שלום]],Table2[[#This Row],[role]:[role]])),TRUE,FALSE)</f>
        <v>0</v>
      </c>
      <c r="I397" s="1" t="b">
        <f>IF(ISNUMBER(SEARCH(Table2[[#Headers],[אזורי]],Table2[[#This Row],[role]:[role]])),TRUE,FALSE)</f>
        <v>0</v>
      </c>
      <c r="J397" s="1" t="b">
        <f>IF(ISNUMBER(SEARCH(Table2[[#Headers],[ארצי]],Table2[[#This Row],[role]:[role]])),TRUE,FALSE)</f>
        <v>0</v>
      </c>
      <c r="K397" s="1" t="b">
        <f>IF(ISNUMBER(SEARCH(Table2[[#Headers],[עבודה]],Table2[[#This Row],[role]:[role]])),TRUE,FALSE)</f>
        <v>0</v>
      </c>
      <c r="L397" s="1" t="b">
        <f>IF(ISNUMBER(SEARCH(Table2[[#Headers],[עליון]],Table2[[#This Row],[role]:[role]])),TRUE,FALSE)</f>
        <v>0</v>
      </c>
      <c r="M397" s="1" t="b">
        <f>IF(ISNUMBER(SEARCH(Table2[[#Headers],[נוער]],Table2[[#This Row],[role]:[role]])),TRUE,FALSE)</f>
        <v>0</v>
      </c>
      <c r="N397" s="1" t="b">
        <f>IF(ISNUMBER(SEARCH(Table2[[#Headers],[משנה]],Table2[[#This Row],[role]:[role]])),TRUE,FALSE)</f>
        <v>0</v>
      </c>
      <c r="O397" s="1" t="b">
        <f>IF(ISNUMBER(SEARCH(Table2[[#Headers],[בתי המשפט]],Table2[[#This Row],[role]:[role]])),TRUE,FALSE)</f>
        <v>0</v>
      </c>
      <c r="P397" s="1" t="b">
        <f>IF(ISNUMBER(SEARCH(Table2[[#Headers],[מנהל]],Table2[[#This Row],[role]:[role]])),TRUE,FALSE)</f>
        <v>0</v>
      </c>
      <c r="Q397" s="1" t="b">
        <f>IF(ISNUMBER(SEARCH(Table2[[#Headers],[תעבורה]],Table2[[#This Row],[role]:[role]])),TRUE,FALSE)</f>
        <v>0</v>
      </c>
      <c r="R397" s="1" t="b">
        <f>IF(AND(Table2[[#This Row],[נשיא]]=TRUE,AND(Table2[[#This Row],[סגן]]=FALSE,Table2[[#This Row],[משנה]]=FALSE)),TRUE,FALSE)</f>
        <v>0</v>
      </c>
      <c r="S39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98" spans="1:20" x14ac:dyDescent="0.25">
      <c r="A398" s="1" t="s">
        <v>2282</v>
      </c>
      <c r="B398" s="1" t="str">
        <f>Table2[[#This Row],[Column1]]</f>
        <v>שופט של בימ"ש המחוזי בחיפה</v>
      </c>
      <c r="C398" s="1" t="b">
        <f>IF(ISNUMBER(SEARCH(Table2[[#Headers],[סגן]],Table2[[#This Row],[role]:[role]])),TRUE,FALSE)</f>
        <v>0</v>
      </c>
      <c r="D398" s="1" t="b">
        <f>IF(ISNUMBER(SEARCH(Table2[[#Headers],[נשיא]],Table2[[#This Row],[role]:[role]])),TRUE,FALSE)</f>
        <v>0</v>
      </c>
      <c r="E398" s="1" t="b">
        <f>IF(ISNUMBER(SEARCH(Table2[[#Headers],[שופט]],Table2[[#This Row],[role]:[role]])),TRUE,FALSE)</f>
        <v>1</v>
      </c>
      <c r="F398" s="1" t="b">
        <f>IF(ISNUMBER(SEARCH(Table2[[#Headers],[רשם]],Table2[[#This Row],[role]:[role]])),TRUE,FALSE)</f>
        <v>0</v>
      </c>
      <c r="G398" s="1" t="b">
        <f>IF(ISNUMBER(SEARCH(Table2[[#Headers],[מחוזי]],Table2[[#This Row],[role]:[role]])),TRUE,FALSE)</f>
        <v>1</v>
      </c>
      <c r="H398" s="1" t="b">
        <f>IF(ISNUMBER(SEARCH(Table2[[#Headers],[שלום]],Table2[[#This Row],[role]:[role]])),TRUE,FALSE)</f>
        <v>0</v>
      </c>
      <c r="I398" s="1" t="b">
        <f>IF(ISNUMBER(SEARCH(Table2[[#Headers],[אזורי]],Table2[[#This Row],[role]:[role]])),TRUE,FALSE)</f>
        <v>0</v>
      </c>
      <c r="J398" s="1" t="b">
        <f>IF(ISNUMBER(SEARCH(Table2[[#Headers],[ארצי]],Table2[[#This Row],[role]:[role]])),TRUE,FALSE)</f>
        <v>0</v>
      </c>
      <c r="K398" s="1" t="b">
        <f>IF(ISNUMBER(SEARCH(Table2[[#Headers],[עבודה]],Table2[[#This Row],[role]:[role]])),TRUE,FALSE)</f>
        <v>0</v>
      </c>
      <c r="L398" s="1" t="b">
        <f>IF(ISNUMBER(SEARCH(Table2[[#Headers],[עליון]],Table2[[#This Row],[role]:[role]])),TRUE,FALSE)</f>
        <v>0</v>
      </c>
      <c r="M398" s="1" t="b">
        <f>IF(ISNUMBER(SEARCH(Table2[[#Headers],[נוער]],Table2[[#This Row],[role]:[role]])),TRUE,FALSE)</f>
        <v>0</v>
      </c>
      <c r="N398" s="1" t="b">
        <f>IF(ISNUMBER(SEARCH(Table2[[#Headers],[משנה]],Table2[[#This Row],[role]:[role]])),TRUE,FALSE)</f>
        <v>0</v>
      </c>
      <c r="O398" s="1" t="b">
        <f>IF(ISNUMBER(SEARCH(Table2[[#Headers],[בתי המשפט]],Table2[[#This Row],[role]:[role]])),TRUE,FALSE)</f>
        <v>0</v>
      </c>
      <c r="P398" s="1" t="b">
        <f>IF(ISNUMBER(SEARCH(Table2[[#Headers],[מנהל]],Table2[[#This Row],[role]:[role]])),TRUE,FALSE)</f>
        <v>0</v>
      </c>
      <c r="Q398" s="1" t="b">
        <f>IF(ISNUMBER(SEARCH(Table2[[#Headers],[תעבורה]],Table2[[#This Row],[role]:[role]])),TRUE,FALSE)</f>
        <v>0</v>
      </c>
      <c r="R398" s="1" t="b">
        <f>IF(AND(Table2[[#This Row],[נשיא]]=TRUE,AND(Table2[[#This Row],[סגן]]=FALSE,Table2[[#This Row],[משנה]]=FALSE)),TRUE,FALSE)</f>
        <v>0</v>
      </c>
      <c r="S39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399" spans="1:20" x14ac:dyDescent="0.25">
      <c r="A399" s="1" t="s">
        <v>409</v>
      </c>
      <c r="B399" s="1" t="str">
        <f>Table2[[#This Row],[Column1]]</f>
        <v>שופט של בימ"ש המחוזי בירושלים</v>
      </c>
      <c r="C399" s="1" t="b">
        <f>IF(ISNUMBER(SEARCH(Table2[[#Headers],[סגן]],Table2[[#This Row],[role]:[role]])),TRUE,FALSE)</f>
        <v>0</v>
      </c>
      <c r="D399" s="1" t="b">
        <f>IF(ISNUMBER(SEARCH(Table2[[#Headers],[נשיא]],Table2[[#This Row],[role]:[role]])),TRUE,FALSE)</f>
        <v>0</v>
      </c>
      <c r="E399" s="1" t="b">
        <f>IF(ISNUMBER(SEARCH(Table2[[#Headers],[שופט]],Table2[[#This Row],[role]:[role]])),TRUE,FALSE)</f>
        <v>1</v>
      </c>
      <c r="F399" s="1" t="b">
        <f>IF(ISNUMBER(SEARCH(Table2[[#Headers],[רשם]],Table2[[#This Row],[role]:[role]])),TRUE,FALSE)</f>
        <v>0</v>
      </c>
      <c r="G399" s="1" t="b">
        <f>IF(ISNUMBER(SEARCH(Table2[[#Headers],[מחוזי]],Table2[[#This Row],[role]:[role]])),TRUE,FALSE)</f>
        <v>1</v>
      </c>
      <c r="H399" s="1" t="b">
        <f>IF(ISNUMBER(SEARCH(Table2[[#Headers],[שלום]],Table2[[#This Row],[role]:[role]])),TRUE,FALSE)</f>
        <v>0</v>
      </c>
      <c r="I399" s="1" t="b">
        <f>IF(ISNUMBER(SEARCH(Table2[[#Headers],[אזורי]],Table2[[#This Row],[role]:[role]])),TRUE,FALSE)</f>
        <v>0</v>
      </c>
      <c r="J399" s="1" t="b">
        <f>IF(ISNUMBER(SEARCH(Table2[[#Headers],[ארצי]],Table2[[#This Row],[role]:[role]])),TRUE,FALSE)</f>
        <v>0</v>
      </c>
      <c r="K399" s="1" t="b">
        <f>IF(ISNUMBER(SEARCH(Table2[[#Headers],[עבודה]],Table2[[#This Row],[role]:[role]])),TRUE,FALSE)</f>
        <v>0</v>
      </c>
      <c r="L399" s="1" t="b">
        <f>IF(ISNUMBER(SEARCH(Table2[[#Headers],[עליון]],Table2[[#This Row],[role]:[role]])),TRUE,FALSE)</f>
        <v>0</v>
      </c>
      <c r="M399" s="1" t="b">
        <f>IF(ISNUMBER(SEARCH(Table2[[#Headers],[נוער]],Table2[[#This Row],[role]:[role]])),TRUE,FALSE)</f>
        <v>0</v>
      </c>
      <c r="N399" s="1" t="b">
        <f>IF(ISNUMBER(SEARCH(Table2[[#Headers],[משנה]],Table2[[#This Row],[role]:[role]])),TRUE,FALSE)</f>
        <v>0</v>
      </c>
      <c r="O399" s="1" t="b">
        <f>IF(ISNUMBER(SEARCH(Table2[[#Headers],[בתי המשפט]],Table2[[#This Row],[role]:[role]])),TRUE,FALSE)</f>
        <v>0</v>
      </c>
      <c r="P399" s="1" t="b">
        <f>IF(ISNUMBER(SEARCH(Table2[[#Headers],[מנהל]],Table2[[#This Row],[role]:[role]])),TRUE,FALSE)</f>
        <v>0</v>
      </c>
      <c r="Q399" s="1" t="b">
        <f>IF(ISNUMBER(SEARCH(Table2[[#Headers],[תעבורה]],Table2[[#This Row],[role]:[role]])),TRUE,FALSE)</f>
        <v>0</v>
      </c>
      <c r="R399" s="1" t="b">
        <f>IF(AND(Table2[[#This Row],[נשיא]]=TRUE,AND(Table2[[#This Row],[סגן]]=FALSE,Table2[[#This Row],[משנה]]=FALSE)),TRUE,FALSE)</f>
        <v>0</v>
      </c>
      <c r="S39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39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00" spans="1:20" x14ac:dyDescent="0.25">
      <c r="A400" s="1" t="s">
        <v>494</v>
      </c>
      <c r="B400" s="1" t="str">
        <f>Table2[[#This Row],[Column1]]</f>
        <v>שופט של בימ"ש המחוזי בנצרת</v>
      </c>
      <c r="C400" s="1" t="b">
        <f>IF(ISNUMBER(SEARCH(Table2[[#Headers],[סגן]],Table2[[#This Row],[role]:[role]])),TRUE,FALSE)</f>
        <v>0</v>
      </c>
      <c r="D400" s="1" t="b">
        <f>IF(ISNUMBER(SEARCH(Table2[[#Headers],[נשיא]],Table2[[#This Row],[role]:[role]])),TRUE,FALSE)</f>
        <v>0</v>
      </c>
      <c r="E400" s="1" t="b">
        <f>IF(ISNUMBER(SEARCH(Table2[[#Headers],[שופט]],Table2[[#This Row],[role]:[role]])),TRUE,FALSE)</f>
        <v>1</v>
      </c>
      <c r="F400" s="1" t="b">
        <f>IF(ISNUMBER(SEARCH(Table2[[#Headers],[רשם]],Table2[[#This Row],[role]:[role]])),TRUE,FALSE)</f>
        <v>0</v>
      </c>
      <c r="G400" s="1" t="b">
        <f>IF(ISNUMBER(SEARCH(Table2[[#Headers],[מחוזי]],Table2[[#This Row],[role]:[role]])),TRUE,FALSE)</f>
        <v>1</v>
      </c>
      <c r="H400" s="1" t="b">
        <f>IF(ISNUMBER(SEARCH(Table2[[#Headers],[שלום]],Table2[[#This Row],[role]:[role]])),TRUE,FALSE)</f>
        <v>0</v>
      </c>
      <c r="I400" s="1" t="b">
        <f>IF(ISNUMBER(SEARCH(Table2[[#Headers],[אזורי]],Table2[[#This Row],[role]:[role]])),TRUE,FALSE)</f>
        <v>0</v>
      </c>
      <c r="J400" s="1" t="b">
        <f>IF(ISNUMBER(SEARCH(Table2[[#Headers],[ארצי]],Table2[[#This Row],[role]:[role]])),TRUE,FALSE)</f>
        <v>0</v>
      </c>
      <c r="K400" s="1" t="b">
        <f>IF(ISNUMBER(SEARCH(Table2[[#Headers],[עבודה]],Table2[[#This Row],[role]:[role]])),TRUE,FALSE)</f>
        <v>0</v>
      </c>
      <c r="L400" s="1" t="b">
        <f>IF(ISNUMBER(SEARCH(Table2[[#Headers],[עליון]],Table2[[#This Row],[role]:[role]])),TRUE,FALSE)</f>
        <v>0</v>
      </c>
      <c r="M400" s="1" t="b">
        <f>IF(ISNUMBER(SEARCH(Table2[[#Headers],[נוער]],Table2[[#This Row],[role]:[role]])),TRUE,FALSE)</f>
        <v>0</v>
      </c>
      <c r="N400" s="1" t="b">
        <f>IF(ISNUMBER(SEARCH(Table2[[#Headers],[משנה]],Table2[[#This Row],[role]:[role]])),TRUE,FALSE)</f>
        <v>0</v>
      </c>
      <c r="O400" s="1" t="b">
        <f>IF(ISNUMBER(SEARCH(Table2[[#Headers],[בתי המשפט]],Table2[[#This Row],[role]:[role]])),TRUE,FALSE)</f>
        <v>0</v>
      </c>
      <c r="P400" s="1" t="b">
        <f>IF(ISNUMBER(SEARCH(Table2[[#Headers],[מנהל]],Table2[[#This Row],[role]:[role]])),TRUE,FALSE)</f>
        <v>0</v>
      </c>
      <c r="Q400" s="1" t="b">
        <f>IF(ISNUMBER(SEARCH(Table2[[#Headers],[תעבורה]],Table2[[#This Row],[role]:[role]])),TRUE,FALSE)</f>
        <v>0</v>
      </c>
      <c r="R400" s="1" t="b">
        <f>IF(AND(Table2[[#This Row],[נשיא]]=TRUE,AND(Table2[[#This Row],[סגן]]=FALSE,Table2[[#This Row],[משנה]]=FALSE)),TRUE,FALSE)</f>
        <v>0</v>
      </c>
      <c r="S40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01" spans="1:20" x14ac:dyDescent="0.25">
      <c r="A401" s="1" t="s">
        <v>1699</v>
      </c>
      <c r="B401" s="1" t="str">
        <f>Table2[[#This Row],[Column1]]</f>
        <v>שופט של בימ"ש המחוזי בתל אביב</v>
      </c>
      <c r="C401" s="1" t="b">
        <f>IF(ISNUMBER(SEARCH(Table2[[#Headers],[סגן]],Table2[[#This Row],[role]:[role]])),TRUE,FALSE)</f>
        <v>0</v>
      </c>
      <c r="D401" s="1" t="b">
        <f>IF(ISNUMBER(SEARCH(Table2[[#Headers],[נשיא]],Table2[[#This Row],[role]:[role]])),TRUE,FALSE)</f>
        <v>0</v>
      </c>
      <c r="E401" s="1" t="b">
        <f>IF(ISNUMBER(SEARCH(Table2[[#Headers],[שופט]],Table2[[#This Row],[role]:[role]])),TRUE,FALSE)</f>
        <v>1</v>
      </c>
      <c r="F401" s="1" t="b">
        <f>IF(ISNUMBER(SEARCH(Table2[[#Headers],[רשם]],Table2[[#This Row],[role]:[role]])),TRUE,FALSE)</f>
        <v>0</v>
      </c>
      <c r="G401" s="1" t="b">
        <f>IF(ISNUMBER(SEARCH(Table2[[#Headers],[מחוזי]],Table2[[#This Row],[role]:[role]])),TRUE,FALSE)</f>
        <v>1</v>
      </c>
      <c r="H401" s="1" t="b">
        <f>IF(ISNUMBER(SEARCH(Table2[[#Headers],[שלום]],Table2[[#This Row],[role]:[role]])),TRUE,FALSE)</f>
        <v>0</v>
      </c>
      <c r="I401" s="1" t="b">
        <f>IF(ISNUMBER(SEARCH(Table2[[#Headers],[אזורי]],Table2[[#This Row],[role]:[role]])),TRUE,FALSE)</f>
        <v>0</v>
      </c>
      <c r="J401" s="1" t="b">
        <f>IF(ISNUMBER(SEARCH(Table2[[#Headers],[ארצי]],Table2[[#This Row],[role]:[role]])),TRUE,FALSE)</f>
        <v>0</v>
      </c>
      <c r="K401" s="1" t="b">
        <f>IF(ISNUMBER(SEARCH(Table2[[#Headers],[עבודה]],Table2[[#This Row],[role]:[role]])),TRUE,FALSE)</f>
        <v>0</v>
      </c>
      <c r="L401" s="1" t="b">
        <f>IF(ISNUMBER(SEARCH(Table2[[#Headers],[עליון]],Table2[[#This Row],[role]:[role]])),TRUE,FALSE)</f>
        <v>0</v>
      </c>
      <c r="M401" s="1" t="b">
        <f>IF(ISNUMBER(SEARCH(Table2[[#Headers],[נוער]],Table2[[#This Row],[role]:[role]])),TRUE,FALSE)</f>
        <v>0</v>
      </c>
      <c r="N401" s="1" t="b">
        <f>IF(ISNUMBER(SEARCH(Table2[[#Headers],[משנה]],Table2[[#This Row],[role]:[role]])),TRUE,FALSE)</f>
        <v>0</v>
      </c>
      <c r="O401" s="1" t="b">
        <f>IF(ISNUMBER(SEARCH(Table2[[#Headers],[בתי המשפט]],Table2[[#This Row],[role]:[role]])),TRUE,FALSE)</f>
        <v>0</v>
      </c>
      <c r="P401" s="1" t="b">
        <f>IF(ISNUMBER(SEARCH(Table2[[#Headers],[מנהל]],Table2[[#This Row],[role]:[role]])),TRUE,FALSE)</f>
        <v>0</v>
      </c>
      <c r="Q401" s="1" t="b">
        <f>IF(ISNUMBER(SEARCH(Table2[[#Headers],[תעבורה]],Table2[[#This Row],[role]:[role]])),TRUE,FALSE)</f>
        <v>0</v>
      </c>
      <c r="R401" s="1" t="b">
        <f>IF(AND(Table2[[#This Row],[נשיא]]=TRUE,AND(Table2[[#This Row],[סגן]]=FALSE,Table2[[#This Row],[משנה]]=FALSE)),TRUE,FALSE)</f>
        <v>0</v>
      </c>
      <c r="S40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02" spans="1:20" x14ac:dyDescent="0.25">
      <c r="A402" s="1" t="s">
        <v>634</v>
      </c>
      <c r="B402" s="1" t="str">
        <f>Table2[[#This Row],[Column1]]</f>
        <v>שופט של בימ"ש השלום באר שבע</v>
      </c>
      <c r="C402" s="1" t="b">
        <f>IF(ISNUMBER(SEARCH(Table2[[#Headers],[סגן]],Table2[[#This Row],[role]:[role]])),TRUE,FALSE)</f>
        <v>0</v>
      </c>
      <c r="D402" s="1" t="b">
        <f>IF(ISNUMBER(SEARCH(Table2[[#Headers],[נשיא]],Table2[[#This Row],[role]:[role]])),TRUE,FALSE)</f>
        <v>0</v>
      </c>
      <c r="E402" s="1" t="b">
        <f>IF(ISNUMBER(SEARCH(Table2[[#Headers],[שופט]],Table2[[#This Row],[role]:[role]])),TRUE,FALSE)</f>
        <v>1</v>
      </c>
      <c r="F402" s="1" t="b">
        <f>IF(ISNUMBER(SEARCH(Table2[[#Headers],[רשם]],Table2[[#This Row],[role]:[role]])),TRUE,FALSE)</f>
        <v>0</v>
      </c>
      <c r="G402" s="1" t="b">
        <f>IF(ISNUMBER(SEARCH(Table2[[#Headers],[מחוזי]],Table2[[#This Row],[role]:[role]])),TRUE,FALSE)</f>
        <v>0</v>
      </c>
      <c r="H402" s="1" t="b">
        <f>IF(ISNUMBER(SEARCH(Table2[[#Headers],[שלום]],Table2[[#This Row],[role]:[role]])),TRUE,FALSE)</f>
        <v>1</v>
      </c>
      <c r="I402" s="1" t="b">
        <f>IF(ISNUMBER(SEARCH(Table2[[#Headers],[אזורי]],Table2[[#This Row],[role]:[role]])),TRUE,FALSE)</f>
        <v>0</v>
      </c>
      <c r="J402" s="1" t="b">
        <f>IF(ISNUMBER(SEARCH(Table2[[#Headers],[ארצי]],Table2[[#This Row],[role]:[role]])),TRUE,FALSE)</f>
        <v>0</v>
      </c>
      <c r="K402" s="1" t="b">
        <f>IF(ISNUMBER(SEARCH(Table2[[#Headers],[עבודה]],Table2[[#This Row],[role]:[role]])),TRUE,FALSE)</f>
        <v>0</v>
      </c>
      <c r="L402" s="1" t="b">
        <f>IF(ISNUMBER(SEARCH(Table2[[#Headers],[עליון]],Table2[[#This Row],[role]:[role]])),TRUE,FALSE)</f>
        <v>0</v>
      </c>
      <c r="M402" s="1" t="b">
        <f>IF(ISNUMBER(SEARCH(Table2[[#Headers],[נוער]],Table2[[#This Row],[role]:[role]])),TRUE,FALSE)</f>
        <v>0</v>
      </c>
      <c r="N402" s="1" t="b">
        <f>IF(ISNUMBER(SEARCH(Table2[[#Headers],[משנה]],Table2[[#This Row],[role]:[role]])),TRUE,FALSE)</f>
        <v>0</v>
      </c>
      <c r="O402" s="1" t="b">
        <f>IF(ISNUMBER(SEARCH(Table2[[#Headers],[בתי המשפט]],Table2[[#This Row],[role]:[role]])),TRUE,FALSE)</f>
        <v>0</v>
      </c>
      <c r="P402" s="1" t="b">
        <f>IF(ISNUMBER(SEARCH(Table2[[#Headers],[מנהל]],Table2[[#This Row],[role]:[role]])),TRUE,FALSE)</f>
        <v>0</v>
      </c>
      <c r="Q402" s="1" t="b">
        <f>IF(ISNUMBER(SEARCH(Table2[[#Headers],[תעבורה]],Table2[[#This Row],[role]:[role]])),TRUE,FALSE)</f>
        <v>0</v>
      </c>
      <c r="R402" s="1" t="b">
        <f>IF(AND(Table2[[#This Row],[נשיא]]=TRUE,AND(Table2[[#This Row],[סגן]]=FALSE,Table2[[#This Row],[משנה]]=FALSE)),TRUE,FALSE)</f>
        <v>0</v>
      </c>
      <c r="S40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03" spans="1:20" x14ac:dyDescent="0.25">
      <c r="A403" s="1" t="s">
        <v>1364</v>
      </c>
      <c r="B403" s="1" t="str">
        <f>Table2[[#This Row],[Column1]]</f>
        <v>שופט של בימ"ש השלום בצפת</v>
      </c>
      <c r="C403" s="1" t="b">
        <f>IF(ISNUMBER(SEARCH(Table2[[#Headers],[סגן]],Table2[[#This Row],[role]:[role]])),TRUE,FALSE)</f>
        <v>0</v>
      </c>
      <c r="D403" s="1" t="b">
        <f>IF(ISNUMBER(SEARCH(Table2[[#Headers],[נשיא]],Table2[[#This Row],[role]:[role]])),TRUE,FALSE)</f>
        <v>0</v>
      </c>
      <c r="E403" s="1" t="b">
        <f>IF(ISNUMBER(SEARCH(Table2[[#Headers],[שופט]],Table2[[#This Row],[role]:[role]])),TRUE,FALSE)</f>
        <v>1</v>
      </c>
      <c r="F403" s="1" t="b">
        <f>IF(ISNUMBER(SEARCH(Table2[[#Headers],[רשם]],Table2[[#This Row],[role]:[role]])),TRUE,FALSE)</f>
        <v>0</v>
      </c>
      <c r="G403" s="1" t="b">
        <f>IF(ISNUMBER(SEARCH(Table2[[#Headers],[מחוזי]],Table2[[#This Row],[role]:[role]])),TRUE,FALSE)</f>
        <v>0</v>
      </c>
      <c r="H403" s="1" t="b">
        <f>IF(ISNUMBER(SEARCH(Table2[[#Headers],[שלום]],Table2[[#This Row],[role]:[role]])),TRUE,FALSE)</f>
        <v>1</v>
      </c>
      <c r="I403" s="1" t="b">
        <f>IF(ISNUMBER(SEARCH(Table2[[#Headers],[אזורי]],Table2[[#This Row],[role]:[role]])),TRUE,FALSE)</f>
        <v>0</v>
      </c>
      <c r="J403" s="1" t="b">
        <f>IF(ISNUMBER(SEARCH(Table2[[#Headers],[ארצי]],Table2[[#This Row],[role]:[role]])),TRUE,FALSE)</f>
        <v>0</v>
      </c>
      <c r="K403" s="1" t="b">
        <f>IF(ISNUMBER(SEARCH(Table2[[#Headers],[עבודה]],Table2[[#This Row],[role]:[role]])),TRUE,FALSE)</f>
        <v>0</v>
      </c>
      <c r="L403" s="1" t="b">
        <f>IF(ISNUMBER(SEARCH(Table2[[#Headers],[עליון]],Table2[[#This Row],[role]:[role]])),TRUE,FALSE)</f>
        <v>0</v>
      </c>
      <c r="M403" s="1" t="b">
        <f>IF(ISNUMBER(SEARCH(Table2[[#Headers],[נוער]],Table2[[#This Row],[role]:[role]])),TRUE,FALSE)</f>
        <v>0</v>
      </c>
      <c r="N403" s="1" t="b">
        <f>IF(ISNUMBER(SEARCH(Table2[[#Headers],[משנה]],Table2[[#This Row],[role]:[role]])),TRUE,FALSE)</f>
        <v>0</v>
      </c>
      <c r="O403" s="1" t="b">
        <f>IF(ISNUMBER(SEARCH(Table2[[#Headers],[בתי המשפט]],Table2[[#This Row],[role]:[role]])),TRUE,FALSE)</f>
        <v>0</v>
      </c>
      <c r="P403" s="1" t="b">
        <f>IF(ISNUMBER(SEARCH(Table2[[#Headers],[מנהל]],Table2[[#This Row],[role]:[role]])),TRUE,FALSE)</f>
        <v>0</v>
      </c>
      <c r="Q403" s="1" t="b">
        <f>IF(ISNUMBER(SEARCH(Table2[[#Headers],[תעבורה]],Table2[[#This Row],[role]:[role]])),TRUE,FALSE)</f>
        <v>0</v>
      </c>
      <c r="R403" s="1" t="b">
        <f>IF(AND(Table2[[#This Row],[נשיא]]=TRUE,AND(Table2[[#This Row],[סגן]]=FALSE,Table2[[#This Row],[משנה]]=FALSE)),TRUE,FALSE)</f>
        <v>0</v>
      </c>
      <c r="S40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04" spans="1:20" x14ac:dyDescent="0.25">
      <c r="A404" s="1" t="s">
        <v>1430</v>
      </c>
      <c r="B404" s="1" t="str">
        <f>Table2[[#This Row],[Column1]]</f>
        <v>שופט של בימ"ש השלום ברחובות</v>
      </c>
      <c r="C404" s="1" t="b">
        <f>IF(ISNUMBER(SEARCH(Table2[[#Headers],[סגן]],Table2[[#This Row],[role]:[role]])),TRUE,FALSE)</f>
        <v>0</v>
      </c>
      <c r="D404" s="1" t="b">
        <f>IF(ISNUMBER(SEARCH(Table2[[#Headers],[נשיא]],Table2[[#This Row],[role]:[role]])),TRUE,FALSE)</f>
        <v>0</v>
      </c>
      <c r="E404" s="1" t="b">
        <f>IF(ISNUMBER(SEARCH(Table2[[#Headers],[שופט]],Table2[[#This Row],[role]:[role]])),TRUE,FALSE)</f>
        <v>1</v>
      </c>
      <c r="F404" s="1" t="b">
        <f>IF(ISNUMBER(SEARCH(Table2[[#Headers],[רשם]],Table2[[#This Row],[role]:[role]])),TRUE,FALSE)</f>
        <v>0</v>
      </c>
      <c r="G404" s="1" t="b">
        <f>IF(ISNUMBER(SEARCH(Table2[[#Headers],[מחוזי]],Table2[[#This Row],[role]:[role]])),TRUE,FALSE)</f>
        <v>0</v>
      </c>
      <c r="H404" s="1" t="b">
        <f>IF(ISNUMBER(SEARCH(Table2[[#Headers],[שלום]],Table2[[#This Row],[role]:[role]])),TRUE,FALSE)</f>
        <v>1</v>
      </c>
      <c r="I404" s="1" t="b">
        <f>IF(ISNUMBER(SEARCH(Table2[[#Headers],[אזורי]],Table2[[#This Row],[role]:[role]])),TRUE,FALSE)</f>
        <v>0</v>
      </c>
      <c r="J404" s="1" t="b">
        <f>IF(ISNUMBER(SEARCH(Table2[[#Headers],[ארצי]],Table2[[#This Row],[role]:[role]])),TRUE,FALSE)</f>
        <v>0</v>
      </c>
      <c r="K404" s="1" t="b">
        <f>IF(ISNUMBER(SEARCH(Table2[[#Headers],[עבודה]],Table2[[#This Row],[role]:[role]])),TRUE,FALSE)</f>
        <v>0</v>
      </c>
      <c r="L404" s="1" t="b">
        <f>IF(ISNUMBER(SEARCH(Table2[[#Headers],[עליון]],Table2[[#This Row],[role]:[role]])),TRUE,FALSE)</f>
        <v>0</v>
      </c>
      <c r="M404" s="1" t="b">
        <f>IF(ISNUMBER(SEARCH(Table2[[#Headers],[נוער]],Table2[[#This Row],[role]:[role]])),TRUE,FALSE)</f>
        <v>0</v>
      </c>
      <c r="N404" s="1" t="b">
        <f>IF(ISNUMBER(SEARCH(Table2[[#Headers],[משנה]],Table2[[#This Row],[role]:[role]])),TRUE,FALSE)</f>
        <v>0</v>
      </c>
      <c r="O404" s="1" t="b">
        <f>IF(ISNUMBER(SEARCH(Table2[[#Headers],[בתי המשפט]],Table2[[#This Row],[role]:[role]])),TRUE,FALSE)</f>
        <v>0</v>
      </c>
      <c r="P404" s="1" t="b">
        <f>IF(ISNUMBER(SEARCH(Table2[[#Headers],[מנהל]],Table2[[#This Row],[role]:[role]])),TRUE,FALSE)</f>
        <v>0</v>
      </c>
      <c r="Q404" s="1" t="b">
        <f>IF(ISNUMBER(SEARCH(Table2[[#Headers],[תעבורה]],Table2[[#This Row],[role]:[role]])),TRUE,FALSE)</f>
        <v>0</v>
      </c>
      <c r="R404" s="1" t="b">
        <f>IF(AND(Table2[[#This Row],[נשיא]]=TRUE,AND(Table2[[#This Row],[סגן]]=FALSE,Table2[[#This Row],[משנה]]=FALSE)),TRUE,FALSE)</f>
        <v>0</v>
      </c>
      <c r="S40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05" spans="1:20" x14ac:dyDescent="0.25">
      <c r="A405" s="1" t="s">
        <v>448</v>
      </c>
      <c r="B405" s="1" t="str">
        <f>Table2[[#This Row],[Column1]]</f>
        <v>שופט של בימ"ש השלום בתל אביב</v>
      </c>
      <c r="C405" s="1" t="b">
        <f>IF(ISNUMBER(SEARCH(Table2[[#Headers],[סגן]],Table2[[#This Row],[role]:[role]])),TRUE,FALSE)</f>
        <v>0</v>
      </c>
      <c r="D405" s="1" t="b">
        <f>IF(ISNUMBER(SEARCH(Table2[[#Headers],[נשיא]],Table2[[#This Row],[role]:[role]])),TRUE,FALSE)</f>
        <v>0</v>
      </c>
      <c r="E405" s="1" t="b">
        <f>IF(ISNUMBER(SEARCH(Table2[[#Headers],[שופט]],Table2[[#This Row],[role]:[role]])),TRUE,FALSE)</f>
        <v>1</v>
      </c>
      <c r="F405" s="1" t="b">
        <f>IF(ISNUMBER(SEARCH(Table2[[#Headers],[רשם]],Table2[[#This Row],[role]:[role]])),TRUE,FALSE)</f>
        <v>0</v>
      </c>
      <c r="G405" s="1" t="b">
        <f>IF(ISNUMBER(SEARCH(Table2[[#Headers],[מחוזי]],Table2[[#This Row],[role]:[role]])),TRUE,FALSE)</f>
        <v>0</v>
      </c>
      <c r="H405" s="1" t="b">
        <f>IF(ISNUMBER(SEARCH(Table2[[#Headers],[שלום]],Table2[[#This Row],[role]:[role]])),TRUE,FALSE)</f>
        <v>1</v>
      </c>
      <c r="I405" s="1" t="b">
        <f>IF(ISNUMBER(SEARCH(Table2[[#Headers],[אזורי]],Table2[[#This Row],[role]:[role]])),TRUE,FALSE)</f>
        <v>0</v>
      </c>
      <c r="J405" s="1" t="b">
        <f>IF(ISNUMBER(SEARCH(Table2[[#Headers],[ארצי]],Table2[[#This Row],[role]:[role]])),TRUE,FALSE)</f>
        <v>0</v>
      </c>
      <c r="K405" s="1" t="b">
        <f>IF(ISNUMBER(SEARCH(Table2[[#Headers],[עבודה]],Table2[[#This Row],[role]:[role]])),TRUE,FALSE)</f>
        <v>0</v>
      </c>
      <c r="L405" s="1" t="b">
        <f>IF(ISNUMBER(SEARCH(Table2[[#Headers],[עליון]],Table2[[#This Row],[role]:[role]])),TRUE,FALSE)</f>
        <v>0</v>
      </c>
      <c r="M405" s="1" t="b">
        <f>IF(ISNUMBER(SEARCH(Table2[[#Headers],[נוער]],Table2[[#This Row],[role]:[role]])),TRUE,FALSE)</f>
        <v>0</v>
      </c>
      <c r="N405" s="1" t="b">
        <f>IF(ISNUMBER(SEARCH(Table2[[#Headers],[משנה]],Table2[[#This Row],[role]:[role]])),TRUE,FALSE)</f>
        <v>0</v>
      </c>
      <c r="O405" s="1" t="b">
        <f>IF(ISNUMBER(SEARCH(Table2[[#Headers],[בתי המשפט]],Table2[[#This Row],[role]:[role]])),TRUE,FALSE)</f>
        <v>0</v>
      </c>
      <c r="P405" s="1" t="b">
        <f>IF(ISNUMBER(SEARCH(Table2[[#Headers],[מנהל]],Table2[[#This Row],[role]:[role]])),TRUE,FALSE)</f>
        <v>0</v>
      </c>
      <c r="Q405" s="1" t="b">
        <f>IF(ISNUMBER(SEARCH(Table2[[#Headers],[תעבורה]],Table2[[#This Row],[role]:[role]])),TRUE,FALSE)</f>
        <v>0</v>
      </c>
      <c r="R405" s="1" t="b">
        <f>IF(AND(Table2[[#This Row],[נשיא]]=TRUE,AND(Table2[[#This Row],[סגן]]=FALSE,Table2[[#This Row],[משנה]]=FALSE)),TRUE,FALSE)</f>
        <v>0</v>
      </c>
      <c r="S40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06" spans="1:20" x14ac:dyDescent="0.25">
      <c r="A406" s="1" t="s">
        <v>995</v>
      </c>
      <c r="B406" s="1" t="str">
        <f>Table2[[#This Row],[Column1]]</f>
        <v>שופט של בימ"ש השלום בתל אביב בדימוס</v>
      </c>
      <c r="C406" s="1" t="b">
        <f>IF(ISNUMBER(SEARCH(Table2[[#Headers],[סגן]],Table2[[#This Row],[role]:[role]])),TRUE,FALSE)</f>
        <v>0</v>
      </c>
      <c r="D406" s="1" t="b">
        <f>IF(ISNUMBER(SEARCH(Table2[[#Headers],[נשיא]],Table2[[#This Row],[role]:[role]])),TRUE,FALSE)</f>
        <v>0</v>
      </c>
      <c r="E406" s="1" t="b">
        <f>IF(ISNUMBER(SEARCH(Table2[[#Headers],[שופט]],Table2[[#This Row],[role]:[role]])),TRUE,FALSE)</f>
        <v>1</v>
      </c>
      <c r="F406" s="1" t="b">
        <f>IF(ISNUMBER(SEARCH(Table2[[#Headers],[רשם]],Table2[[#This Row],[role]:[role]])),TRUE,FALSE)</f>
        <v>0</v>
      </c>
      <c r="G406" s="1" t="b">
        <f>IF(ISNUMBER(SEARCH(Table2[[#Headers],[מחוזי]],Table2[[#This Row],[role]:[role]])),TRUE,FALSE)</f>
        <v>0</v>
      </c>
      <c r="H406" s="1" t="b">
        <f>IF(ISNUMBER(SEARCH(Table2[[#Headers],[שלום]],Table2[[#This Row],[role]:[role]])),TRUE,FALSE)</f>
        <v>1</v>
      </c>
      <c r="I406" s="1" t="b">
        <f>IF(ISNUMBER(SEARCH(Table2[[#Headers],[אזורי]],Table2[[#This Row],[role]:[role]])),TRUE,FALSE)</f>
        <v>0</v>
      </c>
      <c r="J406" s="1" t="b">
        <f>IF(ISNUMBER(SEARCH(Table2[[#Headers],[ארצי]],Table2[[#This Row],[role]:[role]])),TRUE,FALSE)</f>
        <v>0</v>
      </c>
      <c r="K406" s="1" t="b">
        <f>IF(ISNUMBER(SEARCH(Table2[[#Headers],[עבודה]],Table2[[#This Row],[role]:[role]])),TRUE,FALSE)</f>
        <v>0</v>
      </c>
      <c r="L406" s="1" t="b">
        <f>IF(ISNUMBER(SEARCH(Table2[[#Headers],[עליון]],Table2[[#This Row],[role]:[role]])),TRUE,FALSE)</f>
        <v>0</v>
      </c>
      <c r="M406" s="1" t="b">
        <f>IF(ISNUMBER(SEARCH(Table2[[#Headers],[נוער]],Table2[[#This Row],[role]:[role]])),TRUE,FALSE)</f>
        <v>0</v>
      </c>
      <c r="N406" s="1" t="b">
        <f>IF(ISNUMBER(SEARCH(Table2[[#Headers],[משנה]],Table2[[#This Row],[role]:[role]])),TRUE,FALSE)</f>
        <v>0</v>
      </c>
      <c r="O406" s="1" t="b">
        <f>IF(ISNUMBER(SEARCH(Table2[[#Headers],[בתי המשפט]],Table2[[#This Row],[role]:[role]])),TRUE,FALSE)</f>
        <v>0</v>
      </c>
      <c r="P406" s="1" t="b">
        <f>IF(ISNUMBER(SEARCH(Table2[[#Headers],[מנהל]],Table2[[#This Row],[role]:[role]])),TRUE,FALSE)</f>
        <v>0</v>
      </c>
      <c r="Q406" s="1" t="b">
        <f>IF(ISNUMBER(SEARCH(Table2[[#Headers],[תעבורה]],Table2[[#This Row],[role]:[role]])),TRUE,FALSE)</f>
        <v>0</v>
      </c>
      <c r="R406" s="1" t="b">
        <f>IF(AND(Table2[[#This Row],[נשיא]]=TRUE,AND(Table2[[#This Row],[סגן]]=FALSE,Table2[[#This Row],[משנה]]=FALSE)),TRUE,FALSE)</f>
        <v>0</v>
      </c>
      <c r="S40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07" spans="1:20" x14ac:dyDescent="0.25">
      <c r="A407" s="1" t="s">
        <v>2730</v>
      </c>
      <c r="B407" s="1" t="str">
        <f>Table2[[#This Row],[Column1]]</f>
        <v>שופט של בימ"ש השלום ירושלים</v>
      </c>
      <c r="C407" s="1" t="b">
        <f>IF(ISNUMBER(SEARCH(Table2[[#Headers],[סגן]],Table2[[#This Row],[role]:[role]])),TRUE,FALSE)</f>
        <v>0</v>
      </c>
      <c r="D407" s="1" t="b">
        <f>IF(ISNUMBER(SEARCH(Table2[[#Headers],[נשיא]],Table2[[#This Row],[role]:[role]])),TRUE,FALSE)</f>
        <v>0</v>
      </c>
      <c r="E407" s="1" t="b">
        <f>IF(ISNUMBER(SEARCH(Table2[[#Headers],[שופט]],Table2[[#This Row],[role]:[role]])),TRUE,FALSE)</f>
        <v>1</v>
      </c>
      <c r="F407" s="1" t="b">
        <f>IF(ISNUMBER(SEARCH(Table2[[#Headers],[רשם]],Table2[[#This Row],[role]:[role]])),TRUE,FALSE)</f>
        <v>0</v>
      </c>
      <c r="G407" s="1" t="b">
        <f>IF(ISNUMBER(SEARCH(Table2[[#Headers],[מחוזי]],Table2[[#This Row],[role]:[role]])),TRUE,FALSE)</f>
        <v>0</v>
      </c>
      <c r="H407" s="1" t="b">
        <f>IF(ISNUMBER(SEARCH(Table2[[#Headers],[שלום]],Table2[[#This Row],[role]:[role]])),TRUE,FALSE)</f>
        <v>1</v>
      </c>
      <c r="I407" s="1" t="b">
        <f>IF(ISNUMBER(SEARCH(Table2[[#Headers],[אזורי]],Table2[[#This Row],[role]:[role]])),TRUE,FALSE)</f>
        <v>0</v>
      </c>
      <c r="J407" s="1" t="b">
        <f>IF(ISNUMBER(SEARCH(Table2[[#Headers],[ארצי]],Table2[[#This Row],[role]:[role]])),TRUE,FALSE)</f>
        <v>0</v>
      </c>
      <c r="K407" s="1" t="b">
        <f>IF(ISNUMBER(SEARCH(Table2[[#Headers],[עבודה]],Table2[[#This Row],[role]:[role]])),TRUE,FALSE)</f>
        <v>0</v>
      </c>
      <c r="L407" s="1" t="b">
        <f>IF(ISNUMBER(SEARCH(Table2[[#Headers],[עליון]],Table2[[#This Row],[role]:[role]])),TRUE,FALSE)</f>
        <v>0</v>
      </c>
      <c r="M407" s="1" t="b">
        <f>IF(ISNUMBER(SEARCH(Table2[[#Headers],[נוער]],Table2[[#This Row],[role]:[role]])),TRUE,FALSE)</f>
        <v>0</v>
      </c>
      <c r="N407" s="1" t="b">
        <f>IF(ISNUMBER(SEARCH(Table2[[#Headers],[משנה]],Table2[[#This Row],[role]:[role]])),TRUE,FALSE)</f>
        <v>0</v>
      </c>
      <c r="O407" s="1" t="b">
        <f>IF(ISNUMBER(SEARCH(Table2[[#Headers],[בתי המשפט]],Table2[[#This Row],[role]:[role]])),TRUE,FALSE)</f>
        <v>0</v>
      </c>
      <c r="P407" s="1" t="b">
        <f>IF(ISNUMBER(SEARCH(Table2[[#Headers],[מנהל]],Table2[[#This Row],[role]:[role]])),TRUE,FALSE)</f>
        <v>0</v>
      </c>
      <c r="Q407" s="1" t="b">
        <f>IF(ISNUMBER(SEARCH(Table2[[#Headers],[תעבורה]],Table2[[#This Row],[role]:[role]])),TRUE,FALSE)</f>
        <v>0</v>
      </c>
      <c r="R407" s="1" t="b">
        <f>IF(AND(Table2[[#This Row],[נשיא]]=TRUE,AND(Table2[[#This Row],[סגן]]=FALSE,Table2[[#This Row],[משנה]]=FALSE)),TRUE,FALSE)</f>
        <v>0</v>
      </c>
      <c r="S40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08" spans="1:20" x14ac:dyDescent="0.25">
      <c r="A408" s="1" t="s">
        <v>2678</v>
      </c>
      <c r="B408" s="1" t="str">
        <f>Table2[[#This Row],[Column1]]</f>
        <v>שופט של בימ"ש השלום ירושלים בדימוס</v>
      </c>
      <c r="C408" s="1" t="b">
        <f>IF(ISNUMBER(SEARCH(Table2[[#Headers],[סגן]],Table2[[#This Row],[role]:[role]])),TRUE,FALSE)</f>
        <v>0</v>
      </c>
      <c r="D408" s="1" t="b">
        <f>IF(ISNUMBER(SEARCH(Table2[[#Headers],[נשיא]],Table2[[#This Row],[role]:[role]])),TRUE,FALSE)</f>
        <v>0</v>
      </c>
      <c r="E408" s="1" t="b">
        <f>IF(ISNUMBER(SEARCH(Table2[[#Headers],[שופט]],Table2[[#This Row],[role]:[role]])),TRUE,FALSE)</f>
        <v>1</v>
      </c>
      <c r="F408" s="1" t="b">
        <f>IF(ISNUMBER(SEARCH(Table2[[#Headers],[רשם]],Table2[[#This Row],[role]:[role]])),TRUE,FALSE)</f>
        <v>0</v>
      </c>
      <c r="G408" s="1" t="b">
        <f>IF(ISNUMBER(SEARCH(Table2[[#Headers],[מחוזי]],Table2[[#This Row],[role]:[role]])),TRUE,FALSE)</f>
        <v>0</v>
      </c>
      <c r="H408" s="1" t="b">
        <f>IF(ISNUMBER(SEARCH(Table2[[#Headers],[שלום]],Table2[[#This Row],[role]:[role]])),TRUE,FALSE)</f>
        <v>1</v>
      </c>
      <c r="I408" s="1" t="b">
        <f>IF(ISNUMBER(SEARCH(Table2[[#Headers],[אזורי]],Table2[[#This Row],[role]:[role]])),TRUE,FALSE)</f>
        <v>0</v>
      </c>
      <c r="J408" s="1" t="b">
        <f>IF(ISNUMBER(SEARCH(Table2[[#Headers],[ארצי]],Table2[[#This Row],[role]:[role]])),TRUE,FALSE)</f>
        <v>0</v>
      </c>
      <c r="K408" s="1" t="b">
        <f>IF(ISNUMBER(SEARCH(Table2[[#Headers],[עבודה]],Table2[[#This Row],[role]:[role]])),TRUE,FALSE)</f>
        <v>0</v>
      </c>
      <c r="L408" s="1" t="b">
        <f>IF(ISNUMBER(SEARCH(Table2[[#Headers],[עליון]],Table2[[#This Row],[role]:[role]])),TRUE,FALSE)</f>
        <v>0</v>
      </c>
      <c r="M408" s="1" t="b">
        <f>IF(ISNUMBER(SEARCH(Table2[[#Headers],[נוער]],Table2[[#This Row],[role]:[role]])),TRUE,FALSE)</f>
        <v>0</v>
      </c>
      <c r="N408" s="1" t="b">
        <f>IF(ISNUMBER(SEARCH(Table2[[#Headers],[משנה]],Table2[[#This Row],[role]:[role]])),TRUE,FALSE)</f>
        <v>0</v>
      </c>
      <c r="O408" s="1" t="b">
        <f>IF(ISNUMBER(SEARCH(Table2[[#Headers],[בתי המשפט]],Table2[[#This Row],[role]:[role]])),TRUE,FALSE)</f>
        <v>0</v>
      </c>
      <c r="P408" s="1" t="b">
        <f>IF(ISNUMBER(SEARCH(Table2[[#Headers],[מנהל]],Table2[[#This Row],[role]:[role]])),TRUE,FALSE)</f>
        <v>0</v>
      </c>
      <c r="Q408" s="1" t="b">
        <f>IF(ISNUMBER(SEARCH(Table2[[#Headers],[תעבורה]],Table2[[#This Row],[role]:[role]])),TRUE,FALSE)</f>
        <v>0</v>
      </c>
      <c r="R408" s="1" t="b">
        <f>IF(AND(Table2[[#This Row],[נשיא]]=TRUE,AND(Table2[[#This Row],[סגן]]=FALSE,Table2[[#This Row],[משנה]]=FALSE)),TRUE,FALSE)</f>
        <v>0</v>
      </c>
      <c r="S40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09" spans="1:20" x14ac:dyDescent="0.25">
      <c r="A409" s="1" t="s">
        <v>1433</v>
      </c>
      <c r="B409" s="1" t="str">
        <f>Table2[[#This Row],[Column1]]</f>
        <v>שופט של בימ"ש השלום נצרת</v>
      </c>
      <c r="C409" s="1" t="b">
        <f>IF(ISNUMBER(SEARCH(Table2[[#Headers],[סגן]],Table2[[#This Row],[role]:[role]])),TRUE,FALSE)</f>
        <v>0</v>
      </c>
      <c r="D409" s="1" t="b">
        <f>IF(ISNUMBER(SEARCH(Table2[[#Headers],[נשיא]],Table2[[#This Row],[role]:[role]])),TRUE,FALSE)</f>
        <v>0</v>
      </c>
      <c r="E409" s="1" t="b">
        <f>IF(ISNUMBER(SEARCH(Table2[[#Headers],[שופט]],Table2[[#This Row],[role]:[role]])),TRUE,FALSE)</f>
        <v>1</v>
      </c>
      <c r="F409" s="1" t="b">
        <f>IF(ISNUMBER(SEARCH(Table2[[#Headers],[רשם]],Table2[[#This Row],[role]:[role]])),TRUE,FALSE)</f>
        <v>0</v>
      </c>
      <c r="G409" s="1" t="b">
        <f>IF(ISNUMBER(SEARCH(Table2[[#Headers],[מחוזי]],Table2[[#This Row],[role]:[role]])),TRUE,FALSE)</f>
        <v>0</v>
      </c>
      <c r="H409" s="1" t="b">
        <f>IF(ISNUMBER(SEARCH(Table2[[#Headers],[שלום]],Table2[[#This Row],[role]:[role]])),TRUE,FALSE)</f>
        <v>1</v>
      </c>
      <c r="I409" s="1" t="b">
        <f>IF(ISNUMBER(SEARCH(Table2[[#Headers],[אזורי]],Table2[[#This Row],[role]:[role]])),TRUE,FALSE)</f>
        <v>0</v>
      </c>
      <c r="J409" s="1" t="b">
        <f>IF(ISNUMBER(SEARCH(Table2[[#Headers],[ארצי]],Table2[[#This Row],[role]:[role]])),TRUE,FALSE)</f>
        <v>0</v>
      </c>
      <c r="K409" s="1" t="b">
        <f>IF(ISNUMBER(SEARCH(Table2[[#Headers],[עבודה]],Table2[[#This Row],[role]:[role]])),TRUE,FALSE)</f>
        <v>0</v>
      </c>
      <c r="L409" s="1" t="b">
        <f>IF(ISNUMBER(SEARCH(Table2[[#Headers],[עליון]],Table2[[#This Row],[role]:[role]])),TRUE,FALSE)</f>
        <v>0</v>
      </c>
      <c r="M409" s="1" t="b">
        <f>IF(ISNUMBER(SEARCH(Table2[[#Headers],[נוער]],Table2[[#This Row],[role]:[role]])),TRUE,FALSE)</f>
        <v>0</v>
      </c>
      <c r="N409" s="1" t="b">
        <f>IF(ISNUMBER(SEARCH(Table2[[#Headers],[משנה]],Table2[[#This Row],[role]:[role]])),TRUE,FALSE)</f>
        <v>0</v>
      </c>
      <c r="O409" s="1" t="b">
        <f>IF(ISNUMBER(SEARCH(Table2[[#Headers],[בתי המשפט]],Table2[[#This Row],[role]:[role]])),TRUE,FALSE)</f>
        <v>0</v>
      </c>
      <c r="P409" s="1" t="b">
        <f>IF(ISNUMBER(SEARCH(Table2[[#Headers],[מנהל]],Table2[[#This Row],[role]:[role]])),TRUE,FALSE)</f>
        <v>0</v>
      </c>
      <c r="Q409" s="1" t="b">
        <f>IF(ISNUMBER(SEARCH(Table2[[#Headers],[תעבורה]],Table2[[#This Row],[role]:[role]])),TRUE,FALSE)</f>
        <v>0</v>
      </c>
      <c r="R409" s="1" t="b">
        <f>IF(AND(Table2[[#This Row],[נשיא]]=TRUE,AND(Table2[[#This Row],[סגן]]=FALSE,Table2[[#This Row],[משנה]]=FALSE)),TRUE,FALSE)</f>
        <v>0</v>
      </c>
      <c r="S40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0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10" spans="1:20" x14ac:dyDescent="0.25">
      <c r="A410" s="1" t="s">
        <v>456</v>
      </c>
      <c r="B410" s="1" t="str">
        <f>Table2[[#This Row],[Column1]]</f>
        <v>שופט של בימ"ש השלום צפת בדימוס</v>
      </c>
      <c r="C410" s="1" t="b">
        <f>IF(ISNUMBER(SEARCH(Table2[[#Headers],[סגן]],Table2[[#This Row],[role]:[role]])),TRUE,FALSE)</f>
        <v>0</v>
      </c>
      <c r="D410" s="1" t="b">
        <f>IF(ISNUMBER(SEARCH(Table2[[#Headers],[נשיא]],Table2[[#This Row],[role]:[role]])),TRUE,FALSE)</f>
        <v>0</v>
      </c>
      <c r="E410" s="1" t="b">
        <f>IF(ISNUMBER(SEARCH(Table2[[#Headers],[שופט]],Table2[[#This Row],[role]:[role]])),TRUE,FALSE)</f>
        <v>1</v>
      </c>
      <c r="F410" s="1" t="b">
        <f>IF(ISNUMBER(SEARCH(Table2[[#Headers],[רשם]],Table2[[#This Row],[role]:[role]])),TRUE,FALSE)</f>
        <v>0</v>
      </c>
      <c r="G410" s="1" t="b">
        <f>IF(ISNUMBER(SEARCH(Table2[[#Headers],[מחוזי]],Table2[[#This Row],[role]:[role]])),TRUE,FALSE)</f>
        <v>0</v>
      </c>
      <c r="H410" s="1" t="b">
        <f>IF(ISNUMBER(SEARCH(Table2[[#Headers],[שלום]],Table2[[#This Row],[role]:[role]])),TRUE,FALSE)</f>
        <v>1</v>
      </c>
      <c r="I410" s="1" t="b">
        <f>IF(ISNUMBER(SEARCH(Table2[[#Headers],[אזורי]],Table2[[#This Row],[role]:[role]])),TRUE,FALSE)</f>
        <v>0</v>
      </c>
      <c r="J410" s="1" t="b">
        <f>IF(ISNUMBER(SEARCH(Table2[[#Headers],[ארצי]],Table2[[#This Row],[role]:[role]])),TRUE,FALSE)</f>
        <v>0</v>
      </c>
      <c r="K410" s="1" t="b">
        <f>IF(ISNUMBER(SEARCH(Table2[[#Headers],[עבודה]],Table2[[#This Row],[role]:[role]])),TRUE,FALSE)</f>
        <v>0</v>
      </c>
      <c r="L410" s="1" t="b">
        <f>IF(ISNUMBER(SEARCH(Table2[[#Headers],[עליון]],Table2[[#This Row],[role]:[role]])),TRUE,FALSE)</f>
        <v>0</v>
      </c>
      <c r="M410" s="1" t="b">
        <f>IF(ISNUMBER(SEARCH(Table2[[#Headers],[נוער]],Table2[[#This Row],[role]:[role]])),TRUE,FALSE)</f>
        <v>0</v>
      </c>
      <c r="N410" s="1" t="b">
        <f>IF(ISNUMBER(SEARCH(Table2[[#Headers],[משנה]],Table2[[#This Row],[role]:[role]])),TRUE,FALSE)</f>
        <v>0</v>
      </c>
      <c r="O410" s="1" t="b">
        <f>IF(ISNUMBER(SEARCH(Table2[[#Headers],[בתי המשפט]],Table2[[#This Row],[role]:[role]])),TRUE,FALSE)</f>
        <v>0</v>
      </c>
      <c r="P410" s="1" t="b">
        <f>IF(ISNUMBER(SEARCH(Table2[[#Headers],[מנהל]],Table2[[#This Row],[role]:[role]])),TRUE,FALSE)</f>
        <v>0</v>
      </c>
      <c r="Q410" s="1" t="b">
        <f>IF(ISNUMBER(SEARCH(Table2[[#Headers],[תעבורה]],Table2[[#This Row],[role]:[role]])),TRUE,FALSE)</f>
        <v>0</v>
      </c>
      <c r="R410" s="1" t="b">
        <f>IF(AND(Table2[[#This Row],[נשיא]]=TRUE,AND(Table2[[#This Row],[סגן]]=FALSE,Table2[[#This Row],[משנה]]=FALSE)),TRUE,FALSE)</f>
        <v>0</v>
      </c>
      <c r="S41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11" spans="1:20" x14ac:dyDescent="0.25">
      <c r="A411" s="1" t="s">
        <v>3711</v>
      </c>
      <c r="B411" s="1" t="str">
        <f>Table2[[#This Row],[Column1]]</f>
        <v>שופט של בימ"ש השלום תל-אביב</v>
      </c>
      <c r="C411" s="1" t="b">
        <f>IF(ISNUMBER(SEARCH(Table2[[#Headers],[סגן]],Table2[[#This Row],[role]:[role]])),TRUE,FALSE)</f>
        <v>0</v>
      </c>
      <c r="D411" s="1" t="b">
        <f>IF(ISNUMBER(SEARCH(Table2[[#Headers],[נשיא]],Table2[[#This Row],[role]:[role]])),TRUE,FALSE)</f>
        <v>0</v>
      </c>
      <c r="E411" s="1" t="b">
        <f>IF(ISNUMBER(SEARCH(Table2[[#Headers],[שופט]],Table2[[#This Row],[role]:[role]])),TRUE,FALSE)</f>
        <v>1</v>
      </c>
      <c r="F411" s="1" t="b">
        <f>IF(ISNUMBER(SEARCH(Table2[[#Headers],[רשם]],Table2[[#This Row],[role]:[role]])),TRUE,FALSE)</f>
        <v>0</v>
      </c>
      <c r="G411" s="1" t="b">
        <f>IF(ISNUMBER(SEARCH(Table2[[#Headers],[מחוזי]],Table2[[#This Row],[role]:[role]])),TRUE,FALSE)</f>
        <v>0</v>
      </c>
      <c r="H411" s="1" t="b">
        <f>IF(ISNUMBER(SEARCH(Table2[[#Headers],[שלום]],Table2[[#This Row],[role]:[role]])),TRUE,FALSE)</f>
        <v>1</v>
      </c>
      <c r="I411" s="1" t="b">
        <f>IF(ISNUMBER(SEARCH(Table2[[#Headers],[אזורי]],Table2[[#This Row],[role]:[role]])),TRUE,FALSE)</f>
        <v>0</v>
      </c>
      <c r="J411" s="1" t="b">
        <f>IF(ISNUMBER(SEARCH(Table2[[#Headers],[ארצי]],Table2[[#This Row],[role]:[role]])),TRUE,FALSE)</f>
        <v>0</v>
      </c>
      <c r="K411" s="1" t="b">
        <f>IF(ISNUMBER(SEARCH(Table2[[#Headers],[עבודה]],Table2[[#This Row],[role]:[role]])),TRUE,FALSE)</f>
        <v>0</v>
      </c>
      <c r="L411" s="1" t="b">
        <f>IF(ISNUMBER(SEARCH(Table2[[#Headers],[עליון]],Table2[[#This Row],[role]:[role]])),TRUE,FALSE)</f>
        <v>0</v>
      </c>
      <c r="M411" s="1" t="b">
        <f>IF(ISNUMBER(SEARCH(Table2[[#Headers],[נוער]],Table2[[#This Row],[role]:[role]])),TRUE,FALSE)</f>
        <v>0</v>
      </c>
      <c r="N411" s="1" t="b">
        <f>IF(ISNUMBER(SEARCH(Table2[[#Headers],[משנה]],Table2[[#This Row],[role]:[role]])),TRUE,FALSE)</f>
        <v>0</v>
      </c>
      <c r="O411" s="1" t="b">
        <f>IF(ISNUMBER(SEARCH(Table2[[#Headers],[בתי המשפט]],Table2[[#This Row],[role]:[role]])),TRUE,FALSE)</f>
        <v>0</v>
      </c>
      <c r="P411" s="1" t="b">
        <f>IF(ISNUMBER(SEARCH(Table2[[#Headers],[מנהל]],Table2[[#This Row],[role]:[role]])),TRUE,FALSE)</f>
        <v>0</v>
      </c>
      <c r="Q411" s="1" t="b">
        <f>IF(ISNUMBER(SEARCH(Table2[[#Headers],[תעבורה]],Table2[[#This Row],[role]:[role]])),TRUE,FALSE)</f>
        <v>0</v>
      </c>
      <c r="R411" s="1" t="b">
        <f>IF(AND(Table2[[#This Row],[נשיא]]=TRUE,AND(Table2[[#This Row],[סגן]]=FALSE,Table2[[#This Row],[משנה]]=FALSE)),TRUE,FALSE)</f>
        <v>0</v>
      </c>
      <c r="S41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12" spans="1:20" x14ac:dyDescent="0.25">
      <c r="A412" s="1" t="s">
        <v>1594</v>
      </c>
      <c r="B412" s="1" t="str">
        <f>Table2[[#This Row],[Column1]]</f>
        <v>שופט של בימ"ש לעניינים מקומיים</v>
      </c>
      <c r="C412" s="1" t="b">
        <f>IF(ISNUMBER(SEARCH(Table2[[#Headers],[סגן]],Table2[[#This Row],[role]:[role]])),TRUE,FALSE)</f>
        <v>0</v>
      </c>
      <c r="D412" s="1" t="b">
        <f>IF(ISNUMBER(SEARCH(Table2[[#Headers],[נשיא]],Table2[[#This Row],[role]:[role]])),TRUE,FALSE)</f>
        <v>0</v>
      </c>
      <c r="E412" s="1" t="b">
        <f>IF(ISNUMBER(SEARCH(Table2[[#Headers],[שופט]],Table2[[#This Row],[role]:[role]])),TRUE,FALSE)</f>
        <v>1</v>
      </c>
      <c r="F412" s="1" t="b">
        <f>IF(ISNUMBER(SEARCH(Table2[[#Headers],[רשם]],Table2[[#This Row],[role]:[role]])),TRUE,FALSE)</f>
        <v>0</v>
      </c>
      <c r="G412" s="1" t="b">
        <f>IF(ISNUMBER(SEARCH(Table2[[#Headers],[מחוזי]],Table2[[#This Row],[role]:[role]])),TRUE,FALSE)</f>
        <v>0</v>
      </c>
      <c r="H412" s="1" t="b">
        <f>IF(ISNUMBER(SEARCH(Table2[[#Headers],[שלום]],Table2[[#This Row],[role]:[role]])),TRUE,FALSE)</f>
        <v>0</v>
      </c>
      <c r="I412" s="1" t="b">
        <f>IF(ISNUMBER(SEARCH(Table2[[#Headers],[אזורי]],Table2[[#This Row],[role]:[role]])),TRUE,FALSE)</f>
        <v>0</v>
      </c>
      <c r="J412" s="1" t="b">
        <f>IF(ISNUMBER(SEARCH(Table2[[#Headers],[ארצי]],Table2[[#This Row],[role]:[role]])),TRUE,FALSE)</f>
        <v>0</v>
      </c>
      <c r="K412" s="1" t="b">
        <f>IF(ISNUMBER(SEARCH(Table2[[#Headers],[עבודה]],Table2[[#This Row],[role]:[role]])),TRUE,FALSE)</f>
        <v>0</v>
      </c>
      <c r="L412" s="1" t="b">
        <f>IF(ISNUMBER(SEARCH(Table2[[#Headers],[עליון]],Table2[[#This Row],[role]:[role]])),TRUE,FALSE)</f>
        <v>0</v>
      </c>
      <c r="M412" s="1" t="b">
        <f>IF(ISNUMBER(SEARCH(Table2[[#Headers],[נוער]],Table2[[#This Row],[role]:[role]])),TRUE,FALSE)</f>
        <v>0</v>
      </c>
      <c r="N412" s="1" t="b">
        <f>IF(ISNUMBER(SEARCH(Table2[[#Headers],[משנה]],Table2[[#This Row],[role]:[role]])),TRUE,FALSE)</f>
        <v>0</v>
      </c>
      <c r="O412" s="1" t="b">
        <f>IF(ISNUMBER(SEARCH(Table2[[#Headers],[בתי המשפט]],Table2[[#This Row],[role]:[role]])),TRUE,FALSE)</f>
        <v>0</v>
      </c>
      <c r="P412" s="1" t="b">
        <f>IF(ISNUMBER(SEARCH(Table2[[#Headers],[מנהל]],Table2[[#This Row],[role]:[role]])),TRUE,FALSE)</f>
        <v>0</v>
      </c>
      <c r="Q412" s="1" t="b">
        <f>IF(ISNUMBER(SEARCH(Table2[[#Headers],[תעבורה]],Table2[[#This Row],[role]:[role]])),TRUE,FALSE)</f>
        <v>0</v>
      </c>
      <c r="R412" s="1" t="b">
        <f>IF(AND(Table2[[#This Row],[נשיא]]=TRUE,AND(Table2[[#This Row],[סגן]]=FALSE,Table2[[#This Row],[משנה]]=FALSE)),TRUE,FALSE)</f>
        <v>0</v>
      </c>
      <c r="S41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413" spans="1:20" x14ac:dyDescent="0.25">
      <c r="A413" s="1" t="s">
        <v>214</v>
      </c>
      <c r="B413" s="1" t="str">
        <f>Table2[[#This Row],[Column1]]</f>
        <v>שופט של בימ"ש מחוזי</v>
      </c>
      <c r="C413" s="1" t="b">
        <f>IF(ISNUMBER(SEARCH(Table2[[#Headers],[סגן]],Table2[[#This Row],[role]:[role]])),TRUE,FALSE)</f>
        <v>0</v>
      </c>
      <c r="D413" s="1" t="b">
        <f>IF(ISNUMBER(SEARCH(Table2[[#Headers],[נשיא]],Table2[[#This Row],[role]:[role]])),TRUE,FALSE)</f>
        <v>0</v>
      </c>
      <c r="E413" s="1" t="b">
        <f>IF(ISNUMBER(SEARCH(Table2[[#Headers],[שופט]],Table2[[#This Row],[role]:[role]])),TRUE,FALSE)</f>
        <v>1</v>
      </c>
      <c r="F413" s="1" t="b">
        <f>IF(ISNUMBER(SEARCH(Table2[[#Headers],[רשם]],Table2[[#This Row],[role]:[role]])),TRUE,FALSE)</f>
        <v>0</v>
      </c>
      <c r="G413" s="1" t="b">
        <f>IF(ISNUMBER(SEARCH(Table2[[#Headers],[מחוזי]],Table2[[#This Row],[role]:[role]])),TRUE,FALSE)</f>
        <v>1</v>
      </c>
      <c r="H413" s="1" t="b">
        <f>IF(ISNUMBER(SEARCH(Table2[[#Headers],[שלום]],Table2[[#This Row],[role]:[role]])),TRUE,FALSE)</f>
        <v>0</v>
      </c>
      <c r="I413" s="1" t="b">
        <f>IF(ISNUMBER(SEARCH(Table2[[#Headers],[אזורי]],Table2[[#This Row],[role]:[role]])),TRUE,FALSE)</f>
        <v>0</v>
      </c>
      <c r="J413" s="1" t="b">
        <f>IF(ISNUMBER(SEARCH(Table2[[#Headers],[ארצי]],Table2[[#This Row],[role]:[role]])),TRUE,FALSE)</f>
        <v>0</v>
      </c>
      <c r="K413" s="1" t="b">
        <f>IF(ISNUMBER(SEARCH(Table2[[#Headers],[עבודה]],Table2[[#This Row],[role]:[role]])),TRUE,FALSE)</f>
        <v>0</v>
      </c>
      <c r="L413" s="1" t="b">
        <f>IF(ISNUMBER(SEARCH(Table2[[#Headers],[עליון]],Table2[[#This Row],[role]:[role]])),TRUE,FALSE)</f>
        <v>0</v>
      </c>
      <c r="M413" s="1" t="b">
        <f>IF(ISNUMBER(SEARCH(Table2[[#Headers],[נוער]],Table2[[#This Row],[role]:[role]])),TRUE,FALSE)</f>
        <v>0</v>
      </c>
      <c r="N413" s="1" t="b">
        <f>IF(ISNUMBER(SEARCH(Table2[[#Headers],[משנה]],Table2[[#This Row],[role]:[role]])),TRUE,FALSE)</f>
        <v>0</v>
      </c>
      <c r="O413" s="1" t="b">
        <f>IF(ISNUMBER(SEARCH(Table2[[#Headers],[בתי המשפט]],Table2[[#This Row],[role]:[role]])),TRUE,FALSE)</f>
        <v>0</v>
      </c>
      <c r="P413" s="1" t="b">
        <f>IF(ISNUMBER(SEARCH(Table2[[#Headers],[מנהל]],Table2[[#This Row],[role]:[role]])),TRUE,FALSE)</f>
        <v>0</v>
      </c>
      <c r="Q413" s="1" t="b">
        <f>IF(ISNUMBER(SEARCH(Table2[[#Headers],[תעבורה]],Table2[[#This Row],[role]:[role]])),TRUE,FALSE)</f>
        <v>0</v>
      </c>
      <c r="R413" s="1" t="b">
        <f>IF(AND(Table2[[#This Row],[נשיא]]=TRUE,AND(Table2[[#This Row],[סגן]]=FALSE,Table2[[#This Row],[משנה]]=FALSE)),TRUE,FALSE)</f>
        <v>0</v>
      </c>
      <c r="S41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14" spans="1:20" x14ac:dyDescent="0.25">
      <c r="A414" s="1" t="s">
        <v>2565</v>
      </c>
      <c r="B414" s="1" t="str">
        <f>Table2[[#This Row],[Column1]]</f>
        <v>שופט של בימ"ש מחוזי באר שבע</v>
      </c>
      <c r="C414" s="1" t="b">
        <f>IF(ISNUMBER(SEARCH(Table2[[#Headers],[סגן]],Table2[[#This Row],[role]:[role]])),TRUE,FALSE)</f>
        <v>0</v>
      </c>
      <c r="D414" s="1" t="b">
        <f>IF(ISNUMBER(SEARCH(Table2[[#Headers],[נשיא]],Table2[[#This Row],[role]:[role]])),TRUE,FALSE)</f>
        <v>0</v>
      </c>
      <c r="E414" s="1" t="b">
        <f>IF(ISNUMBER(SEARCH(Table2[[#Headers],[שופט]],Table2[[#This Row],[role]:[role]])),TRUE,FALSE)</f>
        <v>1</v>
      </c>
      <c r="F414" s="1" t="b">
        <f>IF(ISNUMBER(SEARCH(Table2[[#Headers],[רשם]],Table2[[#This Row],[role]:[role]])),TRUE,FALSE)</f>
        <v>0</v>
      </c>
      <c r="G414" s="1" t="b">
        <f>IF(ISNUMBER(SEARCH(Table2[[#Headers],[מחוזי]],Table2[[#This Row],[role]:[role]])),TRUE,FALSE)</f>
        <v>1</v>
      </c>
      <c r="H414" s="1" t="b">
        <f>IF(ISNUMBER(SEARCH(Table2[[#Headers],[שלום]],Table2[[#This Row],[role]:[role]])),TRUE,FALSE)</f>
        <v>0</v>
      </c>
      <c r="I414" s="1" t="b">
        <f>IF(ISNUMBER(SEARCH(Table2[[#Headers],[אזורי]],Table2[[#This Row],[role]:[role]])),TRUE,FALSE)</f>
        <v>0</v>
      </c>
      <c r="J414" s="1" t="b">
        <f>IF(ISNUMBER(SEARCH(Table2[[#Headers],[ארצי]],Table2[[#This Row],[role]:[role]])),TRUE,FALSE)</f>
        <v>0</v>
      </c>
      <c r="K414" s="1" t="b">
        <f>IF(ISNUMBER(SEARCH(Table2[[#Headers],[עבודה]],Table2[[#This Row],[role]:[role]])),TRUE,FALSE)</f>
        <v>0</v>
      </c>
      <c r="L414" s="1" t="b">
        <f>IF(ISNUMBER(SEARCH(Table2[[#Headers],[עליון]],Table2[[#This Row],[role]:[role]])),TRUE,FALSE)</f>
        <v>0</v>
      </c>
      <c r="M414" s="1" t="b">
        <f>IF(ISNUMBER(SEARCH(Table2[[#Headers],[נוער]],Table2[[#This Row],[role]:[role]])),TRUE,FALSE)</f>
        <v>0</v>
      </c>
      <c r="N414" s="1" t="b">
        <f>IF(ISNUMBER(SEARCH(Table2[[#Headers],[משנה]],Table2[[#This Row],[role]:[role]])),TRUE,FALSE)</f>
        <v>0</v>
      </c>
      <c r="O414" s="1" t="b">
        <f>IF(ISNUMBER(SEARCH(Table2[[#Headers],[בתי המשפט]],Table2[[#This Row],[role]:[role]])),TRUE,FALSE)</f>
        <v>0</v>
      </c>
      <c r="P414" s="1" t="b">
        <f>IF(ISNUMBER(SEARCH(Table2[[#Headers],[מנהל]],Table2[[#This Row],[role]:[role]])),TRUE,FALSE)</f>
        <v>0</v>
      </c>
      <c r="Q414" s="1" t="b">
        <f>IF(ISNUMBER(SEARCH(Table2[[#Headers],[תעבורה]],Table2[[#This Row],[role]:[role]])),TRUE,FALSE)</f>
        <v>0</v>
      </c>
      <c r="R414" s="1" t="b">
        <f>IF(AND(Table2[[#This Row],[נשיא]]=TRUE,AND(Table2[[#This Row],[סגן]]=FALSE,Table2[[#This Row],[משנה]]=FALSE)),TRUE,FALSE)</f>
        <v>0</v>
      </c>
      <c r="S41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15" spans="1:20" x14ac:dyDescent="0.25">
      <c r="A415" s="1" t="s">
        <v>2703</v>
      </c>
      <c r="B415" s="1" t="str">
        <f>Table2[[#This Row],[Column1]]</f>
        <v>שופט של בימ"ש מחוזי בבאר שבע</v>
      </c>
      <c r="C415" s="1" t="b">
        <f>IF(ISNUMBER(SEARCH(Table2[[#Headers],[סגן]],Table2[[#This Row],[role]:[role]])),TRUE,FALSE)</f>
        <v>0</v>
      </c>
      <c r="D415" s="1" t="b">
        <f>IF(ISNUMBER(SEARCH(Table2[[#Headers],[נשיא]],Table2[[#This Row],[role]:[role]])),TRUE,FALSE)</f>
        <v>0</v>
      </c>
      <c r="E415" s="1" t="b">
        <f>IF(ISNUMBER(SEARCH(Table2[[#Headers],[שופט]],Table2[[#This Row],[role]:[role]])),TRUE,FALSE)</f>
        <v>1</v>
      </c>
      <c r="F415" s="1" t="b">
        <f>IF(ISNUMBER(SEARCH(Table2[[#Headers],[רשם]],Table2[[#This Row],[role]:[role]])),TRUE,FALSE)</f>
        <v>0</v>
      </c>
      <c r="G415" s="1" t="b">
        <f>IF(ISNUMBER(SEARCH(Table2[[#Headers],[מחוזי]],Table2[[#This Row],[role]:[role]])),TRUE,FALSE)</f>
        <v>1</v>
      </c>
      <c r="H415" s="1" t="b">
        <f>IF(ISNUMBER(SEARCH(Table2[[#Headers],[שלום]],Table2[[#This Row],[role]:[role]])),TRUE,FALSE)</f>
        <v>0</v>
      </c>
      <c r="I415" s="1" t="b">
        <f>IF(ISNUMBER(SEARCH(Table2[[#Headers],[אזורי]],Table2[[#This Row],[role]:[role]])),TRUE,FALSE)</f>
        <v>0</v>
      </c>
      <c r="J415" s="1" t="b">
        <f>IF(ISNUMBER(SEARCH(Table2[[#Headers],[ארצי]],Table2[[#This Row],[role]:[role]])),TRUE,FALSE)</f>
        <v>0</v>
      </c>
      <c r="K415" s="1" t="b">
        <f>IF(ISNUMBER(SEARCH(Table2[[#Headers],[עבודה]],Table2[[#This Row],[role]:[role]])),TRUE,FALSE)</f>
        <v>0</v>
      </c>
      <c r="L415" s="1" t="b">
        <f>IF(ISNUMBER(SEARCH(Table2[[#Headers],[עליון]],Table2[[#This Row],[role]:[role]])),TRUE,FALSE)</f>
        <v>0</v>
      </c>
      <c r="M415" s="1" t="b">
        <f>IF(ISNUMBER(SEARCH(Table2[[#Headers],[נוער]],Table2[[#This Row],[role]:[role]])),TRUE,FALSE)</f>
        <v>0</v>
      </c>
      <c r="N415" s="1" t="b">
        <f>IF(ISNUMBER(SEARCH(Table2[[#Headers],[משנה]],Table2[[#This Row],[role]:[role]])),TRUE,FALSE)</f>
        <v>0</v>
      </c>
      <c r="O415" s="1" t="b">
        <f>IF(ISNUMBER(SEARCH(Table2[[#Headers],[בתי המשפט]],Table2[[#This Row],[role]:[role]])),TRUE,FALSE)</f>
        <v>0</v>
      </c>
      <c r="P415" s="1" t="b">
        <f>IF(ISNUMBER(SEARCH(Table2[[#Headers],[מנהל]],Table2[[#This Row],[role]:[role]])),TRUE,FALSE)</f>
        <v>0</v>
      </c>
      <c r="Q415" s="1" t="b">
        <f>IF(ISNUMBER(SEARCH(Table2[[#Headers],[תעבורה]],Table2[[#This Row],[role]:[role]])),TRUE,FALSE)</f>
        <v>0</v>
      </c>
      <c r="R415" s="1" t="b">
        <f>IF(AND(Table2[[#This Row],[נשיא]]=TRUE,AND(Table2[[#This Row],[סגן]]=FALSE,Table2[[#This Row],[משנה]]=FALSE)),TRUE,FALSE)</f>
        <v>0</v>
      </c>
      <c r="S41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16" spans="1:20" x14ac:dyDescent="0.25">
      <c r="A416" s="1" t="s">
        <v>2557</v>
      </c>
      <c r="B416" s="1" t="str">
        <f>Table2[[#This Row],[Column1]]</f>
        <v>שופט של בימ"ש מחוזי בבאר שבע בדימוס</v>
      </c>
      <c r="C416" s="1" t="b">
        <f>IF(ISNUMBER(SEARCH(Table2[[#Headers],[סגן]],Table2[[#This Row],[role]:[role]])),TRUE,FALSE)</f>
        <v>0</v>
      </c>
      <c r="D416" s="1" t="b">
        <f>IF(ISNUMBER(SEARCH(Table2[[#Headers],[נשיא]],Table2[[#This Row],[role]:[role]])),TRUE,FALSE)</f>
        <v>0</v>
      </c>
      <c r="E416" s="1" t="b">
        <f>IF(ISNUMBER(SEARCH(Table2[[#Headers],[שופט]],Table2[[#This Row],[role]:[role]])),TRUE,FALSE)</f>
        <v>1</v>
      </c>
      <c r="F416" s="1" t="b">
        <f>IF(ISNUMBER(SEARCH(Table2[[#Headers],[רשם]],Table2[[#This Row],[role]:[role]])),TRUE,FALSE)</f>
        <v>0</v>
      </c>
      <c r="G416" s="1" t="b">
        <f>IF(ISNUMBER(SEARCH(Table2[[#Headers],[מחוזי]],Table2[[#This Row],[role]:[role]])),TRUE,FALSE)</f>
        <v>1</v>
      </c>
      <c r="H416" s="1" t="b">
        <f>IF(ISNUMBER(SEARCH(Table2[[#Headers],[שלום]],Table2[[#This Row],[role]:[role]])),TRUE,FALSE)</f>
        <v>0</v>
      </c>
      <c r="I416" s="1" t="b">
        <f>IF(ISNUMBER(SEARCH(Table2[[#Headers],[אזורי]],Table2[[#This Row],[role]:[role]])),TRUE,FALSE)</f>
        <v>0</v>
      </c>
      <c r="J416" s="1" t="b">
        <f>IF(ISNUMBER(SEARCH(Table2[[#Headers],[ארצי]],Table2[[#This Row],[role]:[role]])),TRUE,FALSE)</f>
        <v>0</v>
      </c>
      <c r="K416" s="1" t="b">
        <f>IF(ISNUMBER(SEARCH(Table2[[#Headers],[עבודה]],Table2[[#This Row],[role]:[role]])),TRUE,FALSE)</f>
        <v>0</v>
      </c>
      <c r="L416" s="1" t="b">
        <f>IF(ISNUMBER(SEARCH(Table2[[#Headers],[עליון]],Table2[[#This Row],[role]:[role]])),TRUE,FALSE)</f>
        <v>0</v>
      </c>
      <c r="M416" s="1" t="b">
        <f>IF(ISNUMBER(SEARCH(Table2[[#Headers],[נוער]],Table2[[#This Row],[role]:[role]])),TRUE,FALSE)</f>
        <v>0</v>
      </c>
      <c r="N416" s="1" t="b">
        <f>IF(ISNUMBER(SEARCH(Table2[[#Headers],[משנה]],Table2[[#This Row],[role]:[role]])),TRUE,FALSE)</f>
        <v>0</v>
      </c>
      <c r="O416" s="1" t="b">
        <f>IF(ISNUMBER(SEARCH(Table2[[#Headers],[בתי המשפט]],Table2[[#This Row],[role]:[role]])),TRUE,FALSE)</f>
        <v>0</v>
      </c>
      <c r="P416" s="1" t="b">
        <f>IF(ISNUMBER(SEARCH(Table2[[#Headers],[מנהל]],Table2[[#This Row],[role]:[role]])),TRUE,FALSE)</f>
        <v>0</v>
      </c>
      <c r="Q416" s="1" t="b">
        <f>IF(ISNUMBER(SEARCH(Table2[[#Headers],[תעבורה]],Table2[[#This Row],[role]:[role]])),TRUE,FALSE)</f>
        <v>0</v>
      </c>
      <c r="R416" s="1" t="b">
        <f>IF(AND(Table2[[#This Row],[נשיא]]=TRUE,AND(Table2[[#This Row],[סגן]]=FALSE,Table2[[#This Row],[משנה]]=FALSE)),TRUE,FALSE)</f>
        <v>0</v>
      </c>
      <c r="S41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17" spans="1:20" x14ac:dyDescent="0.25">
      <c r="A417" s="1" t="s">
        <v>821</v>
      </c>
      <c r="B417" s="1" t="str">
        <f>Table2[[#This Row],[Column1]]</f>
        <v>שופט של בימ"ש מחוזי בדימוס</v>
      </c>
      <c r="C417" s="1" t="b">
        <f>IF(ISNUMBER(SEARCH(Table2[[#Headers],[סגן]],Table2[[#This Row],[role]:[role]])),TRUE,FALSE)</f>
        <v>0</v>
      </c>
      <c r="D417" s="1" t="b">
        <f>IF(ISNUMBER(SEARCH(Table2[[#Headers],[נשיא]],Table2[[#This Row],[role]:[role]])),TRUE,FALSE)</f>
        <v>0</v>
      </c>
      <c r="E417" s="1" t="b">
        <f>IF(ISNUMBER(SEARCH(Table2[[#Headers],[שופט]],Table2[[#This Row],[role]:[role]])),TRUE,FALSE)</f>
        <v>1</v>
      </c>
      <c r="F417" s="1" t="b">
        <f>IF(ISNUMBER(SEARCH(Table2[[#Headers],[רשם]],Table2[[#This Row],[role]:[role]])),TRUE,FALSE)</f>
        <v>0</v>
      </c>
      <c r="G417" s="1" t="b">
        <f>IF(ISNUMBER(SEARCH(Table2[[#Headers],[מחוזי]],Table2[[#This Row],[role]:[role]])),TRUE,FALSE)</f>
        <v>1</v>
      </c>
      <c r="H417" s="1" t="b">
        <f>IF(ISNUMBER(SEARCH(Table2[[#Headers],[שלום]],Table2[[#This Row],[role]:[role]])),TRUE,FALSE)</f>
        <v>0</v>
      </c>
      <c r="I417" s="1" t="b">
        <f>IF(ISNUMBER(SEARCH(Table2[[#Headers],[אזורי]],Table2[[#This Row],[role]:[role]])),TRUE,FALSE)</f>
        <v>0</v>
      </c>
      <c r="J417" s="1" t="b">
        <f>IF(ISNUMBER(SEARCH(Table2[[#Headers],[ארצי]],Table2[[#This Row],[role]:[role]])),TRUE,FALSE)</f>
        <v>0</v>
      </c>
      <c r="K417" s="1" t="b">
        <f>IF(ISNUMBER(SEARCH(Table2[[#Headers],[עבודה]],Table2[[#This Row],[role]:[role]])),TRUE,FALSE)</f>
        <v>0</v>
      </c>
      <c r="L417" s="1" t="b">
        <f>IF(ISNUMBER(SEARCH(Table2[[#Headers],[עליון]],Table2[[#This Row],[role]:[role]])),TRUE,FALSE)</f>
        <v>0</v>
      </c>
      <c r="M417" s="1" t="b">
        <f>IF(ISNUMBER(SEARCH(Table2[[#Headers],[נוער]],Table2[[#This Row],[role]:[role]])),TRUE,FALSE)</f>
        <v>0</v>
      </c>
      <c r="N417" s="1" t="b">
        <f>IF(ISNUMBER(SEARCH(Table2[[#Headers],[משנה]],Table2[[#This Row],[role]:[role]])),TRUE,FALSE)</f>
        <v>0</v>
      </c>
      <c r="O417" s="1" t="b">
        <f>IF(ISNUMBER(SEARCH(Table2[[#Headers],[בתי המשפט]],Table2[[#This Row],[role]:[role]])),TRUE,FALSE)</f>
        <v>0</v>
      </c>
      <c r="P417" s="1" t="b">
        <f>IF(ISNUMBER(SEARCH(Table2[[#Headers],[מנהל]],Table2[[#This Row],[role]:[role]])),TRUE,FALSE)</f>
        <v>0</v>
      </c>
      <c r="Q417" s="1" t="b">
        <f>IF(ISNUMBER(SEARCH(Table2[[#Headers],[תעבורה]],Table2[[#This Row],[role]:[role]])),TRUE,FALSE)</f>
        <v>0</v>
      </c>
      <c r="R417" s="1" t="b">
        <f>IF(AND(Table2[[#This Row],[נשיא]]=TRUE,AND(Table2[[#This Row],[סגן]]=FALSE,Table2[[#This Row],[משנה]]=FALSE)),TRUE,FALSE)</f>
        <v>0</v>
      </c>
      <c r="S41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18" spans="1:20" x14ac:dyDescent="0.25">
      <c r="A418" s="1" t="s">
        <v>2178</v>
      </c>
      <c r="B418" s="1" t="str">
        <f>Table2[[#This Row],[Column1]]</f>
        <v>שופט של בימ"ש מחוזי בחיפה</v>
      </c>
      <c r="C418" s="1" t="b">
        <f>IF(ISNUMBER(SEARCH(Table2[[#Headers],[סגן]],Table2[[#This Row],[role]:[role]])),TRUE,FALSE)</f>
        <v>0</v>
      </c>
      <c r="D418" s="1" t="b">
        <f>IF(ISNUMBER(SEARCH(Table2[[#Headers],[נשיא]],Table2[[#This Row],[role]:[role]])),TRUE,FALSE)</f>
        <v>0</v>
      </c>
      <c r="E418" s="1" t="b">
        <f>IF(ISNUMBER(SEARCH(Table2[[#Headers],[שופט]],Table2[[#This Row],[role]:[role]])),TRUE,FALSE)</f>
        <v>1</v>
      </c>
      <c r="F418" s="1" t="b">
        <f>IF(ISNUMBER(SEARCH(Table2[[#Headers],[רשם]],Table2[[#This Row],[role]:[role]])),TRUE,FALSE)</f>
        <v>0</v>
      </c>
      <c r="G418" s="1" t="b">
        <f>IF(ISNUMBER(SEARCH(Table2[[#Headers],[מחוזי]],Table2[[#This Row],[role]:[role]])),TRUE,FALSE)</f>
        <v>1</v>
      </c>
      <c r="H418" s="1" t="b">
        <f>IF(ISNUMBER(SEARCH(Table2[[#Headers],[שלום]],Table2[[#This Row],[role]:[role]])),TRUE,FALSE)</f>
        <v>0</v>
      </c>
      <c r="I418" s="1" t="b">
        <f>IF(ISNUMBER(SEARCH(Table2[[#Headers],[אזורי]],Table2[[#This Row],[role]:[role]])),TRUE,FALSE)</f>
        <v>0</v>
      </c>
      <c r="J418" s="1" t="b">
        <f>IF(ISNUMBER(SEARCH(Table2[[#Headers],[ארצי]],Table2[[#This Row],[role]:[role]])),TRUE,FALSE)</f>
        <v>0</v>
      </c>
      <c r="K418" s="1" t="b">
        <f>IF(ISNUMBER(SEARCH(Table2[[#Headers],[עבודה]],Table2[[#This Row],[role]:[role]])),TRUE,FALSE)</f>
        <v>0</v>
      </c>
      <c r="L418" s="1" t="b">
        <f>IF(ISNUMBER(SEARCH(Table2[[#Headers],[עליון]],Table2[[#This Row],[role]:[role]])),TRUE,FALSE)</f>
        <v>0</v>
      </c>
      <c r="M418" s="1" t="b">
        <f>IF(ISNUMBER(SEARCH(Table2[[#Headers],[נוער]],Table2[[#This Row],[role]:[role]])),TRUE,FALSE)</f>
        <v>0</v>
      </c>
      <c r="N418" s="1" t="b">
        <f>IF(ISNUMBER(SEARCH(Table2[[#Headers],[משנה]],Table2[[#This Row],[role]:[role]])),TRUE,FALSE)</f>
        <v>0</v>
      </c>
      <c r="O418" s="1" t="b">
        <f>IF(ISNUMBER(SEARCH(Table2[[#Headers],[בתי המשפט]],Table2[[#This Row],[role]:[role]])),TRUE,FALSE)</f>
        <v>0</v>
      </c>
      <c r="P418" s="1" t="b">
        <f>IF(ISNUMBER(SEARCH(Table2[[#Headers],[מנהל]],Table2[[#This Row],[role]:[role]])),TRUE,FALSE)</f>
        <v>0</v>
      </c>
      <c r="Q418" s="1" t="b">
        <f>IF(ISNUMBER(SEARCH(Table2[[#Headers],[תעבורה]],Table2[[#This Row],[role]:[role]])),TRUE,FALSE)</f>
        <v>0</v>
      </c>
      <c r="R418" s="1" t="b">
        <f>IF(AND(Table2[[#This Row],[נשיא]]=TRUE,AND(Table2[[#This Row],[סגן]]=FALSE,Table2[[#This Row],[משנה]]=FALSE)),TRUE,FALSE)</f>
        <v>0</v>
      </c>
      <c r="S41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19" spans="1:20" x14ac:dyDescent="0.25">
      <c r="A419" s="1" t="s">
        <v>2145</v>
      </c>
      <c r="B419" s="1" t="str">
        <f>Table2[[#This Row],[Column1]]</f>
        <v>שופט של בימ"ש מחוזי בירושלים</v>
      </c>
      <c r="C419" s="1" t="b">
        <f>IF(ISNUMBER(SEARCH(Table2[[#Headers],[סגן]],Table2[[#This Row],[role]:[role]])),TRUE,FALSE)</f>
        <v>0</v>
      </c>
      <c r="D419" s="1" t="b">
        <f>IF(ISNUMBER(SEARCH(Table2[[#Headers],[נשיא]],Table2[[#This Row],[role]:[role]])),TRUE,FALSE)</f>
        <v>0</v>
      </c>
      <c r="E419" s="1" t="b">
        <f>IF(ISNUMBER(SEARCH(Table2[[#Headers],[שופט]],Table2[[#This Row],[role]:[role]])),TRUE,FALSE)</f>
        <v>1</v>
      </c>
      <c r="F419" s="1" t="b">
        <f>IF(ISNUMBER(SEARCH(Table2[[#Headers],[רשם]],Table2[[#This Row],[role]:[role]])),TRUE,FALSE)</f>
        <v>0</v>
      </c>
      <c r="G419" s="1" t="b">
        <f>IF(ISNUMBER(SEARCH(Table2[[#Headers],[מחוזי]],Table2[[#This Row],[role]:[role]])),TRUE,FALSE)</f>
        <v>1</v>
      </c>
      <c r="H419" s="1" t="b">
        <f>IF(ISNUMBER(SEARCH(Table2[[#Headers],[שלום]],Table2[[#This Row],[role]:[role]])),TRUE,FALSE)</f>
        <v>0</v>
      </c>
      <c r="I419" s="1" t="b">
        <f>IF(ISNUMBER(SEARCH(Table2[[#Headers],[אזורי]],Table2[[#This Row],[role]:[role]])),TRUE,FALSE)</f>
        <v>0</v>
      </c>
      <c r="J419" s="1" t="b">
        <f>IF(ISNUMBER(SEARCH(Table2[[#Headers],[ארצי]],Table2[[#This Row],[role]:[role]])),TRUE,FALSE)</f>
        <v>0</v>
      </c>
      <c r="K419" s="1" t="b">
        <f>IF(ISNUMBER(SEARCH(Table2[[#Headers],[עבודה]],Table2[[#This Row],[role]:[role]])),TRUE,FALSE)</f>
        <v>0</v>
      </c>
      <c r="L419" s="1" t="b">
        <f>IF(ISNUMBER(SEARCH(Table2[[#Headers],[עליון]],Table2[[#This Row],[role]:[role]])),TRUE,FALSE)</f>
        <v>0</v>
      </c>
      <c r="M419" s="1" t="b">
        <f>IF(ISNUMBER(SEARCH(Table2[[#Headers],[נוער]],Table2[[#This Row],[role]:[role]])),TRUE,FALSE)</f>
        <v>0</v>
      </c>
      <c r="N419" s="1" t="b">
        <f>IF(ISNUMBER(SEARCH(Table2[[#Headers],[משנה]],Table2[[#This Row],[role]:[role]])),TRUE,FALSE)</f>
        <v>0</v>
      </c>
      <c r="O419" s="1" t="b">
        <f>IF(ISNUMBER(SEARCH(Table2[[#Headers],[בתי המשפט]],Table2[[#This Row],[role]:[role]])),TRUE,FALSE)</f>
        <v>0</v>
      </c>
      <c r="P419" s="1" t="b">
        <f>IF(ISNUMBER(SEARCH(Table2[[#Headers],[מנהל]],Table2[[#This Row],[role]:[role]])),TRUE,FALSE)</f>
        <v>0</v>
      </c>
      <c r="Q419" s="1" t="b">
        <f>IF(ISNUMBER(SEARCH(Table2[[#Headers],[תעבורה]],Table2[[#This Row],[role]:[role]])),TRUE,FALSE)</f>
        <v>0</v>
      </c>
      <c r="R419" s="1" t="b">
        <f>IF(AND(Table2[[#This Row],[נשיא]]=TRUE,AND(Table2[[#This Row],[סגן]]=FALSE,Table2[[#This Row],[משנה]]=FALSE)),TRUE,FALSE)</f>
        <v>0</v>
      </c>
      <c r="S41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1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0" spans="1:20" x14ac:dyDescent="0.25">
      <c r="A420" s="1" t="s">
        <v>1970</v>
      </c>
      <c r="B420" s="1" t="str">
        <f>Table2[[#This Row],[Column1]]</f>
        <v>שופט של בימ"ש מחוזי בנצרת</v>
      </c>
      <c r="C420" s="1" t="b">
        <f>IF(ISNUMBER(SEARCH(Table2[[#Headers],[סגן]],Table2[[#This Row],[role]:[role]])),TRUE,FALSE)</f>
        <v>0</v>
      </c>
      <c r="D420" s="1" t="b">
        <f>IF(ISNUMBER(SEARCH(Table2[[#Headers],[נשיא]],Table2[[#This Row],[role]:[role]])),TRUE,FALSE)</f>
        <v>0</v>
      </c>
      <c r="E420" s="1" t="b">
        <f>IF(ISNUMBER(SEARCH(Table2[[#Headers],[שופט]],Table2[[#This Row],[role]:[role]])),TRUE,FALSE)</f>
        <v>1</v>
      </c>
      <c r="F420" s="1" t="b">
        <f>IF(ISNUMBER(SEARCH(Table2[[#Headers],[רשם]],Table2[[#This Row],[role]:[role]])),TRUE,FALSE)</f>
        <v>0</v>
      </c>
      <c r="G420" s="1" t="b">
        <f>IF(ISNUMBER(SEARCH(Table2[[#Headers],[מחוזי]],Table2[[#This Row],[role]:[role]])),TRUE,FALSE)</f>
        <v>1</v>
      </c>
      <c r="H420" s="1" t="b">
        <f>IF(ISNUMBER(SEARCH(Table2[[#Headers],[שלום]],Table2[[#This Row],[role]:[role]])),TRUE,FALSE)</f>
        <v>0</v>
      </c>
      <c r="I420" s="1" t="b">
        <f>IF(ISNUMBER(SEARCH(Table2[[#Headers],[אזורי]],Table2[[#This Row],[role]:[role]])),TRUE,FALSE)</f>
        <v>0</v>
      </c>
      <c r="J420" s="1" t="b">
        <f>IF(ISNUMBER(SEARCH(Table2[[#Headers],[ארצי]],Table2[[#This Row],[role]:[role]])),TRUE,FALSE)</f>
        <v>0</v>
      </c>
      <c r="K420" s="1" t="b">
        <f>IF(ISNUMBER(SEARCH(Table2[[#Headers],[עבודה]],Table2[[#This Row],[role]:[role]])),TRUE,FALSE)</f>
        <v>0</v>
      </c>
      <c r="L420" s="1" t="b">
        <f>IF(ISNUMBER(SEARCH(Table2[[#Headers],[עליון]],Table2[[#This Row],[role]:[role]])),TRUE,FALSE)</f>
        <v>0</v>
      </c>
      <c r="M420" s="1" t="b">
        <f>IF(ISNUMBER(SEARCH(Table2[[#Headers],[נוער]],Table2[[#This Row],[role]:[role]])),TRUE,FALSE)</f>
        <v>0</v>
      </c>
      <c r="N420" s="1" t="b">
        <f>IF(ISNUMBER(SEARCH(Table2[[#Headers],[משנה]],Table2[[#This Row],[role]:[role]])),TRUE,FALSE)</f>
        <v>0</v>
      </c>
      <c r="O420" s="1" t="b">
        <f>IF(ISNUMBER(SEARCH(Table2[[#Headers],[בתי המשפט]],Table2[[#This Row],[role]:[role]])),TRUE,FALSE)</f>
        <v>0</v>
      </c>
      <c r="P420" s="1" t="b">
        <f>IF(ISNUMBER(SEARCH(Table2[[#Headers],[מנהל]],Table2[[#This Row],[role]:[role]])),TRUE,FALSE)</f>
        <v>0</v>
      </c>
      <c r="Q420" s="1" t="b">
        <f>IF(ISNUMBER(SEARCH(Table2[[#Headers],[תעבורה]],Table2[[#This Row],[role]:[role]])),TRUE,FALSE)</f>
        <v>0</v>
      </c>
      <c r="R420" s="1" t="b">
        <f>IF(AND(Table2[[#This Row],[נשיא]]=TRUE,AND(Table2[[#This Row],[סגן]]=FALSE,Table2[[#This Row],[משנה]]=FALSE)),TRUE,FALSE)</f>
        <v>0</v>
      </c>
      <c r="S42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1" spans="1:20" x14ac:dyDescent="0.25">
      <c r="A421" s="1" t="s">
        <v>1777</v>
      </c>
      <c r="B421" s="1" t="str">
        <f>Table2[[#This Row],[Column1]]</f>
        <v>שופט של בימ"ש מחוזי בפועל</v>
      </c>
      <c r="C421" s="1" t="b">
        <f>IF(ISNUMBER(SEARCH(Table2[[#Headers],[סגן]],Table2[[#This Row],[role]:[role]])),TRUE,FALSE)</f>
        <v>0</v>
      </c>
      <c r="D421" s="1" t="b">
        <f>IF(ISNUMBER(SEARCH(Table2[[#Headers],[נשיא]],Table2[[#This Row],[role]:[role]])),TRUE,FALSE)</f>
        <v>0</v>
      </c>
      <c r="E421" s="1" t="b">
        <f>IF(ISNUMBER(SEARCH(Table2[[#Headers],[שופט]],Table2[[#This Row],[role]:[role]])),TRUE,FALSE)</f>
        <v>1</v>
      </c>
      <c r="F421" s="1" t="b">
        <f>IF(ISNUMBER(SEARCH(Table2[[#Headers],[רשם]],Table2[[#This Row],[role]:[role]])),TRUE,FALSE)</f>
        <v>0</v>
      </c>
      <c r="G421" s="1" t="b">
        <f>IF(ISNUMBER(SEARCH(Table2[[#Headers],[מחוזי]],Table2[[#This Row],[role]:[role]])),TRUE,FALSE)</f>
        <v>1</v>
      </c>
      <c r="H421" s="1" t="b">
        <f>IF(ISNUMBER(SEARCH(Table2[[#Headers],[שלום]],Table2[[#This Row],[role]:[role]])),TRUE,FALSE)</f>
        <v>0</v>
      </c>
      <c r="I421" s="1" t="b">
        <f>IF(ISNUMBER(SEARCH(Table2[[#Headers],[אזורי]],Table2[[#This Row],[role]:[role]])),TRUE,FALSE)</f>
        <v>0</v>
      </c>
      <c r="J421" s="1" t="b">
        <f>IF(ISNUMBER(SEARCH(Table2[[#Headers],[ארצי]],Table2[[#This Row],[role]:[role]])),TRUE,FALSE)</f>
        <v>0</v>
      </c>
      <c r="K421" s="1" t="b">
        <f>IF(ISNUMBER(SEARCH(Table2[[#Headers],[עבודה]],Table2[[#This Row],[role]:[role]])),TRUE,FALSE)</f>
        <v>0</v>
      </c>
      <c r="L421" s="1" t="b">
        <f>IF(ISNUMBER(SEARCH(Table2[[#Headers],[עליון]],Table2[[#This Row],[role]:[role]])),TRUE,FALSE)</f>
        <v>0</v>
      </c>
      <c r="M421" s="1" t="b">
        <f>IF(ISNUMBER(SEARCH(Table2[[#Headers],[נוער]],Table2[[#This Row],[role]:[role]])),TRUE,FALSE)</f>
        <v>0</v>
      </c>
      <c r="N421" s="1" t="b">
        <f>IF(ISNUMBER(SEARCH(Table2[[#Headers],[משנה]],Table2[[#This Row],[role]:[role]])),TRUE,FALSE)</f>
        <v>0</v>
      </c>
      <c r="O421" s="1" t="b">
        <f>IF(ISNUMBER(SEARCH(Table2[[#Headers],[בתי המשפט]],Table2[[#This Row],[role]:[role]])),TRUE,FALSE)</f>
        <v>0</v>
      </c>
      <c r="P421" s="1" t="b">
        <f>IF(ISNUMBER(SEARCH(Table2[[#Headers],[מנהל]],Table2[[#This Row],[role]:[role]])),TRUE,FALSE)</f>
        <v>0</v>
      </c>
      <c r="Q421" s="1" t="b">
        <f>IF(ISNUMBER(SEARCH(Table2[[#Headers],[תעבורה]],Table2[[#This Row],[role]:[role]])),TRUE,FALSE)</f>
        <v>0</v>
      </c>
      <c r="R421" s="1" t="b">
        <f>IF(AND(Table2[[#This Row],[נשיא]]=TRUE,AND(Table2[[#This Row],[סגן]]=FALSE,Table2[[#This Row],[משנה]]=FALSE)),TRUE,FALSE)</f>
        <v>0</v>
      </c>
      <c r="S42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2" spans="1:20" x14ac:dyDescent="0.25">
      <c r="A422" s="1" t="s">
        <v>1527</v>
      </c>
      <c r="B422" s="1" t="str">
        <f>Table2[[#This Row],[Column1]]</f>
        <v>שופט של בימ"ש מחוזי בתל אביב</v>
      </c>
      <c r="C422" s="1" t="b">
        <f>IF(ISNUMBER(SEARCH(Table2[[#Headers],[סגן]],Table2[[#This Row],[role]:[role]])),TRUE,FALSE)</f>
        <v>0</v>
      </c>
      <c r="D422" s="1" t="b">
        <f>IF(ISNUMBER(SEARCH(Table2[[#Headers],[נשיא]],Table2[[#This Row],[role]:[role]])),TRUE,FALSE)</f>
        <v>0</v>
      </c>
      <c r="E422" s="1" t="b">
        <f>IF(ISNUMBER(SEARCH(Table2[[#Headers],[שופט]],Table2[[#This Row],[role]:[role]])),TRUE,FALSE)</f>
        <v>1</v>
      </c>
      <c r="F422" s="1" t="b">
        <f>IF(ISNUMBER(SEARCH(Table2[[#Headers],[רשם]],Table2[[#This Row],[role]:[role]])),TRUE,FALSE)</f>
        <v>0</v>
      </c>
      <c r="G422" s="1" t="b">
        <f>IF(ISNUMBER(SEARCH(Table2[[#Headers],[מחוזי]],Table2[[#This Row],[role]:[role]])),TRUE,FALSE)</f>
        <v>1</v>
      </c>
      <c r="H422" s="1" t="b">
        <f>IF(ISNUMBER(SEARCH(Table2[[#Headers],[שלום]],Table2[[#This Row],[role]:[role]])),TRUE,FALSE)</f>
        <v>0</v>
      </c>
      <c r="I422" s="1" t="b">
        <f>IF(ISNUMBER(SEARCH(Table2[[#Headers],[אזורי]],Table2[[#This Row],[role]:[role]])),TRUE,FALSE)</f>
        <v>0</v>
      </c>
      <c r="J422" s="1" t="b">
        <f>IF(ISNUMBER(SEARCH(Table2[[#Headers],[ארצי]],Table2[[#This Row],[role]:[role]])),TRUE,FALSE)</f>
        <v>0</v>
      </c>
      <c r="K422" s="1" t="b">
        <f>IF(ISNUMBER(SEARCH(Table2[[#Headers],[עבודה]],Table2[[#This Row],[role]:[role]])),TRUE,FALSE)</f>
        <v>0</v>
      </c>
      <c r="L422" s="1" t="b">
        <f>IF(ISNUMBER(SEARCH(Table2[[#Headers],[עליון]],Table2[[#This Row],[role]:[role]])),TRUE,FALSE)</f>
        <v>0</v>
      </c>
      <c r="M422" s="1" t="b">
        <f>IF(ISNUMBER(SEARCH(Table2[[#Headers],[נוער]],Table2[[#This Row],[role]:[role]])),TRUE,FALSE)</f>
        <v>0</v>
      </c>
      <c r="N422" s="1" t="b">
        <f>IF(ISNUMBER(SEARCH(Table2[[#Headers],[משנה]],Table2[[#This Row],[role]:[role]])),TRUE,FALSE)</f>
        <v>0</v>
      </c>
      <c r="O422" s="1" t="b">
        <f>IF(ISNUMBER(SEARCH(Table2[[#Headers],[בתי המשפט]],Table2[[#This Row],[role]:[role]])),TRUE,FALSE)</f>
        <v>0</v>
      </c>
      <c r="P422" s="1" t="b">
        <f>IF(ISNUMBER(SEARCH(Table2[[#Headers],[מנהל]],Table2[[#This Row],[role]:[role]])),TRUE,FALSE)</f>
        <v>0</v>
      </c>
      <c r="Q422" s="1" t="b">
        <f>IF(ISNUMBER(SEARCH(Table2[[#Headers],[תעבורה]],Table2[[#This Row],[role]:[role]])),TRUE,FALSE)</f>
        <v>0</v>
      </c>
      <c r="R422" s="1" t="b">
        <f>IF(AND(Table2[[#This Row],[נשיא]]=TRUE,AND(Table2[[#This Row],[סגן]]=FALSE,Table2[[#This Row],[משנה]]=FALSE)),TRUE,FALSE)</f>
        <v>0</v>
      </c>
      <c r="S42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3" spans="1:20" x14ac:dyDescent="0.25">
      <c r="A423" s="1" t="s">
        <v>2403</v>
      </c>
      <c r="B423" s="1" t="str">
        <f>Table2[[#This Row],[Column1]]</f>
        <v>שופט של בימ"ש מחוזי בתל אביב בדימוס</v>
      </c>
      <c r="C423" s="1" t="b">
        <f>IF(ISNUMBER(SEARCH(Table2[[#Headers],[סגן]],Table2[[#This Row],[role]:[role]])),TRUE,FALSE)</f>
        <v>0</v>
      </c>
      <c r="D423" s="1" t="b">
        <f>IF(ISNUMBER(SEARCH(Table2[[#Headers],[נשיא]],Table2[[#This Row],[role]:[role]])),TRUE,FALSE)</f>
        <v>0</v>
      </c>
      <c r="E423" s="1" t="b">
        <f>IF(ISNUMBER(SEARCH(Table2[[#Headers],[שופט]],Table2[[#This Row],[role]:[role]])),TRUE,FALSE)</f>
        <v>1</v>
      </c>
      <c r="F423" s="1" t="b">
        <f>IF(ISNUMBER(SEARCH(Table2[[#Headers],[רשם]],Table2[[#This Row],[role]:[role]])),TRUE,FALSE)</f>
        <v>0</v>
      </c>
      <c r="G423" s="1" t="b">
        <f>IF(ISNUMBER(SEARCH(Table2[[#Headers],[מחוזי]],Table2[[#This Row],[role]:[role]])),TRUE,FALSE)</f>
        <v>1</v>
      </c>
      <c r="H423" s="1" t="b">
        <f>IF(ISNUMBER(SEARCH(Table2[[#Headers],[שלום]],Table2[[#This Row],[role]:[role]])),TRUE,FALSE)</f>
        <v>0</v>
      </c>
      <c r="I423" s="1" t="b">
        <f>IF(ISNUMBER(SEARCH(Table2[[#Headers],[אזורי]],Table2[[#This Row],[role]:[role]])),TRUE,FALSE)</f>
        <v>0</v>
      </c>
      <c r="J423" s="1" t="b">
        <f>IF(ISNUMBER(SEARCH(Table2[[#Headers],[ארצי]],Table2[[#This Row],[role]:[role]])),TRUE,FALSE)</f>
        <v>0</v>
      </c>
      <c r="K423" s="1" t="b">
        <f>IF(ISNUMBER(SEARCH(Table2[[#Headers],[עבודה]],Table2[[#This Row],[role]:[role]])),TRUE,FALSE)</f>
        <v>0</v>
      </c>
      <c r="L423" s="1" t="b">
        <f>IF(ISNUMBER(SEARCH(Table2[[#Headers],[עליון]],Table2[[#This Row],[role]:[role]])),TRUE,FALSE)</f>
        <v>0</v>
      </c>
      <c r="M423" s="1" t="b">
        <f>IF(ISNUMBER(SEARCH(Table2[[#Headers],[נוער]],Table2[[#This Row],[role]:[role]])),TRUE,FALSE)</f>
        <v>0</v>
      </c>
      <c r="N423" s="1" t="b">
        <f>IF(ISNUMBER(SEARCH(Table2[[#Headers],[משנה]],Table2[[#This Row],[role]:[role]])),TRUE,FALSE)</f>
        <v>0</v>
      </c>
      <c r="O423" s="1" t="b">
        <f>IF(ISNUMBER(SEARCH(Table2[[#Headers],[בתי המשפט]],Table2[[#This Row],[role]:[role]])),TRUE,FALSE)</f>
        <v>0</v>
      </c>
      <c r="P423" s="1" t="b">
        <f>IF(ISNUMBER(SEARCH(Table2[[#Headers],[מנהל]],Table2[[#This Row],[role]:[role]])),TRUE,FALSE)</f>
        <v>0</v>
      </c>
      <c r="Q423" s="1" t="b">
        <f>IF(ISNUMBER(SEARCH(Table2[[#Headers],[תעבורה]],Table2[[#This Row],[role]:[role]])),TRUE,FALSE)</f>
        <v>0</v>
      </c>
      <c r="R423" s="1" t="b">
        <f>IF(AND(Table2[[#This Row],[נשיא]]=TRUE,AND(Table2[[#This Row],[סגן]]=FALSE,Table2[[#This Row],[משנה]]=FALSE)),TRUE,FALSE)</f>
        <v>0</v>
      </c>
      <c r="S42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4" spans="1:20" x14ac:dyDescent="0.25">
      <c r="A424" s="1" t="s">
        <v>2966</v>
      </c>
      <c r="B424" s="1" t="str">
        <f>Table2[[#This Row],[Column1]]</f>
        <v>שופט של בימ"ש מחוזי חיפה</v>
      </c>
      <c r="C424" s="1" t="b">
        <f>IF(ISNUMBER(SEARCH(Table2[[#Headers],[סגן]],Table2[[#This Row],[role]:[role]])),TRUE,FALSE)</f>
        <v>0</v>
      </c>
      <c r="D424" s="1" t="b">
        <f>IF(ISNUMBER(SEARCH(Table2[[#Headers],[נשיא]],Table2[[#This Row],[role]:[role]])),TRUE,FALSE)</f>
        <v>0</v>
      </c>
      <c r="E424" s="1" t="b">
        <f>IF(ISNUMBER(SEARCH(Table2[[#Headers],[שופט]],Table2[[#This Row],[role]:[role]])),TRUE,FALSE)</f>
        <v>1</v>
      </c>
      <c r="F424" s="1" t="b">
        <f>IF(ISNUMBER(SEARCH(Table2[[#Headers],[רשם]],Table2[[#This Row],[role]:[role]])),TRUE,FALSE)</f>
        <v>0</v>
      </c>
      <c r="G424" s="1" t="b">
        <f>IF(ISNUMBER(SEARCH(Table2[[#Headers],[מחוזי]],Table2[[#This Row],[role]:[role]])),TRUE,FALSE)</f>
        <v>1</v>
      </c>
      <c r="H424" s="1" t="b">
        <f>IF(ISNUMBER(SEARCH(Table2[[#Headers],[שלום]],Table2[[#This Row],[role]:[role]])),TRUE,FALSE)</f>
        <v>0</v>
      </c>
      <c r="I424" s="1" t="b">
        <f>IF(ISNUMBER(SEARCH(Table2[[#Headers],[אזורי]],Table2[[#This Row],[role]:[role]])),TRUE,FALSE)</f>
        <v>0</v>
      </c>
      <c r="J424" s="1" t="b">
        <f>IF(ISNUMBER(SEARCH(Table2[[#Headers],[ארצי]],Table2[[#This Row],[role]:[role]])),TRUE,FALSE)</f>
        <v>0</v>
      </c>
      <c r="K424" s="1" t="b">
        <f>IF(ISNUMBER(SEARCH(Table2[[#Headers],[עבודה]],Table2[[#This Row],[role]:[role]])),TRUE,FALSE)</f>
        <v>0</v>
      </c>
      <c r="L424" s="1" t="b">
        <f>IF(ISNUMBER(SEARCH(Table2[[#Headers],[עליון]],Table2[[#This Row],[role]:[role]])),TRUE,FALSE)</f>
        <v>0</v>
      </c>
      <c r="M424" s="1" t="b">
        <f>IF(ISNUMBER(SEARCH(Table2[[#Headers],[נוער]],Table2[[#This Row],[role]:[role]])),TRUE,FALSE)</f>
        <v>0</v>
      </c>
      <c r="N424" s="1" t="b">
        <f>IF(ISNUMBER(SEARCH(Table2[[#Headers],[משנה]],Table2[[#This Row],[role]:[role]])),TRUE,FALSE)</f>
        <v>0</v>
      </c>
      <c r="O424" s="1" t="b">
        <f>IF(ISNUMBER(SEARCH(Table2[[#Headers],[בתי המשפט]],Table2[[#This Row],[role]:[role]])),TRUE,FALSE)</f>
        <v>0</v>
      </c>
      <c r="P424" s="1" t="b">
        <f>IF(ISNUMBER(SEARCH(Table2[[#Headers],[מנהל]],Table2[[#This Row],[role]:[role]])),TRUE,FALSE)</f>
        <v>0</v>
      </c>
      <c r="Q424" s="1" t="b">
        <f>IF(ISNUMBER(SEARCH(Table2[[#Headers],[תעבורה]],Table2[[#This Row],[role]:[role]])),TRUE,FALSE)</f>
        <v>0</v>
      </c>
      <c r="R424" s="1" t="b">
        <f>IF(AND(Table2[[#This Row],[נשיא]]=TRUE,AND(Table2[[#This Row],[סגן]]=FALSE,Table2[[#This Row],[משנה]]=FALSE)),TRUE,FALSE)</f>
        <v>0</v>
      </c>
      <c r="S42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5" spans="1:20" x14ac:dyDescent="0.25">
      <c r="A425" s="1" t="s">
        <v>2466</v>
      </c>
      <c r="B425" s="1" t="str">
        <f>Table2[[#This Row],[Column1]]</f>
        <v>שופט של בימ"ש מחוזי חיפה בדימוס</v>
      </c>
      <c r="C425" s="1" t="b">
        <f>IF(ISNUMBER(SEARCH(Table2[[#Headers],[סגן]],Table2[[#This Row],[role]:[role]])),TRUE,FALSE)</f>
        <v>0</v>
      </c>
      <c r="D425" s="1" t="b">
        <f>IF(ISNUMBER(SEARCH(Table2[[#Headers],[נשיא]],Table2[[#This Row],[role]:[role]])),TRUE,FALSE)</f>
        <v>0</v>
      </c>
      <c r="E425" s="1" t="b">
        <f>IF(ISNUMBER(SEARCH(Table2[[#Headers],[שופט]],Table2[[#This Row],[role]:[role]])),TRUE,FALSE)</f>
        <v>1</v>
      </c>
      <c r="F425" s="1" t="b">
        <f>IF(ISNUMBER(SEARCH(Table2[[#Headers],[רשם]],Table2[[#This Row],[role]:[role]])),TRUE,FALSE)</f>
        <v>0</v>
      </c>
      <c r="G425" s="1" t="b">
        <f>IF(ISNUMBER(SEARCH(Table2[[#Headers],[מחוזי]],Table2[[#This Row],[role]:[role]])),TRUE,FALSE)</f>
        <v>1</v>
      </c>
      <c r="H425" s="1" t="b">
        <f>IF(ISNUMBER(SEARCH(Table2[[#Headers],[שלום]],Table2[[#This Row],[role]:[role]])),TRUE,FALSE)</f>
        <v>0</v>
      </c>
      <c r="I425" s="1" t="b">
        <f>IF(ISNUMBER(SEARCH(Table2[[#Headers],[אזורי]],Table2[[#This Row],[role]:[role]])),TRUE,FALSE)</f>
        <v>0</v>
      </c>
      <c r="J425" s="1" t="b">
        <f>IF(ISNUMBER(SEARCH(Table2[[#Headers],[ארצי]],Table2[[#This Row],[role]:[role]])),TRUE,FALSE)</f>
        <v>0</v>
      </c>
      <c r="K425" s="1" t="b">
        <f>IF(ISNUMBER(SEARCH(Table2[[#Headers],[עבודה]],Table2[[#This Row],[role]:[role]])),TRUE,FALSE)</f>
        <v>0</v>
      </c>
      <c r="L425" s="1" t="b">
        <f>IF(ISNUMBER(SEARCH(Table2[[#Headers],[עליון]],Table2[[#This Row],[role]:[role]])),TRUE,FALSE)</f>
        <v>0</v>
      </c>
      <c r="M425" s="1" t="b">
        <f>IF(ISNUMBER(SEARCH(Table2[[#Headers],[נוער]],Table2[[#This Row],[role]:[role]])),TRUE,FALSE)</f>
        <v>0</v>
      </c>
      <c r="N425" s="1" t="b">
        <f>IF(ISNUMBER(SEARCH(Table2[[#Headers],[משנה]],Table2[[#This Row],[role]:[role]])),TRUE,FALSE)</f>
        <v>0</v>
      </c>
      <c r="O425" s="1" t="b">
        <f>IF(ISNUMBER(SEARCH(Table2[[#Headers],[בתי המשפט]],Table2[[#This Row],[role]:[role]])),TRUE,FALSE)</f>
        <v>0</v>
      </c>
      <c r="P425" s="1" t="b">
        <f>IF(ISNUMBER(SEARCH(Table2[[#Headers],[מנהל]],Table2[[#This Row],[role]:[role]])),TRUE,FALSE)</f>
        <v>0</v>
      </c>
      <c r="Q425" s="1" t="b">
        <f>IF(ISNUMBER(SEARCH(Table2[[#Headers],[תעבורה]],Table2[[#This Row],[role]:[role]])),TRUE,FALSE)</f>
        <v>0</v>
      </c>
      <c r="R425" s="1" t="b">
        <f>IF(AND(Table2[[#This Row],[נשיא]]=TRUE,AND(Table2[[#This Row],[סגן]]=FALSE,Table2[[#This Row],[משנה]]=FALSE)),TRUE,FALSE)</f>
        <v>0</v>
      </c>
      <c r="S42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6" spans="1:20" x14ac:dyDescent="0.25">
      <c r="A426" s="1" t="s">
        <v>961</v>
      </c>
      <c r="B426" s="1" t="str">
        <f>Table2[[#This Row],[Column1]]</f>
        <v>שופט של בימ"ש מחוזי ירושלים</v>
      </c>
      <c r="C426" s="1" t="b">
        <f>IF(ISNUMBER(SEARCH(Table2[[#Headers],[סגן]],Table2[[#This Row],[role]:[role]])),TRUE,FALSE)</f>
        <v>0</v>
      </c>
      <c r="D426" s="1" t="b">
        <f>IF(ISNUMBER(SEARCH(Table2[[#Headers],[נשיא]],Table2[[#This Row],[role]:[role]])),TRUE,FALSE)</f>
        <v>0</v>
      </c>
      <c r="E426" s="1" t="b">
        <f>IF(ISNUMBER(SEARCH(Table2[[#Headers],[שופט]],Table2[[#This Row],[role]:[role]])),TRUE,FALSE)</f>
        <v>1</v>
      </c>
      <c r="F426" s="1" t="b">
        <f>IF(ISNUMBER(SEARCH(Table2[[#Headers],[רשם]],Table2[[#This Row],[role]:[role]])),TRUE,FALSE)</f>
        <v>0</v>
      </c>
      <c r="G426" s="1" t="b">
        <f>IF(ISNUMBER(SEARCH(Table2[[#Headers],[מחוזי]],Table2[[#This Row],[role]:[role]])),TRUE,FALSE)</f>
        <v>1</v>
      </c>
      <c r="H426" s="1" t="b">
        <f>IF(ISNUMBER(SEARCH(Table2[[#Headers],[שלום]],Table2[[#This Row],[role]:[role]])),TRUE,FALSE)</f>
        <v>0</v>
      </c>
      <c r="I426" s="1" t="b">
        <f>IF(ISNUMBER(SEARCH(Table2[[#Headers],[אזורי]],Table2[[#This Row],[role]:[role]])),TRUE,FALSE)</f>
        <v>0</v>
      </c>
      <c r="J426" s="1" t="b">
        <f>IF(ISNUMBER(SEARCH(Table2[[#Headers],[ארצי]],Table2[[#This Row],[role]:[role]])),TRUE,FALSE)</f>
        <v>0</v>
      </c>
      <c r="K426" s="1" t="b">
        <f>IF(ISNUMBER(SEARCH(Table2[[#Headers],[עבודה]],Table2[[#This Row],[role]:[role]])),TRUE,FALSE)</f>
        <v>0</v>
      </c>
      <c r="L426" s="1" t="b">
        <f>IF(ISNUMBER(SEARCH(Table2[[#Headers],[עליון]],Table2[[#This Row],[role]:[role]])),TRUE,FALSE)</f>
        <v>0</v>
      </c>
      <c r="M426" s="1" t="b">
        <f>IF(ISNUMBER(SEARCH(Table2[[#Headers],[נוער]],Table2[[#This Row],[role]:[role]])),TRUE,FALSE)</f>
        <v>0</v>
      </c>
      <c r="N426" s="1" t="b">
        <f>IF(ISNUMBER(SEARCH(Table2[[#Headers],[משנה]],Table2[[#This Row],[role]:[role]])),TRUE,FALSE)</f>
        <v>0</v>
      </c>
      <c r="O426" s="1" t="b">
        <f>IF(ISNUMBER(SEARCH(Table2[[#Headers],[בתי המשפט]],Table2[[#This Row],[role]:[role]])),TRUE,FALSE)</f>
        <v>0</v>
      </c>
      <c r="P426" s="1" t="b">
        <f>IF(ISNUMBER(SEARCH(Table2[[#Headers],[מנהל]],Table2[[#This Row],[role]:[role]])),TRUE,FALSE)</f>
        <v>0</v>
      </c>
      <c r="Q426" s="1" t="b">
        <f>IF(ISNUMBER(SEARCH(Table2[[#Headers],[תעבורה]],Table2[[#This Row],[role]:[role]])),TRUE,FALSE)</f>
        <v>0</v>
      </c>
      <c r="R426" s="1" t="b">
        <f>IF(AND(Table2[[#This Row],[נשיא]]=TRUE,AND(Table2[[#This Row],[סגן]]=FALSE,Table2[[#This Row],[משנה]]=FALSE)),TRUE,FALSE)</f>
        <v>0</v>
      </c>
      <c r="S42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7" spans="1:20" x14ac:dyDescent="0.25">
      <c r="A427" s="1" t="s">
        <v>192</v>
      </c>
      <c r="B427" s="1" t="str">
        <f>Table2[[#This Row],[Column1]]</f>
        <v>שופט של בימ"ש מחוזי תל אביב</v>
      </c>
      <c r="C427" s="1" t="b">
        <f>IF(ISNUMBER(SEARCH(Table2[[#Headers],[סגן]],Table2[[#This Row],[role]:[role]])),TRUE,FALSE)</f>
        <v>0</v>
      </c>
      <c r="D427" s="1" t="b">
        <f>IF(ISNUMBER(SEARCH(Table2[[#Headers],[נשיא]],Table2[[#This Row],[role]:[role]])),TRUE,FALSE)</f>
        <v>0</v>
      </c>
      <c r="E427" s="1" t="b">
        <f>IF(ISNUMBER(SEARCH(Table2[[#Headers],[שופט]],Table2[[#This Row],[role]:[role]])),TRUE,FALSE)</f>
        <v>1</v>
      </c>
      <c r="F427" s="1" t="b">
        <f>IF(ISNUMBER(SEARCH(Table2[[#Headers],[רשם]],Table2[[#This Row],[role]:[role]])),TRUE,FALSE)</f>
        <v>0</v>
      </c>
      <c r="G427" s="1" t="b">
        <f>IF(ISNUMBER(SEARCH(Table2[[#Headers],[מחוזי]],Table2[[#This Row],[role]:[role]])),TRUE,FALSE)</f>
        <v>1</v>
      </c>
      <c r="H427" s="1" t="b">
        <f>IF(ISNUMBER(SEARCH(Table2[[#Headers],[שלום]],Table2[[#This Row],[role]:[role]])),TRUE,FALSE)</f>
        <v>0</v>
      </c>
      <c r="I427" s="1" t="b">
        <f>IF(ISNUMBER(SEARCH(Table2[[#Headers],[אזורי]],Table2[[#This Row],[role]:[role]])),TRUE,FALSE)</f>
        <v>0</v>
      </c>
      <c r="J427" s="1" t="b">
        <f>IF(ISNUMBER(SEARCH(Table2[[#Headers],[ארצי]],Table2[[#This Row],[role]:[role]])),TRUE,FALSE)</f>
        <v>0</v>
      </c>
      <c r="K427" s="1" t="b">
        <f>IF(ISNUMBER(SEARCH(Table2[[#Headers],[עבודה]],Table2[[#This Row],[role]:[role]])),TRUE,FALSE)</f>
        <v>0</v>
      </c>
      <c r="L427" s="1" t="b">
        <f>IF(ISNUMBER(SEARCH(Table2[[#Headers],[עליון]],Table2[[#This Row],[role]:[role]])),TRUE,FALSE)</f>
        <v>0</v>
      </c>
      <c r="M427" s="1" t="b">
        <f>IF(ISNUMBER(SEARCH(Table2[[#Headers],[נוער]],Table2[[#This Row],[role]:[role]])),TRUE,FALSE)</f>
        <v>0</v>
      </c>
      <c r="N427" s="1" t="b">
        <f>IF(ISNUMBER(SEARCH(Table2[[#Headers],[משנה]],Table2[[#This Row],[role]:[role]])),TRUE,FALSE)</f>
        <v>0</v>
      </c>
      <c r="O427" s="1" t="b">
        <f>IF(ISNUMBER(SEARCH(Table2[[#Headers],[בתי המשפט]],Table2[[#This Row],[role]:[role]])),TRUE,FALSE)</f>
        <v>0</v>
      </c>
      <c r="P427" s="1" t="b">
        <f>IF(ISNUMBER(SEARCH(Table2[[#Headers],[מנהל]],Table2[[#This Row],[role]:[role]])),TRUE,FALSE)</f>
        <v>0</v>
      </c>
      <c r="Q427" s="1" t="b">
        <f>IF(ISNUMBER(SEARCH(Table2[[#Headers],[תעבורה]],Table2[[#This Row],[role]:[role]])),TRUE,FALSE)</f>
        <v>0</v>
      </c>
      <c r="R427" s="1" t="b">
        <f>IF(AND(Table2[[#This Row],[נשיא]]=TRUE,AND(Table2[[#This Row],[סגן]]=FALSE,Table2[[#This Row],[משנה]]=FALSE)),TRUE,FALSE)</f>
        <v>0</v>
      </c>
      <c r="S42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8" spans="1:20" x14ac:dyDescent="0.25">
      <c r="A428" s="1" t="s">
        <v>2602</v>
      </c>
      <c r="B428" s="1" t="str">
        <f>Table2[[#This Row],[Column1]]</f>
        <v>שופט של בימ"ש מחוזי תל אביב בדימוס</v>
      </c>
      <c r="C428" s="1" t="b">
        <f>IF(ISNUMBER(SEARCH(Table2[[#Headers],[סגן]],Table2[[#This Row],[role]:[role]])),TRUE,FALSE)</f>
        <v>0</v>
      </c>
      <c r="D428" s="1" t="b">
        <f>IF(ISNUMBER(SEARCH(Table2[[#Headers],[נשיא]],Table2[[#This Row],[role]:[role]])),TRUE,FALSE)</f>
        <v>0</v>
      </c>
      <c r="E428" s="1" t="b">
        <f>IF(ISNUMBER(SEARCH(Table2[[#Headers],[שופט]],Table2[[#This Row],[role]:[role]])),TRUE,FALSE)</f>
        <v>1</v>
      </c>
      <c r="F428" s="1" t="b">
        <f>IF(ISNUMBER(SEARCH(Table2[[#Headers],[רשם]],Table2[[#This Row],[role]:[role]])),TRUE,FALSE)</f>
        <v>0</v>
      </c>
      <c r="G428" s="1" t="b">
        <f>IF(ISNUMBER(SEARCH(Table2[[#Headers],[מחוזי]],Table2[[#This Row],[role]:[role]])),TRUE,FALSE)</f>
        <v>1</v>
      </c>
      <c r="H428" s="1" t="b">
        <f>IF(ISNUMBER(SEARCH(Table2[[#Headers],[שלום]],Table2[[#This Row],[role]:[role]])),TRUE,FALSE)</f>
        <v>0</v>
      </c>
      <c r="I428" s="1" t="b">
        <f>IF(ISNUMBER(SEARCH(Table2[[#Headers],[אזורי]],Table2[[#This Row],[role]:[role]])),TRUE,FALSE)</f>
        <v>0</v>
      </c>
      <c r="J428" s="1" t="b">
        <f>IF(ISNUMBER(SEARCH(Table2[[#Headers],[ארצי]],Table2[[#This Row],[role]:[role]])),TRUE,FALSE)</f>
        <v>0</v>
      </c>
      <c r="K428" s="1" t="b">
        <f>IF(ISNUMBER(SEARCH(Table2[[#Headers],[עבודה]],Table2[[#This Row],[role]:[role]])),TRUE,FALSE)</f>
        <v>0</v>
      </c>
      <c r="L428" s="1" t="b">
        <f>IF(ISNUMBER(SEARCH(Table2[[#Headers],[עליון]],Table2[[#This Row],[role]:[role]])),TRUE,FALSE)</f>
        <v>0</v>
      </c>
      <c r="M428" s="1" t="b">
        <f>IF(ISNUMBER(SEARCH(Table2[[#Headers],[נוער]],Table2[[#This Row],[role]:[role]])),TRUE,FALSE)</f>
        <v>0</v>
      </c>
      <c r="N428" s="1" t="b">
        <f>IF(ISNUMBER(SEARCH(Table2[[#Headers],[משנה]],Table2[[#This Row],[role]:[role]])),TRUE,FALSE)</f>
        <v>0</v>
      </c>
      <c r="O428" s="1" t="b">
        <f>IF(ISNUMBER(SEARCH(Table2[[#Headers],[בתי המשפט]],Table2[[#This Row],[role]:[role]])),TRUE,FALSE)</f>
        <v>0</v>
      </c>
      <c r="P428" s="1" t="b">
        <f>IF(ISNUMBER(SEARCH(Table2[[#Headers],[מנהל]],Table2[[#This Row],[role]:[role]])),TRUE,FALSE)</f>
        <v>0</v>
      </c>
      <c r="Q428" s="1" t="b">
        <f>IF(ISNUMBER(SEARCH(Table2[[#Headers],[תעבורה]],Table2[[#This Row],[role]:[role]])),TRUE,FALSE)</f>
        <v>0</v>
      </c>
      <c r="R428" s="1" t="b">
        <f>IF(AND(Table2[[#This Row],[נשיא]]=TRUE,AND(Table2[[#This Row],[סגן]]=FALSE,Table2[[#This Row],[משנה]]=FALSE)),TRUE,FALSE)</f>
        <v>0</v>
      </c>
      <c r="S42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29" spans="1:20" x14ac:dyDescent="0.25">
      <c r="A429" s="1" t="s">
        <v>154</v>
      </c>
      <c r="B429" s="1" t="s">
        <v>214</v>
      </c>
      <c r="C429" s="1" t="b">
        <f>IF(ISNUMBER(SEARCH(Table2[[#Headers],[סגן]],Table2[[#This Row],[role]:[role]])),TRUE,FALSE)</f>
        <v>0</v>
      </c>
      <c r="D429" s="1" t="b">
        <f>IF(ISNUMBER(SEARCH(Table2[[#Headers],[נשיא]],Table2[[#This Row],[role]:[role]])),TRUE,FALSE)</f>
        <v>0</v>
      </c>
      <c r="E429" s="1" t="b">
        <f>IF(ISNUMBER(SEARCH(Table2[[#Headers],[שופט]],Table2[[#This Row],[role]:[role]])),TRUE,FALSE)</f>
        <v>1</v>
      </c>
      <c r="F429" s="1" t="b">
        <f>IF(ISNUMBER(SEARCH(Table2[[#Headers],[רשם]],Table2[[#This Row],[role]:[role]])),TRUE,FALSE)</f>
        <v>0</v>
      </c>
      <c r="G429" s="1" t="b">
        <f>IF(ISNUMBER(SEARCH(Table2[[#Headers],[מחוזי]],Table2[[#This Row],[role]:[role]])),TRUE,FALSE)</f>
        <v>1</v>
      </c>
      <c r="H429" s="1" t="b">
        <f>IF(ISNUMBER(SEARCH(Table2[[#Headers],[שלום]],Table2[[#This Row],[role]:[role]])),TRUE,FALSE)</f>
        <v>0</v>
      </c>
      <c r="I429" s="1" t="b">
        <f>IF(ISNUMBER(SEARCH(Table2[[#Headers],[אזורי]],Table2[[#This Row],[role]:[role]])),TRUE,FALSE)</f>
        <v>0</v>
      </c>
      <c r="J429" s="1" t="b">
        <f>IF(ISNUMBER(SEARCH(Table2[[#Headers],[ארצי]],Table2[[#This Row],[role]:[role]])),TRUE,FALSE)</f>
        <v>0</v>
      </c>
      <c r="K429" s="1" t="b">
        <f>IF(ISNUMBER(SEARCH(Table2[[#Headers],[עבודה]],Table2[[#This Row],[role]:[role]])),TRUE,FALSE)</f>
        <v>0</v>
      </c>
      <c r="L429" s="1" t="b">
        <f>IF(ISNUMBER(SEARCH(Table2[[#Headers],[עליון]],Table2[[#This Row],[role]:[role]])),TRUE,FALSE)</f>
        <v>0</v>
      </c>
      <c r="M429" s="1" t="b">
        <f>IF(ISNUMBER(SEARCH(Table2[[#Headers],[נוער]],Table2[[#This Row],[role]:[role]])),TRUE,FALSE)</f>
        <v>0</v>
      </c>
      <c r="N429" s="1" t="b">
        <f>IF(ISNUMBER(SEARCH(Table2[[#Headers],[משנה]],Table2[[#This Row],[role]:[role]])),TRUE,FALSE)</f>
        <v>0</v>
      </c>
      <c r="O429" s="1" t="b">
        <f>IF(ISNUMBER(SEARCH(Table2[[#Headers],[בתי המשפט]],Table2[[#This Row],[role]:[role]])),TRUE,FALSE)</f>
        <v>0</v>
      </c>
      <c r="P429" s="1" t="b">
        <f>IF(ISNUMBER(SEARCH(Table2[[#Headers],[מנהל]],Table2[[#This Row],[role]:[role]])),TRUE,FALSE)</f>
        <v>0</v>
      </c>
      <c r="Q429" s="1" t="b">
        <f>IF(ISNUMBER(SEARCH(Table2[[#Headers],[תעבורה]],Table2[[#This Row],[role]:[role]])),TRUE,FALSE)</f>
        <v>0</v>
      </c>
      <c r="R429" s="1" t="b">
        <f>IF(AND(Table2[[#This Row],[נשיא]]=TRUE,AND(Table2[[#This Row],[סגן]]=FALSE,Table2[[#This Row],[משנה]]=FALSE)),TRUE,FALSE)</f>
        <v>0</v>
      </c>
      <c r="S42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2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30" spans="1:20" x14ac:dyDescent="0.25">
      <c r="A430" s="1" t="s">
        <v>253</v>
      </c>
      <c r="B430" s="1" t="str">
        <f>Table2[[#This Row],[Column1]]</f>
        <v>שופט של בימ"ש שלום</v>
      </c>
      <c r="C430" s="1" t="b">
        <f>IF(ISNUMBER(SEARCH(Table2[[#Headers],[סגן]],Table2[[#This Row],[role]:[role]])),TRUE,FALSE)</f>
        <v>0</v>
      </c>
      <c r="D430" s="1" t="b">
        <f>IF(ISNUMBER(SEARCH(Table2[[#Headers],[נשיא]],Table2[[#This Row],[role]:[role]])),TRUE,FALSE)</f>
        <v>0</v>
      </c>
      <c r="E430" s="1" t="b">
        <f>IF(ISNUMBER(SEARCH(Table2[[#Headers],[שופט]],Table2[[#This Row],[role]:[role]])),TRUE,FALSE)</f>
        <v>1</v>
      </c>
      <c r="F430" s="1" t="b">
        <f>IF(ISNUMBER(SEARCH(Table2[[#Headers],[רשם]],Table2[[#This Row],[role]:[role]])),TRUE,FALSE)</f>
        <v>0</v>
      </c>
      <c r="G430" s="1" t="b">
        <f>IF(ISNUMBER(SEARCH(Table2[[#Headers],[מחוזי]],Table2[[#This Row],[role]:[role]])),TRUE,FALSE)</f>
        <v>0</v>
      </c>
      <c r="H430" s="1" t="b">
        <f>IF(ISNUMBER(SEARCH(Table2[[#Headers],[שלום]],Table2[[#This Row],[role]:[role]])),TRUE,FALSE)</f>
        <v>1</v>
      </c>
      <c r="I430" s="1" t="b">
        <f>IF(ISNUMBER(SEARCH(Table2[[#Headers],[אזורי]],Table2[[#This Row],[role]:[role]])),TRUE,FALSE)</f>
        <v>0</v>
      </c>
      <c r="J430" s="1" t="b">
        <f>IF(ISNUMBER(SEARCH(Table2[[#Headers],[ארצי]],Table2[[#This Row],[role]:[role]])),TRUE,FALSE)</f>
        <v>0</v>
      </c>
      <c r="K430" s="1" t="b">
        <f>IF(ISNUMBER(SEARCH(Table2[[#Headers],[עבודה]],Table2[[#This Row],[role]:[role]])),TRUE,FALSE)</f>
        <v>0</v>
      </c>
      <c r="L430" s="1" t="b">
        <f>IF(ISNUMBER(SEARCH(Table2[[#Headers],[עליון]],Table2[[#This Row],[role]:[role]])),TRUE,FALSE)</f>
        <v>0</v>
      </c>
      <c r="M430" s="1" t="b">
        <f>IF(ISNUMBER(SEARCH(Table2[[#Headers],[נוער]],Table2[[#This Row],[role]:[role]])),TRUE,FALSE)</f>
        <v>0</v>
      </c>
      <c r="N430" s="1" t="b">
        <f>IF(ISNUMBER(SEARCH(Table2[[#Headers],[משנה]],Table2[[#This Row],[role]:[role]])),TRUE,FALSE)</f>
        <v>0</v>
      </c>
      <c r="O430" s="1" t="b">
        <f>IF(ISNUMBER(SEARCH(Table2[[#Headers],[בתי המשפט]],Table2[[#This Row],[role]:[role]])),TRUE,FALSE)</f>
        <v>0</v>
      </c>
      <c r="P430" s="1" t="b">
        <f>IF(ISNUMBER(SEARCH(Table2[[#Headers],[מנהל]],Table2[[#This Row],[role]:[role]])),TRUE,FALSE)</f>
        <v>0</v>
      </c>
      <c r="Q430" s="1" t="b">
        <f>IF(ISNUMBER(SEARCH(Table2[[#Headers],[תעבורה]],Table2[[#This Row],[role]:[role]])),TRUE,FALSE)</f>
        <v>0</v>
      </c>
      <c r="R430" s="1" t="b">
        <f>IF(AND(Table2[[#This Row],[נשיא]]=TRUE,AND(Table2[[#This Row],[סגן]]=FALSE,Table2[[#This Row],[משנה]]=FALSE)),TRUE,FALSE)</f>
        <v>0</v>
      </c>
      <c r="S43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1" spans="1:20" x14ac:dyDescent="0.25">
      <c r="A431" s="1" t="s">
        <v>3623</v>
      </c>
      <c r="B431" s="1" t="str">
        <f>Table2[[#This Row],[Column1]]</f>
        <v>שופט של בימ"ש שלום אילת בדימוס</v>
      </c>
      <c r="C431" s="1" t="b">
        <f>IF(ISNUMBER(SEARCH(Table2[[#Headers],[סגן]],Table2[[#This Row],[role]:[role]])),TRUE,FALSE)</f>
        <v>0</v>
      </c>
      <c r="D431" s="1" t="b">
        <f>IF(ISNUMBER(SEARCH(Table2[[#Headers],[נשיא]],Table2[[#This Row],[role]:[role]])),TRUE,FALSE)</f>
        <v>0</v>
      </c>
      <c r="E431" s="1" t="b">
        <f>IF(ISNUMBER(SEARCH(Table2[[#Headers],[שופט]],Table2[[#This Row],[role]:[role]])),TRUE,FALSE)</f>
        <v>1</v>
      </c>
      <c r="F431" s="1" t="b">
        <f>IF(ISNUMBER(SEARCH(Table2[[#Headers],[רשם]],Table2[[#This Row],[role]:[role]])),TRUE,FALSE)</f>
        <v>0</v>
      </c>
      <c r="G431" s="1" t="b">
        <f>IF(ISNUMBER(SEARCH(Table2[[#Headers],[מחוזי]],Table2[[#This Row],[role]:[role]])),TRUE,FALSE)</f>
        <v>0</v>
      </c>
      <c r="H431" s="1" t="b">
        <f>IF(ISNUMBER(SEARCH(Table2[[#Headers],[שלום]],Table2[[#This Row],[role]:[role]])),TRUE,FALSE)</f>
        <v>1</v>
      </c>
      <c r="I431" s="1" t="b">
        <f>IF(ISNUMBER(SEARCH(Table2[[#Headers],[אזורי]],Table2[[#This Row],[role]:[role]])),TRUE,FALSE)</f>
        <v>0</v>
      </c>
      <c r="J431" s="1" t="b">
        <f>IF(ISNUMBER(SEARCH(Table2[[#Headers],[ארצי]],Table2[[#This Row],[role]:[role]])),TRUE,FALSE)</f>
        <v>0</v>
      </c>
      <c r="K431" s="1" t="b">
        <f>IF(ISNUMBER(SEARCH(Table2[[#Headers],[עבודה]],Table2[[#This Row],[role]:[role]])),TRUE,FALSE)</f>
        <v>0</v>
      </c>
      <c r="L431" s="1" t="b">
        <f>IF(ISNUMBER(SEARCH(Table2[[#Headers],[עליון]],Table2[[#This Row],[role]:[role]])),TRUE,FALSE)</f>
        <v>0</v>
      </c>
      <c r="M431" s="1" t="b">
        <f>IF(ISNUMBER(SEARCH(Table2[[#Headers],[נוער]],Table2[[#This Row],[role]:[role]])),TRUE,FALSE)</f>
        <v>0</v>
      </c>
      <c r="N431" s="1" t="b">
        <f>IF(ISNUMBER(SEARCH(Table2[[#Headers],[משנה]],Table2[[#This Row],[role]:[role]])),TRUE,FALSE)</f>
        <v>0</v>
      </c>
      <c r="O431" s="1" t="b">
        <f>IF(ISNUMBER(SEARCH(Table2[[#Headers],[בתי המשפט]],Table2[[#This Row],[role]:[role]])),TRUE,FALSE)</f>
        <v>0</v>
      </c>
      <c r="P431" s="1" t="b">
        <f>IF(ISNUMBER(SEARCH(Table2[[#Headers],[מנהל]],Table2[[#This Row],[role]:[role]])),TRUE,FALSE)</f>
        <v>0</v>
      </c>
      <c r="Q431" s="1" t="b">
        <f>IF(ISNUMBER(SEARCH(Table2[[#Headers],[תעבורה]],Table2[[#This Row],[role]:[role]])),TRUE,FALSE)</f>
        <v>0</v>
      </c>
      <c r="R431" s="1" t="b">
        <f>IF(AND(Table2[[#This Row],[נשיא]]=TRUE,AND(Table2[[#This Row],[סגן]]=FALSE,Table2[[#This Row],[משנה]]=FALSE)),TRUE,FALSE)</f>
        <v>0</v>
      </c>
      <c r="S43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2" spans="1:20" x14ac:dyDescent="0.25">
      <c r="A432" s="1" t="s">
        <v>4237</v>
      </c>
      <c r="B432" s="1" t="str">
        <f>Table2[[#This Row],[Column1]]</f>
        <v>שופט של בימ"ש שלום אשדוד בדימוס</v>
      </c>
      <c r="C432" s="1" t="b">
        <f>IF(ISNUMBER(SEARCH(Table2[[#Headers],[סגן]],Table2[[#This Row],[role]:[role]])),TRUE,FALSE)</f>
        <v>0</v>
      </c>
      <c r="D432" s="1" t="b">
        <f>IF(ISNUMBER(SEARCH(Table2[[#Headers],[נשיא]],Table2[[#This Row],[role]:[role]])),TRUE,FALSE)</f>
        <v>0</v>
      </c>
      <c r="E432" s="1" t="b">
        <f>IF(ISNUMBER(SEARCH(Table2[[#Headers],[שופט]],Table2[[#This Row],[role]:[role]])),TRUE,FALSE)</f>
        <v>1</v>
      </c>
      <c r="F432" s="1" t="b">
        <f>IF(ISNUMBER(SEARCH(Table2[[#Headers],[רשם]],Table2[[#This Row],[role]:[role]])),TRUE,FALSE)</f>
        <v>0</v>
      </c>
      <c r="G432" s="1" t="b">
        <f>IF(ISNUMBER(SEARCH(Table2[[#Headers],[מחוזי]],Table2[[#This Row],[role]:[role]])),TRUE,FALSE)</f>
        <v>0</v>
      </c>
      <c r="H432" s="1" t="b">
        <f>IF(ISNUMBER(SEARCH(Table2[[#Headers],[שלום]],Table2[[#This Row],[role]:[role]])),TRUE,FALSE)</f>
        <v>1</v>
      </c>
      <c r="I432" s="1" t="b">
        <f>IF(ISNUMBER(SEARCH(Table2[[#Headers],[אזורי]],Table2[[#This Row],[role]:[role]])),TRUE,FALSE)</f>
        <v>0</v>
      </c>
      <c r="J432" s="1" t="b">
        <f>IF(ISNUMBER(SEARCH(Table2[[#Headers],[ארצי]],Table2[[#This Row],[role]:[role]])),TRUE,FALSE)</f>
        <v>0</v>
      </c>
      <c r="K432" s="1" t="b">
        <f>IF(ISNUMBER(SEARCH(Table2[[#Headers],[עבודה]],Table2[[#This Row],[role]:[role]])),TRUE,FALSE)</f>
        <v>0</v>
      </c>
      <c r="L432" s="1" t="b">
        <f>IF(ISNUMBER(SEARCH(Table2[[#Headers],[עליון]],Table2[[#This Row],[role]:[role]])),TRUE,FALSE)</f>
        <v>0</v>
      </c>
      <c r="M432" s="1" t="b">
        <f>IF(ISNUMBER(SEARCH(Table2[[#Headers],[נוער]],Table2[[#This Row],[role]:[role]])),TRUE,FALSE)</f>
        <v>0</v>
      </c>
      <c r="N432" s="1" t="b">
        <f>IF(ISNUMBER(SEARCH(Table2[[#Headers],[משנה]],Table2[[#This Row],[role]:[role]])),TRUE,FALSE)</f>
        <v>0</v>
      </c>
      <c r="O432" s="1" t="b">
        <f>IF(ISNUMBER(SEARCH(Table2[[#Headers],[בתי המשפט]],Table2[[#This Row],[role]:[role]])),TRUE,FALSE)</f>
        <v>0</v>
      </c>
      <c r="P432" s="1" t="b">
        <f>IF(ISNUMBER(SEARCH(Table2[[#Headers],[מנהל]],Table2[[#This Row],[role]:[role]])),TRUE,FALSE)</f>
        <v>0</v>
      </c>
      <c r="Q432" s="1" t="b">
        <f>IF(ISNUMBER(SEARCH(Table2[[#Headers],[תעבורה]],Table2[[#This Row],[role]:[role]])),TRUE,FALSE)</f>
        <v>0</v>
      </c>
      <c r="R432" s="1" t="b">
        <f>IF(AND(Table2[[#This Row],[נשיא]]=TRUE,AND(Table2[[#This Row],[סגן]]=FALSE,Table2[[#This Row],[משנה]]=FALSE)),TRUE,FALSE)</f>
        <v>0</v>
      </c>
      <c r="S43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3" spans="1:20" x14ac:dyDescent="0.25">
      <c r="A433" s="1" t="s">
        <v>2804</v>
      </c>
      <c r="B433" s="1" t="str">
        <f>Table2[[#This Row],[Column1]]</f>
        <v>שופט של בימ"ש שלום בבאר שבע</v>
      </c>
      <c r="C433" s="1" t="b">
        <f>IF(ISNUMBER(SEARCH(Table2[[#Headers],[סגן]],Table2[[#This Row],[role]:[role]])),TRUE,FALSE)</f>
        <v>0</v>
      </c>
      <c r="D433" s="1" t="b">
        <f>IF(ISNUMBER(SEARCH(Table2[[#Headers],[נשיא]],Table2[[#This Row],[role]:[role]])),TRUE,FALSE)</f>
        <v>0</v>
      </c>
      <c r="E433" s="1" t="b">
        <f>IF(ISNUMBER(SEARCH(Table2[[#Headers],[שופט]],Table2[[#This Row],[role]:[role]])),TRUE,FALSE)</f>
        <v>1</v>
      </c>
      <c r="F433" s="1" t="b">
        <f>IF(ISNUMBER(SEARCH(Table2[[#Headers],[רשם]],Table2[[#This Row],[role]:[role]])),TRUE,FALSE)</f>
        <v>0</v>
      </c>
      <c r="G433" s="1" t="b">
        <f>IF(ISNUMBER(SEARCH(Table2[[#Headers],[מחוזי]],Table2[[#This Row],[role]:[role]])),TRUE,FALSE)</f>
        <v>0</v>
      </c>
      <c r="H433" s="1" t="b">
        <f>IF(ISNUMBER(SEARCH(Table2[[#Headers],[שלום]],Table2[[#This Row],[role]:[role]])),TRUE,FALSE)</f>
        <v>1</v>
      </c>
      <c r="I433" s="1" t="b">
        <f>IF(ISNUMBER(SEARCH(Table2[[#Headers],[אזורי]],Table2[[#This Row],[role]:[role]])),TRUE,FALSE)</f>
        <v>0</v>
      </c>
      <c r="J433" s="1" t="b">
        <f>IF(ISNUMBER(SEARCH(Table2[[#Headers],[ארצי]],Table2[[#This Row],[role]:[role]])),TRUE,FALSE)</f>
        <v>0</v>
      </c>
      <c r="K433" s="1" t="b">
        <f>IF(ISNUMBER(SEARCH(Table2[[#Headers],[עבודה]],Table2[[#This Row],[role]:[role]])),TRUE,FALSE)</f>
        <v>0</v>
      </c>
      <c r="L433" s="1" t="b">
        <f>IF(ISNUMBER(SEARCH(Table2[[#Headers],[עליון]],Table2[[#This Row],[role]:[role]])),TRUE,FALSE)</f>
        <v>0</v>
      </c>
      <c r="M433" s="1" t="b">
        <f>IF(ISNUMBER(SEARCH(Table2[[#Headers],[נוער]],Table2[[#This Row],[role]:[role]])),TRUE,FALSE)</f>
        <v>0</v>
      </c>
      <c r="N433" s="1" t="b">
        <f>IF(ISNUMBER(SEARCH(Table2[[#Headers],[משנה]],Table2[[#This Row],[role]:[role]])),TRUE,FALSE)</f>
        <v>0</v>
      </c>
      <c r="O433" s="1" t="b">
        <f>IF(ISNUMBER(SEARCH(Table2[[#Headers],[בתי המשפט]],Table2[[#This Row],[role]:[role]])),TRUE,FALSE)</f>
        <v>0</v>
      </c>
      <c r="P433" s="1" t="b">
        <f>IF(ISNUMBER(SEARCH(Table2[[#Headers],[מנהל]],Table2[[#This Row],[role]:[role]])),TRUE,FALSE)</f>
        <v>0</v>
      </c>
      <c r="Q433" s="1" t="b">
        <f>IF(ISNUMBER(SEARCH(Table2[[#Headers],[תעבורה]],Table2[[#This Row],[role]:[role]])),TRUE,FALSE)</f>
        <v>0</v>
      </c>
      <c r="R433" s="1" t="b">
        <f>IF(AND(Table2[[#This Row],[נשיא]]=TRUE,AND(Table2[[#This Row],[סגן]]=FALSE,Table2[[#This Row],[משנה]]=FALSE)),TRUE,FALSE)</f>
        <v>0</v>
      </c>
      <c r="S43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4" spans="1:20" x14ac:dyDescent="0.25">
      <c r="A434" s="1" t="s">
        <v>1552</v>
      </c>
      <c r="B434" s="1" t="str">
        <f>Table2[[#This Row],[Column1]]</f>
        <v>שופט של בימ"ש שלום בדימוס</v>
      </c>
      <c r="C434" s="1" t="b">
        <f>IF(ISNUMBER(SEARCH(Table2[[#Headers],[סגן]],Table2[[#This Row],[role]:[role]])),TRUE,FALSE)</f>
        <v>0</v>
      </c>
      <c r="D434" s="1" t="b">
        <f>IF(ISNUMBER(SEARCH(Table2[[#Headers],[נשיא]],Table2[[#This Row],[role]:[role]])),TRUE,FALSE)</f>
        <v>0</v>
      </c>
      <c r="E434" s="1" t="b">
        <f>IF(ISNUMBER(SEARCH(Table2[[#Headers],[שופט]],Table2[[#This Row],[role]:[role]])),TRUE,FALSE)</f>
        <v>1</v>
      </c>
      <c r="F434" s="1" t="b">
        <f>IF(ISNUMBER(SEARCH(Table2[[#Headers],[רשם]],Table2[[#This Row],[role]:[role]])),TRUE,FALSE)</f>
        <v>0</v>
      </c>
      <c r="G434" s="1" t="b">
        <f>IF(ISNUMBER(SEARCH(Table2[[#Headers],[מחוזי]],Table2[[#This Row],[role]:[role]])),TRUE,FALSE)</f>
        <v>0</v>
      </c>
      <c r="H434" s="1" t="b">
        <f>IF(ISNUMBER(SEARCH(Table2[[#Headers],[שלום]],Table2[[#This Row],[role]:[role]])),TRUE,FALSE)</f>
        <v>1</v>
      </c>
      <c r="I434" s="1" t="b">
        <f>IF(ISNUMBER(SEARCH(Table2[[#Headers],[אזורי]],Table2[[#This Row],[role]:[role]])),TRUE,FALSE)</f>
        <v>0</v>
      </c>
      <c r="J434" s="1" t="b">
        <f>IF(ISNUMBER(SEARCH(Table2[[#Headers],[ארצי]],Table2[[#This Row],[role]:[role]])),TRUE,FALSE)</f>
        <v>0</v>
      </c>
      <c r="K434" s="1" t="b">
        <f>IF(ISNUMBER(SEARCH(Table2[[#Headers],[עבודה]],Table2[[#This Row],[role]:[role]])),TRUE,FALSE)</f>
        <v>0</v>
      </c>
      <c r="L434" s="1" t="b">
        <f>IF(ISNUMBER(SEARCH(Table2[[#Headers],[עליון]],Table2[[#This Row],[role]:[role]])),TRUE,FALSE)</f>
        <v>0</v>
      </c>
      <c r="M434" s="1" t="b">
        <f>IF(ISNUMBER(SEARCH(Table2[[#Headers],[נוער]],Table2[[#This Row],[role]:[role]])),TRUE,FALSE)</f>
        <v>0</v>
      </c>
      <c r="N434" s="1" t="b">
        <f>IF(ISNUMBER(SEARCH(Table2[[#Headers],[משנה]],Table2[[#This Row],[role]:[role]])),TRUE,FALSE)</f>
        <v>0</v>
      </c>
      <c r="O434" s="1" t="b">
        <f>IF(ISNUMBER(SEARCH(Table2[[#Headers],[בתי המשפט]],Table2[[#This Row],[role]:[role]])),TRUE,FALSE)</f>
        <v>0</v>
      </c>
      <c r="P434" s="1" t="b">
        <f>IF(ISNUMBER(SEARCH(Table2[[#Headers],[מנהל]],Table2[[#This Row],[role]:[role]])),TRUE,FALSE)</f>
        <v>0</v>
      </c>
      <c r="Q434" s="1" t="b">
        <f>IF(ISNUMBER(SEARCH(Table2[[#Headers],[תעבורה]],Table2[[#This Row],[role]:[role]])),TRUE,FALSE)</f>
        <v>0</v>
      </c>
      <c r="R434" s="1" t="b">
        <f>IF(AND(Table2[[#This Row],[נשיא]]=TRUE,AND(Table2[[#This Row],[סגן]]=FALSE,Table2[[#This Row],[משנה]]=FALSE)),TRUE,FALSE)</f>
        <v>0</v>
      </c>
      <c r="S43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5" spans="1:20" x14ac:dyDescent="0.25">
      <c r="A435" s="1" t="s">
        <v>1575</v>
      </c>
      <c r="B435" s="1" t="str">
        <f>Table2[[#This Row],[Column1]]</f>
        <v>שופט של בימ"ש שלום בירושלים בדימוס</v>
      </c>
      <c r="C435" s="1" t="b">
        <f>IF(ISNUMBER(SEARCH(Table2[[#Headers],[סגן]],Table2[[#This Row],[role]:[role]])),TRUE,FALSE)</f>
        <v>0</v>
      </c>
      <c r="D435" s="1" t="b">
        <f>IF(ISNUMBER(SEARCH(Table2[[#Headers],[נשיא]],Table2[[#This Row],[role]:[role]])),TRUE,FALSE)</f>
        <v>0</v>
      </c>
      <c r="E435" s="1" t="b">
        <f>IF(ISNUMBER(SEARCH(Table2[[#Headers],[שופט]],Table2[[#This Row],[role]:[role]])),TRUE,FALSE)</f>
        <v>1</v>
      </c>
      <c r="F435" s="1" t="b">
        <f>IF(ISNUMBER(SEARCH(Table2[[#Headers],[רשם]],Table2[[#This Row],[role]:[role]])),TRUE,FALSE)</f>
        <v>0</v>
      </c>
      <c r="G435" s="1" t="b">
        <f>IF(ISNUMBER(SEARCH(Table2[[#Headers],[מחוזי]],Table2[[#This Row],[role]:[role]])),TRUE,FALSE)</f>
        <v>0</v>
      </c>
      <c r="H435" s="1" t="b">
        <f>IF(ISNUMBER(SEARCH(Table2[[#Headers],[שלום]],Table2[[#This Row],[role]:[role]])),TRUE,FALSE)</f>
        <v>1</v>
      </c>
      <c r="I435" s="1" t="b">
        <f>IF(ISNUMBER(SEARCH(Table2[[#Headers],[אזורי]],Table2[[#This Row],[role]:[role]])),TRUE,FALSE)</f>
        <v>0</v>
      </c>
      <c r="J435" s="1" t="b">
        <f>IF(ISNUMBER(SEARCH(Table2[[#Headers],[ארצי]],Table2[[#This Row],[role]:[role]])),TRUE,FALSE)</f>
        <v>0</v>
      </c>
      <c r="K435" s="1" t="b">
        <f>IF(ISNUMBER(SEARCH(Table2[[#Headers],[עבודה]],Table2[[#This Row],[role]:[role]])),TRUE,FALSE)</f>
        <v>0</v>
      </c>
      <c r="L435" s="1" t="b">
        <f>IF(ISNUMBER(SEARCH(Table2[[#Headers],[עליון]],Table2[[#This Row],[role]:[role]])),TRUE,FALSE)</f>
        <v>0</v>
      </c>
      <c r="M435" s="1" t="b">
        <f>IF(ISNUMBER(SEARCH(Table2[[#Headers],[נוער]],Table2[[#This Row],[role]:[role]])),TRUE,FALSE)</f>
        <v>0</v>
      </c>
      <c r="N435" s="1" t="b">
        <f>IF(ISNUMBER(SEARCH(Table2[[#Headers],[משנה]],Table2[[#This Row],[role]:[role]])),TRUE,FALSE)</f>
        <v>0</v>
      </c>
      <c r="O435" s="1" t="b">
        <f>IF(ISNUMBER(SEARCH(Table2[[#Headers],[בתי המשפט]],Table2[[#This Row],[role]:[role]])),TRUE,FALSE)</f>
        <v>0</v>
      </c>
      <c r="P435" s="1" t="b">
        <f>IF(ISNUMBER(SEARCH(Table2[[#Headers],[מנהל]],Table2[[#This Row],[role]:[role]])),TRUE,FALSE)</f>
        <v>0</v>
      </c>
      <c r="Q435" s="1" t="b">
        <f>IF(ISNUMBER(SEARCH(Table2[[#Headers],[תעבורה]],Table2[[#This Row],[role]:[role]])),TRUE,FALSE)</f>
        <v>0</v>
      </c>
      <c r="R435" s="1" t="b">
        <f>IF(AND(Table2[[#This Row],[נשיא]]=TRUE,AND(Table2[[#This Row],[סגן]]=FALSE,Table2[[#This Row],[משנה]]=FALSE)),TRUE,FALSE)</f>
        <v>0</v>
      </c>
      <c r="S43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6" spans="1:20" x14ac:dyDescent="0.25">
      <c r="A436" s="1" t="s">
        <v>2765</v>
      </c>
      <c r="B436" s="1" t="str">
        <f>Table2[[#This Row],[Column1]]</f>
        <v>שופט של בימ"ש שלום ברמת גן</v>
      </c>
      <c r="C436" s="1" t="b">
        <f>IF(ISNUMBER(SEARCH(Table2[[#Headers],[סגן]],Table2[[#This Row],[role]:[role]])),TRUE,FALSE)</f>
        <v>0</v>
      </c>
      <c r="D436" s="1" t="b">
        <f>IF(ISNUMBER(SEARCH(Table2[[#Headers],[נשיא]],Table2[[#This Row],[role]:[role]])),TRUE,FALSE)</f>
        <v>0</v>
      </c>
      <c r="E436" s="1" t="b">
        <f>IF(ISNUMBER(SEARCH(Table2[[#Headers],[שופט]],Table2[[#This Row],[role]:[role]])),TRUE,FALSE)</f>
        <v>1</v>
      </c>
      <c r="F436" s="1" t="b">
        <f>IF(ISNUMBER(SEARCH(Table2[[#Headers],[רשם]],Table2[[#This Row],[role]:[role]])),TRUE,FALSE)</f>
        <v>0</v>
      </c>
      <c r="G436" s="1" t="b">
        <f>IF(ISNUMBER(SEARCH(Table2[[#Headers],[מחוזי]],Table2[[#This Row],[role]:[role]])),TRUE,FALSE)</f>
        <v>0</v>
      </c>
      <c r="H436" s="1" t="b">
        <f>IF(ISNUMBER(SEARCH(Table2[[#Headers],[שלום]],Table2[[#This Row],[role]:[role]])),TRUE,FALSE)</f>
        <v>1</v>
      </c>
      <c r="I436" s="1" t="b">
        <f>IF(ISNUMBER(SEARCH(Table2[[#Headers],[אזורי]],Table2[[#This Row],[role]:[role]])),TRUE,FALSE)</f>
        <v>0</v>
      </c>
      <c r="J436" s="1" t="b">
        <f>IF(ISNUMBER(SEARCH(Table2[[#Headers],[ארצי]],Table2[[#This Row],[role]:[role]])),TRUE,FALSE)</f>
        <v>0</v>
      </c>
      <c r="K436" s="1" t="b">
        <f>IF(ISNUMBER(SEARCH(Table2[[#Headers],[עבודה]],Table2[[#This Row],[role]:[role]])),TRUE,FALSE)</f>
        <v>0</v>
      </c>
      <c r="L436" s="1" t="b">
        <f>IF(ISNUMBER(SEARCH(Table2[[#Headers],[עליון]],Table2[[#This Row],[role]:[role]])),TRUE,FALSE)</f>
        <v>0</v>
      </c>
      <c r="M436" s="1" t="b">
        <f>IF(ISNUMBER(SEARCH(Table2[[#Headers],[נוער]],Table2[[#This Row],[role]:[role]])),TRUE,FALSE)</f>
        <v>0</v>
      </c>
      <c r="N436" s="1" t="b">
        <f>IF(ISNUMBER(SEARCH(Table2[[#Headers],[משנה]],Table2[[#This Row],[role]:[role]])),TRUE,FALSE)</f>
        <v>0</v>
      </c>
      <c r="O436" s="1" t="b">
        <f>IF(ISNUMBER(SEARCH(Table2[[#Headers],[בתי המשפט]],Table2[[#This Row],[role]:[role]])),TRUE,FALSE)</f>
        <v>0</v>
      </c>
      <c r="P436" s="1" t="b">
        <f>IF(ISNUMBER(SEARCH(Table2[[#Headers],[מנהל]],Table2[[#This Row],[role]:[role]])),TRUE,FALSE)</f>
        <v>0</v>
      </c>
      <c r="Q436" s="1" t="b">
        <f>IF(ISNUMBER(SEARCH(Table2[[#Headers],[תעבורה]],Table2[[#This Row],[role]:[role]])),TRUE,FALSE)</f>
        <v>0</v>
      </c>
      <c r="R436" s="1" t="b">
        <f>IF(AND(Table2[[#This Row],[נשיא]]=TRUE,AND(Table2[[#This Row],[סגן]]=FALSE,Table2[[#This Row],[משנה]]=FALSE)),TRUE,FALSE)</f>
        <v>0</v>
      </c>
      <c r="S43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7" spans="1:20" x14ac:dyDescent="0.25">
      <c r="A437" s="1" t="s">
        <v>461</v>
      </c>
      <c r="B437" s="1" t="str">
        <f>Table2[[#This Row],[Column1]]</f>
        <v>שופט של בימ"ש שלום בתל אביב</v>
      </c>
      <c r="C437" s="1" t="b">
        <f>IF(ISNUMBER(SEARCH(Table2[[#Headers],[סגן]],Table2[[#This Row],[role]:[role]])),TRUE,FALSE)</f>
        <v>0</v>
      </c>
      <c r="D437" s="1" t="b">
        <f>IF(ISNUMBER(SEARCH(Table2[[#Headers],[נשיא]],Table2[[#This Row],[role]:[role]])),TRUE,FALSE)</f>
        <v>0</v>
      </c>
      <c r="E437" s="1" t="b">
        <f>IF(ISNUMBER(SEARCH(Table2[[#Headers],[שופט]],Table2[[#This Row],[role]:[role]])),TRUE,FALSE)</f>
        <v>1</v>
      </c>
      <c r="F437" s="1" t="b">
        <f>IF(ISNUMBER(SEARCH(Table2[[#Headers],[רשם]],Table2[[#This Row],[role]:[role]])),TRUE,FALSE)</f>
        <v>0</v>
      </c>
      <c r="G437" s="1" t="b">
        <f>IF(ISNUMBER(SEARCH(Table2[[#Headers],[מחוזי]],Table2[[#This Row],[role]:[role]])),TRUE,FALSE)</f>
        <v>0</v>
      </c>
      <c r="H437" s="1" t="b">
        <f>IF(ISNUMBER(SEARCH(Table2[[#Headers],[שלום]],Table2[[#This Row],[role]:[role]])),TRUE,FALSE)</f>
        <v>1</v>
      </c>
      <c r="I437" s="1" t="b">
        <f>IF(ISNUMBER(SEARCH(Table2[[#Headers],[אזורי]],Table2[[#This Row],[role]:[role]])),TRUE,FALSE)</f>
        <v>0</v>
      </c>
      <c r="J437" s="1" t="b">
        <f>IF(ISNUMBER(SEARCH(Table2[[#Headers],[ארצי]],Table2[[#This Row],[role]:[role]])),TRUE,FALSE)</f>
        <v>0</v>
      </c>
      <c r="K437" s="1" t="b">
        <f>IF(ISNUMBER(SEARCH(Table2[[#Headers],[עבודה]],Table2[[#This Row],[role]:[role]])),TRUE,FALSE)</f>
        <v>0</v>
      </c>
      <c r="L437" s="1" t="b">
        <f>IF(ISNUMBER(SEARCH(Table2[[#Headers],[עליון]],Table2[[#This Row],[role]:[role]])),TRUE,FALSE)</f>
        <v>0</v>
      </c>
      <c r="M437" s="1" t="b">
        <f>IF(ISNUMBER(SEARCH(Table2[[#Headers],[נוער]],Table2[[#This Row],[role]:[role]])),TRUE,FALSE)</f>
        <v>0</v>
      </c>
      <c r="N437" s="1" t="b">
        <f>IF(ISNUMBER(SEARCH(Table2[[#Headers],[משנה]],Table2[[#This Row],[role]:[role]])),TRUE,FALSE)</f>
        <v>0</v>
      </c>
      <c r="O437" s="1" t="b">
        <f>IF(ISNUMBER(SEARCH(Table2[[#Headers],[בתי המשפט]],Table2[[#This Row],[role]:[role]])),TRUE,FALSE)</f>
        <v>0</v>
      </c>
      <c r="P437" s="1" t="b">
        <f>IF(ISNUMBER(SEARCH(Table2[[#Headers],[מנהל]],Table2[[#This Row],[role]:[role]])),TRUE,FALSE)</f>
        <v>0</v>
      </c>
      <c r="Q437" s="1" t="b">
        <f>IF(ISNUMBER(SEARCH(Table2[[#Headers],[תעבורה]],Table2[[#This Row],[role]:[role]])),TRUE,FALSE)</f>
        <v>0</v>
      </c>
      <c r="R437" s="1" t="b">
        <f>IF(AND(Table2[[#This Row],[נשיא]]=TRUE,AND(Table2[[#This Row],[סגן]]=FALSE,Table2[[#This Row],[משנה]]=FALSE)),TRUE,FALSE)</f>
        <v>0</v>
      </c>
      <c r="S43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8" spans="1:20" x14ac:dyDescent="0.25">
      <c r="A438" s="1" t="s">
        <v>2447</v>
      </c>
      <c r="B438" s="1" t="str">
        <f>Table2[[#This Row],[Column1]]</f>
        <v>שופט של בימ"ש שלום חיפה</v>
      </c>
      <c r="C438" s="1" t="b">
        <f>IF(ISNUMBER(SEARCH(Table2[[#Headers],[סגן]],Table2[[#This Row],[role]:[role]])),TRUE,FALSE)</f>
        <v>0</v>
      </c>
      <c r="D438" s="1" t="b">
        <f>IF(ISNUMBER(SEARCH(Table2[[#Headers],[נשיא]],Table2[[#This Row],[role]:[role]])),TRUE,FALSE)</f>
        <v>0</v>
      </c>
      <c r="E438" s="1" t="b">
        <f>IF(ISNUMBER(SEARCH(Table2[[#Headers],[שופט]],Table2[[#This Row],[role]:[role]])),TRUE,FALSE)</f>
        <v>1</v>
      </c>
      <c r="F438" s="1" t="b">
        <f>IF(ISNUMBER(SEARCH(Table2[[#Headers],[רשם]],Table2[[#This Row],[role]:[role]])),TRUE,FALSE)</f>
        <v>0</v>
      </c>
      <c r="G438" s="1" t="b">
        <f>IF(ISNUMBER(SEARCH(Table2[[#Headers],[מחוזי]],Table2[[#This Row],[role]:[role]])),TRUE,FALSE)</f>
        <v>0</v>
      </c>
      <c r="H438" s="1" t="b">
        <f>IF(ISNUMBER(SEARCH(Table2[[#Headers],[שלום]],Table2[[#This Row],[role]:[role]])),TRUE,FALSE)</f>
        <v>1</v>
      </c>
      <c r="I438" s="1" t="b">
        <f>IF(ISNUMBER(SEARCH(Table2[[#Headers],[אזורי]],Table2[[#This Row],[role]:[role]])),TRUE,FALSE)</f>
        <v>0</v>
      </c>
      <c r="J438" s="1" t="b">
        <f>IF(ISNUMBER(SEARCH(Table2[[#Headers],[ארצי]],Table2[[#This Row],[role]:[role]])),TRUE,FALSE)</f>
        <v>0</v>
      </c>
      <c r="K438" s="1" t="b">
        <f>IF(ISNUMBER(SEARCH(Table2[[#Headers],[עבודה]],Table2[[#This Row],[role]:[role]])),TRUE,FALSE)</f>
        <v>0</v>
      </c>
      <c r="L438" s="1" t="b">
        <f>IF(ISNUMBER(SEARCH(Table2[[#Headers],[עליון]],Table2[[#This Row],[role]:[role]])),TRUE,FALSE)</f>
        <v>0</v>
      </c>
      <c r="M438" s="1" t="b">
        <f>IF(ISNUMBER(SEARCH(Table2[[#Headers],[נוער]],Table2[[#This Row],[role]:[role]])),TRUE,FALSE)</f>
        <v>0</v>
      </c>
      <c r="N438" s="1" t="b">
        <f>IF(ISNUMBER(SEARCH(Table2[[#Headers],[משנה]],Table2[[#This Row],[role]:[role]])),TRUE,FALSE)</f>
        <v>0</v>
      </c>
      <c r="O438" s="1" t="b">
        <f>IF(ISNUMBER(SEARCH(Table2[[#Headers],[בתי המשפט]],Table2[[#This Row],[role]:[role]])),TRUE,FALSE)</f>
        <v>0</v>
      </c>
      <c r="P438" s="1" t="b">
        <f>IF(ISNUMBER(SEARCH(Table2[[#Headers],[מנהל]],Table2[[#This Row],[role]:[role]])),TRUE,FALSE)</f>
        <v>0</v>
      </c>
      <c r="Q438" s="1" t="b">
        <f>IF(ISNUMBER(SEARCH(Table2[[#Headers],[תעבורה]],Table2[[#This Row],[role]:[role]])),TRUE,FALSE)</f>
        <v>0</v>
      </c>
      <c r="R438" s="1" t="b">
        <f>IF(AND(Table2[[#This Row],[נשיא]]=TRUE,AND(Table2[[#This Row],[סגן]]=FALSE,Table2[[#This Row],[משנה]]=FALSE)),TRUE,FALSE)</f>
        <v>0</v>
      </c>
      <c r="S43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39" spans="1:20" x14ac:dyDescent="0.25">
      <c r="A439" s="1" t="s">
        <v>3950</v>
      </c>
      <c r="B439" s="1" t="str">
        <f>Table2[[#This Row],[Column1]]</f>
        <v>שופט של בימ"ש שלום חיפה בדימוס</v>
      </c>
      <c r="C439" s="1" t="b">
        <f>IF(ISNUMBER(SEARCH(Table2[[#Headers],[סגן]],Table2[[#This Row],[role]:[role]])),TRUE,FALSE)</f>
        <v>0</v>
      </c>
      <c r="D439" s="1" t="b">
        <f>IF(ISNUMBER(SEARCH(Table2[[#Headers],[נשיא]],Table2[[#This Row],[role]:[role]])),TRUE,FALSE)</f>
        <v>0</v>
      </c>
      <c r="E439" s="1" t="b">
        <f>IF(ISNUMBER(SEARCH(Table2[[#Headers],[שופט]],Table2[[#This Row],[role]:[role]])),TRUE,FALSE)</f>
        <v>1</v>
      </c>
      <c r="F439" s="1" t="b">
        <f>IF(ISNUMBER(SEARCH(Table2[[#Headers],[רשם]],Table2[[#This Row],[role]:[role]])),TRUE,FALSE)</f>
        <v>0</v>
      </c>
      <c r="G439" s="1" t="b">
        <f>IF(ISNUMBER(SEARCH(Table2[[#Headers],[מחוזי]],Table2[[#This Row],[role]:[role]])),TRUE,FALSE)</f>
        <v>0</v>
      </c>
      <c r="H439" s="1" t="b">
        <f>IF(ISNUMBER(SEARCH(Table2[[#Headers],[שלום]],Table2[[#This Row],[role]:[role]])),TRUE,FALSE)</f>
        <v>1</v>
      </c>
      <c r="I439" s="1" t="b">
        <f>IF(ISNUMBER(SEARCH(Table2[[#Headers],[אזורי]],Table2[[#This Row],[role]:[role]])),TRUE,FALSE)</f>
        <v>0</v>
      </c>
      <c r="J439" s="1" t="b">
        <f>IF(ISNUMBER(SEARCH(Table2[[#Headers],[ארצי]],Table2[[#This Row],[role]:[role]])),TRUE,FALSE)</f>
        <v>0</v>
      </c>
      <c r="K439" s="1" t="b">
        <f>IF(ISNUMBER(SEARCH(Table2[[#Headers],[עבודה]],Table2[[#This Row],[role]:[role]])),TRUE,FALSE)</f>
        <v>0</v>
      </c>
      <c r="L439" s="1" t="b">
        <f>IF(ISNUMBER(SEARCH(Table2[[#Headers],[עליון]],Table2[[#This Row],[role]:[role]])),TRUE,FALSE)</f>
        <v>0</v>
      </c>
      <c r="M439" s="1" t="b">
        <f>IF(ISNUMBER(SEARCH(Table2[[#Headers],[נוער]],Table2[[#This Row],[role]:[role]])),TRUE,FALSE)</f>
        <v>0</v>
      </c>
      <c r="N439" s="1" t="b">
        <f>IF(ISNUMBER(SEARCH(Table2[[#Headers],[משנה]],Table2[[#This Row],[role]:[role]])),TRUE,FALSE)</f>
        <v>0</v>
      </c>
      <c r="O439" s="1" t="b">
        <f>IF(ISNUMBER(SEARCH(Table2[[#Headers],[בתי המשפט]],Table2[[#This Row],[role]:[role]])),TRUE,FALSE)</f>
        <v>0</v>
      </c>
      <c r="P439" s="1" t="b">
        <f>IF(ISNUMBER(SEARCH(Table2[[#Headers],[מנהל]],Table2[[#This Row],[role]:[role]])),TRUE,FALSE)</f>
        <v>0</v>
      </c>
      <c r="Q439" s="1" t="b">
        <f>IF(ISNUMBER(SEARCH(Table2[[#Headers],[תעבורה]],Table2[[#This Row],[role]:[role]])),TRUE,FALSE)</f>
        <v>0</v>
      </c>
      <c r="R439" s="1" t="b">
        <f>IF(AND(Table2[[#This Row],[נשיא]]=TRUE,AND(Table2[[#This Row],[סגן]]=FALSE,Table2[[#This Row],[משנה]]=FALSE)),TRUE,FALSE)</f>
        <v>0</v>
      </c>
      <c r="S43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3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0" spans="1:20" x14ac:dyDescent="0.25">
      <c r="A440" s="1" t="s">
        <v>3733</v>
      </c>
      <c r="B440" s="1" t="str">
        <f>Table2[[#This Row],[Column1]]</f>
        <v>שופט של בימ"ש שלום טבריה בדימוס</v>
      </c>
      <c r="C440" s="1" t="b">
        <f>IF(ISNUMBER(SEARCH(Table2[[#Headers],[סגן]],Table2[[#This Row],[role]:[role]])),TRUE,FALSE)</f>
        <v>0</v>
      </c>
      <c r="D440" s="1" t="b">
        <f>IF(ISNUMBER(SEARCH(Table2[[#Headers],[נשיא]],Table2[[#This Row],[role]:[role]])),TRUE,FALSE)</f>
        <v>0</v>
      </c>
      <c r="E440" s="1" t="b">
        <f>IF(ISNUMBER(SEARCH(Table2[[#Headers],[שופט]],Table2[[#This Row],[role]:[role]])),TRUE,FALSE)</f>
        <v>1</v>
      </c>
      <c r="F440" s="1" t="b">
        <f>IF(ISNUMBER(SEARCH(Table2[[#Headers],[רשם]],Table2[[#This Row],[role]:[role]])),TRUE,FALSE)</f>
        <v>0</v>
      </c>
      <c r="G440" s="1" t="b">
        <f>IF(ISNUMBER(SEARCH(Table2[[#Headers],[מחוזי]],Table2[[#This Row],[role]:[role]])),TRUE,FALSE)</f>
        <v>0</v>
      </c>
      <c r="H440" s="1" t="b">
        <f>IF(ISNUMBER(SEARCH(Table2[[#Headers],[שלום]],Table2[[#This Row],[role]:[role]])),TRUE,FALSE)</f>
        <v>1</v>
      </c>
      <c r="I440" s="1" t="b">
        <f>IF(ISNUMBER(SEARCH(Table2[[#Headers],[אזורי]],Table2[[#This Row],[role]:[role]])),TRUE,FALSE)</f>
        <v>0</v>
      </c>
      <c r="J440" s="1" t="b">
        <f>IF(ISNUMBER(SEARCH(Table2[[#Headers],[ארצי]],Table2[[#This Row],[role]:[role]])),TRUE,FALSE)</f>
        <v>0</v>
      </c>
      <c r="K440" s="1" t="b">
        <f>IF(ISNUMBER(SEARCH(Table2[[#Headers],[עבודה]],Table2[[#This Row],[role]:[role]])),TRUE,FALSE)</f>
        <v>0</v>
      </c>
      <c r="L440" s="1" t="b">
        <f>IF(ISNUMBER(SEARCH(Table2[[#Headers],[עליון]],Table2[[#This Row],[role]:[role]])),TRUE,FALSE)</f>
        <v>0</v>
      </c>
      <c r="M440" s="1" t="b">
        <f>IF(ISNUMBER(SEARCH(Table2[[#Headers],[נוער]],Table2[[#This Row],[role]:[role]])),TRUE,FALSE)</f>
        <v>0</v>
      </c>
      <c r="N440" s="1" t="b">
        <f>IF(ISNUMBER(SEARCH(Table2[[#Headers],[משנה]],Table2[[#This Row],[role]:[role]])),TRUE,FALSE)</f>
        <v>0</v>
      </c>
      <c r="O440" s="1" t="b">
        <f>IF(ISNUMBER(SEARCH(Table2[[#Headers],[בתי המשפט]],Table2[[#This Row],[role]:[role]])),TRUE,FALSE)</f>
        <v>0</v>
      </c>
      <c r="P440" s="1" t="b">
        <f>IF(ISNUMBER(SEARCH(Table2[[#Headers],[מנהל]],Table2[[#This Row],[role]:[role]])),TRUE,FALSE)</f>
        <v>0</v>
      </c>
      <c r="Q440" s="1" t="b">
        <f>IF(ISNUMBER(SEARCH(Table2[[#Headers],[תעבורה]],Table2[[#This Row],[role]:[role]])),TRUE,FALSE)</f>
        <v>0</v>
      </c>
      <c r="R440" s="1" t="b">
        <f>IF(AND(Table2[[#This Row],[נשיא]]=TRUE,AND(Table2[[#This Row],[סגן]]=FALSE,Table2[[#This Row],[משנה]]=FALSE)),TRUE,FALSE)</f>
        <v>0</v>
      </c>
      <c r="S44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1" spans="1:20" x14ac:dyDescent="0.25">
      <c r="A441" s="1" t="s">
        <v>1094</v>
      </c>
      <c r="B441" s="1" t="str">
        <f>Table2[[#This Row],[Column1]]</f>
        <v>שופט של בימ"ש שלום ירושלים</v>
      </c>
      <c r="C441" s="1" t="b">
        <f>IF(ISNUMBER(SEARCH(Table2[[#Headers],[סגן]],Table2[[#This Row],[role]:[role]])),TRUE,FALSE)</f>
        <v>0</v>
      </c>
      <c r="D441" s="1" t="b">
        <f>IF(ISNUMBER(SEARCH(Table2[[#Headers],[נשיא]],Table2[[#This Row],[role]:[role]])),TRUE,FALSE)</f>
        <v>0</v>
      </c>
      <c r="E441" s="1" t="b">
        <f>IF(ISNUMBER(SEARCH(Table2[[#Headers],[שופט]],Table2[[#This Row],[role]:[role]])),TRUE,FALSE)</f>
        <v>1</v>
      </c>
      <c r="F441" s="1" t="b">
        <f>IF(ISNUMBER(SEARCH(Table2[[#Headers],[רשם]],Table2[[#This Row],[role]:[role]])),TRUE,FALSE)</f>
        <v>0</v>
      </c>
      <c r="G441" s="1" t="b">
        <f>IF(ISNUMBER(SEARCH(Table2[[#Headers],[מחוזי]],Table2[[#This Row],[role]:[role]])),TRUE,FALSE)</f>
        <v>0</v>
      </c>
      <c r="H441" s="1" t="b">
        <f>IF(ISNUMBER(SEARCH(Table2[[#Headers],[שלום]],Table2[[#This Row],[role]:[role]])),TRUE,FALSE)</f>
        <v>1</v>
      </c>
      <c r="I441" s="1" t="b">
        <f>IF(ISNUMBER(SEARCH(Table2[[#Headers],[אזורי]],Table2[[#This Row],[role]:[role]])),TRUE,FALSE)</f>
        <v>0</v>
      </c>
      <c r="J441" s="1" t="b">
        <f>IF(ISNUMBER(SEARCH(Table2[[#Headers],[ארצי]],Table2[[#This Row],[role]:[role]])),TRUE,FALSE)</f>
        <v>0</v>
      </c>
      <c r="K441" s="1" t="b">
        <f>IF(ISNUMBER(SEARCH(Table2[[#Headers],[עבודה]],Table2[[#This Row],[role]:[role]])),TRUE,FALSE)</f>
        <v>0</v>
      </c>
      <c r="L441" s="1" t="b">
        <f>IF(ISNUMBER(SEARCH(Table2[[#Headers],[עליון]],Table2[[#This Row],[role]:[role]])),TRUE,FALSE)</f>
        <v>0</v>
      </c>
      <c r="M441" s="1" t="b">
        <f>IF(ISNUMBER(SEARCH(Table2[[#Headers],[נוער]],Table2[[#This Row],[role]:[role]])),TRUE,FALSE)</f>
        <v>0</v>
      </c>
      <c r="N441" s="1" t="b">
        <f>IF(ISNUMBER(SEARCH(Table2[[#Headers],[משנה]],Table2[[#This Row],[role]:[role]])),TRUE,FALSE)</f>
        <v>0</v>
      </c>
      <c r="O441" s="1" t="b">
        <f>IF(ISNUMBER(SEARCH(Table2[[#Headers],[בתי המשפט]],Table2[[#This Row],[role]:[role]])),TRUE,FALSE)</f>
        <v>0</v>
      </c>
      <c r="P441" s="1" t="b">
        <f>IF(ISNUMBER(SEARCH(Table2[[#Headers],[מנהל]],Table2[[#This Row],[role]:[role]])),TRUE,FALSE)</f>
        <v>0</v>
      </c>
      <c r="Q441" s="1" t="b">
        <f>IF(ISNUMBER(SEARCH(Table2[[#Headers],[תעבורה]],Table2[[#This Row],[role]:[role]])),TRUE,FALSE)</f>
        <v>0</v>
      </c>
      <c r="R441" s="1" t="b">
        <f>IF(AND(Table2[[#This Row],[נשיא]]=TRUE,AND(Table2[[#This Row],[סגן]]=FALSE,Table2[[#This Row],[משנה]]=FALSE)),TRUE,FALSE)</f>
        <v>0</v>
      </c>
      <c r="S44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2" spans="1:20" x14ac:dyDescent="0.25">
      <c r="A442" s="1" t="s">
        <v>3934</v>
      </c>
      <c r="B442" s="1" t="str">
        <f>Table2[[#This Row],[Column1]]</f>
        <v>שופט של בימ"ש שלום ירושלים בדימוס</v>
      </c>
      <c r="C442" s="1" t="b">
        <f>IF(ISNUMBER(SEARCH(Table2[[#Headers],[סגן]],Table2[[#This Row],[role]:[role]])),TRUE,FALSE)</f>
        <v>0</v>
      </c>
      <c r="D442" s="1" t="b">
        <f>IF(ISNUMBER(SEARCH(Table2[[#Headers],[נשיא]],Table2[[#This Row],[role]:[role]])),TRUE,FALSE)</f>
        <v>0</v>
      </c>
      <c r="E442" s="1" t="b">
        <f>IF(ISNUMBER(SEARCH(Table2[[#Headers],[שופט]],Table2[[#This Row],[role]:[role]])),TRUE,FALSE)</f>
        <v>1</v>
      </c>
      <c r="F442" s="1" t="b">
        <f>IF(ISNUMBER(SEARCH(Table2[[#Headers],[רשם]],Table2[[#This Row],[role]:[role]])),TRUE,FALSE)</f>
        <v>0</v>
      </c>
      <c r="G442" s="1" t="b">
        <f>IF(ISNUMBER(SEARCH(Table2[[#Headers],[מחוזי]],Table2[[#This Row],[role]:[role]])),TRUE,FALSE)</f>
        <v>0</v>
      </c>
      <c r="H442" s="1" t="b">
        <f>IF(ISNUMBER(SEARCH(Table2[[#Headers],[שלום]],Table2[[#This Row],[role]:[role]])),TRUE,FALSE)</f>
        <v>1</v>
      </c>
      <c r="I442" s="1" t="b">
        <f>IF(ISNUMBER(SEARCH(Table2[[#Headers],[אזורי]],Table2[[#This Row],[role]:[role]])),TRUE,FALSE)</f>
        <v>0</v>
      </c>
      <c r="J442" s="1" t="b">
        <f>IF(ISNUMBER(SEARCH(Table2[[#Headers],[ארצי]],Table2[[#This Row],[role]:[role]])),TRUE,FALSE)</f>
        <v>0</v>
      </c>
      <c r="K442" s="1" t="b">
        <f>IF(ISNUMBER(SEARCH(Table2[[#Headers],[עבודה]],Table2[[#This Row],[role]:[role]])),TRUE,FALSE)</f>
        <v>0</v>
      </c>
      <c r="L442" s="1" t="b">
        <f>IF(ISNUMBER(SEARCH(Table2[[#Headers],[עליון]],Table2[[#This Row],[role]:[role]])),TRUE,FALSE)</f>
        <v>0</v>
      </c>
      <c r="M442" s="1" t="b">
        <f>IF(ISNUMBER(SEARCH(Table2[[#Headers],[נוער]],Table2[[#This Row],[role]:[role]])),TRUE,FALSE)</f>
        <v>0</v>
      </c>
      <c r="N442" s="1" t="b">
        <f>IF(ISNUMBER(SEARCH(Table2[[#Headers],[משנה]],Table2[[#This Row],[role]:[role]])),TRUE,FALSE)</f>
        <v>0</v>
      </c>
      <c r="O442" s="1" t="b">
        <f>IF(ISNUMBER(SEARCH(Table2[[#Headers],[בתי המשפט]],Table2[[#This Row],[role]:[role]])),TRUE,FALSE)</f>
        <v>0</v>
      </c>
      <c r="P442" s="1" t="b">
        <f>IF(ISNUMBER(SEARCH(Table2[[#Headers],[מנהל]],Table2[[#This Row],[role]:[role]])),TRUE,FALSE)</f>
        <v>0</v>
      </c>
      <c r="Q442" s="1" t="b">
        <f>IF(ISNUMBER(SEARCH(Table2[[#Headers],[תעבורה]],Table2[[#This Row],[role]:[role]])),TRUE,FALSE)</f>
        <v>0</v>
      </c>
      <c r="R442" s="1" t="b">
        <f>IF(AND(Table2[[#This Row],[נשיא]]=TRUE,AND(Table2[[#This Row],[סגן]]=FALSE,Table2[[#This Row],[משנה]]=FALSE)),TRUE,FALSE)</f>
        <v>0</v>
      </c>
      <c r="S44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3" spans="1:20" x14ac:dyDescent="0.25">
      <c r="A443" s="1" t="s">
        <v>2585</v>
      </c>
      <c r="B443" s="1" t="str">
        <f>Table2[[#This Row],[Column1]]</f>
        <v>שופט של בימ"ש שלום מחוז מרכז</v>
      </c>
      <c r="C443" s="1" t="b">
        <f>IF(ISNUMBER(SEARCH(Table2[[#Headers],[סגן]],Table2[[#This Row],[role]:[role]])),TRUE,FALSE)</f>
        <v>0</v>
      </c>
      <c r="D443" s="1" t="b">
        <f>IF(ISNUMBER(SEARCH(Table2[[#Headers],[נשיא]],Table2[[#This Row],[role]:[role]])),TRUE,FALSE)</f>
        <v>0</v>
      </c>
      <c r="E443" s="1" t="b">
        <f>IF(ISNUMBER(SEARCH(Table2[[#Headers],[שופט]],Table2[[#This Row],[role]:[role]])),TRUE,FALSE)</f>
        <v>1</v>
      </c>
      <c r="F443" s="1" t="b">
        <f>IF(ISNUMBER(SEARCH(Table2[[#Headers],[רשם]],Table2[[#This Row],[role]:[role]])),TRUE,FALSE)</f>
        <v>0</v>
      </c>
      <c r="G443" s="1" t="b">
        <f>IF(ISNUMBER(SEARCH(Table2[[#Headers],[מחוזי]],Table2[[#This Row],[role]:[role]])),TRUE,FALSE)</f>
        <v>0</v>
      </c>
      <c r="H443" s="1" t="b">
        <f>IF(ISNUMBER(SEARCH(Table2[[#Headers],[שלום]],Table2[[#This Row],[role]:[role]])),TRUE,FALSE)</f>
        <v>1</v>
      </c>
      <c r="I443" s="1" t="b">
        <f>IF(ISNUMBER(SEARCH(Table2[[#Headers],[אזורי]],Table2[[#This Row],[role]:[role]])),TRUE,FALSE)</f>
        <v>0</v>
      </c>
      <c r="J443" s="1" t="b">
        <f>IF(ISNUMBER(SEARCH(Table2[[#Headers],[ארצי]],Table2[[#This Row],[role]:[role]])),TRUE,FALSE)</f>
        <v>0</v>
      </c>
      <c r="K443" s="1" t="b">
        <f>IF(ISNUMBER(SEARCH(Table2[[#Headers],[עבודה]],Table2[[#This Row],[role]:[role]])),TRUE,FALSE)</f>
        <v>0</v>
      </c>
      <c r="L443" s="1" t="b">
        <f>IF(ISNUMBER(SEARCH(Table2[[#Headers],[עליון]],Table2[[#This Row],[role]:[role]])),TRUE,FALSE)</f>
        <v>0</v>
      </c>
      <c r="M443" s="1" t="b">
        <f>IF(ISNUMBER(SEARCH(Table2[[#Headers],[נוער]],Table2[[#This Row],[role]:[role]])),TRUE,FALSE)</f>
        <v>0</v>
      </c>
      <c r="N443" s="1" t="b">
        <f>IF(ISNUMBER(SEARCH(Table2[[#Headers],[משנה]],Table2[[#This Row],[role]:[role]])),TRUE,FALSE)</f>
        <v>0</v>
      </c>
      <c r="O443" s="1" t="b">
        <f>IF(ISNUMBER(SEARCH(Table2[[#Headers],[בתי המשפט]],Table2[[#This Row],[role]:[role]])),TRUE,FALSE)</f>
        <v>0</v>
      </c>
      <c r="P443" s="1" t="b">
        <f>IF(ISNUMBER(SEARCH(Table2[[#Headers],[מנהל]],Table2[[#This Row],[role]:[role]])),TRUE,FALSE)</f>
        <v>0</v>
      </c>
      <c r="Q443" s="1" t="b">
        <f>IF(ISNUMBER(SEARCH(Table2[[#Headers],[תעבורה]],Table2[[#This Row],[role]:[role]])),TRUE,FALSE)</f>
        <v>0</v>
      </c>
      <c r="R443" s="1" t="b">
        <f>IF(AND(Table2[[#This Row],[נשיא]]=TRUE,AND(Table2[[#This Row],[סגן]]=FALSE,Table2[[#This Row],[משנה]]=FALSE)),TRUE,FALSE)</f>
        <v>0</v>
      </c>
      <c r="S44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4" spans="1:20" x14ac:dyDescent="0.25">
      <c r="A444" s="1" t="s">
        <v>3675</v>
      </c>
      <c r="B444" s="1" t="str">
        <f>Table2[[#This Row],[Column1]]</f>
        <v>שופט של בימ"ש שלום נתניה</v>
      </c>
      <c r="C444" s="1" t="b">
        <f>IF(ISNUMBER(SEARCH(Table2[[#Headers],[סגן]],Table2[[#This Row],[role]:[role]])),TRUE,FALSE)</f>
        <v>0</v>
      </c>
      <c r="D444" s="1" t="b">
        <f>IF(ISNUMBER(SEARCH(Table2[[#Headers],[נשיא]],Table2[[#This Row],[role]:[role]])),TRUE,FALSE)</f>
        <v>0</v>
      </c>
      <c r="E444" s="1" t="b">
        <f>IF(ISNUMBER(SEARCH(Table2[[#Headers],[שופט]],Table2[[#This Row],[role]:[role]])),TRUE,FALSE)</f>
        <v>1</v>
      </c>
      <c r="F444" s="1" t="b">
        <f>IF(ISNUMBER(SEARCH(Table2[[#Headers],[רשם]],Table2[[#This Row],[role]:[role]])),TRUE,FALSE)</f>
        <v>0</v>
      </c>
      <c r="G444" s="1" t="b">
        <f>IF(ISNUMBER(SEARCH(Table2[[#Headers],[מחוזי]],Table2[[#This Row],[role]:[role]])),TRUE,FALSE)</f>
        <v>0</v>
      </c>
      <c r="H444" s="1" t="b">
        <f>IF(ISNUMBER(SEARCH(Table2[[#Headers],[שלום]],Table2[[#This Row],[role]:[role]])),TRUE,FALSE)</f>
        <v>1</v>
      </c>
      <c r="I444" s="1" t="b">
        <f>IF(ISNUMBER(SEARCH(Table2[[#Headers],[אזורי]],Table2[[#This Row],[role]:[role]])),TRUE,FALSE)</f>
        <v>0</v>
      </c>
      <c r="J444" s="1" t="b">
        <f>IF(ISNUMBER(SEARCH(Table2[[#Headers],[ארצי]],Table2[[#This Row],[role]:[role]])),TRUE,FALSE)</f>
        <v>0</v>
      </c>
      <c r="K444" s="1" t="b">
        <f>IF(ISNUMBER(SEARCH(Table2[[#Headers],[עבודה]],Table2[[#This Row],[role]:[role]])),TRUE,FALSE)</f>
        <v>0</v>
      </c>
      <c r="L444" s="1" t="b">
        <f>IF(ISNUMBER(SEARCH(Table2[[#Headers],[עליון]],Table2[[#This Row],[role]:[role]])),TRUE,FALSE)</f>
        <v>0</v>
      </c>
      <c r="M444" s="1" t="b">
        <f>IF(ISNUMBER(SEARCH(Table2[[#Headers],[נוער]],Table2[[#This Row],[role]:[role]])),TRUE,FALSE)</f>
        <v>0</v>
      </c>
      <c r="N444" s="1" t="b">
        <f>IF(ISNUMBER(SEARCH(Table2[[#Headers],[משנה]],Table2[[#This Row],[role]:[role]])),TRUE,FALSE)</f>
        <v>0</v>
      </c>
      <c r="O444" s="1" t="b">
        <f>IF(ISNUMBER(SEARCH(Table2[[#Headers],[בתי המשפט]],Table2[[#This Row],[role]:[role]])),TRUE,FALSE)</f>
        <v>0</v>
      </c>
      <c r="P444" s="1" t="b">
        <f>IF(ISNUMBER(SEARCH(Table2[[#Headers],[מנהל]],Table2[[#This Row],[role]:[role]])),TRUE,FALSE)</f>
        <v>0</v>
      </c>
      <c r="Q444" s="1" t="b">
        <f>IF(ISNUMBER(SEARCH(Table2[[#Headers],[תעבורה]],Table2[[#This Row],[role]:[role]])),TRUE,FALSE)</f>
        <v>0</v>
      </c>
      <c r="R444" s="1" t="b">
        <f>IF(AND(Table2[[#This Row],[נשיא]]=TRUE,AND(Table2[[#This Row],[סגן]]=FALSE,Table2[[#This Row],[משנה]]=FALSE)),TRUE,FALSE)</f>
        <v>0</v>
      </c>
      <c r="S44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5" spans="1:20" x14ac:dyDescent="0.25">
      <c r="A445" s="1" t="s">
        <v>703</v>
      </c>
      <c r="B445" s="1" t="str">
        <f>Table2[[#This Row],[Column1]]</f>
        <v>שופט של בימ"ש שלום פ"ת וכפר סבא בדימוס</v>
      </c>
      <c r="C445" s="1" t="b">
        <f>IF(ISNUMBER(SEARCH(Table2[[#Headers],[סגן]],Table2[[#This Row],[role]:[role]])),TRUE,FALSE)</f>
        <v>0</v>
      </c>
      <c r="D445" s="1" t="b">
        <f>IF(ISNUMBER(SEARCH(Table2[[#Headers],[נשיא]],Table2[[#This Row],[role]:[role]])),TRUE,FALSE)</f>
        <v>0</v>
      </c>
      <c r="E445" s="1" t="b">
        <f>IF(ISNUMBER(SEARCH(Table2[[#Headers],[שופט]],Table2[[#This Row],[role]:[role]])),TRUE,FALSE)</f>
        <v>1</v>
      </c>
      <c r="F445" s="1" t="b">
        <f>IF(ISNUMBER(SEARCH(Table2[[#Headers],[רשם]],Table2[[#This Row],[role]:[role]])),TRUE,FALSE)</f>
        <v>0</v>
      </c>
      <c r="G445" s="1" t="b">
        <f>IF(ISNUMBER(SEARCH(Table2[[#Headers],[מחוזי]],Table2[[#This Row],[role]:[role]])),TRUE,FALSE)</f>
        <v>0</v>
      </c>
      <c r="H445" s="1" t="b">
        <f>IF(ISNUMBER(SEARCH(Table2[[#Headers],[שלום]],Table2[[#This Row],[role]:[role]])),TRUE,FALSE)</f>
        <v>1</v>
      </c>
      <c r="I445" s="1" t="b">
        <f>IF(ISNUMBER(SEARCH(Table2[[#Headers],[אזורי]],Table2[[#This Row],[role]:[role]])),TRUE,FALSE)</f>
        <v>0</v>
      </c>
      <c r="J445" s="1" t="b">
        <f>IF(ISNUMBER(SEARCH(Table2[[#Headers],[ארצי]],Table2[[#This Row],[role]:[role]])),TRUE,FALSE)</f>
        <v>0</v>
      </c>
      <c r="K445" s="1" t="b">
        <f>IF(ISNUMBER(SEARCH(Table2[[#Headers],[עבודה]],Table2[[#This Row],[role]:[role]])),TRUE,FALSE)</f>
        <v>0</v>
      </c>
      <c r="L445" s="1" t="b">
        <f>IF(ISNUMBER(SEARCH(Table2[[#Headers],[עליון]],Table2[[#This Row],[role]:[role]])),TRUE,FALSE)</f>
        <v>0</v>
      </c>
      <c r="M445" s="1" t="b">
        <f>IF(ISNUMBER(SEARCH(Table2[[#Headers],[נוער]],Table2[[#This Row],[role]:[role]])),TRUE,FALSE)</f>
        <v>0</v>
      </c>
      <c r="N445" s="1" t="b">
        <f>IF(ISNUMBER(SEARCH(Table2[[#Headers],[משנה]],Table2[[#This Row],[role]:[role]])),TRUE,FALSE)</f>
        <v>0</v>
      </c>
      <c r="O445" s="1" t="b">
        <f>IF(ISNUMBER(SEARCH(Table2[[#Headers],[בתי המשפט]],Table2[[#This Row],[role]:[role]])),TRUE,FALSE)</f>
        <v>0</v>
      </c>
      <c r="P445" s="1" t="b">
        <f>IF(ISNUMBER(SEARCH(Table2[[#Headers],[מנהל]],Table2[[#This Row],[role]:[role]])),TRUE,FALSE)</f>
        <v>0</v>
      </c>
      <c r="Q445" s="1" t="b">
        <f>IF(ISNUMBER(SEARCH(Table2[[#Headers],[תעבורה]],Table2[[#This Row],[role]:[role]])),TRUE,FALSE)</f>
        <v>0</v>
      </c>
      <c r="R445" s="1" t="b">
        <f>IF(AND(Table2[[#This Row],[נשיא]]=TRUE,AND(Table2[[#This Row],[סגן]]=FALSE,Table2[[#This Row],[משנה]]=FALSE)),TRUE,FALSE)</f>
        <v>0</v>
      </c>
      <c r="S44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6" spans="1:20" x14ac:dyDescent="0.25">
      <c r="A446" s="1" t="s">
        <v>1807</v>
      </c>
      <c r="B446" s="1" t="str">
        <f>Table2[[#This Row],[Column1]]</f>
        <v>שופט של בימ"ש שלום תל אביב</v>
      </c>
      <c r="C446" s="1" t="b">
        <f>IF(ISNUMBER(SEARCH(Table2[[#Headers],[סגן]],Table2[[#This Row],[role]:[role]])),TRUE,FALSE)</f>
        <v>0</v>
      </c>
      <c r="D446" s="1" t="b">
        <f>IF(ISNUMBER(SEARCH(Table2[[#Headers],[נשיא]],Table2[[#This Row],[role]:[role]])),TRUE,FALSE)</f>
        <v>0</v>
      </c>
      <c r="E446" s="1" t="b">
        <f>IF(ISNUMBER(SEARCH(Table2[[#Headers],[שופט]],Table2[[#This Row],[role]:[role]])),TRUE,FALSE)</f>
        <v>1</v>
      </c>
      <c r="F446" s="1" t="b">
        <f>IF(ISNUMBER(SEARCH(Table2[[#Headers],[רשם]],Table2[[#This Row],[role]:[role]])),TRUE,FALSE)</f>
        <v>0</v>
      </c>
      <c r="G446" s="1" t="b">
        <f>IF(ISNUMBER(SEARCH(Table2[[#Headers],[מחוזי]],Table2[[#This Row],[role]:[role]])),TRUE,FALSE)</f>
        <v>0</v>
      </c>
      <c r="H446" s="1" t="b">
        <f>IF(ISNUMBER(SEARCH(Table2[[#Headers],[שלום]],Table2[[#This Row],[role]:[role]])),TRUE,FALSE)</f>
        <v>1</v>
      </c>
      <c r="I446" s="1" t="b">
        <f>IF(ISNUMBER(SEARCH(Table2[[#Headers],[אזורי]],Table2[[#This Row],[role]:[role]])),TRUE,FALSE)</f>
        <v>0</v>
      </c>
      <c r="J446" s="1" t="b">
        <f>IF(ISNUMBER(SEARCH(Table2[[#Headers],[ארצי]],Table2[[#This Row],[role]:[role]])),TRUE,FALSE)</f>
        <v>0</v>
      </c>
      <c r="K446" s="1" t="b">
        <f>IF(ISNUMBER(SEARCH(Table2[[#Headers],[עבודה]],Table2[[#This Row],[role]:[role]])),TRUE,FALSE)</f>
        <v>0</v>
      </c>
      <c r="L446" s="1" t="b">
        <f>IF(ISNUMBER(SEARCH(Table2[[#Headers],[עליון]],Table2[[#This Row],[role]:[role]])),TRUE,FALSE)</f>
        <v>0</v>
      </c>
      <c r="M446" s="1" t="b">
        <f>IF(ISNUMBER(SEARCH(Table2[[#Headers],[נוער]],Table2[[#This Row],[role]:[role]])),TRUE,FALSE)</f>
        <v>0</v>
      </c>
      <c r="N446" s="1" t="b">
        <f>IF(ISNUMBER(SEARCH(Table2[[#Headers],[משנה]],Table2[[#This Row],[role]:[role]])),TRUE,FALSE)</f>
        <v>0</v>
      </c>
      <c r="O446" s="1" t="b">
        <f>IF(ISNUMBER(SEARCH(Table2[[#Headers],[בתי המשפט]],Table2[[#This Row],[role]:[role]])),TRUE,FALSE)</f>
        <v>0</v>
      </c>
      <c r="P446" s="1" t="b">
        <f>IF(ISNUMBER(SEARCH(Table2[[#Headers],[מנהל]],Table2[[#This Row],[role]:[role]])),TRUE,FALSE)</f>
        <v>0</v>
      </c>
      <c r="Q446" s="1" t="b">
        <f>IF(ISNUMBER(SEARCH(Table2[[#Headers],[תעבורה]],Table2[[#This Row],[role]:[role]])),TRUE,FALSE)</f>
        <v>0</v>
      </c>
      <c r="R446" s="1" t="b">
        <f>IF(AND(Table2[[#This Row],[נשיא]]=TRUE,AND(Table2[[#This Row],[סגן]]=FALSE,Table2[[#This Row],[משנה]]=FALSE)),TRUE,FALSE)</f>
        <v>0</v>
      </c>
      <c r="S44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47" spans="1:20" x14ac:dyDescent="0.25">
      <c r="A447" s="1" t="s">
        <v>1447</v>
      </c>
      <c r="B447" s="1" t="str">
        <f>Table2[[#This Row],[Column1]]</f>
        <v>שופט של בית הדין האזורי לעבודה בחיפה</v>
      </c>
      <c r="C447" s="1" t="b">
        <f>IF(ISNUMBER(SEARCH(Table2[[#Headers],[סגן]],Table2[[#This Row],[role]:[role]])),TRUE,FALSE)</f>
        <v>0</v>
      </c>
      <c r="D447" s="1" t="b">
        <f>IF(ISNUMBER(SEARCH(Table2[[#Headers],[נשיא]],Table2[[#This Row],[role]:[role]])),TRUE,FALSE)</f>
        <v>0</v>
      </c>
      <c r="E447" s="1" t="b">
        <f>IF(ISNUMBER(SEARCH(Table2[[#Headers],[שופט]],Table2[[#This Row],[role]:[role]])),TRUE,FALSE)</f>
        <v>1</v>
      </c>
      <c r="F447" s="1" t="b">
        <f>IF(ISNUMBER(SEARCH(Table2[[#Headers],[רשם]],Table2[[#This Row],[role]:[role]])),TRUE,FALSE)</f>
        <v>0</v>
      </c>
      <c r="G447" s="1" t="b">
        <f>IF(ISNUMBER(SEARCH(Table2[[#Headers],[מחוזי]],Table2[[#This Row],[role]:[role]])),TRUE,FALSE)</f>
        <v>0</v>
      </c>
      <c r="H447" s="1" t="b">
        <f>IF(ISNUMBER(SEARCH(Table2[[#Headers],[שלום]],Table2[[#This Row],[role]:[role]])),TRUE,FALSE)</f>
        <v>0</v>
      </c>
      <c r="I447" s="1" t="b">
        <f>IF(ISNUMBER(SEARCH(Table2[[#Headers],[אזורי]],Table2[[#This Row],[role]:[role]])),TRUE,FALSE)</f>
        <v>1</v>
      </c>
      <c r="J447" s="1" t="b">
        <f>IF(ISNUMBER(SEARCH(Table2[[#Headers],[ארצי]],Table2[[#This Row],[role]:[role]])),TRUE,FALSE)</f>
        <v>0</v>
      </c>
      <c r="K447" s="1" t="b">
        <f>IF(ISNUMBER(SEARCH(Table2[[#Headers],[עבודה]],Table2[[#This Row],[role]:[role]])),TRUE,FALSE)</f>
        <v>1</v>
      </c>
      <c r="L447" s="1" t="b">
        <f>IF(ISNUMBER(SEARCH(Table2[[#Headers],[עליון]],Table2[[#This Row],[role]:[role]])),TRUE,FALSE)</f>
        <v>0</v>
      </c>
      <c r="M447" s="1" t="b">
        <f>IF(ISNUMBER(SEARCH(Table2[[#Headers],[נוער]],Table2[[#This Row],[role]:[role]])),TRUE,FALSE)</f>
        <v>0</v>
      </c>
      <c r="N447" s="1" t="b">
        <f>IF(ISNUMBER(SEARCH(Table2[[#Headers],[משנה]],Table2[[#This Row],[role]:[role]])),TRUE,FALSE)</f>
        <v>0</v>
      </c>
      <c r="O447" s="1" t="b">
        <f>IF(ISNUMBER(SEARCH(Table2[[#Headers],[בתי המשפט]],Table2[[#This Row],[role]:[role]])),TRUE,FALSE)</f>
        <v>0</v>
      </c>
      <c r="P447" s="1" t="b">
        <f>IF(ISNUMBER(SEARCH(Table2[[#Headers],[מנהל]],Table2[[#This Row],[role]:[role]])),TRUE,FALSE)</f>
        <v>0</v>
      </c>
      <c r="Q447" s="1" t="b">
        <f>IF(ISNUMBER(SEARCH(Table2[[#Headers],[תעבורה]],Table2[[#This Row],[role]:[role]])),TRUE,FALSE)</f>
        <v>0</v>
      </c>
      <c r="R447" s="1" t="b">
        <f>IF(AND(Table2[[#This Row],[נשיא]]=TRUE,AND(Table2[[#This Row],[סגן]]=FALSE,Table2[[#This Row],[משנה]]=FALSE)),TRUE,FALSE)</f>
        <v>0</v>
      </c>
      <c r="S44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48" spans="1:20" x14ac:dyDescent="0.25">
      <c r="A448" s="1" t="s">
        <v>1847</v>
      </c>
      <c r="B448" s="1" t="str">
        <f>Table2[[#This Row],[Column1]]</f>
        <v>שופט של בית הדין האזורי לעבודה תל אביב</v>
      </c>
      <c r="C448" s="1" t="b">
        <f>IF(ISNUMBER(SEARCH(Table2[[#Headers],[סגן]],Table2[[#This Row],[role]:[role]])),TRUE,FALSE)</f>
        <v>0</v>
      </c>
      <c r="D448" s="1" t="b">
        <f>IF(ISNUMBER(SEARCH(Table2[[#Headers],[נשיא]],Table2[[#This Row],[role]:[role]])),TRUE,FALSE)</f>
        <v>0</v>
      </c>
      <c r="E448" s="1" t="b">
        <f>IF(ISNUMBER(SEARCH(Table2[[#Headers],[שופט]],Table2[[#This Row],[role]:[role]])),TRUE,FALSE)</f>
        <v>1</v>
      </c>
      <c r="F448" s="1" t="b">
        <f>IF(ISNUMBER(SEARCH(Table2[[#Headers],[רשם]],Table2[[#This Row],[role]:[role]])),TRUE,FALSE)</f>
        <v>0</v>
      </c>
      <c r="G448" s="1" t="b">
        <f>IF(ISNUMBER(SEARCH(Table2[[#Headers],[מחוזי]],Table2[[#This Row],[role]:[role]])),TRUE,FALSE)</f>
        <v>0</v>
      </c>
      <c r="H448" s="1" t="b">
        <f>IF(ISNUMBER(SEARCH(Table2[[#Headers],[שלום]],Table2[[#This Row],[role]:[role]])),TRUE,FALSE)</f>
        <v>0</v>
      </c>
      <c r="I448" s="1" t="b">
        <f>IF(ISNUMBER(SEARCH(Table2[[#Headers],[אזורי]],Table2[[#This Row],[role]:[role]])),TRUE,FALSE)</f>
        <v>1</v>
      </c>
      <c r="J448" s="1" t="b">
        <f>IF(ISNUMBER(SEARCH(Table2[[#Headers],[ארצי]],Table2[[#This Row],[role]:[role]])),TRUE,FALSE)</f>
        <v>0</v>
      </c>
      <c r="K448" s="1" t="b">
        <f>IF(ISNUMBER(SEARCH(Table2[[#Headers],[עבודה]],Table2[[#This Row],[role]:[role]])),TRUE,FALSE)</f>
        <v>1</v>
      </c>
      <c r="L448" s="1" t="b">
        <f>IF(ISNUMBER(SEARCH(Table2[[#Headers],[עליון]],Table2[[#This Row],[role]:[role]])),TRUE,FALSE)</f>
        <v>0</v>
      </c>
      <c r="M448" s="1" t="b">
        <f>IF(ISNUMBER(SEARCH(Table2[[#Headers],[נוער]],Table2[[#This Row],[role]:[role]])),TRUE,FALSE)</f>
        <v>0</v>
      </c>
      <c r="N448" s="1" t="b">
        <f>IF(ISNUMBER(SEARCH(Table2[[#Headers],[משנה]],Table2[[#This Row],[role]:[role]])),TRUE,FALSE)</f>
        <v>0</v>
      </c>
      <c r="O448" s="1" t="b">
        <f>IF(ISNUMBER(SEARCH(Table2[[#Headers],[בתי המשפט]],Table2[[#This Row],[role]:[role]])),TRUE,FALSE)</f>
        <v>0</v>
      </c>
      <c r="P448" s="1" t="b">
        <f>IF(ISNUMBER(SEARCH(Table2[[#Headers],[מנהל]],Table2[[#This Row],[role]:[role]])),TRUE,FALSE)</f>
        <v>0</v>
      </c>
      <c r="Q448" s="1" t="b">
        <f>IF(ISNUMBER(SEARCH(Table2[[#Headers],[תעבורה]],Table2[[#This Row],[role]:[role]])),TRUE,FALSE)</f>
        <v>0</v>
      </c>
      <c r="R448" s="1" t="b">
        <f>IF(AND(Table2[[#This Row],[נשיא]]=TRUE,AND(Table2[[#This Row],[סגן]]=FALSE,Table2[[#This Row],[משנה]]=FALSE)),TRUE,FALSE)</f>
        <v>0</v>
      </c>
      <c r="S44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49" spans="1:20" x14ac:dyDescent="0.25">
      <c r="A449" s="1" t="s">
        <v>3498</v>
      </c>
      <c r="B449" s="1" t="str">
        <f>Table2[[#This Row],[Column1]]</f>
        <v>שופט של בית הדין האזורי תל אביב</v>
      </c>
      <c r="C449" s="1" t="b">
        <f>IF(ISNUMBER(SEARCH(Table2[[#Headers],[סגן]],Table2[[#This Row],[role]:[role]])),TRUE,FALSE)</f>
        <v>0</v>
      </c>
      <c r="D449" s="1" t="b">
        <f>IF(ISNUMBER(SEARCH(Table2[[#Headers],[נשיא]],Table2[[#This Row],[role]:[role]])),TRUE,FALSE)</f>
        <v>0</v>
      </c>
      <c r="E449" s="1" t="b">
        <f>IF(ISNUMBER(SEARCH(Table2[[#Headers],[שופט]],Table2[[#This Row],[role]:[role]])),TRUE,FALSE)</f>
        <v>1</v>
      </c>
      <c r="F449" s="1" t="b">
        <f>IF(ISNUMBER(SEARCH(Table2[[#Headers],[רשם]],Table2[[#This Row],[role]:[role]])),TRUE,FALSE)</f>
        <v>0</v>
      </c>
      <c r="G449" s="1" t="b">
        <f>IF(ISNUMBER(SEARCH(Table2[[#Headers],[מחוזי]],Table2[[#This Row],[role]:[role]])),TRUE,FALSE)</f>
        <v>0</v>
      </c>
      <c r="H449" s="1" t="b">
        <f>IF(ISNUMBER(SEARCH(Table2[[#Headers],[שלום]],Table2[[#This Row],[role]:[role]])),TRUE,FALSE)</f>
        <v>0</v>
      </c>
      <c r="I449" s="1" t="b">
        <f>IF(ISNUMBER(SEARCH(Table2[[#Headers],[אזורי]],Table2[[#This Row],[role]:[role]])),TRUE,FALSE)</f>
        <v>1</v>
      </c>
      <c r="J449" s="1" t="b">
        <f>IF(ISNUMBER(SEARCH(Table2[[#Headers],[ארצי]],Table2[[#This Row],[role]:[role]])),TRUE,FALSE)</f>
        <v>0</v>
      </c>
      <c r="K449" s="1" t="b">
        <f>IF(ISNUMBER(SEARCH(Table2[[#Headers],[עבודה]],Table2[[#This Row],[role]:[role]])),TRUE,FALSE)</f>
        <v>0</v>
      </c>
      <c r="L449" s="1" t="b">
        <f>IF(ISNUMBER(SEARCH(Table2[[#Headers],[עליון]],Table2[[#This Row],[role]:[role]])),TRUE,FALSE)</f>
        <v>0</v>
      </c>
      <c r="M449" s="1" t="b">
        <f>IF(ISNUMBER(SEARCH(Table2[[#Headers],[נוער]],Table2[[#This Row],[role]:[role]])),TRUE,FALSE)</f>
        <v>0</v>
      </c>
      <c r="N449" s="1" t="b">
        <f>IF(ISNUMBER(SEARCH(Table2[[#Headers],[משנה]],Table2[[#This Row],[role]:[role]])),TRUE,FALSE)</f>
        <v>0</v>
      </c>
      <c r="O449" s="1" t="b">
        <f>IF(ISNUMBER(SEARCH(Table2[[#Headers],[בתי המשפט]],Table2[[#This Row],[role]:[role]])),TRUE,FALSE)</f>
        <v>0</v>
      </c>
      <c r="P449" s="1" t="b">
        <f>IF(ISNUMBER(SEARCH(Table2[[#Headers],[מנהל]],Table2[[#This Row],[role]:[role]])),TRUE,FALSE)</f>
        <v>0</v>
      </c>
      <c r="Q449" s="1" t="b">
        <f>IF(ISNUMBER(SEARCH(Table2[[#Headers],[תעבורה]],Table2[[#This Row],[role]:[role]])),TRUE,FALSE)</f>
        <v>0</v>
      </c>
      <c r="R449" s="1" t="b">
        <f>IF(AND(Table2[[#This Row],[נשיא]]=TRUE,AND(Table2[[#This Row],[סגן]]=FALSE,Table2[[#This Row],[משנה]]=FALSE)),TRUE,FALSE)</f>
        <v>0</v>
      </c>
      <c r="S44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4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50" spans="1:20" x14ac:dyDescent="0.25">
      <c r="A450" s="1" t="s">
        <v>2253</v>
      </c>
      <c r="B450" s="1" t="str">
        <f>Table2[[#This Row],[Column1]]</f>
        <v>שופט של בית הדין הארצי לעבודה</v>
      </c>
      <c r="C450" s="1" t="b">
        <f>IF(ISNUMBER(SEARCH(Table2[[#Headers],[סגן]],Table2[[#This Row],[role]:[role]])),TRUE,FALSE)</f>
        <v>0</v>
      </c>
      <c r="D450" s="1" t="b">
        <f>IF(ISNUMBER(SEARCH(Table2[[#Headers],[נשיא]],Table2[[#This Row],[role]:[role]])),TRUE,FALSE)</f>
        <v>0</v>
      </c>
      <c r="E450" s="1" t="b">
        <f>IF(ISNUMBER(SEARCH(Table2[[#Headers],[שופט]],Table2[[#This Row],[role]:[role]])),TRUE,FALSE)</f>
        <v>1</v>
      </c>
      <c r="F450" s="1" t="b">
        <f>IF(ISNUMBER(SEARCH(Table2[[#Headers],[רשם]],Table2[[#This Row],[role]:[role]])),TRUE,FALSE)</f>
        <v>0</v>
      </c>
      <c r="G450" s="1" t="b">
        <f>IF(ISNUMBER(SEARCH(Table2[[#Headers],[מחוזי]],Table2[[#This Row],[role]:[role]])),TRUE,FALSE)</f>
        <v>0</v>
      </c>
      <c r="H450" s="1" t="b">
        <f>IF(ISNUMBER(SEARCH(Table2[[#Headers],[שלום]],Table2[[#This Row],[role]:[role]])),TRUE,FALSE)</f>
        <v>0</v>
      </c>
      <c r="I450" s="1" t="b">
        <f>IF(ISNUMBER(SEARCH(Table2[[#Headers],[אזורי]],Table2[[#This Row],[role]:[role]])),TRUE,FALSE)</f>
        <v>0</v>
      </c>
      <c r="J450" s="1" t="b">
        <f>IF(ISNUMBER(SEARCH(Table2[[#Headers],[ארצי]],Table2[[#This Row],[role]:[role]])),TRUE,FALSE)</f>
        <v>1</v>
      </c>
      <c r="K450" s="1" t="b">
        <f>IF(ISNUMBER(SEARCH(Table2[[#Headers],[עבודה]],Table2[[#This Row],[role]:[role]])),TRUE,FALSE)</f>
        <v>1</v>
      </c>
      <c r="L450" s="1" t="b">
        <f>IF(ISNUMBER(SEARCH(Table2[[#Headers],[עליון]],Table2[[#This Row],[role]:[role]])),TRUE,FALSE)</f>
        <v>0</v>
      </c>
      <c r="M450" s="1" t="b">
        <f>IF(ISNUMBER(SEARCH(Table2[[#Headers],[נוער]],Table2[[#This Row],[role]:[role]])),TRUE,FALSE)</f>
        <v>0</v>
      </c>
      <c r="N450" s="1" t="b">
        <f>IF(ISNUMBER(SEARCH(Table2[[#Headers],[משנה]],Table2[[#This Row],[role]:[role]])),TRUE,FALSE)</f>
        <v>0</v>
      </c>
      <c r="O450" s="1" t="b">
        <f>IF(ISNUMBER(SEARCH(Table2[[#Headers],[בתי המשפט]],Table2[[#This Row],[role]:[role]])),TRUE,FALSE)</f>
        <v>0</v>
      </c>
      <c r="P450" s="1" t="b">
        <f>IF(ISNUMBER(SEARCH(Table2[[#Headers],[מנהל]],Table2[[#This Row],[role]:[role]])),TRUE,FALSE)</f>
        <v>0</v>
      </c>
      <c r="Q450" s="1" t="b">
        <f>IF(ISNUMBER(SEARCH(Table2[[#Headers],[תעבורה]],Table2[[#This Row],[role]:[role]])),TRUE,FALSE)</f>
        <v>0</v>
      </c>
      <c r="R450" s="1" t="b">
        <f>IF(AND(Table2[[#This Row],[נשיא]]=TRUE,AND(Table2[[#This Row],[סגן]]=FALSE,Table2[[#This Row],[משנה]]=FALSE)),TRUE,FALSE)</f>
        <v>0</v>
      </c>
      <c r="S45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451" spans="1:20" x14ac:dyDescent="0.25">
      <c r="A451" s="1" t="s">
        <v>683</v>
      </c>
      <c r="B451" s="1" t="str">
        <f>Table2[[#This Row],[Column1]]</f>
        <v>שופט של בית המשפט בית משפט מחוזי</v>
      </c>
      <c r="C451" s="1" t="b">
        <f>IF(ISNUMBER(SEARCH(Table2[[#Headers],[סגן]],Table2[[#This Row],[role]:[role]])),TRUE,FALSE)</f>
        <v>0</v>
      </c>
      <c r="D451" s="1" t="b">
        <f>IF(ISNUMBER(SEARCH(Table2[[#Headers],[נשיא]],Table2[[#This Row],[role]:[role]])),TRUE,FALSE)</f>
        <v>0</v>
      </c>
      <c r="E451" s="1" t="b">
        <f>IF(ISNUMBER(SEARCH(Table2[[#Headers],[שופט]],Table2[[#This Row],[role]:[role]])),TRUE,FALSE)</f>
        <v>1</v>
      </c>
      <c r="F451" s="1" t="b">
        <f>IF(ISNUMBER(SEARCH(Table2[[#Headers],[רשם]],Table2[[#This Row],[role]:[role]])),TRUE,FALSE)</f>
        <v>0</v>
      </c>
      <c r="G451" s="1" t="b">
        <f>IF(ISNUMBER(SEARCH(Table2[[#Headers],[מחוזי]],Table2[[#This Row],[role]:[role]])),TRUE,FALSE)</f>
        <v>1</v>
      </c>
      <c r="H451" s="1" t="b">
        <f>IF(ISNUMBER(SEARCH(Table2[[#Headers],[שלום]],Table2[[#This Row],[role]:[role]])),TRUE,FALSE)</f>
        <v>0</v>
      </c>
      <c r="I451" s="1" t="b">
        <f>IF(ISNUMBER(SEARCH(Table2[[#Headers],[אזורי]],Table2[[#This Row],[role]:[role]])),TRUE,FALSE)</f>
        <v>0</v>
      </c>
      <c r="J451" s="1" t="b">
        <f>IF(ISNUMBER(SEARCH(Table2[[#Headers],[ארצי]],Table2[[#This Row],[role]:[role]])),TRUE,FALSE)</f>
        <v>0</v>
      </c>
      <c r="K451" s="1" t="b">
        <f>IF(ISNUMBER(SEARCH(Table2[[#Headers],[עבודה]],Table2[[#This Row],[role]:[role]])),TRUE,FALSE)</f>
        <v>0</v>
      </c>
      <c r="L451" s="1" t="b">
        <f>IF(ISNUMBER(SEARCH(Table2[[#Headers],[עליון]],Table2[[#This Row],[role]:[role]])),TRUE,FALSE)</f>
        <v>0</v>
      </c>
      <c r="M451" s="1" t="b">
        <f>IF(ISNUMBER(SEARCH(Table2[[#Headers],[נוער]],Table2[[#This Row],[role]:[role]])),TRUE,FALSE)</f>
        <v>0</v>
      </c>
      <c r="N451" s="1" t="b">
        <f>IF(ISNUMBER(SEARCH(Table2[[#Headers],[משנה]],Table2[[#This Row],[role]:[role]])),TRUE,FALSE)</f>
        <v>0</v>
      </c>
      <c r="O451" s="1" t="b">
        <f>IF(ISNUMBER(SEARCH(Table2[[#Headers],[בתי המשפט]],Table2[[#This Row],[role]:[role]])),TRUE,FALSE)</f>
        <v>0</v>
      </c>
      <c r="P451" s="1" t="b">
        <f>IF(ISNUMBER(SEARCH(Table2[[#Headers],[מנהל]],Table2[[#This Row],[role]:[role]])),TRUE,FALSE)</f>
        <v>0</v>
      </c>
      <c r="Q451" s="1" t="b">
        <f>IF(ISNUMBER(SEARCH(Table2[[#Headers],[תעבורה]],Table2[[#This Row],[role]:[role]])),TRUE,FALSE)</f>
        <v>0</v>
      </c>
      <c r="R451" s="1" t="b">
        <f>IF(AND(Table2[[#This Row],[נשיא]]=TRUE,AND(Table2[[#This Row],[סגן]]=FALSE,Table2[[#This Row],[משנה]]=FALSE)),TRUE,FALSE)</f>
        <v>0</v>
      </c>
      <c r="S45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52" spans="1:20" x14ac:dyDescent="0.25">
      <c r="A452" s="1" t="s">
        <v>4093</v>
      </c>
      <c r="B452" s="1" t="str">
        <f>Table2[[#This Row],[Column1]]</f>
        <v>שופט של בית המשפט המחוזי תל-אביב בדימוס</v>
      </c>
      <c r="C452" s="1" t="b">
        <f>IF(ISNUMBER(SEARCH(Table2[[#Headers],[סגן]],Table2[[#This Row],[role]:[role]])),TRUE,FALSE)</f>
        <v>0</v>
      </c>
      <c r="D452" s="1" t="b">
        <f>IF(ISNUMBER(SEARCH(Table2[[#Headers],[נשיא]],Table2[[#This Row],[role]:[role]])),TRUE,FALSE)</f>
        <v>0</v>
      </c>
      <c r="E452" s="1" t="b">
        <f>IF(ISNUMBER(SEARCH(Table2[[#Headers],[שופט]],Table2[[#This Row],[role]:[role]])),TRUE,FALSE)</f>
        <v>1</v>
      </c>
      <c r="F452" s="1" t="b">
        <f>IF(ISNUMBER(SEARCH(Table2[[#Headers],[רשם]],Table2[[#This Row],[role]:[role]])),TRUE,FALSE)</f>
        <v>0</v>
      </c>
      <c r="G452" s="1" t="b">
        <f>IF(ISNUMBER(SEARCH(Table2[[#Headers],[מחוזי]],Table2[[#This Row],[role]:[role]])),TRUE,FALSE)</f>
        <v>1</v>
      </c>
      <c r="H452" s="1" t="b">
        <f>IF(ISNUMBER(SEARCH(Table2[[#Headers],[שלום]],Table2[[#This Row],[role]:[role]])),TRUE,FALSE)</f>
        <v>0</v>
      </c>
      <c r="I452" s="1" t="b">
        <f>IF(ISNUMBER(SEARCH(Table2[[#Headers],[אזורי]],Table2[[#This Row],[role]:[role]])),TRUE,FALSE)</f>
        <v>0</v>
      </c>
      <c r="J452" s="1" t="b">
        <f>IF(ISNUMBER(SEARCH(Table2[[#Headers],[ארצי]],Table2[[#This Row],[role]:[role]])),TRUE,FALSE)</f>
        <v>0</v>
      </c>
      <c r="K452" s="1" t="b">
        <f>IF(ISNUMBER(SEARCH(Table2[[#Headers],[עבודה]],Table2[[#This Row],[role]:[role]])),TRUE,FALSE)</f>
        <v>0</v>
      </c>
      <c r="L452" s="1" t="b">
        <f>IF(ISNUMBER(SEARCH(Table2[[#Headers],[עליון]],Table2[[#This Row],[role]:[role]])),TRUE,FALSE)</f>
        <v>0</v>
      </c>
      <c r="M452" s="1" t="b">
        <f>IF(ISNUMBER(SEARCH(Table2[[#Headers],[נוער]],Table2[[#This Row],[role]:[role]])),TRUE,FALSE)</f>
        <v>0</v>
      </c>
      <c r="N452" s="1" t="b">
        <f>IF(ISNUMBER(SEARCH(Table2[[#Headers],[משנה]],Table2[[#This Row],[role]:[role]])),TRUE,FALSE)</f>
        <v>0</v>
      </c>
      <c r="O452" s="1" t="b">
        <f>IF(ISNUMBER(SEARCH(Table2[[#Headers],[בתי המשפט]],Table2[[#This Row],[role]:[role]])),TRUE,FALSE)</f>
        <v>0</v>
      </c>
      <c r="P452" s="1" t="b">
        <f>IF(ISNUMBER(SEARCH(Table2[[#Headers],[מנהל]],Table2[[#This Row],[role]:[role]])),TRUE,FALSE)</f>
        <v>0</v>
      </c>
      <c r="Q452" s="1" t="b">
        <f>IF(ISNUMBER(SEARCH(Table2[[#Headers],[תעבורה]],Table2[[#This Row],[role]:[role]])),TRUE,FALSE)</f>
        <v>0</v>
      </c>
      <c r="R452" s="1" t="b">
        <f>IF(AND(Table2[[#This Row],[נשיא]]=TRUE,AND(Table2[[#This Row],[סגן]]=FALSE,Table2[[#This Row],[משנה]]=FALSE)),TRUE,FALSE)</f>
        <v>0</v>
      </c>
      <c r="S45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53" spans="1:20" x14ac:dyDescent="0.25">
      <c r="A453" s="1" t="s">
        <v>2260</v>
      </c>
      <c r="B453" s="1" t="str">
        <f>Table2[[#This Row],[Column1]]</f>
        <v>שופט של בית משפט השלום בבת ים בדימוס</v>
      </c>
      <c r="C453" s="1" t="b">
        <f>IF(ISNUMBER(SEARCH(Table2[[#Headers],[סגן]],Table2[[#This Row],[role]:[role]])),TRUE,FALSE)</f>
        <v>0</v>
      </c>
      <c r="D453" s="1" t="b">
        <f>IF(ISNUMBER(SEARCH(Table2[[#Headers],[נשיא]],Table2[[#This Row],[role]:[role]])),TRUE,FALSE)</f>
        <v>0</v>
      </c>
      <c r="E453" s="1" t="b">
        <f>IF(ISNUMBER(SEARCH(Table2[[#Headers],[שופט]],Table2[[#This Row],[role]:[role]])),TRUE,FALSE)</f>
        <v>1</v>
      </c>
      <c r="F453" s="1" t="b">
        <f>IF(ISNUMBER(SEARCH(Table2[[#Headers],[רשם]],Table2[[#This Row],[role]:[role]])),TRUE,FALSE)</f>
        <v>0</v>
      </c>
      <c r="G453" s="1" t="b">
        <f>IF(ISNUMBER(SEARCH(Table2[[#Headers],[מחוזי]],Table2[[#This Row],[role]:[role]])),TRUE,FALSE)</f>
        <v>0</v>
      </c>
      <c r="H453" s="1" t="b">
        <f>IF(ISNUMBER(SEARCH(Table2[[#Headers],[שלום]],Table2[[#This Row],[role]:[role]])),TRUE,FALSE)</f>
        <v>1</v>
      </c>
      <c r="I453" s="1" t="b">
        <f>IF(ISNUMBER(SEARCH(Table2[[#Headers],[אזורי]],Table2[[#This Row],[role]:[role]])),TRUE,FALSE)</f>
        <v>0</v>
      </c>
      <c r="J453" s="1" t="b">
        <f>IF(ISNUMBER(SEARCH(Table2[[#Headers],[ארצי]],Table2[[#This Row],[role]:[role]])),TRUE,FALSE)</f>
        <v>0</v>
      </c>
      <c r="K453" s="1" t="b">
        <f>IF(ISNUMBER(SEARCH(Table2[[#Headers],[עבודה]],Table2[[#This Row],[role]:[role]])),TRUE,FALSE)</f>
        <v>0</v>
      </c>
      <c r="L453" s="1" t="b">
        <f>IF(ISNUMBER(SEARCH(Table2[[#Headers],[עליון]],Table2[[#This Row],[role]:[role]])),TRUE,FALSE)</f>
        <v>0</v>
      </c>
      <c r="M453" s="1" t="b">
        <f>IF(ISNUMBER(SEARCH(Table2[[#Headers],[נוער]],Table2[[#This Row],[role]:[role]])),TRUE,FALSE)</f>
        <v>0</v>
      </c>
      <c r="N453" s="1" t="b">
        <f>IF(ISNUMBER(SEARCH(Table2[[#Headers],[משנה]],Table2[[#This Row],[role]:[role]])),TRUE,FALSE)</f>
        <v>0</v>
      </c>
      <c r="O453" s="1" t="b">
        <f>IF(ISNUMBER(SEARCH(Table2[[#Headers],[בתי המשפט]],Table2[[#This Row],[role]:[role]])),TRUE,FALSE)</f>
        <v>0</v>
      </c>
      <c r="P453" s="1" t="b">
        <f>IF(ISNUMBER(SEARCH(Table2[[#Headers],[מנהל]],Table2[[#This Row],[role]:[role]])),TRUE,FALSE)</f>
        <v>0</v>
      </c>
      <c r="Q453" s="1" t="b">
        <f>IF(ISNUMBER(SEARCH(Table2[[#Headers],[תעבורה]],Table2[[#This Row],[role]:[role]])),TRUE,FALSE)</f>
        <v>0</v>
      </c>
      <c r="R453" s="1" t="b">
        <f>IF(AND(Table2[[#This Row],[נשיא]]=TRUE,AND(Table2[[#This Row],[סגן]]=FALSE,Table2[[#This Row],[משנה]]=FALSE)),TRUE,FALSE)</f>
        <v>0</v>
      </c>
      <c r="S45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54" spans="1:20" x14ac:dyDescent="0.25">
      <c r="A454" s="1" t="s">
        <v>1496</v>
      </c>
      <c r="B454" s="1" t="str">
        <f>Table2[[#This Row],[Column1]]</f>
        <v>שופט של בית משפט השלום בפתח תקווה</v>
      </c>
      <c r="C454" s="1" t="b">
        <f>IF(ISNUMBER(SEARCH(Table2[[#Headers],[סגן]],Table2[[#This Row],[role]:[role]])),TRUE,FALSE)</f>
        <v>0</v>
      </c>
      <c r="D454" s="1" t="b">
        <f>IF(ISNUMBER(SEARCH(Table2[[#Headers],[נשיא]],Table2[[#This Row],[role]:[role]])),TRUE,FALSE)</f>
        <v>0</v>
      </c>
      <c r="E454" s="1" t="b">
        <f>IF(ISNUMBER(SEARCH(Table2[[#Headers],[שופט]],Table2[[#This Row],[role]:[role]])),TRUE,FALSE)</f>
        <v>1</v>
      </c>
      <c r="F454" s="1" t="b">
        <f>IF(ISNUMBER(SEARCH(Table2[[#Headers],[רשם]],Table2[[#This Row],[role]:[role]])),TRUE,FALSE)</f>
        <v>0</v>
      </c>
      <c r="G454" s="1" t="b">
        <f>IF(ISNUMBER(SEARCH(Table2[[#Headers],[מחוזי]],Table2[[#This Row],[role]:[role]])),TRUE,FALSE)</f>
        <v>0</v>
      </c>
      <c r="H454" s="1" t="b">
        <f>IF(ISNUMBER(SEARCH(Table2[[#Headers],[שלום]],Table2[[#This Row],[role]:[role]])),TRUE,FALSE)</f>
        <v>1</v>
      </c>
      <c r="I454" s="1" t="b">
        <f>IF(ISNUMBER(SEARCH(Table2[[#Headers],[אזורי]],Table2[[#This Row],[role]:[role]])),TRUE,FALSE)</f>
        <v>0</v>
      </c>
      <c r="J454" s="1" t="b">
        <f>IF(ISNUMBER(SEARCH(Table2[[#Headers],[ארצי]],Table2[[#This Row],[role]:[role]])),TRUE,FALSE)</f>
        <v>0</v>
      </c>
      <c r="K454" s="1" t="b">
        <f>IF(ISNUMBER(SEARCH(Table2[[#Headers],[עבודה]],Table2[[#This Row],[role]:[role]])),TRUE,FALSE)</f>
        <v>0</v>
      </c>
      <c r="L454" s="1" t="b">
        <f>IF(ISNUMBER(SEARCH(Table2[[#Headers],[עליון]],Table2[[#This Row],[role]:[role]])),TRUE,FALSE)</f>
        <v>0</v>
      </c>
      <c r="M454" s="1" t="b">
        <f>IF(ISNUMBER(SEARCH(Table2[[#Headers],[נוער]],Table2[[#This Row],[role]:[role]])),TRUE,FALSE)</f>
        <v>0</v>
      </c>
      <c r="N454" s="1" t="b">
        <f>IF(ISNUMBER(SEARCH(Table2[[#Headers],[משנה]],Table2[[#This Row],[role]:[role]])),TRUE,FALSE)</f>
        <v>0</v>
      </c>
      <c r="O454" s="1" t="b">
        <f>IF(ISNUMBER(SEARCH(Table2[[#Headers],[בתי המשפט]],Table2[[#This Row],[role]:[role]])),TRUE,FALSE)</f>
        <v>0</v>
      </c>
      <c r="P454" s="1" t="b">
        <f>IF(ISNUMBER(SEARCH(Table2[[#Headers],[מנהל]],Table2[[#This Row],[role]:[role]])),TRUE,FALSE)</f>
        <v>0</v>
      </c>
      <c r="Q454" s="1" t="b">
        <f>IF(ISNUMBER(SEARCH(Table2[[#Headers],[תעבורה]],Table2[[#This Row],[role]:[role]])),TRUE,FALSE)</f>
        <v>0</v>
      </c>
      <c r="R454" s="1" t="b">
        <f>IF(AND(Table2[[#This Row],[נשיא]]=TRUE,AND(Table2[[#This Row],[סגן]]=FALSE,Table2[[#This Row],[משנה]]=FALSE)),TRUE,FALSE)</f>
        <v>0</v>
      </c>
      <c r="S45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55" spans="1:20" x14ac:dyDescent="0.25">
      <c r="A455" s="1" t="s">
        <v>412</v>
      </c>
      <c r="B455" s="1" t="str">
        <f>Table2[[#This Row],[Column1]]</f>
        <v>שופט של בית משפט לתעבורה</v>
      </c>
      <c r="C455" s="1" t="b">
        <f>IF(ISNUMBER(SEARCH(Table2[[#Headers],[סגן]],Table2[[#This Row],[role]:[role]])),TRUE,FALSE)</f>
        <v>0</v>
      </c>
      <c r="D455" s="1" t="b">
        <f>IF(ISNUMBER(SEARCH(Table2[[#Headers],[נשיא]],Table2[[#This Row],[role]:[role]])),TRUE,FALSE)</f>
        <v>0</v>
      </c>
      <c r="E455" s="1" t="b">
        <f>IF(ISNUMBER(SEARCH(Table2[[#Headers],[שופט]],Table2[[#This Row],[role]:[role]])),TRUE,FALSE)</f>
        <v>1</v>
      </c>
      <c r="F455" s="1" t="b">
        <f>IF(ISNUMBER(SEARCH(Table2[[#Headers],[רשם]],Table2[[#This Row],[role]:[role]])),TRUE,FALSE)</f>
        <v>0</v>
      </c>
      <c r="G455" s="1" t="b">
        <f>IF(ISNUMBER(SEARCH(Table2[[#Headers],[מחוזי]],Table2[[#This Row],[role]:[role]])),TRUE,FALSE)</f>
        <v>0</v>
      </c>
      <c r="H455" s="1" t="b">
        <f>IF(ISNUMBER(SEARCH(Table2[[#Headers],[שלום]],Table2[[#This Row],[role]:[role]])),TRUE,FALSE)</f>
        <v>0</v>
      </c>
      <c r="I455" s="1" t="b">
        <f>IF(ISNUMBER(SEARCH(Table2[[#Headers],[אזורי]],Table2[[#This Row],[role]:[role]])),TRUE,FALSE)</f>
        <v>0</v>
      </c>
      <c r="J455" s="1" t="b">
        <f>IF(ISNUMBER(SEARCH(Table2[[#Headers],[ארצי]],Table2[[#This Row],[role]:[role]])),TRUE,FALSE)</f>
        <v>0</v>
      </c>
      <c r="K455" s="1" t="b">
        <f>IF(ISNUMBER(SEARCH(Table2[[#Headers],[עבודה]],Table2[[#This Row],[role]:[role]])),TRUE,FALSE)</f>
        <v>0</v>
      </c>
      <c r="L455" s="1" t="b">
        <f>IF(ISNUMBER(SEARCH(Table2[[#Headers],[עליון]],Table2[[#This Row],[role]:[role]])),TRUE,FALSE)</f>
        <v>0</v>
      </c>
      <c r="M455" s="1" t="b">
        <f>IF(ISNUMBER(SEARCH(Table2[[#Headers],[נוער]],Table2[[#This Row],[role]:[role]])),TRUE,FALSE)</f>
        <v>0</v>
      </c>
      <c r="N455" s="1" t="b">
        <f>IF(ISNUMBER(SEARCH(Table2[[#Headers],[משנה]],Table2[[#This Row],[role]:[role]])),TRUE,FALSE)</f>
        <v>0</v>
      </c>
      <c r="O455" s="1" t="b">
        <f>IF(ISNUMBER(SEARCH(Table2[[#Headers],[בתי המשפט]],Table2[[#This Row],[role]:[role]])),TRUE,FALSE)</f>
        <v>0</v>
      </c>
      <c r="P455" s="1" t="b">
        <f>IF(ISNUMBER(SEARCH(Table2[[#Headers],[מנהל]],Table2[[#This Row],[role]:[role]])),TRUE,FALSE)</f>
        <v>0</v>
      </c>
      <c r="Q455" s="1" t="b">
        <f>IF(ISNUMBER(SEARCH(Table2[[#Headers],[תעבורה]],Table2[[#This Row],[role]:[role]])),TRUE,FALSE)</f>
        <v>1</v>
      </c>
      <c r="R455" s="1" t="b">
        <f>IF(AND(Table2[[#This Row],[נשיא]]=TRUE,AND(Table2[[#This Row],[סגן]]=FALSE,Table2[[#This Row],[משנה]]=FALSE)),TRUE,FALSE)</f>
        <v>0</v>
      </c>
      <c r="S45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456" spans="1:20" x14ac:dyDescent="0.25">
      <c r="A456" s="1" t="s">
        <v>532</v>
      </c>
      <c r="B456" s="1" t="str">
        <f>Table2[[#This Row],[Column1]]</f>
        <v>שופט של בית משפט לתעבורה בדימוס</v>
      </c>
      <c r="C456" s="1" t="b">
        <f>IF(ISNUMBER(SEARCH(Table2[[#Headers],[סגן]],Table2[[#This Row],[role]:[role]])),TRUE,FALSE)</f>
        <v>0</v>
      </c>
      <c r="D456" s="1" t="b">
        <f>IF(ISNUMBER(SEARCH(Table2[[#Headers],[נשיא]],Table2[[#This Row],[role]:[role]])),TRUE,FALSE)</f>
        <v>0</v>
      </c>
      <c r="E456" s="1" t="b">
        <f>IF(ISNUMBER(SEARCH(Table2[[#Headers],[שופט]],Table2[[#This Row],[role]:[role]])),TRUE,FALSE)</f>
        <v>1</v>
      </c>
      <c r="F456" s="1" t="b">
        <f>IF(ISNUMBER(SEARCH(Table2[[#Headers],[רשם]],Table2[[#This Row],[role]:[role]])),TRUE,FALSE)</f>
        <v>0</v>
      </c>
      <c r="G456" s="1" t="b">
        <f>IF(ISNUMBER(SEARCH(Table2[[#Headers],[מחוזי]],Table2[[#This Row],[role]:[role]])),TRUE,FALSE)</f>
        <v>0</v>
      </c>
      <c r="H456" s="1" t="b">
        <f>IF(ISNUMBER(SEARCH(Table2[[#Headers],[שלום]],Table2[[#This Row],[role]:[role]])),TRUE,FALSE)</f>
        <v>0</v>
      </c>
      <c r="I456" s="1" t="b">
        <f>IF(ISNUMBER(SEARCH(Table2[[#Headers],[אזורי]],Table2[[#This Row],[role]:[role]])),TRUE,FALSE)</f>
        <v>0</v>
      </c>
      <c r="J456" s="1" t="b">
        <f>IF(ISNUMBER(SEARCH(Table2[[#Headers],[ארצי]],Table2[[#This Row],[role]:[role]])),TRUE,FALSE)</f>
        <v>0</v>
      </c>
      <c r="K456" s="1" t="b">
        <f>IF(ISNUMBER(SEARCH(Table2[[#Headers],[עבודה]],Table2[[#This Row],[role]:[role]])),TRUE,FALSE)</f>
        <v>0</v>
      </c>
      <c r="L456" s="1" t="b">
        <f>IF(ISNUMBER(SEARCH(Table2[[#Headers],[עליון]],Table2[[#This Row],[role]:[role]])),TRUE,FALSE)</f>
        <v>0</v>
      </c>
      <c r="M456" s="1" t="b">
        <f>IF(ISNUMBER(SEARCH(Table2[[#Headers],[נוער]],Table2[[#This Row],[role]:[role]])),TRUE,FALSE)</f>
        <v>0</v>
      </c>
      <c r="N456" s="1" t="b">
        <f>IF(ISNUMBER(SEARCH(Table2[[#Headers],[משנה]],Table2[[#This Row],[role]:[role]])),TRUE,FALSE)</f>
        <v>0</v>
      </c>
      <c r="O456" s="1" t="b">
        <f>IF(ISNUMBER(SEARCH(Table2[[#Headers],[בתי המשפט]],Table2[[#This Row],[role]:[role]])),TRUE,FALSE)</f>
        <v>0</v>
      </c>
      <c r="P456" s="1" t="b">
        <f>IF(ISNUMBER(SEARCH(Table2[[#Headers],[מנהל]],Table2[[#This Row],[role]:[role]])),TRUE,FALSE)</f>
        <v>0</v>
      </c>
      <c r="Q456" s="1" t="b">
        <f>IF(ISNUMBER(SEARCH(Table2[[#Headers],[תעבורה]],Table2[[#This Row],[role]:[role]])),TRUE,FALSE)</f>
        <v>1</v>
      </c>
      <c r="R456" s="1" t="b">
        <f>IF(AND(Table2[[#This Row],[נשיא]]=TRUE,AND(Table2[[#This Row],[סגן]]=FALSE,Table2[[#This Row],[משנה]]=FALSE)),TRUE,FALSE)</f>
        <v>0</v>
      </c>
      <c r="S45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457" spans="1:20" x14ac:dyDescent="0.25">
      <c r="A457" s="1" t="s">
        <v>824</v>
      </c>
      <c r="B457" s="1" t="str">
        <f>Table2[[#This Row],[Column1]]</f>
        <v>שופט של בית משפט מחוזי</v>
      </c>
      <c r="C457" s="1" t="b">
        <f>IF(ISNUMBER(SEARCH(Table2[[#Headers],[סגן]],Table2[[#This Row],[role]:[role]])),TRUE,FALSE)</f>
        <v>0</v>
      </c>
      <c r="D457" s="1" t="b">
        <f>IF(ISNUMBER(SEARCH(Table2[[#Headers],[נשיא]],Table2[[#This Row],[role]:[role]])),TRUE,FALSE)</f>
        <v>0</v>
      </c>
      <c r="E457" s="1" t="b">
        <f>IF(ISNUMBER(SEARCH(Table2[[#Headers],[שופט]],Table2[[#This Row],[role]:[role]])),TRUE,FALSE)</f>
        <v>1</v>
      </c>
      <c r="F457" s="1" t="b">
        <f>IF(ISNUMBER(SEARCH(Table2[[#Headers],[רשם]],Table2[[#This Row],[role]:[role]])),TRUE,FALSE)</f>
        <v>0</v>
      </c>
      <c r="G457" s="1" t="b">
        <f>IF(ISNUMBER(SEARCH(Table2[[#Headers],[מחוזי]],Table2[[#This Row],[role]:[role]])),TRUE,FALSE)</f>
        <v>1</v>
      </c>
      <c r="H457" s="1" t="b">
        <f>IF(ISNUMBER(SEARCH(Table2[[#Headers],[שלום]],Table2[[#This Row],[role]:[role]])),TRUE,FALSE)</f>
        <v>0</v>
      </c>
      <c r="I457" s="1" t="b">
        <f>IF(ISNUMBER(SEARCH(Table2[[#Headers],[אזורי]],Table2[[#This Row],[role]:[role]])),TRUE,FALSE)</f>
        <v>0</v>
      </c>
      <c r="J457" s="1" t="b">
        <f>IF(ISNUMBER(SEARCH(Table2[[#Headers],[ארצי]],Table2[[#This Row],[role]:[role]])),TRUE,FALSE)</f>
        <v>0</v>
      </c>
      <c r="K457" s="1" t="b">
        <f>IF(ISNUMBER(SEARCH(Table2[[#Headers],[עבודה]],Table2[[#This Row],[role]:[role]])),TRUE,FALSE)</f>
        <v>0</v>
      </c>
      <c r="L457" s="1" t="b">
        <f>IF(ISNUMBER(SEARCH(Table2[[#Headers],[עליון]],Table2[[#This Row],[role]:[role]])),TRUE,FALSE)</f>
        <v>0</v>
      </c>
      <c r="M457" s="1" t="b">
        <f>IF(ISNUMBER(SEARCH(Table2[[#Headers],[נוער]],Table2[[#This Row],[role]:[role]])),TRUE,FALSE)</f>
        <v>0</v>
      </c>
      <c r="N457" s="1" t="b">
        <f>IF(ISNUMBER(SEARCH(Table2[[#Headers],[משנה]],Table2[[#This Row],[role]:[role]])),TRUE,FALSE)</f>
        <v>0</v>
      </c>
      <c r="O457" s="1" t="b">
        <f>IF(ISNUMBER(SEARCH(Table2[[#Headers],[בתי המשפט]],Table2[[#This Row],[role]:[role]])),TRUE,FALSE)</f>
        <v>0</v>
      </c>
      <c r="P457" s="1" t="b">
        <f>IF(ISNUMBER(SEARCH(Table2[[#Headers],[מנהל]],Table2[[#This Row],[role]:[role]])),TRUE,FALSE)</f>
        <v>0</v>
      </c>
      <c r="Q457" s="1" t="b">
        <f>IF(ISNUMBER(SEARCH(Table2[[#Headers],[תעבורה]],Table2[[#This Row],[role]:[role]])),TRUE,FALSE)</f>
        <v>0</v>
      </c>
      <c r="R457" s="1" t="b">
        <f>IF(AND(Table2[[#This Row],[נשיא]]=TRUE,AND(Table2[[#This Row],[סגן]]=FALSE,Table2[[#This Row],[משנה]]=FALSE)),TRUE,FALSE)</f>
        <v>0</v>
      </c>
      <c r="S45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58" spans="1:20" x14ac:dyDescent="0.25">
      <c r="A458" s="1" t="s">
        <v>67</v>
      </c>
      <c r="B458" s="1" t="str">
        <f>Table2[[#This Row],[Column1]]</f>
        <v>שופט של בית משפט שלום</v>
      </c>
      <c r="C458" s="1" t="b">
        <f>IF(ISNUMBER(SEARCH(Table2[[#Headers],[סגן]],Table2[[#This Row],[role]:[role]])),TRUE,FALSE)</f>
        <v>0</v>
      </c>
      <c r="D458" s="1" t="b">
        <f>IF(ISNUMBER(SEARCH(Table2[[#Headers],[נשיא]],Table2[[#This Row],[role]:[role]])),TRUE,FALSE)</f>
        <v>0</v>
      </c>
      <c r="E458" s="1" t="b">
        <f>IF(ISNUMBER(SEARCH(Table2[[#Headers],[שופט]],Table2[[#This Row],[role]:[role]])),TRUE,FALSE)</f>
        <v>1</v>
      </c>
      <c r="F458" s="1" t="b">
        <f>IF(ISNUMBER(SEARCH(Table2[[#Headers],[רשם]],Table2[[#This Row],[role]:[role]])),TRUE,FALSE)</f>
        <v>0</v>
      </c>
      <c r="G458" s="1" t="b">
        <f>IF(ISNUMBER(SEARCH(Table2[[#Headers],[מחוזי]],Table2[[#This Row],[role]:[role]])),TRUE,FALSE)</f>
        <v>0</v>
      </c>
      <c r="H458" s="1" t="b">
        <f>IF(ISNUMBER(SEARCH(Table2[[#Headers],[שלום]],Table2[[#This Row],[role]:[role]])),TRUE,FALSE)</f>
        <v>1</v>
      </c>
      <c r="I458" s="1" t="b">
        <f>IF(ISNUMBER(SEARCH(Table2[[#Headers],[אזורי]],Table2[[#This Row],[role]:[role]])),TRUE,FALSE)</f>
        <v>0</v>
      </c>
      <c r="J458" s="1" t="b">
        <f>IF(ISNUMBER(SEARCH(Table2[[#Headers],[ארצי]],Table2[[#This Row],[role]:[role]])),TRUE,FALSE)</f>
        <v>0</v>
      </c>
      <c r="K458" s="1" t="b">
        <f>IF(ISNUMBER(SEARCH(Table2[[#Headers],[עבודה]],Table2[[#This Row],[role]:[role]])),TRUE,FALSE)</f>
        <v>0</v>
      </c>
      <c r="L458" s="1" t="b">
        <f>IF(ISNUMBER(SEARCH(Table2[[#Headers],[עליון]],Table2[[#This Row],[role]:[role]])),TRUE,FALSE)</f>
        <v>0</v>
      </c>
      <c r="M458" s="1" t="b">
        <f>IF(ISNUMBER(SEARCH(Table2[[#Headers],[נוער]],Table2[[#This Row],[role]:[role]])),TRUE,FALSE)</f>
        <v>0</v>
      </c>
      <c r="N458" s="1" t="b">
        <f>IF(ISNUMBER(SEARCH(Table2[[#Headers],[משנה]],Table2[[#This Row],[role]:[role]])),TRUE,FALSE)</f>
        <v>0</v>
      </c>
      <c r="O458" s="1" t="b">
        <f>IF(ISNUMBER(SEARCH(Table2[[#Headers],[בתי המשפט]],Table2[[#This Row],[role]:[role]])),TRUE,FALSE)</f>
        <v>0</v>
      </c>
      <c r="P458" s="1" t="b">
        <f>IF(ISNUMBER(SEARCH(Table2[[#Headers],[מנהל]],Table2[[#This Row],[role]:[role]])),TRUE,FALSE)</f>
        <v>0</v>
      </c>
      <c r="Q458" s="1" t="b">
        <f>IF(ISNUMBER(SEARCH(Table2[[#Headers],[תעבורה]],Table2[[#This Row],[role]:[role]])),TRUE,FALSE)</f>
        <v>0</v>
      </c>
      <c r="R458" s="1" t="b">
        <f>IF(AND(Table2[[#This Row],[נשיא]]=TRUE,AND(Table2[[#This Row],[סגן]]=FALSE,Table2[[#This Row],[משנה]]=FALSE)),TRUE,FALSE)</f>
        <v>0</v>
      </c>
      <c r="S45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59" spans="1:20" x14ac:dyDescent="0.25">
      <c r="A459" s="1" t="s">
        <v>2010</v>
      </c>
      <c r="B459" s="1" t="str">
        <f>Table2[[#This Row],[Column1]]</f>
        <v>שופט של בית משפט שלום באר שבע</v>
      </c>
      <c r="C459" s="1" t="b">
        <f>IF(ISNUMBER(SEARCH(Table2[[#Headers],[סגן]],Table2[[#This Row],[role]:[role]])),TRUE,FALSE)</f>
        <v>0</v>
      </c>
      <c r="D459" s="1" t="b">
        <f>IF(ISNUMBER(SEARCH(Table2[[#Headers],[נשיא]],Table2[[#This Row],[role]:[role]])),TRUE,FALSE)</f>
        <v>0</v>
      </c>
      <c r="E459" s="1" t="b">
        <f>IF(ISNUMBER(SEARCH(Table2[[#Headers],[שופט]],Table2[[#This Row],[role]:[role]])),TRUE,FALSE)</f>
        <v>1</v>
      </c>
      <c r="F459" s="1" t="b">
        <f>IF(ISNUMBER(SEARCH(Table2[[#Headers],[רשם]],Table2[[#This Row],[role]:[role]])),TRUE,FALSE)</f>
        <v>0</v>
      </c>
      <c r="G459" s="1" t="b">
        <f>IF(ISNUMBER(SEARCH(Table2[[#Headers],[מחוזי]],Table2[[#This Row],[role]:[role]])),TRUE,FALSE)</f>
        <v>0</v>
      </c>
      <c r="H459" s="1" t="b">
        <f>IF(ISNUMBER(SEARCH(Table2[[#Headers],[שלום]],Table2[[#This Row],[role]:[role]])),TRUE,FALSE)</f>
        <v>1</v>
      </c>
      <c r="I459" s="1" t="b">
        <f>IF(ISNUMBER(SEARCH(Table2[[#Headers],[אזורי]],Table2[[#This Row],[role]:[role]])),TRUE,FALSE)</f>
        <v>0</v>
      </c>
      <c r="J459" s="1" t="b">
        <f>IF(ISNUMBER(SEARCH(Table2[[#Headers],[ארצי]],Table2[[#This Row],[role]:[role]])),TRUE,FALSE)</f>
        <v>0</v>
      </c>
      <c r="K459" s="1" t="b">
        <f>IF(ISNUMBER(SEARCH(Table2[[#Headers],[עבודה]],Table2[[#This Row],[role]:[role]])),TRUE,FALSE)</f>
        <v>0</v>
      </c>
      <c r="L459" s="1" t="b">
        <f>IF(ISNUMBER(SEARCH(Table2[[#Headers],[עליון]],Table2[[#This Row],[role]:[role]])),TRUE,FALSE)</f>
        <v>0</v>
      </c>
      <c r="M459" s="1" t="b">
        <f>IF(ISNUMBER(SEARCH(Table2[[#Headers],[נוער]],Table2[[#This Row],[role]:[role]])),TRUE,FALSE)</f>
        <v>0</v>
      </c>
      <c r="N459" s="1" t="b">
        <f>IF(ISNUMBER(SEARCH(Table2[[#Headers],[משנה]],Table2[[#This Row],[role]:[role]])),TRUE,FALSE)</f>
        <v>0</v>
      </c>
      <c r="O459" s="1" t="b">
        <f>IF(ISNUMBER(SEARCH(Table2[[#Headers],[בתי המשפט]],Table2[[#This Row],[role]:[role]])),TRUE,FALSE)</f>
        <v>0</v>
      </c>
      <c r="P459" s="1" t="b">
        <f>IF(ISNUMBER(SEARCH(Table2[[#Headers],[מנהל]],Table2[[#This Row],[role]:[role]])),TRUE,FALSE)</f>
        <v>0</v>
      </c>
      <c r="Q459" s="1" t="b">
        <f>IF(ISNUMBER(SEARCH(Table2[[#Headers],[תעבורה]],Table2[[#This Row],[role]:[role]])),TRUE,FALSE)</f>
        <v>0</v>
      </c>
      <c r="R459" s="1" t="b">
        <f>IF(AND(Table2[[#This Row],[נשיא]]=TRUE,AND(Table2[[#This Row],[סגן]]=FALSE,Table2[[#This Row],[משנה]]=FALSE)),TRUE,FALSE)</f>
        <v>0</v>
      </c>
      <c r="S45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5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60" spans="1:20" x14ac:dyDescent="0.25">
      <c r="A460" s="1" t="s">
        <v>1679</v>
      </c>
      <c r="B460" s="1" t="str">
        <f>Table2[[#This Row],[Column1]]</f>
        <v>שופט תעבורה</v>
      </c>
      <c r="C460" s="1" t="b">
        <f>IF(ISNUMBER(SEARCH(Table2[[#Headers],[סגן]],Table2[[#This Row],[role]:[role]])),TRUE,FALSE)</f>
        <v>0</v>
      </c>
      <c r="D460" s="1" t="b">
        <f>IF(ISNUMBER(SEARCH(Table2[[#Headers],[נשיא]],Table2[[#This Row],[role]:[role]])),TRUE,FALSE)</f>
        <v>0</v>
      </c>
      <c r="E460" s="1" t="b">
        <f>IF(ISNUMBER(SEARCH(Table2[[#Headers],[שופט]],Table2[[#This Row],[role]:[role]])),TRUE,FALSE)</f>
        <v>1</v>
      </c>
      <c r="F460" s="1" t="b">
        <f>IF(ISNUMBER(SEARCH(Table2[[#Headers],[רשם]],Table2[[#This Row],[role]:[role]])),TRUE,FALSE)</f>
        <v>0</v>
      </c>
      <c r="G460" s="1" t="b">
        <f>IF(ISNUMBER(SEARCH(Table2[[#Headers],[מחוזי]],Table2[[#This Row],[role]:[role]])),TRUE,FALSE)</f>
        <v>0</v>
      </c>
      <c r="H460" s="1" t="b">
        <f>IF(ISNUMBER(SEARCH(Table2[[#Headers],[שלום]],Table2[[#This Row],[role]:[role]])),TRUE,FALSE)</f>
        <v>0</v>
      </c>
      <c r="I460" s="1" t="b">
        <f>IF(ISNUMBER(SEARCH(Table2[[#Headers],[אזורי]],Table2[[#This Row],[role]:[role]])),TRUE,FALSE)</f>
        <v>0</v>
      </c>
      <c r="J460" s="1" t="b">
        <f>IF(ISNUMBER(SEARCH(Table2[[#Headers],[ארצי]],Table2[[#This Row],[role]:[role]])),TRUE,FALSE)</f>
        <v>0</v>
      </c>
      <c r="K460" s="1" t="b">
        <f>IF(ISNUMBER(SEARCH(Table2[[#Headers],[עבודה]],Table2[[#This Row],[role]:[role]])),TRUE,FALSE)</f>
        <v>0</v>
      </c>
      <c r="L460" s="1" t="b">
        <f>IF(ISNUMBER(SEARCH(Table2[[#Headers],[עליון]],Table2[[#This Row],[role]:[role]])),TRUE,FALSE)</f>
        <v>0</v>
      </c>
      <c r="M460" s="1" t="b">
        <f>IF(ISNUMBER(SEARCH(Table2[[#Headers],[נוער]],Table2[[#This Row],[role]:[role]])),TRUE,FALSE)</f>
        <v>0</v>
      </c>
      <c r="N460" s="1" t="b">
        <f>IF(ISNUMBER(SEARCH(Table2[[#Headers],[משנה]],Table2[[#This Row],[role]:[role]])),TRUE,FALSE)</f>
        <v>0</v>
      </c>
      <c r="O460" s="1" t="b">
        <f>IF(ISNUMBER(SEARCH(Table2[[#Headers],[בתי המשפט]],Table2[[#This Row],[role]:[role]])),TRUE,FALSE)</f>
        <v>0</v>
      </c>
      <c r="P460" s="1" t="b">
        <f>IF(ISNUMBER(SEARCH(Table2[[#Headers],[מנהל]],Table2[[#This Row],[role]:[role]])),TRUE,FALSE)</f>
        <v>0</v>
      </c>
      <c r="Q460" s="1" t="b">
        <f>IF(ISNUMBER(SEARCH(Table2[[#Headers],[תעבורה]],Table2[[#This Row],[role]:[role]])),TRUE,FALSE)</f>
        <v>1</v>
      </c>
      <c r="R460" s="1" t="b">
        <f>IF(AND(Table2[[#This Row],[נשיא]]=TRUE,AND(Table2[[#This Row],[סגן]]=FALSE,Table2[[#This Row],[משנה]]=FALSE)),TRUE,FALSE)</f>
        <v>0</v>
      </c>
      <c r="S46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461" spans="1:20" x14ac:dyDescent="0.25">
      <c r="A461" s="1" t="s">
        <v>4270</v>
      </c>
      <c r="B461" s="1" t="str">
        <f>Table2[[#This Row],[Column1]]</f>
        <v>שופט תעבורה בבימ"ש שלום חיפה בדימוס</v>
      </c>
      <c r="C461" s="1" t="b">
        <f>IF(ISNUMBER(SEARCH(Table2[[#Headers],[סגן]],Table2[[#This Row],[role]:[role]])),TRUE,FALSE)</f>
        <v>0</v>
      </c>
      <c r="D461" s="1" t="b">
        <f>IF(ISNUMBER(SEARCH(Table2[[#Headers],[נשיא]],Table2[[#This Row],[role]:[role]])),TRUE,FALSE)</f>
        <v>0</v>
      </c>
      <c r="E461" s="1" t="b">
        <f>IF(ISNUMBER(SEARCH(Table2[[#Headers],[שופט]],Table2[[#This Row],[role]:[role]])),TRUE,FALSE)</f>
        <v>1</v>
      </c>
      <c r="F461" s="1" t="b">
        <f>IF(ISNUMBER(SEARCH(Table2[[#Headers],[רשם]],Table2[[#This Row],[role]:[role]])),TRUE,FALSE)</f>
        <v>0</v>
      </c>
      <c r="G461" s="1" t="b">
        <f>IF(ISNUMBER(SEARCH(Table2[[#Headers],[מחוזי]],Table2[[#This Row],[role]:[role]])),TRUE,FALSE)</f>
        <v>0</v>
      </c>
      <c r="H461" s="1" t="b">
        <f>IF(ISNUMBER(SEARCH(Table2[[#Headers],[שלום]],Table2[[#This Row],[role]:[role]])),TRUE,FALSE)</f>
        <v>1</v>
      </c>
      <c r="I461" s="1" t="b">
        <f>IF(ISNUMBER(SEARCH(Table2[[#Headers],[אזורי]],Table2[[#This Row],[role]:[role]])),TRUE,FALSE)</f>
        <v>0</v>
      </c>
      <c r="J461" s="1" t="b">
        <f>IF(ISNUMBER(SEARCH(Table2[[#Headers],[ארצי]],Table2[[#This Row],[role]:[role]])),TRUE,FALSE)</f>
        <v>0</v>
      </c>
      <c r="K461" s="1" t="b">
        <f>IF(ISNUMBER(SEARCH(Table2[[#Headers],[עבודה]],Table2[[#This Row],[role]:[role]])),TRUE,FALSE)</f>
        <v>0</v>
      </c>
      <c r="L461" s="1" t="b">
        <f>IF(ISNUMBER(SEARCH(Table2[[#Headers],[עליון]],Table2[[#This Row],[role]:[role]])),TRUE,FALSE)</f>
        <v>0</v>
      </c>
      <c r="M461" s="1" t="b">
        <f>IF(ISNUMBER(SEARCH(Table2[[#Headers],[נוער]],Table2[[#This Row],[role]:[role]])),TRUE,FALSE)</f>
        <v>0</v>
      </c>
      <c r="N461" s="1" t="b">
        <f>IF(ISNUMBER(SEARCH(Table2[[#Headers],[משנה]],Table2[[#This Row],[role]:[role]])),TRUE,FALSE)</f>
        <v>0</v>
      </c>
      <c r="O461" s="1" t="b">
        <f>IF(ISNUMBER(SEARCH(Table2[[#Headers],[בתי המשפט]],Table2[[#This Row],[role]:[role]])),TRUE,FALSE)</f>
        <v>0</v>
      </c>
      <c r="P461" s="1" t="b">
        <f>IF(ISNUMBER(SEARCH(Table2[[#Headers],[מנהל]],Table2[[#This Row],[role]:[role]])),TRUE,FALSE)</f>
        <v>0</v>
      </c>
      <c r="Q461" s="1" t="b">
        <f>IF(ISNUMBER(SEARCH(Table2[[#Headers],[תעבורה]],Table2[[#This Row],[role]:[role]])),TRUE,FALSE)</f>
        <v>1</v>
      </c>
      <c r="R461" s="1" t="b">
        <f>IF(AND(Table2[[#This Row],[נשיא]]=TRUE,AND(Table2[[#This Row],[סגן]]=FALSE,Table2[[#This Row],[משנה]]=FALSE)),TRUE,FALSE)</f>
        <v>0</v>
      </c>
      <c r="S46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62" spans="1:20" x14ac:dyDescent="0.25">
      <c r="A462" s="1" t="s">
        <v>2494</v>
      </c>
      <c r="B462" s="1" t="str">
        <f>Table2[[#This Row],[Column1]]</f>
        <v>שופט תעבורה בדימוס</v>
      </c>
      <c r="C462" s="1" t="b">
        <f>IF(ISNUMBER(SEARCH(Table2[[#Headers],[סגן]],Table2[[#This Row],[role]:[role]])),TRUE,FALSE)</f>
        <v>0</v>
      </c>
      <c r="D462" s="1" t="b">
        <f>IF(ISNUMBER(SEARCH(Table2[[#Headers],[נשיא]],Table2[[#This Row],[role]:[role]])),TRUE,FALSE)</f>
        <v>0</v>
      </c>
      <c r="E462" s="1" t="b">
        <f>IF(ISNUMBER(SEARCH(Table2[[#Headers],[שופט]],Table2[[#This Row],[role]:[role]])),TRUE,FALSE)</f>
        <v>1</v>
      </c>
      <c r="F462" s="1" t="b">
        <f>IF(ISNUMBER(SEARCH(Table2[[#Headers],[רשם]],Table2[[#This Row],[role]:[role]])),TRUE,FALSE)</f>
        <v>0</v>
      </c>
      <c r="G462" s="1" t="b">
        <f>IF(ISNUMBER(SEARCH(Table2[[#Headers],[מחוזי]],Table2[[#This Row],[role]:[role]])),TRUE,FALSE)</f>
        <v>0</v>
      </c>
      <c r="H462" s="1" t="b">
        <f>IF(ISNUMBER(SEARCH(Table2[[#Headers],[שלום]],Table2[[#This Row],[role]:[role]])),TRUE,FALSE)</f>
        <v>0</v>
      </c>
      <c r="I462" s="1" t="b">
        <f>IF(ISNUMBER(SEARCH(Table2[[#Headers],[אזורי]],Table2[[#This Row],[role]:[role]])),TRUE,FALSE)</f>
        <v>0</v>
      </c>
      <c r="J462" s="1" t="b">
        <f>IF(ISNUMBER(SEARCH(Table2[[#Headers],[ארצי]],Table2[[#This Row],[role]:[role]])),TRUE,FALSE)</f>
        <v>0</v>
      </c>
      <c r="K462" s="1" t="b">
        <f>IF(ISNUMBER(SEARCH(Table2[[#Headers],[עבודה]],Table2[[#This Row],[role]:[role]])),TRUE,FALSE)</f>
        <v>0</v>
      </c>
      <c r="L462" s="1" t="b">
        <f>IF(ISNUMBER(SEARCH(Table2[[#Headers],[עליון]],Table2[[#This Row],[role]:[role]])),TRUE,FALSE)</f>
        <v>0</v>
      </c>
      <c r="M462" s="1" t="b">
        <f>IF(ISNUMBER(SEARCH(Table2[[#Headers],[נוער]],Table2[[#This Row],[role]:[role]])),TRUE,FALSE)</f>
        <v>0</v>
      </c>
      <c r="N462" s="1" t="b">
        <f>IF(ISNUMBER(SEARCH(Table2[[#Headers],[משנה]],Table2[[#This Row],[role]:[role]])),TRUE,FALSE)</f>
        <v>0</v>
      </c>
      <c r="O462" s="1" t="b">
        <f>IF(ISNUMBER(SEARCH(Table2[[#Headers],[בתי המשפט]],Table2[[#This Row],[role]:[role]])),TRUE,FALSE)</f>
        <v>0</v>
      </c>
      <c r="P462" s="1" t="b">
        <f>IF(ISNUMBER(SEARCH(Table2[[#Headers],[מנהל]],Table2[[#This Row],[role]:[role]])),TRUE,FALSE)</f>
        <v>0</v>
      </c>
      <c r="Q462" s="1" t="b">
        <f>IF(ISNUMBER(SEARCH(Table2[[#Headers],[תעבורה]],Table2[[#This Row],[role]:[role]])),TRUE,FALSE)</f>
        <v>1</v>
      </c>
      <c r="R462" s="1" t="b">
        <f>IF(AND(Table2[[#This Row],[נשיא]]=TRUE,AND(Table2[[#This Row],[סגן]]=FALSE,Table2[[#This Row],[משנה]]=FALSE)),TRUE,FALSE)</f>
        <v>0</v>
      </c>
      <c r="S46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463" spans="1:20" x14ac:dyDescent="0.25">
      <c r="A463" s="1" t="s">
        <v>3850</v>
      </c>
      <c r="B463" s="1" t="str">
        <f>Table2[[#This Row],[Column1]]</f>
        <v>שופט תעבורה בתל אביב</v>
      </c>
      <c r="C463" s="1" t="b">
        <f>IF(ISNUMBER(SEARCH(Table2[[#Headers],[סגן]],Table2[[#This Row],[role]:[role]])),TRUE,FALSE)</f>
        <v>0</v>
      </c>
      <c r="D463" s="1" t="b">
        <f>IF(ISNUMBER(SEARCH(Table2[[#Headers],[נשיא]],Table2[[#This Row],[role]:[role]])),TRUE,FALSE)</f>
        <v>0</v>
      </c>
      <c r="E463" s="1" t="b">
        <f>IF(ISNUMBER(SEARCH(Table2[[#Headers],[שופט]],Table2[[#This Row],[role]:[role]])),TRUE,FALSE)</f>
        <v>1</v>
      </c>
      <c r="F463" s="1" t="b">
        <f>IF(ISNUMBER(SEARCH(Table2[[#Headers],[רשם]],Table2[[#This Row],[role]:[role]])),TRUE,FALSE)</f>
        <v>0</v>
      </c>
      <c r="G463" s="1" t="b">
        <f>IF(ISNUMBER(SEARCH(Table2[[#Headers],[מחוזי]],Table2[[#This Row],[role]:[role]])),TRUE,FALSE)</f>
        <v>0</v>
      </c>
      <c r="H463" s="1" t="b">
        <f>IF(ISNUMBER(SEARCH(Table2[[#Headers],[שלום]],Table2[[#This Row],[role]:[role]])),TRUE,FALSE)</f>
        <v>0</v>
      </c>
      <c r="I463" s="1" t="b">
        <f>IF(ISNUMBER(SEARCH(Table2[[#Headers],[אזורי]],Table2[[#This Row],[role]:[role]])),TRUE,FALSE)</f>
        <v>0</v>
      </c>
      <c r="J463" s="1" t="b">
        <f>IF(ISNUMBER(SEARCH(Table2[[#Headers],[ארצי]],Table2[[#This Row],[role]:[role]])),TRUE,FALSE)</f>
        <v>0</v>
      </c>
      <c r="K463" s="1" t="b">
        <f>IF(ISNUMBER(SEARCH(Table2[[#Headers],[עבודה]],Table2[[#This Row],[role]:[role]])),TRUE,FALSE)</f>
        <v>0</v>
      </c>
      <c r="L463" s="1" t="b">
        <f>IF(ISNUMBER(SEARCH(Table2[[#Headers],[עליון]],Table2[[#This Row],[role]:[role]])),TRUE,FALSE)</f>
        <v>0</v>
      </c>
      <c r="M463" s="1" t="b">
        <f>IF(ISNUMBER(SEARCH(Table2[[#Headers],[נוער]],Table2[[#This Row],[role]:[role]])),TRUE,FALSE)</f>
        <v>0</v>
      </c>
      <c r="N463" s="1" t="b">
        <f>IF(ISNUMBER(SEARCH(Table2[[#Headers],[משנה]],Table2[[#This Row],[role]:[role]])),TRUE,FALSE)</f>
        <v>0</v>
      </c>
      <c r="O463" s="1" t="b">
        <f>IF(ISNUMBER(SEARCH(Table2[[#Headers],[בתי המשפט]],Table2[[#This Row],[role]:[role]])),TRUE,FALSE)</f>
        <v>0</v>
      </c>
      <c r="P463" s="1" t="b">
        <f>IF(ISNUMBER(SEARCH(Table2[[#Headers],[מנהל]],Table2[[#This Row],[role]:[role]])),TRUE,FALSE)</f>
        <v>0</v>
      </c>
      <c r="Q463" s="1" t="b">
        <f>IF(ISNUMBER(SEARCH(Table2[[#Headers],[תעבורה]],Table2[[#This Row],[role]:[role]])),TRUE,FALSE)</f>
        <v>1</v>
      </c>
      <c r="R463" s="1" t="b">
        <f>IF(AND(Table2[[#This Row],[נשיא]]=TRUE,AND(Table2[[#This Row],[סגן]]=FALSE,Table2[[#This Row],[משנה]]=FALSE)),TRUE,FALSE)</f>
        <v>0</v>
      </c>
      <c r="S46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464" spans="1:20" x14ac:dyDescent="0.25">
      <c r="A464" s="1" t="s">
        <v>1047</v>
      </c>
      <c r="B464" s="1" t="str">
        <f>Table2[[#This Row],[Column1]]</f>
        <v>שופט תעבורה של בימ"ש שלום</v>
      </c>
      <c r="C464" s="1" t="b">
        <f>IF(ISNUMBER(SEARCH(Table2[[#Headers],[סגן]],Table2[[#This Row],[role]:[role]])),TRUE,FALSE)</f>
        <v>0</v>
      </c>
      <c r="D464" s="1" t="b">
        <f>IF(ISNUMBER(SEARCH(Table2[[#Headers],[נשיא]],Table2[[#This Row],[role]:[role]])),TRUE,FALSE)</f>
        <v>0</v>
      </c>
      <c r="E464" s="1" t="b">
        <f>IF(ISNUMBER(SEARCH(Table2[[#Headers],[שופט]],Table2[[#This Row],[role]:[role]])),TRUE,FALSE)</f>
        <v>1</v>
      </c>
      <c r="F464" s="1" t="b">
        <f>IF(ISNUMBER(SEARCH(Table2[[#Headers],[רשם]],Table2[[#This Row],[role]:[role]])),TRUE,FALSE)</f>
        <v>0</v>
      </c>
      <c r="G464" s="1" t="b">
        <f>IF(ISNUMBER(SEARCH(Table2[[#Headers],[מחוזי]],Table2[[#This Row],[role]:[role]])),TRUE,FALSE)</f>
        <v>0</v>
      </c>
      <c r="H464" s="1" t="b">
        <f>IF(ISNUMBER(SEARCH(Table2[[#Headers],[שלום]],Table2[[#This Row],[role]:[role]])),TRUE,FALSE)</f>
        <v>1</v>
      </c>
      <c r="I464" s="1" t="b">
        <f>IF(ISNUMBER(SEARCH(Table2[[#Headers],[אזורי]],Table2[[#This Row],[role]:[role]])),TRUE,FALSE)</f>
        <v>0</v>
      </c>
      <c r="J464" s="1" t="b">
        <f>IF(ISNUMBER(SEARCH(Table2[[#Headers],[ארצי]],Table2[[#This Row],[role]:[role]])),TRUE,FALSE)</f>
        <v>0</v>
      </c>
      <c r="K464" s="1" t="b">
        <f>IF(ISNUMBER(SEARCH(Table2[[#Headers],[עבודה]],Table2[[#This Row],[role]:[role]])),TRUE,FALSE)</f>
        <v>0</v>
      </c>
      <c r="L464" s="1" t="b">
        <f>IF(ISNUMBER(SEARCH(Table2[[#Headers],[עליון]],Table2[[#This Row],[role]:[role]])),TRUE,FALSE)</f>
        <v>0</v>
      </c>
      <c r="M464" s="1" t="b">
        <f>IF(ISNUMBER(SEARCH(Table2[[#Headers],[נוער]],Table2[[#This Row],[role]:[role]])),TRUE,FALSE)</f>
        <v>0</v>
      </c>
      <c r="N464" s="1" t="b">
        <f>IF(ISNUMBER(SEARCH(Table2[[#Headers],[משנה]],Table2[[#This Row],[role]:[role]])),TRUE,FALSE)</f>
        <v>0</v>
      </c>
      <c r="O464" s="1" t="b">
        <f>IF(ISNUMBER(SEARCH(Table2[[#Headers],[בתי המשפט]],Table2[[#This Row],[role]:[role]])),TRUE,FALSE)</f>
        <v>0</v>
      </c>
      <c r="P464" s="1" t="b">
        <f>IF(ISNUMBER(SEARCH(Table2[[#Headers],[מנהל]],Table2[[#This Row],[role]:[role]])),TRUE,FALSE)</f>
        <v>0</v>
      </c>
      <c r="Q464" s="1" t="b">
        <f>IF(ISNUMBER(SEARCH(Table2[[#Headers],[תעבורה]],Table2[[#This Row],[role]:[role]])),TRUE,FALSE)</f>
        <v>1</v>
      </c>
      <c r="R464" s="1" t="b">
        <f>IF(AND(Table2[[#This Row],[נשיא]]=TRUE,AND(Table2[[#This Row],[סגן]]=FALSE,Table2[[#This Row],[משנה]]=FALSE)),TRUE,FALSE)</f>
        <v>0</v>
      </c>
      <c r="S46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65" spans="1:20" x14ac:dyDescent="0.25">
      <c r="A465" s="1" t="s">
        <v>3154</v>
      </c>
      <c r="B465" s="1" t="str">
        <f>Table2[[#This Row],[Column1]]</f>
        <v>שופט תעבורה של בימ"ש שלום מחוז צפון</v>
      </c>
      <c r="C465" s="1" t="b">
        <f>IF(ISNUMBER(SEARCH(Table2[[#Headers],[סגן]],Table2[[#This Row],[role]:[role]])),TRUE,FALSE)</f>
        <v>0</v>
      </c>
      <c r="D465" s="1" t="b">
        <f>IF(ISNUMBER(SEARCH(Table2[[#Headers],[נשיא]],Table2[[#This Row],[role]:[role]])),TRUE,FALSE)</f>
        <v>0</v>
      </c>
      <c r="E465" s="1" t="b">
        <f>IF(ISNUMBER(SEARCH(Table2[[#Headers],[שופט]],Table2[[#This Row],[role]:[role]])),TRUE,FALSE)</f>
        <v>1</v>
      </c>
      <c r="F465" s="1" t="b">
        <f>IF(ISNUMBER(SEARCH(Table2[[#Headers],[רשם]],Table2[[#This Row],[role]:[role]])),TRUE,FALSE)</f>
        <v>0</v>
      </c>
      <c r="G465" s="1" t="b">
        <f>IF(ISNUMBER(SEARCH(Table2[[#Headers],[מחוזי]],Table2[[#This Row],[role]:[role]])),TRUE,FALSE)</f>
        <v>0</v>
      </c>
      <c r="H465" s="1" t="b">
        <f>IF(ISNUMBER(SEARCH(Table2[[#Headers],[שלום]],Table2[[#This Row],[role]:[role]])),TRUE,FALSE)</f>
        <v>1</v>
      </c>
      <c r="I465" s="1" t="b">
        <f>IF(ISNUMBER(SEARCH(Table2[[#Headers],[אזורי]],Table2[[#This Row],[role]:[role]])),TRUE,FALSE)</f>
        <v>0</v>
      </c>
      <c r="J465" s="1" t="b">
        <f>IF(ISNUMBER(SEARCH(Table2[[#Headers],[ארצי]],Table2[[#This Row],[role]:[role]])),TRUE,FALSE)</f>
        <v>0</v>
      </c>
      <c r="K465" s="1" t="b">
        <f>IF(ISNUMBER(SEARCH(Table2[[#Headers],[עבודה]],Table2[[#This Row],[role]:[role]])),TRUE,FALSE)</f>
        <v>0</v>
      </c>
      <c r="L465" s="1" t="b">
        <f>IF(ISNUMBER(SEARCH(Table2[[#Headers],[עליון]],Table2[[#This Row],[role]:[role]])),TRUE,FALSE)</f>
        <v>0</v>
      </c>
      <c r="M465" s="1" t="b">
        <f>IF(ISNUMBER(SEARCH(Table2[[#Headers],[נוער]],Table2[[#This Row],[role]:[role]])),TRUE,FALSE)</f>
        <v>0</v>
      </c>
      <c r="N465" s="1" t="b">
        <f>IF(ISNUMBER(SEARCH(Table2[[#Headers],[משנה]],Table2[[#This Row],[role]:[role]])),TRUE,FALSE)</f>
        <v>0</v>
      </c>
      <c r="O465" s="1" t="b">
        <f>IF(ISNUMBER(SEARCH(Table2[[#Headers],[בתי המשפט]],Table2[[#This Row],[role]:[role]])),TRUE,FALSE)</f>
        <v>0</v>
      </c>
      <c r="P465" s="1" t="b">
        <f>IF(ISNUMBER(SEARCH(Table2[[#Headers],[מנהל]],Table2[[#This Row],[role]:[role]])),TRUE,FALSE)</f>
        <v>0</v>
      </c>
      <c r="Q465" s="1" t="b">
        <f>IF(ISNUMBER(SEARCH(Table2[[#Headers],[תעבורה]],Table2[[#This Row],[role]:[role]])),TRUE,FALSE)</f>
        <v>1</v>
      </c>
      <c r="R465" s="1" t="b">
        <f>IF(AND(Table2[[#This Row],[נשיא]]=TRUE,AND(Table2[[#This Row],[סגן]]=FALSE,Table2[[#This Row],[משנה]]=FALSE)),TRUE,FALSE)</f>
        <v>0</v>
      </c>
      <c r="S46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66" spans="1:20" x14ac:dyDescent="0.25">
      <c r="A466" s="1" t="s">
        <v>535</v>
      </c>
      <c r="B466" s="1" t="str">
        <f>Table2[[#This Row],[Column1]]</f>
        <v>שופט תעבורה של בימ"ש שלום תל אביב</v>
      </c>
      <c r="C466" s="1" t="b">
        <f>IF(ISNUMBER(SEARCH(Table2[[#Headers],[סגן]],Table2[[#This Row],[role]:[role]])),TRUE,FALSE)</f>
        <v>0</v>
      </c>
      <c r="D466" s="1" t="b">
        <f>IF(ISNUMBER(SEARCH(Table2[[#Headers],[נשיא]],Table2[[#This Row],[role]:[role]])),TRUE,FALSE)</f>
        <v>0</v>
      </c>
      <c r="E466" s="1" t="b">
        <f>IF(ISNUMBER(SEARCH(Table2[[#Headers],[שופט]],Table2[[#This Row],[role]:[role]])),TRUE,FALSE)</f>
        <v>1</v>
      </c>
      <c r="F466" s="1" t="b">
        <f>IF(ISNUMBER(SEARCH(Table2[[#Headers],[רשם]],Table2[[#This Row],[role]:[role]])),TRUE,FALSE)</f>
        <v>0</v>
      </c>
      <c r="G466" s="1" t="b">
        <f>IF(ISNUMBER(SEARCH(Table2[[#Headers],[מחוזי]],Table2[[#This Row],[role]:[role]])),TRUE,FALSE)</f>
        <v>0</v>
      </c>
      <c r="H466" s="1" t="b">
        <f>IF(ISNUMBER(SEARCH(Table2[[#Headers],[שלום]],Table2[[#This Row],[role]:[role]])),TRUE,FALSE)</f>
        <v>1</v>
      </c>
      <c r="I466" s="1" t="b">
        <f>IF(ISNUMBER(SEARCH(Table2[[#Headers],[אזורי]],Table2[[#This Row],[role]:[role]])),TRUE,FALSE)</f>
        <v>0</v>
      </c>
      <c r="J466" s="1" t="b">
        <f>IF(ISNUMBER(SEARCH(Table2[[#Headers],[ארצי]],Table2[[#This Row],[role]:[role]])),TRUE,FALSE)</f>
        <v>0</v>
      </c>
      <c r="K466" s="1" t="b">
        <f>IF(ISNUMBER(SEARCH(Table2[[#Headers],[עבודה]],Table2[[#This Row],[role]:[role]])),TRUE,FALSE)</f>
        <v>0</v>
      </c>
      <c r="L466" s="1" t="b">
        <f>IF(ISNUMBER(SEARCH(Table2[[#Headers],[עליון]],Table2[[#This Row],[role]:[role]])),TRUE,FALSE)</f>
        <v>0</v>
      </c>
      <c r="M466" s="1" t="b">
        <f>IF(ISNUMBER(SEARCH(Table2[[#Headers],[נוער]],Table2[[#This Row],[role]:[role]])),TRUE,FALSE)</f>
        <v>0</v>
      </c>
      <c r="N466" s="1" t="b">
        <f>IF(ISNUMBER(SEARCH(Table2[[#Headers],[משנה]],Table2[[#This Row],[role]:[role]])),TRUE,FALSE)</f>
        <v>0</v>
      </c>
      <c r="O466" s="1" t="b">
        <f>IF(ISNUMBER(SEARCH(Table2[[#Headers],[בתי המשפט]],Table2[[#This Row],[role]:[role]])),TRUE,FALSE)</f>
        <v>0</v>
      </c>
      <c r="P466" s="1" t="b">
        <f>IF(ISNUMBER(SEARCH(Table2[[#Headers],[מנהל]],Table2[[#This Row],[role]:[role]])),TRUE,FALSE)</f>
        <v>0</v>
      </c>
      <c r="Q466" s="1" t="b">
        <f>IF(ISNUMBER(SEARCH(Table2[[#Headers],[תעבורה]],Table2[[#This Row],[role]:[role]])),TRUE,FALSE)</f>
        <v>1</v>
      </c>
      <c r="R466" s="1" t="b">
        <f>IF(AND(Table2[[#This Row],[נשיא]]=TRUE,AND(Table2[[#This Row],[סגן]]=FALSE,Table2[[#This Row],[משנה]]=FALSE)),TRUE,FALSE)</f>
        <v>0</v>
      </c>
      <c r="S46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67" spans="1:20" x14ac:dyDescent="0.25">
      <c r="A467" s="1" t="s">
        <v>2243</v>
      </c>
      <c r="B467" s="1" t="str">
        <f>Table2[[#This Row],[Column1]]</f>
        <v>שופטת  בית משפט השלום בת ים בדימוס</v>
      </c>
      <c r="C467" s="1" t="b">
        <f>IF(ISNUMBER(SEARCH(Table2[[#Headers],[סגן]],Table2[[#This Row],[role]:[role]])),TRUE,FALSE)</f>
        <v>0</v>
      </c>
      <c r="D467" s="1" t="b">
        <f>IF(ISNUMBER(SEARCH(Table2[[#Headers],[נשיא]],Table2[[#This Row],[role]:[role]])),TRUE,FALSE)</f>
        <v>0</v>
      </c>
      <c r="E467" s="1" t="b">
        <f>IF(ISNUMBER(SEARCH(Table2[[#Headers],[שופט]],Table2[[#This Row],[role]:[role]])),TRUE,FALSE)</f>
        <v>1</v>
      </c>
      <c r="F467" s="1" t="b">
        <f>IF(ISNUMBER(SEARCH(Table2[[#Headers],[רשם]],Table2[[#This Row],[role]:[role]])),TRUE,FALSE)</f>
        <v>0</v>
      </c>
      <c r="G467" s="1" t="b">
        <f>IF(ISNUMBER(SEARCH(Table2[[#Headers],[מחוזי]],Table2[[#This Row],[role]:[role]])),TRUE,FALSE)</f>
        <v>0</v>
      </c>
      <c r="H467" s="1" t="b">
        <f>IF(ISNUMBER(SEARCH(Table2[[#Headers],[שלום]],Table2[[#This Row],[role]:[role]])),TRUE,FALSE)</f>
        <v>1</v>
      </c>
      <c r="I467" s="1" t="b">
        <f>IF(ISNUMBER(SEARCH(Table2[[#Headers],[אזורי]],Table2[[#This Row],[role]:[role]])),TRUE,FALSE)</f>
        <v>0</v>
      </c>
      <c r="J467" s="1" t="b">
        <f>IF(ISNUMBER(SEARCH(Table2[[#Headers],[ארצי]],Table2[[#This Row],[role]:[role]])),TRUE,FALSE)</f>
        <v>0</v>
      </c>
      <c r="K467" s="1" t="b">
        <f>IF(ISNUMBER(SEARCH(Table2[[#Headers],[עבודה]],Table2[[#This Row],[role]:[role]])),TRUE,FALSE)</f>
        <v>0</v>
      </c>
      <c r="L467" s="1" t="b">
        <f>IF(ISNUMBER(SEARCH(Table2[[#Headers],[עליון]],Table2[[#This Row],[role]:[role]])),TRUE,FALSE)</f>
        <v>0</v>
      </c>
      <c r="M467" s="1" t="b">
        <f>IF(ISNUMBER(SEARCH(Table2[[#Headers],[נוער]],Table2[[#This Row],[role]:[role]])),TRUE,FALSE)</f>
        <v>0</v>
      </c>
      <c r="N467" s="1" t="b">
        <f>IF(ISNUMBER(SEARCH(Table2[[#Headers],[משנה]],Table2[[#This Row],[role]:[role]])),TRUE,FALSE)</f>
        <v>0</v>
      </c>
      <c r="O467" s="1" t="b">
        <f>IF(ISNUMBER(SEARCH(Table2[[#Headers],[בתי המשפט]],Table2[[#This Row],[role]:[role]])),TRUE,FALSE)</f>
        <v>0</v>
      </c>
      <c r="P467" s="1" t="b">
        <f>IF(ISNUMBER(SEARCH(Table2[[#Headers],[מנהל]],Table2[[#This Row],[role]:[role]])),TRUE,FALSE)</f>
        <v>0</v>
      </c>
      <c r="Q467" s="1" t="b">
        <f>IF(ISNUMBER(SEARCH(Table2[[#Headers],[תעבורה]],Table2[[#This Row],[role]:[role]])),TRUE,FALSE)</f>
        <v>0</v>
      </c>
      <c r="R467" s="1" t="b">
        <f>IF(AND(Table2[[#This Row],[נשיא]]=TRUE,AND(Table2[[#This Row],[סגן]]=FALSE,Table2[[#This Row],[משנה]]=FALSE)),TRUE,FALSE)</f>
        <v>0</v>
      </c>
      <c r="S46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68" spans="1:20" x14ac:dyDescent="0.25">
      <c r="A468" s="1" t="s">
        <v>250</v>
      </c>
      <c r="B468" s="1" t="str">
        <f>Table2[[#This Row],[Column1]]</f>
        <v>שופטת ב בית הדין הארצי לעבודה</v>
      </c>
      <c r="C468" s="1" t="b">
        <f>IF(ISNUMBER(SEARCH(Table2[[#Headers],[סגן]],Table2[[#This Row],[role]:[role]])),TRUE,FALSE)</f>
        <v>0</v>
      </c>
      <c r="D468" s="1" t="b">
        <f>IF(ISNUMBER(SEARCH(Table2[[#Headers],[נשיא]],Table2[[#This Row],[role]:[role]])),TRUE,FALSE)</f>
        <v>0</v>
      </c>
      <c r="E468" s="1" t="b">
        <f>IF(ISNUMBER(SEARCH(Table2[[#Headers],[שופט]],Table2[[#This Row],[role]:[role]])),TRUE,FALSE)</f>
        <v>1</v>
      </c>
      <c r="F468" s="1" t="b">
        <f>IF(ISNUMBER(SEARCH(Table2[[#Headers],[רשם]],Table2[[#This Row],[role]:[role]])),TRUE,FALSE)</f>
        <v>0</v>
      </c>
      <c r="G468" s="1" t="b">
        <f>IF(ISNUMBER(SEARCH(Table2[[#Headers],[מחוזי]],Table2[[#This Row],[role]:[role]])),TRUE,FALSE)</f>
        <v>0</v>
      </c>
      <c r="H468" s="1" t="b">
        <f>IF(ISNUMBER(SEARCH(Table2[[#Headers],[שלום]],Table2[[#This Row],[role]:[role]])),TRUE,FALSE)</f>
        <v>0</v>
      </c>
      <c r="I468" s="1" t="b">
        <f>IF(ISNUMBER(SEARCH(Table2[[#Headers],[אזורי]],Table2[[#This Row],[role]:[role]])),TRUE,FALSE)</f>
        <v>0</v>
      </c>
      <c r="J468" s="1" t="b">
        <f>IF(ISNUMBER(SEARCH(Table2[[#Headers],[ארצי]],Table2[[#This Row],[role]:[role]])),TRUE,FALSE)</f>
        <v>1</v>
      </c>
      <c r="K468" s="1" t="b">
        <f>IF(ISNUMBER(SEARCH(Table2[[#Headers],[עבודה]],Table2[[#This Row],[role]:[role]])),TRUE,FALSE)</f>
        <v>1</v>
      </c>
      <c r="L468" s="1" t="b">
        <f>IF(ISNUMBER(SEARCH(Table2[[#Headers],[עליון]],Table2[[#This Row],[role]:[role]])),TRUE,FALSE)</f>
        <v>0</v>
      </c>
      <c r="M468" s="1" t="b">
        <f>IF(ISNUMBER(SEARCH(Table2[[#Headers],[נוער]],Table2[[#This Row],[role]:[role]])),TRUE,FALSE)</f>
        <v>0</v>
      </c>
      <c r="N468" s="1" t="b">
        <f>IF(ISNUMBER(SEARCH(Table2[[#Headers],[משנה]],Table2[[#This Row],[role]:[role]])),TRUE,FALSE)</f>
        <v>0</v>
      </c>
      <c r="O468" s="1" t="b">
        <f>IF(ISNUMBER(SEARCH(Table2[[#Headers],[בתי המשפט]],Table2[[#This Row],[role]:[role]])),TRUE,FALSE)</f>
        <v>0</v>
      </c>
      <c r="P468" s="1" t="b">
        <f>IF(ISNUMBER(SEARCH(Table2[[#Headers],[מנהל]],Table2[[#This Row],[role]:[role]])),TRUE,FALSE)</f>
        <v>0</v>
      </c>
      <c r="Q468" s="1" t="b">
        <f>IF(ISNUMBER(SEARCH(Table2[[#Headers],[תעבורה]],Table2[[#This Row],[role]:[role]])),TRUE,FALSE)</f>
        <v>0</v>
      </c>
      <c r="R468" s="1" t="b">
        <f>IF(AND(Table2[[#This Row],[נשיא]]=TRUE,AND(Table2[[#This Row],[סגן]]=FALSE,Table2[[#This Row],[משנה]]=FALSE)),TRUE,FALSE)</f>
        <v>0</v>
      </c>
      <c r="S46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469" spans="1:20" x14ac:dyDescent="0.25">
      <c r="A469" s="1" t="s">
        <v>1562</v>
      </c>
      <c r="B469" s="1" t="str">
        <f>Table2[[#This Row],[Column1]]</f>
        <v>שופטת בבית הדין הארצי לעבודה</v>
      </c>
      <c r="C469" s="1" t="b">
        <f>IF(ISNUMBER(SEARCH(Table2[[#Headers],[סגן]],Table2[[#This Row],[role]:[role]])),TRUE,FALSE)</f>
        <v>0</v>
      </c>
      <c r="D469" s="1" t="b">
        <f>IF(ISNUMBER(SEARCH(Table2[[#Headers],[נשיא]],Table2[[#This Row],[role]:[role]])),TRUE,FALSE)</f>
        <v>0</v>
      </c>
      <c r="E469" s="1" t="b">
        <f>IF(ISNUMBER(SEARCH(Table2[[#Headers],[שופט]],Table2[[#This Row],[role]:[role]])),TRUE,FALSE)</f>
        <v>1</v>
      </c>
      <c r="F469" s="1" t="b">
        <f>IF(ISNUMBER(SEARCH(Table2[[#Headers],[רשם]],Table2[[#This Row],[role]:[role]])),TRUE,FALSE)</f>
        <v>0</v>
      </c>
      <c r="G469" s="1" t="b">
        <f>IF(ISNUMBER(SEARCH(Table2[[#Headers],[מחוזי]],Table2[[#This Row],[role]:[role]])),TRUE,FALSE)</f>
        <v>0</v>
      </c>
      <c r="H469" s="1" t="b">
        <f>IF(ISNUMBER(SEARCH(Table2[[#Headers],[שלום]],Table2[[#This Row],[role]:[role]])),TRUE,FALSE)</f>
        <v>0</v>
      </c>
      <c r="I469" s="1" t="b">
        <f>IF(ISNUMBER(SEARCH(Table2[[#Headers],[אזורי]],Table2[[#This Row],[role]:[role]])),TRUE,FALSE)</f>
        <v>0</v>
      </c>
      <c r="J469" s="1" t="b">
        <f>IF(ISNUMBER(SEARCH(Table2[[#Headers],[ארצי]],Table2[[#This Row],[role]:[role]])),TRUE,FALSE)</f>
        <v>1</v>
      </c>
      <c r="K469" s="1" t="b">
        <f>IF(ISNUMBER(SEARCH(Table2[[#Headers],[עבודה]],Table2[[#This Row],[role]:[role]])),TRUE,FALSE)</f>
        <v>1</v>
      </c>
      <c r="L469" s="1" t="b">
        <f>IF(ISNUMBER(SEARCH(Table2[[#Headers],[עליון]],Table2[[#This Row],[role]:[role]])),TRUE,FALSE)</f>
        <v>0</v>
      </c>
      <c r="M469" s="1" t="b">
        <f>IF(ISNUMBER(SEARCH(Table2[[#Headers],[נוער]],Table2[[#This Row],[role]:[role]])),TRUE,FALSE)</f>
        <v>0</v>
      </c>
      <c r="N469" s="1" t="b">
        <f>IF(ISNUMBER(SEARCH(Table2[[#Headers],[משנה]],Table2[[#This Row],[role]:[role]])),TRUE,FALSE)</f>
        <v>0</v>
      </c>
      <c r="O469" s="1" t="b">
        <f>IF(ISNUMBER(SEARCH(Table2[[#Headers],[בתי המשפט]],Table2[[#This Row],[role]:[role]])),TRUE,FALSE)</f>
        <v>0</v>
      </c>
      <c r="P469" s="1" t="b">
        <f>IF(ISNUMBER(SEARCH(Table2[[#Headers],[מנהל]],Table2[[#This Row],[role]:[role]])),TRUE,FALSE)</f>
        <v>0</v>
      </c>
      <c r="Q469" s="1" t="b">
        <f>IF(ISNUMBER(SEARCH(Table2[[#Headers],[תעבורה]],Table2[[#This Row],[role]:[role]])),TRUE,FALSE)</f>
        <v>0</v>
      </c>
      <c r="R469" s="1" t="b">
        <f>IF(AND(Table2[[#This Row],[נשיא]]=TRUE,AND(Table2[[#This Row],[סגן]]=FALSE,Table2[[#This Row],[משנה]]=FALSE)),TRUE,FALSE)</f>
        <v>0</v>
      </c>
      <c r="S46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6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470" spans="1:20" x14ac:dyDescent="0.25">
      <c r="A470" s="1" t="s">
        <v>3243</v>
      </c>
      <c r="B470" s="1" t="str">
        <f>Table2[[#This Row],[Column1]]</f>
        <v>שופטת בדימוס</v>
      </c>
      <c r="C470" s="1" t="b">
        <f>IF(ISNUMBER(SEARCH(Table2[[#Headers],[סגן]],Table2[[#This Row],[role]:[role]])),TRUE,FALSE)</f>
        <v>0</v>
      </c>
      <c r="D470" s="1" t="b">
        <f>IF(ISNUMBER(SEARCH(Table2[[#Headers],[נשיא]],Table2[[#This Row],[role]:[role]])),TRUE,FALSE)</f>
        <v>0</v>
      </c>
      <c r="E470" s="1" t="b">
        <f>IF(ISNUMBER(SEARCH(Table2[[#Headers],[שופט]],Table2[[#This Row],[role]:[role]])),TRUE,FALSE)</f>
        <v>1</v>
      </c>
      <c r="F470" s="1" t="b">
        <f>IF(ISNUMBER(SEARCH(Table2[[#Headers],[רשם]],Table2[[#This Row],[role]:[role]])),TRUE,FALSE)</f>
        <v>0</v>
      </c>
      <c r="G470" s="1" t="b">
        <f>IF(ISNUMBER(SEARCH(Table2[[#Headers],[מחוזי]],Table2[[#This Row],[role]:[role]])),TRUE,FALSE)</f>
        <v>0</v>
      </c>
      <c r="H470" s="1" t="b">
        <f>IF(ISNUMBER(SEARCH(Table2[[#Headers],[שלום]],Table2[[#This Row],[role]:[role]])),TRUE,FALSE)</f>
        <v>0</v>
      </c>
      <c r="I470" s="1" t="b">
        <f>IF(ISNUMBER(SEARCH(Table2[[#Headers],[אזורי]],Table2[[#This Row],[role]:[role]])),TRUE,FALSE)</f>
        <v>0</v>
      </c>
      <c r="J470" s="1" t="b">
        <f>IF(ISNUMBER(SEARCH(Table2[[#Headers],[ארצי]],Table2[[#This Row],[role]:[role]])),TRUE,FALSE)</f>
        <v>0</v>
      </c>
      <c r="K470" s="1" t="b">
        <f>IF(ISNUMBER(SEARCH(Table2[[#Headers],[עבודה]],Table2[[#This Row],[role]:[role]])),TRUE,FALSE)</f>
        <v>0</v>
      </c>
      <c r="L470" s="1" t="b">
        <f>IF(ISNUMBER(SEARCH(Table2[[#Headers],[עליון]],Table2[[#This Row],[role]:[role]])),TRUE,FALSE)</f>
        <v>0</v>
      </c>
      <c r="M470" s="1" t="b">
        <f>IF(ISNUMBER(SEARCH(Table2[[#Headers],[נוער]],Table2[[#This Row],[role]:[role]])),TRUE,FALSE)</f>
        <v>0</v>
      </c>
      <c r="N470" s="1" t="b">
        <f>IF(ISNUMBER(SEARCH(Table2[[#Headers],[משנה]],Table2[[#This Row],[role]:[role]])),TRUE,FALSE)</f>
        <v>0</v>
      </c>
      <c r="O470" s="1" t="b">
        <f>IF(ISNUMBER(SEARCH(Table2[[#Headers],[בתי המשפט]],Table2[[#This Row],[role]:[role]])),TRUE,FALSE)</f>
        <v>0</v>
      </c>
      <c r="P470" s="1" t="b">
        <f>IF(ISNUMBER(SEARCH(Table2[[#Headers],[מנהל]],Table2[[#This Row],[role]:[role]])),TRUE,FALSE)</f>
        <v>0</v>
      </c>
      <c r="Q470" s="1" t="b">
        <f>IF(ISNUMBER(SEARCH(Table2[[#Headers],[תעבורה]],Table2[[#This Row],[role]:[role]])),TRUE,FALSE)</f>
        <v>0</v>
      </c>
      <c r="R470" s="1" t="b">
        <f>IF(AND(Table2[[#This Row],[נשיא]]=TRUE,AND(Table2[[#This Row],[סגן]]=FALSE,Table2[[#This Row],[משנה]]=FALSE)),TRUE,FALSE)</f>
        <v>0</v>
      </c>
      <c r="S47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471" spans="1:20" x14ac:dyDescent="0.25">
      <c r="A471" s="1" t="s">
        <v>2608</v>
      </c>
      <c r="B471" s="1" t="str">
        <f>Table2[[#This Row],[Column1]]</f>
        <v>שופטת בית דין אזורי לעבודה תל-אביב</v>
      </c>
      <c r="C471" s="1" t="b">
        <f>IF(ISNUMBER(SEARCH(Table2[[#Headers],[סגן]],Table2[[#This Row],[role]:[role]])),TRUE,FALSE)</f>
        <v>0</v>
      </c>
      <c r="D471" s="1" t="b">
        <f>IF(ISNUMBER(SEARCH(Table2[[#Headers],[נשיא]],Table2[[#This Row],[role]:[role]])),TRUE,FALSE)</f>
        <v>0</v>
      </c>
      <c r="E471" s="1" t="b">
        <f>IF(ISNUMBER(SEARCH(Table2[[#Headers],[שופט]],Table2[[#This Row],[role]:[role]])),TRUE,FALSE)</f>
        <v>1</v>
      </c>
      <c r="F471" s="1" t="b">
        <f>IF(ISNUMBER(SEARCH(Table2[[#Headers],[רשם]],Table2[[#This Row],[role]:[role]])),TRUE,FALSE)</f>
        <v>0</v>
      </c>
      <c r="G471" s="1" t="b">
        <f>IF(ISNUMBER(SEARCH(Table2[[#Headers],[מחוזי]],Table2[[#This Row],[role]:[role]])),TRUE,FALSE)</f>
        <v>0</v>
      </c>
      <c r="H471" s="1" t="b">
        <f>IF(ISNUMBER(SEARCH(Table2[[#Headers],[שלום]],Table2[[#This Row],[role]:[role]])),TRUE,FALSE)</f>
        <v>0</v>
      </c>
      <c r="I471" s="1" t="b">
        <f>IF(ISNUMBER(SEARCH(Table2[[#Headers],[אזורי]],Table2[[#This Row],[role]:[role]])),TRUE,FALSE)</f>
        <v>1</v>
      </c>
      <c r="J471" s="1" t="b">
        <f>IF(ISNUMBER(SEARCH(Table2[[#Headers],[ארצי]],Table2[[#This Row],[role]:[role]])),TRUE,FALSE)</f>
        <v>0</v>
      </c>
      <c r="K471" s="1" t="b">
        <f>IF(ISNUMBER(SEARCH(Table2[[#Headers],[עבודה]],Table2[[#This Row],[role]:[role]])),TRUE,FALSE)</f>
        <v>1</v>
      </c>
      <c r="L471" s="1" t="b">
        <f>IF(ISNUMBER(SEARCH(Table2[[#Headers],[עליון]],Table2[[#This Row],[role]:[role]])),TRUE,FALSE)</f>
        <v>0</v>
      </c>
      <c r="M471" s="1" t="b">
        <f>IF(ISNUMBER(SEARCH(Table2[[#Headers],[נוער]],Table2[[#This Row],[role]:[role]])),TRUE,FALSE)</f>
        <v>0</v>
      </c>
      <c r="N471" s="1" t="b">
        <f>IF(ISNUMBER(SEARCH(Table2[[#Headers],[משנה]],Table2[[#This Row],[role]:[role]])),TRUE,FALSE)</f>
        <v>0</v>
      </c>
      <c r="O471" s="1" t="b">
        <f>IF(ISNUMBER(SEARCH(Table2[[#Headers],[בתי המשפט]],Table2[[#This Row],[role]:[role]])),TRUE,FALSE)</f>
        <v>0</v>
      </c>
      <c r="P471" s="1" t="b">
        <f>IF(ISNUMBER(SEARCH(Table2[[#Headers],[מנהל]],Table2[[#This Row],[role]:[role]])),TRUE,FALSE)</f>
        <v>0</v>
      </c>
      <c r="Q471" s="1" t="b">
        <f>IF(ISNUMBER(SEARCH(Table2[[#Headers],[תעבורה]],Table2[[#This Row],[role]:[role]])),TRUE,FALSE)</f>
        <v>0</v>
      </c>
      <c r="R471" s="1" t="b">
        <f>IF(AND(Table2[[#This Row],[נשיא]]=TRUE,AND(Table2[[#This Row],[סגן]]=FALSE,Table2[[#This Row],[משנה]]=FALSE)),TRUE,FALSE)</f>
        <v>0</v>
      </c>
      <c r="S47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72" spans="1:20" x14ac:dyDescent="0.25">
      <c r="A472" s="1" t="s">
        <v>537</v>
      </c>
      <c r="B472" s="1" t="str">
        <f>Table2[[#This Row],[Column1]]</f>
        <v>שופטת בית הדין האזורי לעבודה ב"ש</v>
      </c>
      <c r="C472" s="1" t="b">
        <f>IF(ISNUMBER(SEARCH(Table2[[#Headers],[סגן]],Table2[[#This Row],[role]:[role]])),TRUE,FALSE)</f>
        <v>0</v>
      </c>
      <c r="D472" s="1" t="b">
        <f>IF(ISNUMBER(SEARCH(Table2[[#Headers],[נשיא]],Table2[[#This Row],[role]:[role]])),TRUE,FALSE)</f>
        <v>0</v>
      </c>
      <c r="E472" s="1" t="b">
        <f>IF(ISNUMBER(SEARCH(Table2[[#Headers],[שופט]],Table2[[#This Row],[role]:[role]])),TRUE,FALSE)</f>
        <v>1</v>
      </c>
      <c r="F472" s="1" t="b">
        <f>IF(ISNUMBER(SEARCH(Table2[[#Headers],[רשם]],Table2[[#This Row],[role]:[role]])),TRUE,FALSE)</f>
        <v>0</v>
      </c>
      <c r="G472" s="1" t="b">
        <f>IF(ISNUMBER(SEARCH(Table2[[#Headers],[מחוזי]],Table2[[#This Row],[role]:[role]])),TRUE,FALSE)</f>
        <v>0</v>
      </c>
      <c r="H472" s="1" t="b">
        <f>IF(ISNUMBER(SEARCH(Table2[[#Headers],[שלום]],Table2[[#This Row],[role]:[role]])),TRUE,FALSE)</f>
        <v>0</v>
      </c>
      <c r="I472" s="1" t="b">
        <f>IF(ISNUMBER(SEARCH(Table2[[#Headers],[אזורי]],Table2[[#This Row],[role]:[role]])),TRUE,FALSE)</f>
        <v>1</v>
      </c>
      <c r="J472" s="1" t="b">
        <f>IF(ISNUMBER(SEARCH(Table2[[#Headers],[ארצי]],Table2[[#This Row],[role]:[role]])),TRUE,FALSE)</f>
        <v>0</v>
      </c>
      <c r="K472" s="1" t="b">
        <f>IF(ISNUMBER(SEARCH(Table2[[#Headers],[עבודה]],Table2[[#This Row],[role]:[role]])),TRUE,FALSE)</f>
        <v>1</v>
      </c>
      <c r="L472" s="1" t="b">
        <f>IF(ISNUMBER(SEARCH(Table2[[#Headers],[עליון]],Table2[[#This Row],[role]:[role]])),TRUE,FALSE)</f>
        <v>0</v>
      </c>
      <c r="M472" s="1" t="b">
        <f>IF(ISNUMBER(SEARCH(Table2[[#Headers],[נוער]],Table2[[#This Row],[role]:[role]])),TRUE,FALSE)</f>
        <v>0</v>
      </c>
      <c r="N472" s="1" t="b">
        <f>IF(ISNUMBER(SEARCH(Table2[[#Headers],[משנה]],Table2[[#This Row],[role]:[role]])),TRUE,FALSE)</f>
        <v>0</v>
      </c>
      <c r="O472" s="1" t="b">
        <f>IF(ISNUMBER(SEARCH(Table2[[#Headers],[בתי המשפט]],Table2[[#This Row],[role]:[role]])),TRUE,FALSE)</f>
        <v>0</v>
      </c>
      <c r="P472" s="1" t="b">
        <f>IF(ISNUMBER(SEARCH(Table2[[#Headers],[מנהל]],Table2[[#This Row],[role]:[role]])),TRUE,FALSE)</f>
        <v>0</v>
      </c>
      <c r="Q472" s="1" t="b">
        <f>IF(ISNUMBER(SEARCH(Table2[[#Headers],[תעבורה]],Table2[[#This Row],[role]:[role]])),TRUE,FALSE)</f>
        <v>0</v>
      </c>
      <c r="R472" s="1" t="b">
        <f>IF(AND(Table2[[#This Row],[נשיא]]=TRUE,AND(Table2[[#This Row],[סגן]]=FALSE,Table2[[#This Row],[משנה]]=FALSE)),TRUE,FALSE)</f>
        <v>0</v>
      </c>
      <c r="S47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73" spans="1:20" x14ac:dyDescent="0.25">
      <c r="A473" s="1" t="s">
        <v>1159</v>
      </c>
      <c r="B473" s="1" t="str">
        <f>Table2[[#This Row],[Column1]]</f>
        <v>שופטת בית הדין האזורי לעבודה חיפה</v>
      </c>
      <c r="C473" s="1" t="b">
        <f>IF(ISNUMBER(SEARCH(Table2[[#Headers],[סגן]],Table2[[#This Row],[role]:[role]])),TRUE,FALSE)</f>
        <v>0</v>
      </c>
      <c r="D473" s="1" t="b">
        <f>IF(ISNUMBER(SEARCH(Table2[[#Headers],[נשיא]],Table2[[#This Row],[role]:[role]])),TRUE,FALSE)</f>
        <v>0</v>
      </c>
      <c r="E473" s="1" t="b">
        <f>IF(ISNUMBER(SEARCH(Table2[[#Headers],[שופט]],Table2[[#This Row],[role]:[role]])),TRUE,FALSE)</f>
        <v>1</v>
      </c>
      <c r="F473" s="1" t="b">
        <f>IF(ISNUMBER(SEARCH(Table2[[#Headers],[רשם]],Table2[[#This Row],[role]:[role]])),TRUE,FALSE)</f>
        <v>0</v>
      </c>
      <c r="G473" s="1" t="b">
        <f>IF(ISNUMBER(SEARCH(Table2[[#Headers],[מחוזי]],Table2[[#This Row],[role]:[role]])),TRUE,FALSE)</f>
        <v>0</v>
      </c>
      <c r="H473" s="1" t="b">
        <f>IF(ISNUMBER(SEARCH(Table2[[#Headers],[שלום]],Table2[[#This Row],[role]:[role]])),TRUE,FALSE)</f>
        <v>0</v>
      </c>
      <c r="I473" s="1" t="b">
        <f>IF(ISNUMBER(SEARCH(Table2[[#Headers],[אזורי]],Table2[[#This Row],[role]:[role]])),TRUE,FALSE)</f>
        <v>1</v>
      </c>
      <c r="J473" s="1" t="b">
        <f>IF(ISNUMBER(SEARCH(Table2[[#Headers],[ארצי]],Table2[[#This Row],[role]:[role]])),TRUE,FALSE)</f>
        <v>0</v>
      </c>
      <c r="K473" s="1" t="b">
        <f>IF(ISNUMBER(SEARCH(Table2[[#Headers],[עבודה]],Table2[[#This Row],[role]:[role]])),TRUE,FALSE)</f>
        <v>1</v>
      </c>
      <c r="L473" s="1" t="b">
        <f>IF(ISNUMBER(SEARCH(Table2[[#Headers],[עליון]],Table2[[#This Row],[role]:[role]])),TRUE,FALSE)</f>
        <v>0</v>
      </c>
      <c r="M473" s="1" t="b">
        <f>IF(ISNUMBER(SEARCH(Table2[[#Headers],[נוער]],Table2[[#This Row],[role]:[role]])),TRUE,FALSE)</f>
        <v>0</v>
      </c>
      <c r="N473" s="1" t="b">
        <f>IF(ISNUMBER(SEARCH(Table2[[#Headers],[משנה]],Table2[[#This Row],[role]:[role]])),TRUE,FALSE)</f>
        <v>0</v>
      </c>
      <c r="O473" s="1" t="b">
        <f>IF(ISNUMBER(SEARCH(Table2[[#Headers],[בתי המשפט]],Table2[[#This Row],[role]:[role]])),TRUE,FALSE)</f>
        <v>0</v>
      </c>
      <c r="P473" s="1" t="b">
        <f>IF(ISNUMBER(SEARCH(Table2[[#Headers],[מנהל]],Table2[[#This Row],[role]:[role]])),TRUE,FALSE)</f>
        <v>0</v>
      </c>
      <c r="Q473" s="1" t="b">
        <f>IF(ISNUMBER(SEARCH(Table2[[#Headers],[תעבורה]],Table2[[#This Row],[role]:[role]])),TRUE,FALSE)</f>
        <v>0</v>
      </c>
      <c r="R473" s="1" t="b">
        <f>IF(AND(Table2[[#This Row],[נשיא]]=TRUE,AND(Table2[[#This Row],[סגן]]=FALSE,Table2[[#This Row],[משנה]]=FALSE)),TRUE,FALSE)</f>
        <v>0</v>
      </c>
      <c r="S47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74" spans="1:20" x14ac:dyDescent="0.25">
      <c r="A474" s="1" t="s">
        <v>646</v>
      </c>
      <c r="B474" s="1" t="str">
        <f>Table2[[#This Row],[Column1]]</f>
        <v>שופטת בית הדין האזורי לעבודה חיפה בדימוס</v>
      </c>
      <c r="C474" s="1" t="b">
        <f>IF(ISNUMBER(SEARCH(Table2[[#Headers],[סגן]],Table2[[#This Row],[role]:[role]])),TRUE,FALSE)</f>
        <v>0</v>
      </c>
      <c r="D474" s="1" t="b">
        <f>IF(ISNUMBER(SEARCH(Table2[[#Headers],[נשיא]],Table2[[#This Row],[role]:[role]])),TRUE,FALSE)</f>
        <v>0</v>
      </c>
      <c r="E474" s="1" t="b">
        <f>IF(ISNUMBER(SEARCH(Table2[[#Headers],[שופט]],Table2[[#This Row],[role]:[role]])),TRUE,FALSE)</f>
        <v>1</v>
      </c>
      <c r="F474" s="1" t="b">
        <f>IF(ISNUMBER(SEARCH(Table2[[#Headers],[רשם]],Table2[[#This Row],[role]:[role]])),TRUE,FALSE)</f>
        <v>0</v>
      </c>
      <c r="G474" s="1" t="b">
        <f>IF(ISNUMBER(SEARCH(Table2[[#Headers],[מחוזי]],Table2[[#This Row],[role]:[role]])),TRUE,FALSE)</f>
        <v>0</v>
      </c>
      <c r="H474" s="1" t="b">
        <f>IF(ISNUMBER(SEARCH(Table2[[#Headers],[שלום]],Table2[[#This Row],[role]:[role]])),TRUE,FALSE)</f>
        <v>0</v>
      </c>
      <c r="I474" s="1" t="b">
        <f>IF(ISNUMBER(SEARCH(Table2[[#Headers],[אזורי]],Table2[[#This Row],[role]:[role]])),TRUE,FALSE)</f>
        <v>1</v>
      </c>
      <c r="J474" s="1" t="b">
        <f>IF(ISNUMBER(SEARCH(Table2[[#Headers],[ארצי]],Table2[[#This Row],[role]:[role]])),TRUE,FALSE)</f>
        <v>0</v>
      </c>
      <c r="K474" s="1" t="b">
        <f>IF(ISNUMBER(SEARCH(Table2[[#Headers],[עבודה]],Table2[[#This Row],[role]:[role]])),TRUE,FALSE)</f>
        <v>1</v>
      </c>
      <c r="L474" s="1" t="b">
        <f>IF(ISNUMBER(SEARCH(Table2[[#Headers],[עליון]],Table2[[#This Row],[role]:[role]])),TRUE,FALSE)</f>
        <v>0</v>
      </c>
      <c r="M474" s="1" t="b">
        <f>IF(ISNUMBER(SEARCH(Table2[[#Headers],[נוער]],Table2[[#This Row],[role]:[role]])),TRUE,FALSE)</f>
        <v>0</v>
      </c>
      <c r="N474" s="1" t="b">
        <f>IF(ISNUMBER(SEARCH(Table2[[#Headers],[משנה]],Table2[[#This Row],[role]:[role]])),TRUE,FALSE)</f>
        <v>0</v>
      </c>
      <c r="O474" s="1" t="b">
        <f>IF(ISNUMBER(SEARCH(Table2[[#Headers],[בתי המשפט]],Table2[[#This Row],[role]:[role]])),TRUE,FALSE)</f>
        <v>0</v>
      </c>
      <c r="P474" s="1" t="b">
        <f>IF(ISNUMBER(SEARCH(Table2[[#Headers],[מנהל]],Table2[[#This Row],[role]:[role]])),TRUE,FALSE)</f>
        <v>0</v>
      </c>
      <c r="Q474" s="1" t="b">
        <f>IF(ISNUMBER(SEARCH(Table2[[#Headers],[תעבורה]],Table2[[#This Row],[role]:[role]])),TRUE,FALSE)</f>
        <v>0</v>
      </c>
      <c r="R474" s="1" t="b">
        <f>IF(AND(Table2[[#This Row],[נשיא]]=TRUE,AND(Table2[[#This Row],[סגן]]=FALSE,Table2[[#This Row],[משנה]]=FALSE)),TRUE,FALSE)</f>
        <v>0</v>
      </c>
      <c r="S47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75" spans="1:20" x14ac:dyDescent="0.25">
      <c r="A475" s="1" t="s">
        <v>985</v>
      </c>
      <c r="B475" s="1" t="str">
        <f>Table2[[#This Row],[Column1]]</f>
        <v>שופטת בית הדין האזורי לעבודה ירושלים</v>
      </c>
      <c r="C475" s="1" t="b">
        <f>IF(ISNUMBER(SEARCH(Table2[[#Headers],[סגן]],Table2[[#This Row],[role]:[role]])),TRUE,FALSE)</f>
        <v>0</v>
      </c>
      <c r="D475" s="1" t="b">
        <f>IF(ISNUMBER(SEARCH(Table2[[#Headers],[נשיא]],Table2[[#This Row],[role]:[role]])),TRUE,FALSE)</f>
        <v>0</v>
      </c>
      <c r="E475" s="1" t="b">
        <f>IF(ISNUMBER(SEARCH(Table2[[#Headers],[שופט]],Table2[[#This Row],[role]:[role]])),TRUE,FALSE)</f>
        <v>1</v>
      </c>
      <c r="F475" s="1" t="b">
        <f>IF(ISNUMBER(SEARCH(Table2[[#Headers],[רשם]],Table2[[#This Row],[role]:[role]])),TRUE,FALSE)</f>
        <v>0</v>
      </c>
      <c r="G475" s="1" t="b">
        <f>IF(ISNUMBER(SEARCH(Table2[[#Headers],[מחוזי]],Table2[[#This Row],[role]:[role]])),TRUE,FALSE)</f>
        <v>0</v>
      </c>
      <c r="H475" s="1" t="b">
        <f>IF(ISNUMBER(SEARCH(Table2[[#Headers],[שלום]],Table2[[#This Row],[role]:[role]])),TRUE,FALSE)</f>
        <v>0</v>
      </c>
      <c r="I475" s="1" t="b">
        <f>IF(ISNUMBER(SEARCH(Table2[[#Headers],[אזורי]],Table2[[#This Row],[role]:[role]])),TRUE,FALSE)</f>
        <v>1</v>
      </c>
      <c r="J475" s="1" t="b">
        <f>IF(ISNUMBER(SEARCH(Table2[[#Headers],[ארצי]],Table2[[#This Row],[role]:[role]])),TRUE,FALSE)</f>
        <v>0</v>
      </c>
      <c r="K475" s="1" t="b">
        <f>IF(ISNUMBER(SEARCH(Table2[[#Headers],[עבודה]],Table2[[#This Row],[role]:[role]])),TRUE,FALSE)</f>
        <v>1</v>
      </c>
      <c r="L475" s="1" t="b">
        <f>IF(ISNUMBER(SEARCH(Table2[[#Headers],[עליון]],Table2[[#This Row],[role]:[role]])),TRUE,FALSE)</f>
        <v>0</v>
      </c>
      <c r="M475" s="1" t="b">
        <f>IF(ISNUMBER(SEARCH(Table2[[#Headers],[נוער]],Table2[[#This Row],[role]:[role]])),TRUE,FALSE)</f>
        <v>0</v>
      </c>
      <c r="N475" s="1" t="b">
        <f>IF(ISNUMBER(SEARCH(Table2[[#Headers],[משנה]],Table2[[#This Row],[role]:[role]])),TRUE,FALSE)</f>
        <v>0</v>
      </c>
      <c r="O475" s="1" t="b">
        <f>IF(ISNUMBER(SEARCH(Table2[[#Headers],[בתי המשפט]],Table2[[#This Row],[role]:[role]])),TRUE,FALSE)</f>
        <v>0</v>
      </c>
      <c r="P475" s="1" t="b">
        <f>IF(ISNUMBER(SEARCH(Table2[[#Headers],[מנהל]],Table2[[#This Row],[role]:[role]])),TRUE,FALSE)</f>
        <v>0</v>
      </c>
      <c r="Q475" s="1" t="b">
        <f>IF(ISNUMBER(SEARCH(Table2[[#Headers],[תעבורה]],Table2[[#This Row],[role]:[role]])),TRUE,FALSE)</f>
        <v>0</v>
      </c>
      <c r="R475" s="1" t="b">
        <f>IF(AND(Table2[[#This Row],[נשיא]]=TRUE,AND(Table2[[#This Row],[סגן]]=FALSE,Table2[[#This Row],[משנה]]=FALSE)),TRUE,FALSE)</f>
        <v>0</v>
      </c>
      <c r="S47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76" spans="1:20" x14ac:dyDescent="0.25">
      <c r="A476" s="1" t="s">
        <v>3453</v>
      </c>
      <c r="B476" s="1" t="str">
        <f>Table2[[#This Row],[Column1]]</f>
        <v>שופטת בית הדין האזורי לעבודה ירושלים בדימוס</v>
      </c>
      <c r="C476" s="1" t="b">
        <f>IF(ISNUMBER(SEARCH(Table2[[#Headers],[סגן]],Table2[[#This Row],[role]:[role]])),TRUE,FALSE)</f>
        <v>0</v>
      </c>
      <c r="D476" s="1" t="b">
        <f>IF(ISNUMBER(SEARCH(Table2[[#Headers],[נשיא]],Table2[[#This Row],[role]:[role]])),TRUE,FALSE)</f>
        <v>0</v>
      </c>
      <c r="E476" s="1" t="b">
        <f>IF(ISNUMBER(SEARCH(Table2[[#Headers],[שופט]],Table2[[#This Row],[role]:[role]])),TRUE,FALSE)</f>
        <v>1</v>
      </c>
      <c r="F476" s="1" t="b">
        <f>IF(ISNUMBER(SEARCH(Table2[[#Headers],[רשם]],Table2[[#This Row],[role]:[role]])),TRUE,FALSE)</f>
        <v>0</v>
      </c>
      <c r="G476" s="1" t="b">
        <f>IF(ISNUMBER(SEARCH(Table2[[#Headers],[מחוזי]],Table2[[#This Row],[role]:[role]])),TRUE,FALSE)</f>
        <v>0</v>
      </c>
      <c r="H476" s="1" t="b">
        <f>IF(ISNUMBER(SEARCH(Table2[[#Headers],[שלום]],Table2[[#This Row],[role]:[role]])),TRUE,FALSE)</f>
        <v>0</v>
      </c>
      <c r="I476" s="1" t="b">
        <f>IF(ISNUMBER(SEARCH(Table2[[#Headers],[אזורי]],Table2[[#This Row],[role]:[role]])),TRUE,FALSE)</f>
        <v>1</v>
      </c>
      <c r="J476" s="1" t="b">
        <f>IF(ISNUMBER(SEARCH(Table2[[#Headers],[ארצי]],Table2[[#This Row],[role]:[role]])),TRUE,FALSE)</f>
        <v>0</v>
      </c>
      <c r="K476" s="1" t="b">
        <f>IF(ISNUMBER(SEARCH(Table2[[#Headers],[עבודה]],Table2[[#This Row],[role]:[role]])),TRUE,FALSE)</f>
        <v>1</v>
      </c>
      <c r="L476" s="1" t="b">
        <f>IF(ISNUMBER(SEARCH(Table2[[#Headers],[עליון]],Table2[[#This Row],[role]:[role]])),TRUE,FALSE)</f>
        <v>0</v>
      </c>
      <c r="M476" s="1" t="b">
        <f>IF(ISNUMBER(SEARCH(Table2[[#Headers],[נוער]],Table2[[#This Row],[role]:[role]])),TRUE,FALSE)</f>
        <v>0</v>
      </c>
      <c r="N476" s="1" t="b">
        <f>IF(ISNUMBER(SEARCH(Table2[[#Headers],[משנה]],Table2[[#This Row],[role]:[role]])),TRUE,FALSE)</f>
        <v>0</v>
      </c>
      <c r="O476" s="1" t="b">
        <f>IF(ISNUMBER(SEARCH(Table2[[#Headers],[בתי המשפט]],Table2[[#This Row],[role]:[role]])),TRUE,FALSE)</f>
        <v>0</v>
      </c>
      <c r="P476" s="1" t="b">
        <f>IF(ISNUMBER(SEARCH(Table2[[#Headers],[מנהל]],Table2[[#This Row],[role]:[role]])),TRUE,FALSE)</f>
        <v>0</v>
      </c>
      <c r="Q476" s="1" t="b">
        <f>IF(ISNUMBER(SEARCH(Table2[[#Headers],[תעבורה]],Table2[[#This Row],[role]:[role]])),TRUE,FALSE)</f>
        <v>0</v>
      </c>
      <c r="R476" s="1" t="b">
        <f>IF(AND(Table2[[#This Row],[נשיא]]=TRUE,AND(Table2[[#This Row],[סגן]]=FALSE,Table2[[#This Row],[משנה]]=FALSE)),TRUE,FALSE)</f>
        <v>0</v>
      </c>
      <c r="S47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77" spans="1:20" x14ac:dyDescent="0.25">
      <c r="A477" s="1" t="s">
        <v>2278</v>
      </c>
      <c r="B477" s="1" t="str">
        <f>Table2[[#This Row],[Column1]]</f>
        <v>שופטת בית הדין האזורי לעבודה נצרת</v>
      </c>
      <c r="C477" s="1" t="b">
        <f>IF(ISNUMBER(SEARCH(Table2[[#Headers],[סגן]],Table2[[#This Row],[role]:[role]])),TRUE,FALSE)</f>
        <v>0</v>
      </c>
      <c r="D477" s="1" t="b">
        <f>IF(ISNUMBER(SEARCH(Table2[[#Headers],[נשיא]],Table2[[#This Row],[role]:[role]])),TRUE,FALSE)</f>
        <v>0</v>
      </c>
      <c r="E477" s="1" t="b">
        <f>IF(ISNUMBER(SEARCH(Table2[[#Headers],[שופט]],Table2[[#This Row],[role]:[role]])),TRUE,FALSE)</f>
        <v>1</v>
      </c>
      <c r="F477" s="1" t="b">
        <f>IF(ISNUMBER(SEARCH(Table2[[#Headers],[רשם]],Table2[[#This Row],[role]:[role]])),TRUE,FALSE)</f>
        <v>0</v>
      </c>
      <c r="G477" s="1" t="b">
        <f>IF(ISNUMBER(SEARCH(Table2[[#Headers],[מחוזי]],Table2[[#This Row],[role]:[role]])),TRUE,FALSE)</f>
        <v>0</v>
      </c>
      <c r="H477" s="1" t="b">
        <f>IF(ISNUMBER(SEARCH(Table2[[#Headers],[שלום]],Table2[[#This Row],[role]:[role]])),TRUE,FALSE)</f>
        <v>0</v>
      </c>
      <c r="I477" s="1" t="b">
        <f>IF(ISNUMBER(SEARCH(Table2[[#Headers],[אזורי]],Table2[[#This Row],[role]:[role]])),TRUE,FALSE)</f>
        <v>1</v>
      </c>
      <c r="J477" s="1" t="b">
        <f>IF(ISNUMBER(SEARCH(Table2[[#Headers],[ארצי]],Table2[[#This Row],[role]:[role]])),TRUE,FALSE)</f>
        <v>0</v>
      </c>
      <c r="K477" s="1" t="b">
        <f>IF(ISNUMBER(SEARCH(Table2[[#Headers],[עבודה]],Table2[[#This Row],[role]:[role]])),TRUE,FALSE)</f>
        <v>1</v>
      </c>
      <c r="L477" s="1" t="b">
        <f>IF(ISNUMBER(SEARCH(Table2[[#Headers],[עליון]],Table2[[#This Row],[role]:[role]])),TRUE,FALSE)</f>
        <v>0</v>
      </c>
      <c r="M477" s="1" t="b">
        <f>IF(ISNUMBER(SEARCH(Table2[[#Headers],[נוער]],Table2[[#This Row],[role]:[role]])),TRUE,FALSE)</f>
        <v>0</v>
      </c>
      <c r="N477" s="1" t="b">
        <f>IF(ISNUMBER(SEARCH(Table2[[#Headers],[משנה]],Table2[[#This Row],[role]:[role]])),TRUE,FALSE)</f>
        <v>0</v>
      </c>
      <c r="O477" s="1" t="b">
        <f>IF(ISNUMBER(SEARCH(Table2[[#Headers],[בתי המשפט]],Table2[[#This Row],[role]:[role]])),TRUE,FALSE)</f>
        <v>0</v>
      </c>
      <c r="P477" s="1" t="b">
        <f>IF(ISNUMBER(SEARCH(Table2[[#Headers],[מנהל]],Table2[[#This Row],[role]:[role]])),TRUE,FALSE)</f>
        <v>0</v>
      </c>
      <c r="Q477" s="1" t="b">
        <f>IF(ISNUMBER(SEARCH(Table2[[#Headers],[תעבורה]],Table2[[#This Row],[role]:[role]])),TRUE,FALSE)</f>
        <v>0</v>
      </c>
      <c r="R477" s="1" t="b">
        <f>IF(AND(Table2[[#This Row],[נשיא]]=TRUE,AND(Table2[[#This Row],[סגן]]=FALSE,Table2[[#This Row],[משנה]]=FALSE)),TRUE,FALSE)</f>
        <v>0</v>
      </c>
      <c r="S47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78" spans="1:20" x14ac:dyDescent="0.25">
      <c r="A478" s="1" t="s">
        <v>399</v>
      </c>
      <c r="B478" s="1" t="str">
        <f>Table2[[#This Row],[Column1]]</f>
        <v>שופטת בית הדין האזורי לעבודה תל-אביב</v>
      </c>
      <c r="C478" s="1" t="b">
        <f>IF(ISNUMBER(SEARCH(Table2[[#Headers],[סגן]],Table2[[#This Row],[role]:[role]])),TRUE,FALSE)</f>
        <v>0</v>
      </c>
      <c r="D478" s="1" t="b">
        <f>IF(ISNUMBER(SEARCH(Table2[[#Headers],[נשיא]],Table2[[#This Row],[role]:[role]])),TRUE,FALSE)</f>
        <v>0</v>
      </c>
      <c r="E478" s="1" t="b">
        <f>IF(ISNUMBER(SEARCH(Table2[[#Headers],[שופט]],Table2[[#This Row],[role]:[role]])),TRUE,FALSE)</f>
        <v>1</v>
      </c>
      <c r="F478" s="1" t="b">
        <f>IF(ISNUMBER(SEARCH(Table2[[#Headers],[רשם]],Table2[[#This Row],[role]:[role]])),TRUE,FALSE)</f>
        <v>0</v>
      </c>
      <c r="G478" s="1" t="b">
        <f>IF(ISNUMBER(SEARCH(Table2[[#Headers],[מחוזי]],Table2[[#This Row],[role]:[role]])),TRUE,FALSE)</f>
        <v>0</v>
      </c>
      <c r="H478" s="1" t="b">
        <f>IF(ISNUMBER(SEARCH(Table2[[#Headers],[שלום]],Table2[[#This Row],[role]:[role]])),TRUE,FALSE)</f>
        <v>0</v>
      </c>
      <c r="I478" s="1" t="b">
        <f>IF(ISNUMBER(SEARCH(Table2[[#Headers],[אזורי]],Table2[[#This Row],[role]:[role]])),TRUE,FALSE)</f>
        <v>1</v>
      </c>
      <c r="J478" s="1" t="b">
        <f>IF(ISNUMBER(SEARCH(Table2[[#Headers],[ארצי]],Table2[[#This Row],[role]:[role]])),TRUE,FALSE)</f>
        <v>0</v>
      </c>
      <c r="K478" s="1" t="b">
        <f>IF(ISNUMBER(SEARCH(Table2[[#Headers],[עבודה]],Table2[[#This Row],[role]:[role]])),TRUE,FALSE)</f>
        <v>1</v>
      </c>
      <c r="L478" s="1" t="b">
        <f>IF(ISNUMBER(SEARCH(Table2[[#Headers],[עליון]],Table2[[#This Row],[role]:[role]])),TRUE,FALSE)</f>
        <v>0</v>
      </c>
      <c r="M478" s="1" t="b">
        <f>IF(ISNUMBER(SEARCH(Table2[[#Headers],[נוער]],Table2[[#This Row],[role]:[role]])),TRUE,FALSE)</f>
        <v>0</v>
      </c>
      <c r="N478" s="1" t="b">
        <f>IF(ISNUMBER(SEARCH(Table2[[#Headers],[משנה]],Table2[[#This Row],[role]:[role]])),TRUE,FALSE)</f>
        <v>0</v>
      </c>
      <c r="O478" s="1" t="b">
        <f>IF(ISNUMBER(SEARCH(Table2[[#Headers],[בתי המשפט]],Table2[[#This Row],[role]:[role]])),TRUE,FALSE)</f>
        <v>0</v>
      </c>
      <c r="P478" s="1" t="b">
        <f>IF(ISNUMBER(SEARCH(Table2[[#Headers],[מנהל]],Table2[[#This Row],[role]:[role]])),TRUE,FALSE)</f>
        <v>0</v>
      </c>
      <c r="Q478" s="1" t="b">
        <f>IF(ISNUMBER(SEARCH(Table2[[#Headers],[תעבורה]],Table2[[#This Row],[role]:[role]])),TRUE,FALSE)</f>
        <v>0</v>
      </c>
      <c r="R478" s="1" t="b">
        <f>IF(AND(Table2[[#This Row],[נשיא]]=TRUE,AND(Table2[[#This Row],[סגן]]=FALSE,Table2[[#This Row],[משנה]]=FALSE)),TRUE,FALSE)</f>
        <v>0</v>
      </c>
      <c r="S47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79" spans="1:20" x14ac:dyDescent="0.25">
      <c r="A479" s="1" t="s">
        <v>164</v>
      </c>
      <c r="B479" s="1" t="str">
        <f>Table2[[#This Row],[Column1]]</f>
        <v>שופטת בית הדין האזורי לעבודה תל-אביב בדימוס</v>
      </c>
      <c r="C479" s="1" t="b">
        <f>IF(ISNUMBER(SEARCH(Table2[[#Headers],[סגן]],Table2[[#This Row],[role]:[role]])),TRUE,FALSE)</f>
        <v>0</v>
      </c>
      <c r="D479" s="1" t="b">
        <f>IF(ISNUMBER(SEARCH(Table2[[#Headers],[נשיא]],Table2[[#This Row],[role]:[role]])),TRUE,FALSE)</f>
        <v>0</v>
      </c>
      <c r="E479" s="1" t="b">
        <f>IF(ISNUMBER(SEARCH(Table2[[#Headers],[שופט]],Table2[[#This Row],[role]:[role]])),TRUE,FALSE)</f>
        <v>1</v>
      </c>
      <c r="F479" s="1" t="b">
        <f>IF(ISNUMBER(SEARCH(Table2[[#Headers],[רשם]],Table2[[#This Row],[role]:[role]])),TRUE,FALSE)</f>
        <v>0</v>
      </c>
      <c r="G479" s="1" t="b">
        <f>IF(ISNUMBER(SEARCH(Table2[[#Headers],[מחוזי]],Table2[[#This Row],[role]:[role]])),TRUE,FALSE)</f>
        <v>0</v>
      </c>
      <c r="H479" s="1" t="b">
        <f>IF(ISNUMBER(SEARCH(Table2[[#Headers],[שלום]],Table2[[#This Row],[role]:[role]])),TRUE,FALSE)</f>
        <v>0</v>
      </c>
      <c r="I479" s="1" t="b">
        <f>IF(ISNUMBER(SEARCH(Table2[[#Headers],[אזורי]],Table2[[#This Row],[role]:[role]])),TRUE,FALSE)</f>
        <v>1</v>
      </c>
      <c r="J479" s="1" t="b">
        <f>IF(ISNUMBER(SEARCH(Table2[[#Headers],[ארצי]],Table2[[#This Row],[role]:[role]])),TRUE,FALSE)</f>
        <v>0</v>
      </c>
      <c r="K479" s="1" t="b">
        <f>IF(ISNUMBER(SEARCH(Table2[[#Headers],[עבודה]],Table2[[#This Row],[role]:[role]])),TRUE,FALSE)</f>
        <v>1</v>
      </c>
      <c r="L479" s="1" t="b">
        <f>IF(ISNUMBER(SEARCH(Table2[[#Headers],[עליון]],Table2[[#This Row],[role]:[role]])),TRUE,FALSE)</f>
        <v>0</v>
      </c>
      <c r="M479" s="1" t="b">
        <f>IF(ISNUMBER(SEARCH(Table2[[#Headers],[נוער]],Table2[[#This Row],[role]:[role]])),TRUE,FALSE)</f>
        <v>0</v>
      </c>
      <c r="N479" s="1" t="b">
        <f>IF(ISNUMBER(SEARCH(Table2[[#Headers],[משנה]],Table2[[#This Row],[role]:[role]])),TRUE,FALSE)</f>
        <v>0</v>
      </c>
      <c r="O479" s="1" t="b">
        <f>IF(ISNUMBER(SEARCH(Table2[[#Headers],[בתי המשפט]],Table2[[#This Row],[role]:[role]])),TRUE,FALSE)</f>
        <v>0</v>
      </c>
      <c r="P479" s="1" t="b">
        <f>IF(ISNUMBER(SEARCH(Table2[[#Headers],[מנהל]],Table2[[#This Row],[role]:[role]])),TRUE,FALSE)</f>
        <v>0</v>
      </c>
      <c r="Q479" s="1" t="b">
        <f>IF(ISNUMBER(SEARCH(Table2[[#Headers],[תעבורה]],Table2[[#This Row],[role]:[role]])),TRUE,FALSE)</f>
        <v>0</v>
      </c>
      <c r="R479" s="1" t="b">
        <f>IF(AND(Table2[[#This Row],[נשיא]]=TRUE,AND(Table2[[#This Row],[סגן]]=FALSE,Table2[[#This Row],[משנה]]=FALSE)),TRUE,FALSE)</f>
        <v>0</v>
      </c>
      <c r="S47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7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480" spans="1:20" x14ac:dyDescent="0.25">
      <c r="A480" s="1" t="s">
        <v>3861</v>
      </c>
      <c r="B480" s="1" t="str">
        <f>Table2[[#This Row],[Column1]]</f>
        <v>שופטת בית הדין הארצי לעבודה בדימוס</v>
      </c>
      <c r="C480" s="1" t="b">
        <f>IF(ISNUMBER(SEARCH(Table2[[#Headers],[סגן]],Table2[[#This Row],[role]:[role]])),TRUE,FALSE)</f>
        <v>0</v>
      </c>
      <c r="D480" s="1" t="b">
        <f>IF(ISNUMBER(SEARCH(Table2[[#Headers],[נשיא]],Table2[[#This Row],[role]:[role]])),TRUE,FALSE)</f>
        <v>0</v>
      </c>
      <c r="E480" s="1" t="b">
        <f>IF(ISNUMBER(SEARCH(Table2[[#Headers],[שופט]],Table2[[#This Row],[role]:[role]])),TRUE,FALSE)</f>
        <v>1</v>
      </c>
      <c r="F480" s="1" t="b">
        <f>IF(ISNUMBER(SEARCH(Table2[[#Headers],[רשם]],Table2[[#This Row],[role]:[role]])),TRUE,FALSE)</f>
        <v>0</v>
      </c>
      <c r="G480" s="1" t="b">
        <f>IF(ISNUMBER(SEARCH(Table2[[#Headers],[מחוזי]],Table2[[#This Row],[role]:[role]])),TRUE,FALSE)</f>
        <v>0</v>
      </c>
      <c r="H480" s="1" t="b">
        <f>IF(ISNUMBER(SEARCH(Table2[[#Headers],[שלום]],Table2[[#This Row],[role]:[role]])),TRUE,FALSE)</f>
        <v>0</v>
      </c>
      <c r="I480" s="1" t="b">
        <f>IF(ISNUMBER(SEARCH(Table2[[#Headers],[אזורי]],Table2[[#This Row],[role]:[role]])),TRUE,FALSE)</f>
        <v>0</v>
      </c>
      <c r="J480" s="1" t="b">
        <f>IF(ISNUMBER(SEARCH(Table2[[#Headers],[ארצי]],Table2[[#This Row],[role]:[role]])),TRUE,FALSE)</f>
        <v>1</v>
      </c>
      <c r="K480" s="1" t="b">
        <f>IF(ISNUMBER(SEARCH(Table2[[#Headers],[עבודה]],Table2[[#This Row],[role]:[role]])),TRUE,FALSE)</f>
        <v>1</v>
      </c>
      <c r="L480" s="1" t="b">
        <f>IF(ISNUMBER(SEARCH(Table2[[#Headers],[עליון]],Table2[[#This Row],[role]:[role]])),TRUE,FALSE)</f>
        <v>0</v>
      </c>
      <c r="M480" s="1" t="b">
        <f>IF(ISNUMBER(SEARCH(Table2[[#Headers],[נוער]],Table2[[#This Row],[role]:[role]])),TRUE,FALSE)</f>
        <v>0</v>
      </c>
      <c r="N480" s="1" t="b">
        <f>IF(ISNUMBER(SEARCH(Table2[[#Headers],[משנה]],Table2[[#This Row],[role]:[role]])),TRUE,FALSE)</f>
        <v>0</v>
      </c>
      <c r="O480" s="1" t="b">
        <f>IF(ISNUMBER(SEARCH(Table2[[#Headers],[בתי המשפט]],Table2[[#This Row],[role]:[role]])),TRUE,FALSE)</f>
        <v>0</v>
      </c>
      <c r="P480" s="1" t="b">
        <f>IF(ISNUMBER(SEARCH(Table2[[#Headers],[מנהל]],Table2[[#This Row],[role]:[role]])),TRUE,FALSE)</f>
        <v>0</v>
      </c>
      <c r="Q480" s="1" t="b">
        <f>IF(ISNUMBER(SEARCH(Table2[[#Headers],[תעבורה]],Table2[[#This Row],[role]:[role]])),TRUE,FALSE)</f>
        <v>0</v>
      </c>
      <c r="R480" s="1" t="b">
        <f>IF(AND(Table2[[#This Row],[נשיא]]=TRUE,AND(Table2[[#This Row],[סגן]]=FALSE,Table2[[#This Row],[משנה]]=FALSE)),TRUE,FALSE)</f>
        <v>0</v>
      </c>
      <c r="S48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481" spans="1:20" x14ac:dyDescent="0.25">
      <c r="A481" s="1" t="s">
        <v>842</v>
      </c>
      <c r="B481" s="1" t="str">
        <f>Table2[[#This Row],[Column1]]</f>
        <v>שופטת בית המשפט בדימוס</v>
      </c>
      <c r="C481" s="1" t="b">
        <f>IF(ISNUMBER(SEARCH(Table2[[#Headers],[סגן]],Table2[[#This Row],[role]:[role]])),TRUE,FALSE)</f>
        <v>0</v>
      </c>
      <c r="D481" s="1" t="b">
        <f>IF(ISNUMBER(SEARCH(Table2[[#Headers],[נשיא]],Table2[[#This Row],[role]:[role]])),TRUE,FALSE)</f>
        <v>0</v>
      </c>
      <c r="E481" s="1" t="b">
        <f>IF(ISNUMBER(SEARCH(Table2[[#Headers],[שופט]],Table2[[#This Row],[role]:[role]])),TRUE,FALSE)</f>
        <v>1</v>
      </c>
      <c r="F481" s="1" t="b">
        <f>IF(ISNUMBER(SEARCH(Table2[[#Headers],[רשם]],Table2[[#This Row],[role]:[role]])),TRUE,FALSE)</f>
        <v>0</v>
      </c>
      <c r="G481" s="1" t="b">
        <f>IF(ISNUMBER(SEARCH(Table2[[#Headers],[מחוזי]],Table2[[#This Row],[role]:[role]])),TRUE,FALSE)</f>
        <v>0</v>
      </c>
      <c r="H481" s="1" t="b">
        <f>IF(ISNUMBER(SEARCH(Table2[[#Headers],[שלום]],Table2[[#This Row],[role]:[role]])),TRUE,FALSE)</f>
        <v>0</v>
      </c>
      <c r="I481" s="1" t="b">
        <f>IF(ISNUMBER(SEARCH(Table2[[#Headers],[אזורי]],Table2[[#This Row],[role]:[role]])),TRUE,FALSE)</f>
        <v>0</v>
      </c>
      <c r="J481" s="1" t="b">
        <f>IF(ISNUMBER(SEARCH(Table2[[#Headers],[ארצי]],Table2[[#This Row],[role]:[role]])),TRUE,FALSE)</f>
        <v>0</v>
      </c>
      <c r="K481" s="1" t="b">
        <f>IF(ISNUMBER(SEARCH(Table2[[#Headers],[עבודה]],Table2[[#This Row],[role]:[role]])),TRUE,FALSE)</f>
        <v>0</v>
      </c>
      <c r="L481" s="1" t="b">
        <f>IF(ISNUMBER(SEARCH(Table2[[#Headers],[עליון]],Table2[[#This Row],[role]:[role]])),TRUE,FALSE)</f>
        <v>0</v>
      </c>
      <c r="M481" s="1" t="b">
        <f>IF(ISNUMBER(SEARCH(Table2[[#Headers],[נוער]],Table2[[#This Row],[role]:[role]])),TRUE,FALSE)</f>
        <v>0</v>
      </c>
      <c r="N481" s="1" t="b">
        <f>IF(ISNUMBER(SEARCH(Table2[[#Headers],[משנה]],Table2[[#This Row],[role]:[role]])),TRUE,FALSE)</f>
        <v>0</v>
      </c>
      <c r="O481" s="1" t="b">
        <f>IF(ISNUMBER(SEARCH(Table2[[#Headers],[בתי המשפט]],Table2[[#This Row],[role]:[role]])),TRUE,FALSE)</f>
        <v>0</v>
      </c>
      <c r="P481" s="1" t="b">
        <f>IF(ISNUMBER(SEARCH(Table2[[#Headers],[מנהל]],Table2[[#This Row],[role]:[role]])),TRUE,FALSE)</f>
        <v>0</v>
      </c>
      <c r="Q481" s="1" t="b">
        <f>IF(ISNUMBER(SEARCH(Table2[[#Headers],[תעבורה]],Table2[[#This Row],[role]:[role]])),TRUE,FALSE)</f>
        <v>0</v>
      </c>
      <c r="R481" s="1" t="b">
        <f>IF(AND(Table2[[#This Row],[נשיא]]=TRUE,AND(Table2[[#This Row],[סגן]]=FALSE,Table2[[#This Row],[משנה]]=FALSE)),TRUE,FALSE)</f>
        <v>0</v>
      </c>
      <c r="S48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אחר</v>
      </c>
    </row>
    <row r="482" spans="1:20" x14ac:dyDescent="0.25">
      <c r="A482" s="1" t="s">
        <v>2320</v>
      </c>
      <c r="B482" s="1" t="str">
        <f>Table2[[#This Row],[Column1]]</f>
        <v>שופטת בית המשפט המחוזי באר שבע</v>
      </c>
      <c r="C482" s="1" t="b">
        <f>IF(ISNUMBER(SEARCH(Table2[[#Headers],[סגן]],Table2[[#This Row],[role]:[role]])),TRUE,FALSE)</f>
        <v>0</v>
      </c>
      <c r="D482" s="1" t="b">
        <f>IF(ISNUMBER(SEARCH(Table2[[#Headers],[נשיא]],Table2[[#This Row],[role]:[role]])),TRUE,FALSE)</f>
        <v>0</v>
      </c>
      <c r="E482" s="1" t="b">
        <f>IF(ISNUMBER(SEARCH(Table2[[#Headers],[שופט]],Table2[[#This Row],[role]:[role]])),TRUE,FALSE)</f>
        <v>1</v>
      </c>
      <c r="F482" s="1" t="b">
        <f>IF(ISNUMBER(SEARCH(Table2[[#Headers],[רשם]],Table2[[#This Row],[role]:[role]])),TRUE,FALSE)</f>
        <v>0</v>
      </c>
      <c r="G482" s="1" t="b">
        <f>IF(ISNUMBER(SEARCH(Table2[[#Headers],[מחוזי]],Table2[[#This Row],[role]:[role]])),TRUE,FALSE)</f>
        <v>1</v>
      </c>
      <c r="H482" s="1" t="b">
        <f>IF(ISNUMBER(SEARCH(Table2[[#Headers],[שלום]],Table2[[#This Row],[role]:[role]])),TRUE,FALSE)</f>
        <v>0</v>
      </c>
      <c r="I482" s="1" t="b">
        <f>IF(ISNUMBER(SEARCH(Table2[[#Headers],[אזורי]],Table2[[#This Row],[role]:[role]])),TRUE,FALSE)</f>
        <v>0</v>
      </c>
      <c r="J482" s="1" t="b">
        <f>IF(ISNUMBER(SEARCH(Table2[[#Headers],[ארצי]],Table2[[#This Row],[role]:[role]])),TRUE,FALSE)</f>
        <v>0</v>
      </c>
      <c r="K482" s="1" t="b">
        <f>IF(ISNUMBER(SEARCH(Table2[[#Headers],[עבודה]],Table2[[#This Row],[role]:[role]])),TRUE,FALSE)</f>
        <v>0</v>
      </c>
      <c r="L482" s="1" t="b">
        <f>IF(ISNUMBER(SEARCH(Table2[[#Headers],[עליון]],Table2[[#This Row],[role]:[role]])),TRUE,FALSE)</f>
        <v>0</v>
      </c>
      <c r="M482" s="1" t="b">
        <f>IF(ISNUMBER(SEARCH(Table2[[#Headers],[נוער]],Table2[[#This Row],[role]:[role]])),TRUE,FALSE)</f>
        <v>0</v>
      </c>
      <c r="N482" s="1" t="b">
        <f>IF(ISNUMBER(SEARCH(Table2[[#Headers],[משנה]],Table2[[#This Row],[role]:[role]])),TRUE,FALSE)</f>
        <v>0</v>
      </c>
      <c r="O482" s="1" t="b">
        <f>IF(ISNUMBER(SEARCH(Table2[[#Headers],[בתי המשפט]],Table2[[#This Row],[role]:[role]])),TRUE,FALSE)</f>
        <v>0</v>
      </c>
      <c r="P482" s="1" t="b">
        <f>IF(ISNUMBER(SEARCH(Table2[[#Headers],[מנהל]],Table2[[#This Row],[role]:[role]])),TRUE,FALSE)</f>
        <v>0</v>
      </c>
      <c r="Q482" s="1" t="b">
        <f>IF(ISNUMBER(SEARCH(Table2[[#Headers],[תעבורה]],Table2[[#This Row],[role]:[role]])),TRUE,FALSE)</f>
        <v>0</v>
      </c>
      <c r="R482" s="1" t="b">
        <f>IF(AND(Table2[[#This Row],[נשיא]]=TRUE,AND(Table2[[#This Row],[סגן]]=FALSE,Table2[[#This Row],[משנה]]=FALSE)),TRUE,FALSE)</f>
        <v>0</v>
      </c>
      <c r="S48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83" spans="1:20" x14ac:dyDescent="0.25">
      <c r="A483" s="1" t="s">
        <v>1043</v>
      </c>
      <c r="B483" s="1" t="str">
        <f>Table2[[#This Row],[Column1]]</f>
        <v>שופטת בית המשפט המחוזי חיפה</v>
      </c>
      <c r="C483" s="1" t="b">
        <f>IF(ISNUMBER(SEARCH(Table2[[#Headers],[סגן]],Table2[[#This Row],[role]:[role]])),TRUE,FALSE)</f>
        <v>0</v>
      </c>
      <c r="D483" s="1" t="b">
        <f>IF(ISNUMBER(SEARCH(Table2[[#Headers],[נשיא]],Table2[[#This Row],[role]:[role]])),TRUE,FALSE)</f>
        <v>0</v>
      </c>
      <c r="E483" s="1" t="b">
        <f>IF(ISNUMBER(SEARCH(Table2[[#Headers],[שופט]],Table2[[#This Row],[role]:[role]])),TRUE,FALSE)</f>
        <v>1</v>
      </c>
      <c r="F483" s="1" t="b">
        <f>IF(ISNUMBER(SEARCH(Table2[[#Headers],[רשם]],Table2[[#This Row],[role]:[role]])),TRUE,FALSE)</f>
        <v>0</v>
      </c>
      <c r="G483" s="1" t="b">
        <f>IF(ISNUMBER(SEARCH(Table2[[#Headers],[מחוזי]],Table2[[#This Row],[role]:[role]])),TRUE,FALSE)</f>
        <v>1</v>
      </c>
      <c r="H483" s="1" t="b">
        <f>IF(ISNUMBER(SEARCH(Table2[[#Headers],[שלום]],Table2[[#This Row],[role]:[role]])),TRUE,FALSE)</f>
        <v>0</v>
      </c>
      <c r="I483" s="1" t="b">
        <f>IF(ISNUMBER(SEARCH(Table2[[#Headers],[אזורי]],Table2[[#This Row],[role]:[role]])),TRUE,FALSE)</f>
        <v>0</v>
      </c>
      <c r="J483" s="1" t="b">
        <f>IF(ISNUMBER(SEARCH(Table2[[#Headers],[ארצי]],Table2[[#This Row],[role]:[role]])),TRUE,FALSE)</f>
        <v>0</v>
      </c>
      <c r="K483" s="1" t="b">
        <f>IF(ISNUMBER(SEARCH(Table2[[#Headers],[עבודה]],Table2[[#This Row],[role]:[role]])),TRUE,FALSE)</f>
        <v>0</v>
      </c>
      <c r="L483" s="1" t="b">
        <f>IF(ISNUMBER(SEARCH(Table2[[#Headers],[עליון]],Table2[[#This Row],[role]:[role]])),TRUE,FALSE)</f>
        <v>0</v>
      </c>
      <c r="M483" s="1" t="b">
        <f>IF(ISNUMBER(SEARCH(Table2[[#Headers],[נוער]],Table2[[#This Row],[role]:[role]])),TRUE,FALSE)</f>
        <v>0</v>
      </c>
      <c r="N483" s="1" t="b">
        <f>IF(ISNUMBER(SEARCH(Table2[[#Headers],[משנה]],Table2[[#This Row],[role]:[role]])),TRUE,FALSE)</f>
        <v>0</v>
      </c>
      <c r="O483" s="1" t="b">
        <f>IF(ISNUMBER(SEARCH(Table2[[#Headers],[בתי המשפט]],Table2[[#This Row],[role]:[role]])),TRUE,FALSE)</f>
        <v>0</v>
      </c>
      <c r="P483" s="1" t="b">
        <f>IF(ISNUMBER(SEARCH(Table2[[#Headers],[מנהל]],Table2[[#This Row],[role]:[role]])),TRUE,FALSE)</f>
        <v>0</v>
      </c>
      <c r="Q483" s="1" t="b">
        <f>IF(ISNUMBER(SEARCH(Table2[[#Headers],[תעבורה]],Table2[[#This Row],[role]:[role]])),TRUE,FALSE)</f>
        <v>0</v>
      </c>
      <c r="R483" s="1" t="b">
        <f>IF(AND(Table2[[#This Row],[נשיא]]=TRUE,AND(Table2[[#This Row],[סגן]]=FALSE,Table2[[#This Row],[משנה]]=FALSE)),TRUE,FALSE)</f>
        <v>0</v>
      </c>
      <c r="S48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84" spans="1:20" x14ac:dyDescent="0.25">
      <c r="A484" s="1" t="s">
        <v>1745</v>
      </c>
      <c r="B484" s="1" t="str">
        <f>Table2[[#This Row],[Column1]]</f>
        <v>שופטת בית המשפט המחוזי חיפה בדימוס</v>
      </c>
      <c r="C484" s="1" t="b">
        <f>IF(ISNUMBER(SEARCH(Table2[[#Headers],[סגן]],Table2[[#This Row],[role]:[role]])),TRUE,FALSE)</f>
        <v>0</v>
      </c>
      <c r="D484" s="1" t="b">
        <f>IF(ISNUMBER(SEARCH(Table2[[#Headers],[נשיא]],Table2[[#This Row],[role]:[role]])),TRUE,FALSE)</f>
        <v>0</v>
      </c>
      <c r="E484" s="1" t="b">
        <f>IF(ISNUMBER(SEARCH(Table2[[#Headers],[שופט]],Table2[[#This Row],[role]:[role]])),TRUE,FALSE)</f>
        <v>1</v>
      </c>
      <c r="F484" s="1" t="b">
        <f>IF(ISNUMBER(SEARCH(Table2[[#Headers],[רשם]],Table2[[#This Row],[role]:[role]])),TRUE,FALSE)</f>
        <v>0</v>
      </c>
      <c r="G484" s="1" t="b">
        <f>IF(ISNUMBER(SEARCH(Table2[[#Headers],[מחוזי]],Table2[[#This Row],[role]:[role]])),TRUE,FALSE)</f>
        <v>1</v>
      </c>
      <c r="H484" s="1" t="b">
        <f>IF(ISNUMBER(SEARCH(Table2[[#Headers],[שלום]],Table2[[#This Row],[role]:[role]])),TRUE,FALSE)</f>
        <v>0</v>
      </c>
      <c r="I484" s="1" t="b">
        <f>IF(ISNUMBER(SEARCH(Table2[[#Headers],[אזורי]],Table2[[#This Row],[role]:[role]])),TRUE,FALSE)</f>
        <v>0</v>
      </c>
      <c r="J484" s="1" t="b">
        <f>IF(ISNUMBER(SEARCH(Table2[[#Headers],[ארצי]],Table2[[#This Row],[role]:[role]])),TRUE,FALSE)</f>
        <v>0</v>
      </c>
      <c r="K484" s="1" t="b">
        <f>IF(ISNUMBER(SEARCH(Table2[[#Headers],[עבודה]],Table2[[#This Row],[role]:[role]])),TRUE,FALSE)</f>
        <v>0</v>
      </c>
      <c r="L484" s="1" t="b">
        <f>IF(ISNUMBER(SEARCH(Table2[[#Headers],[עליון]],Table2[[#This Row],[role]:[role]])),TRUE,FALSE)</f>
        <v>0</v>
      </c>
      <c r="M484" s="1" t="b">
        <f>IF(ISNUMBER(SEARCH(Table2[[#Headers],[נוער]],Table2[[#This Row],[role]:[role]])),TRUE,FALSE)</f>
        <v>0</v>
      </c>
      <c r="N484" s="1" t="b">
        <f>IF(ISNUMBER(SEARCH(Table2[[#Headers],[משנה]],Table2[[#This Row],[role]:[role]])),TRUE,FALSE)</f>
        <v>0</v>
      </c>
      <c r="O484" s="1" t="b">
        <f>IF(ISNUMBER(SEARCH(Table2[[#Headers],[בתי המשפט]],Table2[[#This Row],[role]:[role]])),TRUE,FALSE)</f>
        <v>0</v>
      </c>
      <c r="P484" s="1" t="b">
        <f>IF(ISNUMBER(SEARCH(Table2[[#Headers],[מנהל]],Table2[[#This Row],[role]:[role]])),TRUE,FALSE)</f>
        <v>0</v>
      </c>
      <c r="Q484" s="1" t="b">
        <f>IF(ISNUMBER(SEARCH(Table2[[#Headers],[תעבורה]],Table2[[#This Row],[role]:[role]])),TRUE,FALSE)</f>
        <v>0</v>
      </c>
      <c r="R484" s="1" t="b">
        <f>IF(AND(Table2[[#This Row],[נשיא]]=TRUE,AND(Table2[[#This Row],[סגן]]=FALSE,Table2[[#This Row],[משנה]]=FALSE)),TRUE,FALSE)</f>
        <v>0</v>
      </c>
      <c r="S48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85" spans="1:20" x14ac:dyDescent="0.25">
      <c r="A485" s="1" t="s">
        <v>380</v>
      </c>
      <c r="B485" s="1" t="str">
        <f>Table2[[#This Row],[Column1]]</f>
        <v>שופטת בית המשפט המחוזי ירושלים</v>
      </c>
      <c r="C485" s="1" t="b">
        <f>IF(ISNUMBER(SEARCH(Table2[[#Headers],[סגן]],Table2[[#This Row],[role]:[role]])),TRUE,FALSE)</f>
        <v>0</v>
      </c>
      <c r="D485" s="1" t="b">
        <f>IF(ISNUMBER(SEARCH(Table2[[#Headers],[נשיא]],Table2[[#This Row],[role]:[role]])),TRUE,FALSE)</f>
        <v>0</v>
      </c>
      <c r="E485" s="1" t="b">
        <f>IF(ISNUMBER(SEARCH(Table2[[#Headers],[שופט]],Table2[[#This Row],[role]:[role]])),TRUE,FALSE)</f>
        <v>1</v>
      </c>
      <c r="F485" s="1" t="b">
        <f>IF(ISNUMBER(SEARCH(Table2[[#Headers],[רשם]],Table2[[#This Row],[role]:[role]])),TRUE,FALSE)</f>
        <v>0</v>
      </c>
      <c r="G485" s="1" t="b">
        <f>IF(ISNUMBER(SEARCH(Table2[[#Headers],[מחוזי]],Table2[[#This Row],[role]:[role]])),TRUE,FALSE)</f>
        <v>1</v>
      </c>
      <c r="H485" s="1" t="b">
        <f>IF(ISNUMBER(SEARCH(Table2[[#Headers],[שלום]],Table2[[#This Row],[role]:[role]])),TRUE,FALSE)</f>
        <v>0</v>
      </c>
      <c r="I485" s="1" t="b">
        <f>IF(ISNUMBER(SEARCH(Table2[[#Headers],[אזורי]],Table2[[#This Row],[role]:[role]])),TRUE,FALSE)</f>
        <v>0</v>
      </c>
      <c r="J485" s="1" t="b">
        <f>IF(ISNUMBER(SEARCH(Table2[[#Headers],[ארצי]],Table2[[#This Row],[role]:[role]])),TRUE,FALSE)</f>
        <v>0</v>
      </c>
      <c r="K485" s="1" t="b">
        <f>IF(ISNUMBER(SEARCH(Table2[[#Headers],[עבודה]],Table2[[#This Row],[role]:[role]])),TRUE,FALSE)</f>
        <v>0</v>
      </c>
      <c r="L485" s="1" t="b">
        <f>IF(ISNUMBER(SEARCH(Table2[[#Headers],[עליון]],Table2[[#This Row],[role]:[role]])),TRUE,FALSE)</f>
        <v>0</v>
      </c>
      <c r="M485" s="1" t="b">
        <f>IF(ISNUMBER(SEARCH(Table2[[#Headers],[נוער]],Table2[[#This Row],[role]:[role]])),TRUE,FALSE)</f>
        <v>0</v>
      </c>
      <c r="N485" s="1" t="b">
        <f>IF(ISNUMBER(SEARCH(Table2[[#Headers],[משנה]],Table2[[#This Row],[role]:[role]])),TRUE,FALSE)</f>
        <v>0</v>
      </c>
      <c r="O485" s="1" t="b">
        <f>IF(ISNUMBER(SEARCH(Table2[[#Headers],[בתי המשפט]],Table2[[#This Row],[role]:[role]])),TRUE,FALSE)</f>
        <v>0</v>
      </c>
      <c r="P485" s="1" t="b">
        <f>IF(ISNUMBER(SEARCH(Table2[[#Headers],[מנהל]],Table2[[#This Row],[role]:[role]])),TRUE,FALSE)</f>
        <v>0</v>
      </c>
      <c r="Q485" s="1" t="b">
        <f>IF(ISNUMBER(SEARCH(Table2[[#Headers],[תעבורה]],Table2[[#This Row],[role]:[role]])),TRUE,FALSE)</f>
        <v>0</v>
      </c>
      <c r="R485" s="1" t="b">
        <f>IF(AND(Table2[[#This Row],[נשיא]]=TRUE,AND(Table2[[#This Row],[סגן]]=FALSE,Table2[[#This Row],[משנה]]=FALSE)),TRUE,FALSE)</f>
        <v>0</v>
      </c>
      <c r="S48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86" spans="1:20" x14ac:dyDescent="0.25">
      <c r="A486" s="1" t="s">
        <v>242</v>
      </c>
      <c r="B486" s="1" t="str">
        <f>Table2[[#This Row],[Column1]]</f>
        <v>שופטת בית המשפט המחוזי ירושלים בדימוס</v>
      </c>
      <c r="C486" s="1" t="b">
        <f>IF(ISNUMBER(SEARCH(Table2[[#Headers],[סגן]],Table2[[#This Row],[role]:[role]])),TRUE,FALSE)</f>
        <v>0</v>
      </c>
      <c r="D486" s="1" t="b">
        <f>IF(ISNUMBER(SEARCH(Table2[[#Headers],[נשיא]],Table2[[#This Row],[role]:[role]])),TRUE,FALSE)</f>
        <v>0</v>
      </c>
      <c r="E486" s="1" t="b">
        <f>IF(ISNUMBER(SEARCH(Table2[[#Headers],[שופט]],Table2[[#This Row],[role]:[role]])),TRUE,FALSE)</f>
        <v>1</v>
      </c>
      <c r="F486" s="1" t="b">
        <f>IF(ISNUMBER(SEARCH(Table2[[#Headers],[רשם]],Table2[[#This Row],[role]:[role]])),TRUE,FALSE)</f>
        <v>0</v>
      </c>
      <c r="G486" s="1" t="b">
        <f>IF(ISNUMBER(SEARCH(Table2[[#Headers],[מחוזי]],Table2[[#This Row],[role]:[role]])),TRUE,FALSE)</f>
        <v>1</v>
      </c>
      <c r="H486" s="1" t="b">
        <f>IF(ISNUMBER(SEARCH(Table2[[#Headers],[שלום]],Table2[[#This Row],[role]:[role]])),TRUE,FALSE)</f>
        <v>0</v>
      </c>
      <c r="I486" s="1" t="b">
        <f>IF(ISNUMBER(SEARCH(Table2[[#Headers],[אזורי]],Table2[[#This Row],[role]:[role]])),TRUE,FALSE)</f>
        <v>0</v>
      </c>
      <c r="J486" s="1" t="b">
        <f>IF(ISNUMBER(SEARCH(Table2[[#Headers],[ארצי]],Table2[[#This Row],[role]:[role]])),TRUE,FALSE)</f>
        <v>0</v>
      </c>
      <c r="K486" s="1" t="b">
        <f>IF(ISNUMBER(SEARCH(Table2[[#Headers],[עבודה]],Table2[[#This Row],[role]:[role]])),TRUE,FALSE)</f>
        <v>0</v>
      </c>
      <c r="L486" s="1" t="b">
        <f>IF(ISNUMBER(SEARCH(Table2[[#Headers],[עליון]],Table2[[#This Row],[role]:[role]])),TRUE,FALSE)</f>
        <v>0</v>
      </c>
      <c r="M486" s="1" t="b">
        <f>IF(ISNUMBER(SEARCH(Table2[[#Headers],[נוער]],Table2[[#This Row],[role]:[role]])),TRUE,FALSE)</f>
        <v>0</v>
      </c>
      <c r="N486" s="1" t="b">
        <f>IF(ISNUMBER(SEARCH(Table2[[#Headers],[משנה]],Table2[[#This Row],[role]:[role]])),TRUE,FALSE)</f>
        <v>0</v>
      </c>
      <c r="O486" s="1" t="b">
        <f>IF(ISNUMBER(SEARCH(Table2[[#Headers],[בתי המשפט]],Table2[[#This Row],[role]:[role]])),TRUE,FALSE)</f>
        <v>0</v>
      </c>
      <c r="P486" s="1" t="b">
        <f>IF(ISNUMBER(SEARCH(Table2[[#Headers],[מנהל]],Table2[[#This Row],[role]:[role]])),TRUE,FALSE)</f>
        <v>0</v>
      </c>
      <c r="Q486" s="1" t="b">
        <f>IF(ISNUMBER(SEARCH(Table2[[#Headers],[תעבורה]],Table2[[#This Row],[role]:[role]])),TRUE,FALSE)</f>
        <v>0</v>
      </c>
      <c r="R486" s="1" t="b">
        <f>IF(AND(Table2[[#This Row],[נשיא]]=TRUE,AND(Table2[[#This Row],[סגן]]=FALSE,Table2[[#This Row],[משנה]]=FALSE)),TRUE,FALSE)</f>
        <v>0</v>
      </c>
      <c r="S48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87" spans="1:20" x14ac:dyDescent="0.25">
      <c r="A487" s="1" t="s">
        <v>1011</v>
      </c>
      <c r="B487" s="1" t="str">
        <f>Table2[[#This Row],[Column1]]</f>
        <v>שופטת בית המשפט המחוזי מרכז</v>
      </c>
      <c r="C487" s="1" t="b">
        <f>IF(ISNUMBER(SEARCH(Table2[[#Headers],[סגן]],Table2[[#This Row],[role]:[role]])),TRUE,FALSE)</f>
        <v>0</v>
      </c>
      <c r="D487" s="1" t="b">
        <f>IF(ISNUMBER(SEARCH(Table2[[#Headers],[נשיא]],Table2[[#This Row],[role]:[role]])),TRUE,FALSE)</f>
        <v>0</v>
      </c>
      <c r="E487" s="1" t="b">
        <f>IF(ISNUMBER(SEARCH(Table2[[#Headers],[שופט]],Table2[[#This Row],[role]:[role]])),TRUE,FALSE)</f>
        <v>1</v>
      </c>
      <c r="F487" s="1" t="b">
        <f>IF(ISNUMBER(SEARCH(Table2[[#Headers],[רשם]],Table2[[#This Row],[role]:[role]])),TRUE,FALSE)</f>
        <v>0</v>
      </c>
      <c r="G487" s="1" t="b">
        <f>IF(ISNUMBER(SEARCH(Table2[[#Headers],[מחוזי]],Table2[[#This Row],[role]:[role]])),TRUE,FALSE)</f>
        <v>1</v>
      </c>
      <c r="H487" s="1" t="b">
        <f>IF(ISNUMBER(SEARCH(Table2[[#Headers],[שלום]],Table2[[#This Row],[role]:[role]])),TRUE,FALSE)</f>
        <v>0</v>
      </c>
      <c r="I487" s="1" t="b">
        <f>IF(ISNUMBER(SEARCH(Table2[[#Headers],[אזורי]],Table2[[#This Row],[role]:[role]])),TRUE,FALSE)</f>
        <v>0</v>
      </c>
      <c r="J487" s="1" t="b">
        <f>IF(ISNUMBER(SEARCH(Table2[[#Headers],[ארצי]],Table2[[#This Row],[role]:[role]])),TRUE,FALSE)</f>
        <v>0</v>
      </c>
      <c r="K487" s="1" t="b">
        <f>IF(ISNUMBER(SEARCH(Table2[[#Headers],[עבודה]],Table2[[#This Row],[role]:[role]])),TRUE,FALSE)</f>
        <v>0</v>
      </c>
      <c r="L487" s="1" t="b">
        <f>IF(ISNUMBER(SEARCH(Table2[[#Headers],[עליון]],Table2[[#This Row],[role]:[role]])),TRUE,FALSE)</f>
        <v>0</v>
      </c>
      <c r="M487" s="1" t="b">
        <f>IF(ISNUMBER(SEARCH(Table2[[#Headers],[נוער]],Table2[[#This Row],[role]:[role]])),TRUE,FALSE)</f>
        <v>0</v>
      </c>
      <c r="N487" s="1" t="b">
        <f>IF(ISNUMBER(SEARCH(Table2[[#Headers],[משנה]],Table2[[#This Row],[role]:[role]])),TRUE,FALSE)</f>
        <v>0</v>
      </c>
      <c r="O487" s="1" t="b">
        <f>IF(ISNUMBER(SEARCH(Table2[[#Headers],[בתי המשפט]],Table2[[#This Row],[role]:[role]])),TRUE,FALSE)</f>
        <v>0</v>
      </c>
      <c r="P487" s="1" t="b">
        <f>IF(ISNUMBER(SEARCH(Table2[[#Headers],[מנהל]],Table2[[#This Row],[role]:[role]])),TRUE,FALSE)</f>
        <v>0</v>
      </c>
      <c r="Q487" s="1" t="b">
        <f>IF(ISNUMBER(SEARCH(Table2[[#Headers],[תעבורה]],Table2[[#This Row],[role]:[role]])),TRUE,FALSE)</f>
        <v>0</v>
      </c>
      <c r="R487" s="1" t="b">
        <f>IF(AND(Table2[[#This Row],[נשיא]]=TRUE,AND(Table2[[#This Row],[סגן]]=FALSE,Table2[[#This Row],[משנה]]=FALSE)),TRUE,FALSE)</f>
        <v>0</v>
      </c>
      <c r="S48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88" spans="1:20" x14ac:dyDescent="0.25">
      <c r="A488" s="1" t="s">
        <v>735</v>
      </c>
      <c r="B488" s="1" t="str">
        <f>Table2[[#This Row],[Column1]]</f>
        <v>שופטת בית המשפט המחוזי מרכז בדימוס</v>
      </c>
      <c r="C488" s="1" t="b">
        <f>IF(ISNUMBER(SEARCH(Table2[[#Headers],[סגן]],Table2[[#This Row],[role]:[role]])),TRUE,FALSE)</f>
        <v>0</v>
      </c>
      <c r="D488" s="1" t="b">
        <f>IF(ISNUMBER(SEARCH(Table2[[#Headers],[נשיא]],Table2[[#This Row],[role]:[role]])),TRUE,FALSE)</f>
        <v>0</v>
      </c>
      <c r="E488" s="1" t="b">
        <f>IF(ISNUMBER(SEARCH(Table2[[#Headers],[שופט]],Table2[[#This Row],[role]:[role]])),TRUE,FALSE)</f>
        <v>1</v>
      </c>
      <c r="F488" s="1" t="b">
        <f>IF(ISNUMBER(SEARCH(Table2[[#Headers],[רשם]],Table2[[#This Row],[role]:[role]])),TRUE,FALSE)</f>
        <v>0</v>
      </c>
      <c r="G488" s="1" t="b">
        <f>IF(ISNUMBER(SEARCH(Table2[[#Headers],[מחוזי]],Table2[[#This Row],[role]:[role]])),TRUE,FALSE)</f>
        <v>1</v>
      </c>
      <c r="H488" s="1" t="b">
        <f>IF(ISNUMBER(SEARCH(Table2[[#Headers],[שלום]],Table2[[#This Row],[role]:[role]])),TRUE,FALSE)</f>
        <v>0</v>
      </c>
      <c r="I488" s="1" t="b">
        <f>IF(ISNUMBER(SEARCH(Table2[[#Headers],[אזורי]],Table2[[#This Row],[role]:[role]])),TRUE,FALSE)</f>
        <v>0</v>
      </c>
      <c r="J488" s="1" t="b">
        <f>IF(ISNUMBER(SEARCH(Table2[[#Headers],[ארצי]],Table2[[#This Row],[role]:[role]])),TRUE,FALSE)</f>
        <v>0</v>
      </c>
      <c r="K488" s="1" t="b">
        <f>IF(ISNUMBER(SEARCH(Table2[[#Headers],[עבודה]],Table2[[#This Row],[role]:[role]])),TRUE,FALSE)</f>
        <v>0</v>
      </c>
      <c r="L488" s="1" t="b">
        <f>IF(ISNUMBER(SEARCH(Table2[[#Headers],[עליון]],Table2[[#This Row],[role]:[role]])),TRUE,FALSE)</f>
        <v>0</v>
      </c>
      <c r="M488" s="1" t="b">
        <f>IF(ISNUMBER(SEARCH(Table2[[#Headers],[נוער]],Table2[[#This Row],[role]:[role]])),TRUE,FALSE)</f>
        <v>0</v>
      </c>
      <c r="N488" s="1" t="b">
        <f>IF(ISNUMBER(SEARCH(Table2[[#Headers],[משנה]],Table2[[#This Row],[role]:[role]])),TRUE,FALSE)</f>
        <v>0</v>
      </c>
      <c r="O488" s="1" t="b">
        <f>IF(ISNUMBER(SEARCH(Table2[[#Headers],[בתי המשפט]],Table2[[#This Row],[role]:[role]])),TRUE,FALSE)</f>
        <v>0</v>
      </c>
      <c r="P488" s="1" t="b">
        <f>IF(ISNUMBER(SEARCH(Table2[[#Headers],[מנהל]],Table2[[#This Row],[role]:[role]])),TRUE,FALSE)</f>
        <v>0</v>
      </c>
      <c r="Q488" s="1" t="b">
        <f>IF(ISNUMBER(SEARCH(Table2[[#Headers],[תעבורה]],Table2[[#This Row],[role]:[role]])),TRUE,FALSE)</f>
        <v>0</v>
      </c>
      <c r="R488" s="1" t="b">
        <f>IF(AND(Table2[[#This Row],[נשיא]]=TRUE,AND(Table2[[#This Row],[סגן]]=FALSE,Table2[[#This Row],[משנה]]=FALSE)),TRUE,FALSE)</f>
        <v>0</v>
      </c>
      <c r="S48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89" spans="1:20" x14ac:dyDescent="0.25">
      <c r="A489" s="1" t="s">
        <v>1410</v>
      </c>
      <c r="B489" s="1" t="str">
        <f>Table2[[#This Row],[Column1]]</f>
        <v>שופטת בית המשפט המחוזי נצרת</v>
      </c>
      <c r="C489" s="1" t="b">
        <f>IF(ISNUMBER(SEARCH(Table2[[#Headers],[סגן]],Table2[[#This Row],[role]:[role]])),TRUE,FALSE)</f>
        <v>0</v>
      </c>
      <c r="D489" s="1" t="b">
        <f>IF(ISNUMBER(SEARCH(Table2[[#Headers],[נשיא]],Table2[[#This Row],[role]:[role]])),TRUE,FALSE)</f>
        <v>0</v>
      </c>
      <c r="E489" s="1" t="b">
        <f>IF(ISNUMBER(SEARCH(Table2[[#Headers],[שופט]],Table2[[#This Row],[role]:[role]])),TRUE,FALSE)</f>
        <v>1</v>
      </c>
      <c r="F489" s="1" t="b">
        <f>IF(ISNUMBER(SEARCH(Table2[[#Headers],[רשם]],Table2[[#This Row],[role]:[role]])),TRUE,FALSE)</f>
        <v>0</v>
      </c>
      <c r="G489" s="1" t="b">
        <f>IF(ISNUMBER(SEARCH(Table2[[#Headers],[מחוזי]],Table2[[#This Row],[role]:[role]])),TRUE,FALSE)</f>
        <v>1</v>
      </c>
      <c r="H489" s="1" t="b">
        <f>IF(ISNUMBER(SEARCH(Table2[[#Headers],[שלום]],Table2[[#This Row],[role]:[role]])),TRUE,FALSE)</f>
        <v>0</v>
      </c>
      <c r="I489" s="1" t="b">
        <f>IF(ISNUMBER(SEARCH(Table2[[#Headers],[אזורי]],Table2[[#This Row],[role]:[role]])),TRUE,FALSE)</f>
        <v>0</v>
      </c>
      <c r="J489" s="1" t="b">
        <f>IF(ISNUMBER(SEARCH(Table2[[#Headers],[ארצי]],Table2[[#This Row],[role]:[role]])),TRUE,FALSE)</f>
        <v>0</v>
      </c>
      <c r="K489" s="1" t="b">
        <f>IF(ISNUMBER(SEARCH(Table2[[#Headers],[עבודה]],Table2[[#This Row],[role]:[role]])),TRUE,FALSE)</f>
        <v>0</v>
      </c>
      <c r="L489" s="1" t="b">
        <f>IF(ISNUMBER(SEARCH(Table2[[#Headers],[עליון]],Table2[[#This Row],[role]:[role]])),TRUE,FALSE)</f>
        <v>0</v>
      </c>
      <c r="M489" s="1" t="b">
        <f>IF(ISNUMBER(SEARCH(Table2[[#Headers],[נוער]],Table2[[#This Row],[role]:[role]])),TRUE,FALSE)</f>
        <v>0</v>
      </c>
      <c r="N489" s="1" t="b">
        <f>IF(ISNUMBER(SEARCH(Table2[[#Headers],[משנה]],Table2[[#This Row],[role]:[role]])),TRUE,FALSE)</f>
        <v>0</v>
      </c>
      <c r="O489" s="1" t="b">
        <f>IF(ISNUMBER(SEARCH(Table2[[#Headers],[בתי המשפט]],Table2[[#This Row],[role]:[role]])),TRUE,FALSE)</f>
        <v>0</v>
      </c>
      <c r="P489" s="1" t="b">
        <f>IF(ISNUMBER(SEARCH(Table2[[#Headers],[מנהל]],Table2[[#This Row],[role]:[role]])),TRUE,FALSE)</f>
        <v>0</v>
      </c>
      <c r="Q489" s="1" t="b">
        <f>IF(ISNUMBER(SEARCH(Table2[[#Headers],[תעבורה]],Table2[[#This Row],[role]:[role]])),TRUE,FALSE)</f>
        <v>0</v>
      </c>
      <c r="R489" s="1" t="b">
        <f>IF(AND(Table2[[#This Row],[נשיא]]=TRUE,AND(Table2[[#This Row],[סגן]]=FALSE,Table2[[#This Row],[משנה]]=FALSE)),TRUE,FALSE)</f>
        <v>0</v>
      </c>
      <c r="S48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8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90" spans="1:20" x14ac:dyDescent="0.25">
      <c r="A490" s="1" t="s">
        <v>584</v>
      </c>
      <c r="B490" s="1" t="str">
        <f>Table2[[#This Row],[Column1]]</f>
        <v>שופטת בית המשפט המחוזי נצרת בדימוס</v>
      </c>
      <c r="C490" s="1" t="b">
        <f>IF(ISNUMBER(SEARCH(Table2[[#Headers],[סגן]],Table2[[#This Row],[role]:[role]])),TRUE,FALSE)</f>
        <v>0</v>
      </c>
      <c r="D490" s="1" t="b">
        <f>IF(ISNUMBER(SEARCH(Table2[[#Headers],[נשיא]],Table2[[#This Row],[role]:[role]])),TRUE,FALSE)</f>
        <v>0</v>
      </c>
      <c r="E490" s="1" t="b">
        <f>IF(ISNUMBER(SEARCH(Table2[[#Headers],[שופט]],Table2[[#This Row],[role]:[role]])),TRUE,FALSE)</f>
        <v>1</v>
      </c>
      <c r="F490" s="1" t="b">
        <f>IF(ISNUMBER(SEARCH(Table2[[#Headers],[רשם]],Table2[[#This Row],[role]:[role]])),TRUE,FALSE)</f>
        <v>0</v>
      </c>
      <c r="G490" s="1" t="b">
        <f>IF(ISNUMBER(SEARCH(Table2[[#Headers],[מחוזי]],Table2[[#This Row],[role]:[role]])),TRUE,FALSE)</f>
        <v>1</v>
      </c>
      <c r="H490" s="1" t="b">
        <f>IF(ISNUMBER(SEARCH(Table2[[#Headers],[שלום]],Table2[[#This Row],[role]:[role]])),TRUE,FALSE)</f>
        <v>0</v>
      </c>
      <c r="I490" s="1" t="b">
        <f>IF(ISNUMBER(SEARCH(Table2[[#Headers],[אזורי]],Table2[[#This Row],[role]:[role]])),TRUE,FALSE)</f>
        <v>0</v>
      </c>
      <c r="J490" s="1" t="b">
        <f>IF(ISNUMBER(SEARCH(Table2[[#Headers],[ארצי]],Table2[[#This Row],[role]:[role]])),TRUE,FALSE)</f>
        <v>0</v>
      </c>
      <c r="K490" s="1" t="b">
        <f>IF(ISNUMBER(SEARCH(Table2[[#Headers],[עבודה]],Table2[[#This Row],[role]:[role]])),TRUE,FALSE)</f>
        <v>0</v>
      </c>
      <c r="L490" s="1" t="b">
        <f>IF(ISNUMBER(SEARCH(Table2[[#Headers],[עליון]],Table2[[#This Row],[role]:[role]])),TRUE,FALSE)</f>
        <v>0</v>
      </c>
      <c r="M490" s="1" t="b">
        <f>IF(ISNUMBER(SEARCH(Table2[[#Headers],[נוער]],Table2[[#This Row],[role]:[role]])),TRUE,FALSE)</f>
        <v>0</v>
      </c>
      <c r="N490" s="1" t="b">
        <f>IF(ISNUMBER(SEARCH(Table2[[#Headers],[משנה]],Table2[[#This Row],[role]:[role]])),TRUE,FALSE)</f>
        <v>0</v>
      </c>
      <c r="O490" s="1" t="b">
        <f>IF(ISNUMBER(SEARCH(Table2[[#Headers],[בתי המשפט]],Table2[[#This Row],[role]:[role]])),TRUE,FALSE)</f>
        <v>0</v>
      </c>
      <c r="P490" s="1" t="b">
        <f>IF(ISNUMBER(SEARCH(Table2[[#Headers],[מנהל]],Table2[[#This Row],[role]:[role]])),TRUE,FALSE)</f>
        <v>0</v>
      </c>
      <c r="Q490" s="1" t="b">
        <f>IF(ISNUMBER(SEARCH(Table2[[#Headers],[תעבורה]],Table2[[#This Row],[role]:[role]])),TRUE,FALSE)</f>
        <v>0</v>
      </c>
      <c r="R490" s="1" t="b">
        <f>IF(AND(Table2[[#This Row],[נשיא]]=TRUE,AND(Table2[[#This Row],[סגן]]=FALSE,Table2[[#This Row],[משנה]]=FALSE)),TRUE,FALSE)</f>
        <v>0</v>
      </c>
      <c r="S49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91" spans="1:20" x14ac:dyDescent="0.25">
      <c r="A491" s="1" t="s">
        <v>122</v>
      </c>
      <c r="B491" s="1" t="str">
        <f>Table2[[#This Row],[Column1]]</f>
        <v>שופטת בית המשפט המחוזי תל-אביב</v>
      </c>
      <c r="C491" s="1" t="b">
        <f>IF(ISNUMBER(SEARCH(Table2[[#Headers],[סגן]],Table2[[#This Row],[role]:[role]])),TRUE,FALSE)</f>
        <v>0</v>
      </c>
      <c r="D491" s="1" t="b">
        <f>IF(ISNUMBER(SEARCH(Table2[[#Headers],[נשיא]],Table2[[#This Row],[role]:[role]])),TRUE,FALSE)</f>
        <v>0</v>
      </c>
      <c r="E491" s="1" t="b">
        <f>IF(ISNUMBER(SEARCH(Table2[[#Headers],[שופט]],Table2[[#This Row],[role]:[role]])),TRUE,FALSE)</f>
        <v>1</v>
      </c>
      <c r="F491" s="1" t="b">
        <f>IF(ISNUMBER(SEARCH(Table2[[#Headers],[רשם]],Table2[[#This Row],[role]:[role]])),TRUE,FALSE)</f>
        <v>0</v>
      </c>
      <c r="G491" s="1" t="b">
        <f>IF(ISNUMBER(SEARCH(Table2[[#Headers],[מחוזי]],Table2[[#This Row],[role]:[role]])),TRUE,FALSE)</f>
        <v>1</v>
      </c>
      <c r="H491" s="1" t="b">
        <f>IF(ISNUMBER(SEARCH(Table2[[#Headers],[שלום]],Table2[[#This Row],[role]:[role]])),TRUE,FALSE)</f>
        <v>0</v>
      </c>
      <c r="I491" s="1" t="b">
        <f>IF(ISNUMBER(SEARCH(Table2[[#Headers],[אזורי]],Table2[[#This Row],[role]:[role]])),TRUE,FALSE)</f>
        <v>0</v>
      </c>
      <c r="J491" s="1" t="b">
        <f>IF(ISNUMBER(SEARCH(Table2[[#Headers],[ארצי]],Table2[[#This Row],[role]:[role]])),TRUE,FALSE)</f>
        <v>0</v>
      </c>
      <c r="K491" s="1" t="b">
        <f>IF(ISNUMBER(SEARCH(Table2[[#Headers],[עבודה]],Table2[[#This Row],[role]:[role]])),TRUE,FALSE)</f>
        <v>0</v>
      </c>
      <c r="L491" s="1" t="b">
        <f>IF(ISNUMBER(SEARCH(Table2[[#Headers],[עליון]],Table2[[#This Row],[role]:[role]])),TRUE,FALSE)</f>
        <v>0</v>
      </c>
      <c r="M491" s="1" t="b">
        <f>IF(ISNUMBER(SEARCH(Table2[[#Headers],[נוער]],Table2[[#This Row],[role]:[role]])),TRUE,FALSE)</f>
        <v>0</v>
      </c>
      <c r="N491" s="1" t="b">
        <f>IF(ISNUMBER(SEARCH(Table2[[#Headers],[משנה]],Table2[[#This Row],[role]:[role]])),TRUE,FALSE)</f>
        <v>0</v>
      </c>
      <c r="O491" s="1" t="b">
        <f>IF(ISNUMBER(SEARCH(Table2[[#Headers],[בתי המשפט]],Table2[[#This Row],[role]:[role]])),TRUE,FALSE)</f>
        <v>0</v>
      </c>
      <c r="P491" s="1" t="b">
        <f>IF(ISNUMBER(SEARCH(Table2[[#Headers],[מנהל]],Table2[[#This Row],[role]:[role]])),TRUE,FALSE)</f>
        <v>0</v>
      </c>
      <c r="Q491" s="1" t="b">
        <f>IF(ISNUMBER(SEARCH(Table2[[#Headers],[תעבורה]],Table2[[#This Row],[role]:[role]])),TRUE,FALSE)</f>
        <v>0</v>
      </c>
      <c r="R491" s="1" t="b">
        <f>IF(AND(Table2[[#This Row],[נשיא]]=TRUE,AND(Table2[[#This Row],[סגן]]=FALSE,Table2[[#This Row],[משנה]]=FALSE)),TRUE,FALSE)</f>
        <v>0</v>
      </c>
      <c r="S49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92" spans="1:20" x14ac:dyDescent="0.25">
      <c r="A492" s="1" t="s">
        <v>107</v>
      </c>
      <c r="B492" s="1" t="str">
        <f>Table2[[#This Row],[Column1]]</f>
        <v>שופטת בית המשפט המחוזי תל-אביב בדימוס</v>
      </c>
      <c r="C492" s="1" t="b">
        <f>IF(ISNUMBER(SEARCH(Table2[[#Headers],[סגן]],Table2[[#This Row],[role]:[role]])),TRUE,FALSE)</f>
        <v>0</v>
      </c>
      <c r="D492" s="1" t="b">
        <f>IF(ISNUMBER(SEARCH(Table2[[#Headers],[נשיא]],Table2[[#This Row],[role]:[role]])),TRUE,FALSE)</f>
        <v>0</v>
      </c>
      <c r="E492" s="1" t="b">
        <f>IF(ISNUMBER(SEARCH(Table2[[#Headers],[שופט]],Table2[[#This Row],[role]:[role]])),TRUE,FALSE)</f>
        <v>1</v>
      </c>
      <c r="F492" s="1" t="b">
        <f>IF(ISNUMBER(SEARCH(Table2[[#Headers],[רשם]],Table2[[#This Row],[role]:[role]])),TRUE,FALSE)</f>
        <v>0</v>
      </c>
      <c r="G492" s="1" t="b">
        <f>IF(ISNUMBER(SEARCH(Table2[[#Headers],[מחוזי]],Table2[[#This Row],[role]:[role]])),TRUE,FALSE)</f>
        <v>1</v>
      </c>
      <c r="H492" s="1" t="b">
        <f>IF(ISNUMBER(SEARCH(Table2[[#Headers],[שלום]],Table2[[#This Row],[role]:[role]])),TRUE,FALSE)</f>
        <v>0</v>
      </c>
      <c r="I492" s="1" t="b">
        <f>IF(ISNUMBER(SEARCH(Table2[[#Headers],[אזורי]],Table2[[#This Row],[role]:[role]])),TRUE,FALSE)</f>
        <v>0</v>
      </c>
      <c r="J492" s="1" t="b">
        <f>IF(ISNUMBER(SEARCH(Table2[[#Headers],[ארצי]],Table2[[#This Row],[role]:[role]])),TRUE,FALSE)</f>
        <v>0</v>
      </c>
      <c r="K492" s="1" t="b">
        <f>IF(ISNUMBER(SEARCH(Table2[[#Headers],[עבודה]],Table2[[#This Row],[role]:[role]])),TRUE,FALSE)</f>
        <v>0</v>
      </c>
      <c r="L492" s="1" t="b">
        <f>IF(ISNUMBER(SEARCH(Table2[[#Headers],[עליון]],Table2[[#This Row],[role]:[role]])),TRUE,FALSE)</f>
        <v>0</v>
      </c>
      <c r="M492" s="1" t="b">
        <f>IF(ISNUMBER(SEARCH(Table2[[#Headers],[נוער]],Table2[[#This Row],[role]:[role]])),TRUE,FALSE)</f>
        <v>0</v>
      </c>
      <c r="N492" s="1" t="b">
        <f>IF(ISNUMBER(SEARCH(Table2[[#Headers],[משנה]],Table2[[#This Row],[role]:[role]])),TRUE,FALSE)</f>
        <v>0</v>
      </c>
      <c r="O492" s="1" t="b">
        <f>IF(ISNUMBER(SEARCH(Table2[[#Headers],[בתי המשפט]],Table2[[#This Row],[role]:[role]])),TRUE,FALSE)</f>
        <v>0</v>
      </c>
      <c r="P492" s="1" t="b">
        <f>IF(ISNUMBER(SEARCH(Table2[[#Headers],[מנהל]],Table2[[#This Row],[role]:[role]])),TRUE,FALSE)</f>
        <v>0</v>
      </c>
      <c r="Q492" s="1" t="b">
        <f>IF(ISNUMBER(SEARCH(Table2[[#Headers],[תעבורה]],Table2[[#This Row],[role]:[role]])),TRUE,FALSE)</f>
        <v>0</v>
      </c>
      <c r="R492" s="1" t="b">
        <f>IF(AND(Table2[[#This Row],[נשיא]]=TRUE,AND(Table2[[#This Row],[סגן]]=FALSE,Table2[[#This Row],[משנה]]=FALSE)),TRUE,FALSE)</f>
        <v>0</v>
      </c>
      <c r="S49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93" spans="1:20" x14ac:dyDescent="0.25">
      <c r="A493" s="1" t="s">
        <v>1069</v>
      </c>
      <c r="B493" s="1" t="str">
        <f>Table2[[#This Row],[Column1]]</f>
        <v>שופטת בית משפט המחוזי מרכז</v>
      </c>
      <c r="C493" s="1" t="b">
        <f>IF(ISNUMBER(SEARCH(Table2[[#Headers],[סגן]],Table2[[#This Row],[role]:[role]])),TRUE,FALSE)</f>
        <v>0</v>
      </c>
      <c r="D493" s="1" t="b">
        <f>IF(ISNUMBER(SEARCH(Table2[[#Headers],[נשיא]],Table2[[#This Row],[role]:[role]])),TRUE,FALSE)</f>
        <v>0</v>
      </c>
      <c r="E493" s="1" t="b">
        <f>IF(ISNUMBER(SEARCH(Table2[[#Headers],[שופט]],Table2[[#This Row],[role]:[role]])),TRUE,FALSE)</f>
        <v>1</v>
      </c>
      <c r="F493" s="1" t="b">
        <f>IF(ISNUMBER(SEARCH(Table2[[#Headers],[רשם]],Table2[[#This Row],[role]:[role]])),TRUE,FALSE)</f>
        <v>0</v>
      </c>
      <c r="G493" s="1" t="b">
        <f>IF(ISNUMBER(SEARCH(Table2[[#Headers],[מחוזי]],Table2[[#This Row],[role]:[role]])),TRUE,FALSE)</f>
        <v>1</v>
      </c>
      <c r="H493" s="1" t="b">
        <f>IF(ISNUMBER(SEARCH(Table2[[#Headers],[שלום]],Table2[[#This Row],[role]:[role]])),TRUE,FALSE)</f>
        <v>0</v>
      </c>
      <c r="I493" s="1" t="b">
        <f>IF(ISNUMBER(SEARCH(Table2[[#Headers],[אזורי]],Table2[[#This Row],[role]:[role]])),TRUE,FALSE)</f>
        <v>0</v>
      </c>
      <c r="J493" s="1" t="b">
        <f>IF(ISNUMBER(SEARCH(Table2[[#Headers],[ארצי]],Table2[[#This Row],[role]:[role]])),TRUE,FALSE)</f>
        <v>0</v>
      </c>
      <c r="K493" s="1" t="b">
        <f>IF(ISNUMBER(SEARCH(Table2[[#Headers],[עבודה]],Table2[[#This Row],[role]:[role]])),TRUE,FALSE)</f>
        <v>0</v>
      </c>
      <c r="L493" s="1" t="b">
        <f>IF(ISNUMBER(SEARCH(Table2[[#Headers],[עליון]],Table2[[#This Row],[role]:[role]])),TRUE,FALSE)</f>
        <v>0</v>
      </c>
      <c r="M493" s="1" t="b">
        <f>IF(ISNUMBER(SEARCH(Table2[[#Headers],[נוער]],Table2[[#This Row],[role]:[role]])),TRUE,FALSE)</f>
        <v>0</v>
      </c>
      <c r="N493" s="1" t="b">
        <f>IF(ISNUMBER(SEARCH(Table2[[#Headers],[משנה]],Table2[[#This Row],[role]:[role]])),TRUE,FALSE)</f>
        <v>0</v>
      </c>
      <c r="O493" s="1" t="b">
        <f>IF(ISNUMBER(SEARCH(Table2[[#Headers],[בתי המשפט]],Table2[[#This Row],[role]:[role]])),TRUE,FALSE)</f>
        <v>0</v>
      </c>
      <c r="P493" s="1" t="b">
        <f>IF(ISNUMBER(SEARCH(Table2[[#Headers],[מנהל]],Table2[[#This Row],[role]:[role]])),TRUE,FALSE)</f>
        <v>0</v>
      </c>
      <c r="Q493" s="1" t="b">
        <f>IF(ISNUMBER(SEARCH(Table2[[#Headers],[תעבורה]],Table2[[#This Row],[role]:[role]])),TRUE,FALSE)</f>
        <v>0</v>
      </c>
      <c r="R493" s="1" t="b">
        <f>IF(AND(Table2[[#This Row],[נשיא]]=TRUE,AND(Table2[[#This Row],[סגן]]=FALSE,Table2[[#This Row],[משנה]]=FALSE)),TRUE,FALSE)</f>
        <v>0</v>
      </c>
      <c r="S49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494" spans="1:20" x14ac:dyDescent="0.25">
      <c r="A494" s="1" t="s">
        <v>361</v>
      </c>
      <c r="B494" s="1" t="str">
        <f>Table2[[#This Row],[Column1]]</f>
        <v>שופטת בית משפט השלום (משפחה) תל אביב</v>
      </c>
      <c r="C494" s="1" t="b">
        <f>IF(ISNUMBER(SEARCH(Table2[[#Headers],[סגן]],Table2[[#This Row],[role]:[role]])),TRUE,FALSE)</f>
        <v>0</v>
      </c>
      <c r="D494" s="1" t="b">
        <f>IF(ISNUMBER(SEARCH(Table2[[#Headers],[נשיא]],Table2[[#This Row],[role]:[role]])),TRUE,FALSE)</f>
        <v>0</v>
      </c>
      <c r="E494" s="1" t="b">
        <f>IF(ISNUMBER(SEARCH(Table2[[#Headers],[שופט]],Table2[[#This Row],[role]:[role]])),TRUE,FALSE)</f>
        <v>1</v>
      </c>
      <c r="F494" s="1" t="b">
        <f>IF(ISNUMBER(SEARCH(Table2[[#Headers],[רשם]],Table2[[#This Row],[role]:[role]])),TRUE,FALSE)</f>
        <v>0</v>
      </c>
      <c r="G494" s="1" t="b">
        <f>IF(ISNUMBER(SEARCH(Table2[[#Headers],[מחוזי]],Table2[[#This Row],[role]:[role]])),TRUE,FALSE)</f>
        <v>0</v>
      </c>
      <c r="H494" s="1" t="b">
        <f>IF(ISNUMBER(SEARCH(Table2[[#Headers],[שלום]],Table2[[#This Row],[role]:[role]])),TRUE,FALSE)</f>
        <v>1</v>
      </c>
      <c r="I494" s="1" t="b">
        <f>IF(ISNUMBER(SEARCH(Table2[[#Headers],[אזורי]],Table2[[#This Row],[role]:[role]])),TRUE,FALSE)</f>
        <v>0</v>
      </c>
      <c r="J494" s="1" t="b">
        <f>IF(ISNUMBER(SEARCH(Table2[[#Headers],[ארצי]],Table2[[#This Row],[role]:[role]])),TRUE,FALSE)</f>
        <v>0</v>
      </c>
      <c r="K494" s="1" t="b">
        <f>IF(ISNUMBER(SEARCH(Table2[[#Headers],[עבודה]],Table2[[#This Row],[role]:[role]])),TRUE,FALSE)</f>
        <v>0</v>
      </c>
      <c r="L494" s="1" t="b">
        <f>IF(ISNUMBER(SEARCH(Table2[[#Headers],[עליון]],Table2[[#This Row],[role]:[role]])),TRUE,FALSE)</f>
        <v>0</v>
      </c>
      <c r="M494" s="1" t="b">
        <f>IF(ISNUMBER(SEARCH(Table2[[#Headers],[נוער]],Table2[[#This Row],[role]:[role]])),TRUE,FALSE)</f>
        <v>0</v>
      </c>
      <c r="N494" s="1" t="b">
        <f>IF(ISNUMBER(SEARCH(Table2[[#Headers],[משנה]],Table2[[#This Row],[role]:[role]])),TRUE,FALSE)</f>
        <v>0</v>
      </c>
      <c r="O494" s="1" t="b">
        <f>IF(ISNUMBER(SEARCH(Table2[[#Headers],[בתי המשפט]],Table2[[#This Row],[role]:[role]])),TRUE,FALSE)</f>
        <v>0</v>
      </c>
      <c r="P494" s="1" t="b">
        <f>IF(ISNUMBER(SEARCH(Table2[[#Headers],[מנהל]],Table2[[#This Row],[role]:[role]])),TRUE,FALSE)</f>
        <v>0</v>
      </c>
      <c r="Q494" s="1" t="b">
        <f>IF(ISNUMBER(SEARCH(Table2[[#Headers],[תעבורה]],Table2[[#This Row],[role]:[role]])),TRUE,FALSE)</f>
        <v>0</v>
      </c>
      <c r="R494" s="1" t="b">
        <f>IF(AND(Table2[[#This Row],[נשיא]]=TRUE,AND(Table2[[#This Row],[סגן]]=FALSE,Table2[[#This Row],[משנה]]=FALSE)),TRUE,FALSE)</f>
        <v>0</v>
      </c>
      <c r="S49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95" spans="1:20" x14ac:dyDescent="0.25">
      <c r="A495" s="1" t="s">
        <v>149</v>
      </c>
      <c r="B495" s="1" t="str">
        <f>Table2[[#This Row],[Column1]]</f>
        <v>שופטת בית משפט השלום אילת</v>
      </c>
      <c r="C495" s="1" t="b">
        <f>IF(ISNUMBER(SEARCH(Table2[[#Headers],[סגן]],Table2[[#This Row],[role]:[role]])),TRUE,FALSE)</f>
        <v>0</v>
      </c>
      <c r="D495" s="1" t="b">
        <f>IF(ISNUMBER(SEARCH(Table2[[#Headers],[נשיא]],Table2[[#This Row],[role]:[role]])),TRUE,FALSE)</f>
        <v>0</v>
      </c>
      <c r="E495" s="1" t="b">
        <f>IF(ISNUMBER(SEARCH(Table2[[#Headers],[שופט]],Table2[[#This Row],[role]:[role]])),TRUE,FALSE)</f>
        <v>1</v>
      </c>
      <c r="F495" s="1" t="b">
        <f>IF(ISNUMBER(SEARCH(Table2[[#Headers],[רשם]],Table2[[#This Row],[role]:[role]])),TRUE,FALSE)</f>
        <v>0</v>
      </c>
      <c r="G495" s="1" t="b">
        <f>IF(ISNUMBER(SEARCH(Table2[[#Headers],[מחוזי]],Table2[[#This Row],[role]:[role]])),TRUE,FALSE)</f>
        <v>0</v>
      </c>
      <c r="H495" s="1" t="b">
        <f>IF(ISNUMBER(SEARCH(Table2[[#Headers],[שלום]],Table2[[#This Row],[role]:[role]])),TRUE,FALSE)</f>
        <v>1</v>
      </c>
      <c r="I495" s="1" t="b">
        <f>IF(ISNUMBER(SEARCH(Table2[[#Headers],[אזורי]],Table2[[#This Row],[role]:[role]])),TRUE,FALSE)</f>
        <v>0</v>
      </c>
      <c r="J495" s="1" t="b">
        <f>IF(ISNUMBER(SEARCH(Table2[[#Headers],[ארצי]],Table2[[#This Row],[role]:[role]])),TRUE,FALSE)</f>
        <v>0</v>
      </c>
      <c r="K495" s="1" t="b">
        <f>IF(ISNUMBER(SEARCH(Table2[[#Headers],[עבודה]],Table2[[#This Row],[role]:[role]])),TRUE,FALSE)</f>
        <v>0</v>
      </c>
      <c r="L495" s="1" t="b">
        <f>IF(ISNUMBER(SEARCH(Table2[[#Headers],[עליון]],Table2[[#This Row],[role]:[role]])),TRUE,FALSE)</f>
        <v>0</v>
      </c>
      <c r="M495" s="1" t="b">
        <f>IF(ISNUMBER(SEARCH(Table2[[#Headers],[נוער]],Table2[[#This Row],[role]:[role]])),TRUE,FALSE)</f>
        <v>0</v>
      </c>
      <c r="N495" s="1" t="b">
        <f>IF(ISNUMBER(SEARCH(Table2[[#Headers],[משנה]],Table2[[#This Row],[role]:[role]])),TRUE,FALSE)</f>
        <v>0</v>
      </c>
      <c r="O495" s="1" t="b">
        <f>IF(ISNUMBER(SEARCH(Table2[[#Headers],[בתי המשפט]],Table2[[#This Row],[role]:[role]])),TRUE,FALSE)</f>
        <v>0</v>
      </c>
      <c r="P495" s="1" t="b">
        <f>IF(ISNUMBER(SEARCH(Table2[[#Headers],[מנהל]],Table2[[#This Row],[role]:[role]])),TRUE,FALSE)</f>
        <v>0</v>
      </c>
      <c r="Q495" s="1" t="b">
        <f>IF(ISNUMBER(SEARCH(Table2[[#Headers],[תעבורה]],Table2[[#This Row],[role]:[role]])),TRUE,FALSE)</f>
        <v>0</v>
      </c>
      <c r="R495" s="1" t="b">
        <f>IF(AND(Table2[[#This Row],[נשיא]]=TRUE,AND(Table2[[#This Row],[סגן]]=FALSE,Table2[[#This Row],[משנה]]=FALSE)),TRUE,FALSE)</f>
        <v>0</v>
      </c>
      <c r="S49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96" spans="1:20" x14ac:dyDescent="0.25">
      <c r="A496" s="1" t="s">
        <v>366</v>
      </c>
      <c r="B496" s="1" t="str">
        <f>Table2[[#This Row],[Column1]]</f>
        <v>שופטת בית משפט השלום אשדוד</v>
      </c>
      <c r="C496" s="1" t="b">
        <f>IF(ISNUMBER(SEARCH(Table2[[#Headers],[סגן]],Table2[[#This Row],[role]:[role]])),TRUE,FALSE)</f>
        <v>0</v>
      </c>
      <c r="D496" s="1" t="b">
        <f>IF(ISNUMBER(SEARCH(Table2[[#Headers],[נשיא]],Table2[[#This Row],[role]:[role]])),TRUE,FALSE)</f>
        <v>0</v>
      </c>
      <c r="E496" s="1" t="b">
        <f>IF(ISNUMBER(SEARCH(Table2[[#Headers],[שופט]],Table2[[#This Row],[role]:[role]])),TRUE,FALSE)</f>
        <v>1</v>
      </c>
      <c r="F496" s="1" t="b">
        <f>IF(ISNUMBER(SEARCH(Table2[[#Headers],[רשם]],Table2[[#This Row],[role]:[role]])),TRUE,FALSE)</f>
        <v>0</v>
      </c>
      <c r="G496" s="1" t="b">
        <f>IF(ISNUMBER(SEARCH(Table2[[#Headers],[מחוזי]],Table2[[#This Row],[role]:[role]])),TRUE,FALSE)</f>
        <v>0</v>
      </c>
      <c r="H496" s="1" t="b">
        <f>IF(ISNUMBER(SEARCH(Table2[[#Headers],[שלום]],Table2[[#This Row],[role]:[role]])),TRUE,FALSE)</f>
        <v>1</v>
      </c>
      <c r="I496" s="1" t="b">
        <f>IF(ISNUMBER(SEARCH(Table2[[#Headers],[אזורי]],Table2[[#This Row],[role]:[role]])),TRUE,FALSE)</f>
        <v>0</v>
      </c>
      <c r="J496" s="1" t="b">
        <f>IF(ISNUMBER(SEARCH(Table2[[#Headers],[ארצי]],Table2[[#This Row],[role]:[role]])),TRUE,FALSE)</f>
        <v>0</v>
      </c>
      <c r="K496" s="1" t="b">
        <f>IF(ISNUMBER(SEARCH(Table2[[#Headers],[עבודה]],Table2[[#This Row],[role]:[role]])),TRUE,FALSE)</f>
        <v>0</v>
      </c>
      <c r="L496" s="1" t="b">
        <f>IF(ISNUMBER(SEARCH(Table2[[#Headers],[עליון]],Table2[[#This Row],[role]:[role]])),TRUE,FALSE)</f>
        <v>0</v>
      </c>
      <c r="M496" s="1" t="b">
        <f>IF(ISNUMBER(SEARCH(Table2[[#Headers],[נוער]],Table2[[#This Row],[role]:[role]])),TRUE,FALSE)</f>
        <v>0</v>
      </c>
      <c r="N496" s="1" t="b">
        <f>IF(ISNUMBER(SEARCH(Table2[[#Headers],[משנה]],Table2[[#This Row],[role]:[role]])),TRUE,FALSE)</f>
        <v>0</v>
      </c>
      <c r="O496" s="1" t="b">
        <f>IF(ISNUMBER(SEARCH(Table2[[#Headers],[בתי המשפט]],Table2[[#This Row],[role]:[role]])),TRUE,FALSE)</f>
        <v>0</v>
      </c>
      <c r="P496" s="1" t="b">
        <f>IF(ISNUMBER(SEARCH(Table2[[#Headers],[מנהל]],Table2[[#This Row],[role]:[role]])),TRUE,FALSE)</f>
        <v>0</v>
      </c>
      <c r="Q496" s="1" t="b">
        <f>IF(ISNUMBER(SEARCH(Table2[[#Headers],[תעבורה]],Table2[[#This Row],[role]:[role]])),TRUE,FALSE)</f>
        <v>0</v>
      </c>
      <c r="R496" s="1" t="b">
        <f>IF(AND(Table2[[#This Row],[נשיא]]=TRUE,AND(Table2[[#This Row],[סגן]]=FALSE,Table2[[#This Row],[משנה]]=FALSE)),TRUE,FALSE)</f>
        <v>0</v>
      </c>
      <c r="S49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97" spans="1:20" x14ac:dyDescent="0.25">
      <c r="A497" s="1" t="s">
        <v>2068</v>
      </c>
      <c r="B497" s="1" t="str">
        <f>Table2[[#This Row],[Column1]]</f>
        <v>שופטת בית משפט השלום אשקלון</v>
      </c>
      <c r="C497" s="1" t="b">
        <f>IF(ISNUMBER(SEARCH(Table2[[#Headers],[סגן]],Table2[[#This Row],[role]:[role]])),TRUE,FALSE)</f>
        <v>0</v>
      </c>
      <c r="D497" s="1" t="b">
        <f>IF(ISNUMBER(SEARCH(Table2[[#Headers],[נשיא]],Table2[[#This Row],[role]:[role]])),TRUE,FALSE)</f>
        <v>0</v>
      </c>
      <c r="E497" s="1" t="b">
        <f>IF(ISNUMBER(SEARCH(Table2[[#Headers],[שופט]],Table2[[#This Row],[role]:[role]])),TRUE,FALSE)</f>
        <v>1</v>
      </c>
      <c r="F497" s="1" t="b">
        <f>IF(ISNUMBER(SEARCH(Table2[[#Headers],[רשם]],Table2[[#This Row],[role]:[role]])),TRUE,FALSE)</f>
        <v>0</v>
      </c>
      <c r="G497" s="1" t="b">
        <f>IF(ISNUMBER(SEARCH(Table2[[#Headers],[מחוזי]],Table2[[#This Row],[role]:[role]])),TRUE,FALSE)</f>
        <v>0</v>
      </c>
      <c r="H497" s="1" t="b">
        <f>IF(ISNUMBER(SEARCH(Table2[[#Headers],[שלום]],Table2[[#This Row],[role]:[role]])),TRUE,FALSE)</f>
        <v>1</v>
      </c>
      <c r="I497" s="1" t="b">
        <f>IF(ISNUMBER(SEARCH(Table2[[#Headers],[אזורי]],Table2[[#This Row],[role]:[role]])),TRUE,FALSE)</f>
        <v>0</v>
      </c>
      <c r="J497" s="1" t="b">
        <f>IF(ISNUMBER(SEARCH(Table2[[#Headers],[ארצי]],Table2[[#This Row],[role]:[role]])),TRUE,FALSE)</f>
        <v>0</v>
      </c>
      <c r="K497" s="1" t="b">
        <f>IF(ISNUMBER(SEARCH(Table2[[#Headers],[עבודה]],Table2[[#This Row],[role]:[role]])),TRUE,FALSE)</f>
        <v>0</v>
      </c>
      <c r="L497" s="1" t="b">
        <f>IF(ISNUMBER(SEARCH(Table2[[#Headers],[עליון]],Table2[[#This Row],[role]:[role]])),TRUE,FALSE)</f>
        <v>0</v>
      </c>
      <c r="M497" s="1" t="b">
        <f>IF(ISNUMBER(SEARCH(Table2[[#Headers],[נוער]],Table2[[#This Row],[role]:[role]])),TRUE,FALSE)</f>
        <v>0</v>
      </c>
      <c r="N497" s="1" t="b">
        <f>IF(ISNUMBER(SEARCH(Table2[[#Headers],[משנה]],Table2[[#This Row],[role]:[role]])),TRUE,FALSE)</f>
        <v>0</v>
      </c>
      <c r="O497" s="1" t="b">
        <f>IF(ISNUMBER(SEARCH(Table2[[#Headers],[בתי המשפט]],Table2[[#This Row],[role]:[role]])),TRUE,FALSE)</f>
        <v>0</v>
      </c>
      <c r="P497" s="1" t="b">
        <f>IF(ISNUMBER(SEARCH(Table2[[#Headers],[מנהל]],Table2[[#This Row],[role]:[role]])),TRUE,FALSE)</f>
        <v>0</v>
      </c>
      <c r="Q497" s="1" t="b">
        <f>IF(ISNUMBER(SEARCH(Table2[[#Headers],[תעבורה]],Table2[[#This Row],[role]:[role]])),TRUE,FALSE)</f>
        <v>0</v>
      </c>
      <c r="R497" s="1" t="b">
        <f>IF(AND(Table2[[#This Row],[נשיא]]=TRUE,AND(Table2[[#This Row],[סגן]]=FALSE,Table2[[#This Row],[משנה]]=FALSE)),TRUE,FALSE)</f>
        <v>0</v>
      </c>
      <c r="S49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98" spans="1:20" x14ac:dyDescent="0.25">
      <c r="A498" s="1" t="s">
        <v>442</v>
      </c>
      <c r="B498" s="1" t="str">
        <f>Table2[[#This Row],[Column1]]</f>
        <v>שופטת בית משפט השלום ב"ש</v>
      </c>
      <c r="C498" s="1" t="b">
        <f>IF(ISNUMBER(SEARCH(Table2[[#Headers],[סגן]],Table2[[#This Row],[role]:[role]])),TRUE,FALSE)</f>
        <v>0</v>
      </c>
      <c r="D498" s="1" t="b">
        <f>IF(ISNUMBER(SEARCH(Table2[[#Headers],[נשיא]],Table2[[#This Row],[role]:[role]])),TRUE,FALSE)</f>
        <v>0</v>
      </c>
      <c r="E498" s="1" t="b">
        <f>IF(ISNUMBER(SEARCH(Table2[[#Headers],[שופט]],Table2[[#This Row],[role]:[role]])),TRUE,FALSE)</f>
        <v>1</v>
      </c>
      <c r="F498" s="1" t="b">
        <f>IF(ISNUMBER(SEARCH(Table2[[#Headers],[רשם]],Table2[[#This Row],[role]:[role]])),TRUE,FALSE)</f>
        <v>0</v>
      </c>
      <c r="G498" s="1" t="b">
        <f>IF(ISNUMBER(SEARCH(Table2[[#Headers],[מחוזי]],Table2[[#This Row],[role]:[role]])),TRUE,FALSE)</f>
        <v>0</v>
      </c>
      <c r="H498" s="1" t="b">
        <f>IF(ISNUMBER(SEARCH(Table2[[#Headers],[שלום]],Table2[[#This Row],[role]:[role]])),TRUE,FALSE)</f>
        <v>1</v>
      </c>
      <c r="I498" s="1" t="b">
        <f>IF(ISNUMBER(SEARCH(Table2[[#Headers],[אזורי]],Table2[[#This Row],[role]:[role]])),TRUE,FALSE)</f>
        <v>0</v>
      </c>
      <c r="J498" s="1" t="b">
        <f>IF(ISNUMBER(SEARCH(Table2[[#Headers],[ארצי]],Table2[[#This Row],[role]:[role]])),TRUE,FALSE)</f>
        <v>0</v>
      </c>
      <c r="K498" s="1" t="b">
        <f>IF(ISNUMBER(SEARCH(Table2[[#Headers],[עבודה]],Table2[[#This Row],[role]:[role]])),TRUE,FALSE)</f>
        <v>0</v>
      </c>
      <c r="L498" s="1" t="b">
        <f>IF(ISNUMBER(SEARCH(Table2[[#Headers],[עליון]],Table2[[#This Row],[role]:[role]])),TRUE,FALSE)</f>
        <v>0</v>
      </c>
      <c r="M498" s="1" t="b">
        <f>IF(ISNUMBER(SEARCH(Table2[[#Headers],[נוער]],Table2[[#This Row],[role]:[role]])),TRUE,FALSE)</f>
        <v>0</v>
      </c>
      <c r="N498" s="1" t="b">
        <f>IF(ISNUMBER(SEARCH(Table2[[#Headers],[משנה]],Table2[[#This Row],[role]:[role]])),TRUE,FALSE)</f>
        <v>0</v>
      </c>
      <c r="O498" s="1" t="b">
        <f>IF(ISNUMBER(SEARCH(Table2[[#Headers],[בתי המשפט]],Table2[[#This Row],[role]:[role]])),TRUE,FALSE)</f>
        <v>0</v>
      </c>
      <c r="P498" s="1" t="b">
        <f>IF(ISNUMBER(SEARCH(Table2[[#Headers],[מנהל]],Table2[[#This Row],[role]:[role]])),TRUE,FALSE)</f>
        <v>0</v>
      </c>
      <c r="Q498" s="1" t="b">
        <f>IF(ISNUMBER(SEARCH(Table2[[#Headers],[תעבורה]],Table2[[#This Row],[role]:[role]])),TRUE,FALSE)</f>
        <v>0</v>
      </c>
      <c r="R498" s="1" t="b">
        <f>IF(AND(Table2[[#This Row],[נשיא]]=TRUE,AND(Table2[[#This Row],[סגן]]=FALSE,Table2[[#This Row],[משנה]]=FALSE)),TRUE,FALSE)</f>
        <v>0</v>
      </c>
      <c r="S49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499" spans="1:20" x14ac:dyDescent="0.25">
      <c r="A499" s="1" t="s">
        <v>777</v>
      </c>
      <c r="B499" s="1" t="str">
        <f>Table2[[#This Row],[Column1]]</f>
        <v>שופטת בית משפט השלום ב"ש בדימוס</v>
      </c>
      <c r="C499" s="1" t="b">
        <f>IF(ISNUMBER(SEARCH(Table2[[#Headers],[סגן]],Table2[[#This Row],[role]:[role]])),TRUE,FALSE)</f>
        <v>0</v>
      </c>
      <c r="D499" s="1" t="b">
        <f>IF(ISNUMBER(SEARCH(Table2[[#Headers],[נשיא]],Table2[[#This Row],[role]:[role]])),TRUE,FALSE)</f>
        <v>0</v>
      </c>
      <c r="E499" s="1" t="b">
        <f>IF(ISNUMBER(SEARCH(Table2[[#Headers],[שופט]],Table2[[#This Row],[role]:[role]])),TRUE,FALSE)</f>
        <v>1</v>
      </c>
      <c r="F499" s="1" t="b">
        <f>IF(ISNUMBER(SEARCH(Table2[[#Headers],[רשם]],Table2[[#This Row],[role]:[role]])),TRUE,FALSE)</f>
        <v>0</v>
      </c>
      <c r="G499" s="1" t="b">
        <f>IF(ISNUMBER(SEARCH(Table2[[#Headers],[מחוזי]],Table2[[#This Row],[role]:[role]])),TRUE,FALSE)</f>
        <v>0</v>
      </c>
      <c r="H499" s="1" t="b">
        <f>IF(ISNUMBER(SEARCH(Table2[[#Headers],[שלום]],Table2[[#This Row],[role]:[role]])),TRUE,FALSE)</f>
        <v>1</v>
      </c>
      <c r="I499" s="1" t="b">
        <f>IF(ISNUMBER(SEARCH(Table2[[#Headers],[אזורי]],Table2[[#This Row],[role]:[role]])),TRUE,FALSE)</f>
        <v>0</v>
      </c>
      <c r="J499" s="1" t="b">
        <f>IF(ISNUMBER(SEARCH(Table2[[#Headers],[ארצי]],Table2[[#This Row],[role]:[role]])),TRUE,FALSE)</f>
        <v>0</v>
      </c>
      <c r="K499" s="1" t="b">
        <f>IF(ISNUMBER(SEARCH(Table2[[#Headers],[עבודה]],Table2[[#This Row],[role]:[role]])),TRUE,FALSE)</f>
        <v>0</v>
      </c>
      <c r="L499" s="1" t="b">
        <f>IF(ISNUMBER(SEARCH(Table2[[#Headers],[עליון]],Table2[[#This Row],[role]:[role]])),TRUE,FALSE)</f>
        <v>0</v>
      </c>
      <c r="M499" s="1" t="b">
        <f>IF(ISNUMBER(SEARCH(Table2[[#Headers],[נוער]],Table2[[#This Row],[role]:[role]])),TRUE,FALSE)</f>
        <v>0</v>
      </c>
      <c r="N499" s="1" t="b">
        <f>IF(ISNUMBER(SEARCH(Table2[[#Headers],[משנה]],Table2[[#This Row],[role]:[role]])),TRUE,FALSE)</f>
        <v>0</v>
      </c>
      <c r="O499" s="1" t="b">
        <f>IF(ISNUMBER(SEARCH(Table2[[#Headers],[בתי המשפט]],Table2[[#This Row],[role]:[role]])),TRUE,FALSE)</f>
        <v>0</v>
      </c>
      <c r="P499" s="1" t="b">
        <f>IF(ISNUMBER(SEARCH(Table2[[#Headers],[מנהל]],Table2[[#This Row],[role]:[role]])),TRUE,FALSE)</f>
        <v>0</v>
      </c>
      <c r="Q499" s="1" t="b">
        <f>IF(ISNUMBER(SEARCH(Table2[[#Headers],[תעבורה]],Table2[[#This Row],[role]:[role]])),TRUE,FALSE)</f>
        <v>0</v>
      </c>
      <c r="R499" s="1" t="b">
        <f>IF(AND(Table2[[#This Row],[נשיא]]=TRUE,AND(Table2[[#This Row],[סגן]]=FALSE,Table2[[#This Row],[משנה]]=FALSE)),TRUE,FALSE)</f>
        <v>0</v>
      </c>
      <c r="S49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49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0" spans="1:20" x14ac:dyDescent="0.25">
      <c r="A500" s="1" t="s">
        <v>3823</v>
      </c>
      <c r="B500" s="1" t="str">
        <f>Table2[[#This Row],[Column1]]</f>
        <v>שופטת בית משפט השלום בית שאן</v>
      </c>
      <c r="C500" s="1" t="b">
        <f>IF(ISNUMBER(SEARCH(Table2[[#Headers],[סגן]],Table2[[#This Row],[role]:[role]])),TRUE,FALSE)</f>
        <v>0</v>
      </c>
      <c r="D500" s="1" t="b">
        <f>IF(ISNUMBER(SEARCH(Table2[[#Headers],[נשיא]],Table2[[#This Row],[role]:[role]])),TRUE,FALSE)</f>
        <v>0</v>
      </c>
      <c r="E500" s="1" t="b">
        <f>IF(ISNUMBER(SEARCH(Table2[[#Headers],[שופט]],Table2[[#This Row],[role]:[role]])),TRUE,FALSE)</f>
        <v>1</v>
      </c>
      <c r="F500" s="1" t="b">
        <f>IF(ISNUMBER(SEARCH(Table2[[#Headers],[רשם]],Table2[[#This Row],[role]:[role]])),TRUE,FALSE)</f>
        <v>0</v>
      </c>
      <c r="G500" s="1" t="b">
        <f>IF(ISNUMBER(SEARCH(Table2[[#Headers],[מחוזי]],Table2[[#This Row],[role]:[role]])),TRUE,FALSE)</f>
        <v>0</v>
      </c>
      <c r="H500" s="1" t="b">
        <f>IF(ISNUMBER(SEARCH(Table2[[#Headers],[שלום]],Table2[[#This Row],[role]:[role]])),TRUE,FALSE)</f>
        <v>1</v>
      </c>
      <c r="I500" s="1" t="b">
        <f>IF(ISNUMBER(SEARCH(Table2[[#Headers],[אזורי]],Table2[[#This Row],[role]:[role]])),TRUE,FALSE)</f>
        <v>0</v>
      </c>
      <c r="J500" s="1" t="b">
        <f>IF(ISNUMBER(SEARCH(Table2[[#Headers],[ארצי]],Table2[[#This Row],[role]:[role]])),TRUE,FALSE)</f>
        <v>0</v>
      </c>
      <c r="K500" s="1" t="b">
        <f>IF(ISNUMBER(SEARCH(Table2[[#Headers],[עבודה]],Table2[[#This Row],[role]:[role]])),TRUE,FALSE)</f>
        <v>0</v>
      </c>
      <c r="L500" s="1" t="b">
        <f>IF(ISNUMBER(SEARCH(Table2[[#Headers],[עליון]],Table2[[#This Row],[role]:[role]])),TRUE,FALSE)</f>
        <v>0</v>
      </c>
      <c r="M500" s="1" t="b">
        <f>IF(ISNUMBER(SEARCH(Table2[[#Headers],[נוער]],Table2[[#This Row],[role]:[role]])),TRUE,FALSE)</f>
        <v>0</v>
      </c>
      <c r="N500" s="1" t="b">
        <f>IF(ISNUMBER(SEARCH(Table2[[#Headers],[משנה]],Table2[[#This Row],[role]:[role]])),TRUE,FALSE)</f>
        <v>0</v>
      </c>
      <c r="O500" s="1" t="b">
        <f>IF(ISNUMBER(SEARCH(Table2[[#Headers],[בתי המשפט]],Table2[[#This Row],[role]:[role]])),TRUE,FALSE)</f>
        <v>0</v>
      </c>
      <c r="P500" s="1" t="b">
        <f>IF(ISNUMBER(SEARCH(Table2[[#Headers],[מנהל]],Table2[[#This Row],[role]:[role]])),TRUE,FALSE)</f>
        <v>0</v>
      </c>
      <c r="Q500" s="1" t="b">
        <f>IF(ISNUMBER(SEARCH(Table2[[#Headers],[תעבורה]],Table2[[#This Row],[role]:[role]])),TRUE,FALSE)</f>
        <v>0</v>
      </c>
      <c r="R500" s="1" t="b">
        <f>IF(AND(Table2[[#This Row],[נשיא]]=TRUE,AND(Table2[[#This Row],[סגן]]=FALSE,Table2[[#This Row],[משנה]]=FALSE)),TRUE,FALSE)</f>
        <v>0</v>
      </c>
      <c r="S50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1" spans="1:20" x14ac:dyDescent="0.25">
      <c r="A501" s="1" t="s">
        <v>688</v>
      </c>
      <c r="B501" s="1" t="str">
        <f>Table2[[#This Row],[Column1]]</f>
        <v>שופטת בית משפט השלום דימונה בדימוס</v>
      </c>
      <c r="C501" s="1" t="b">
        <f>IF(ISNUMBER(SEARCH(Table2[[#Headers],[סגן]],Table2[[#This Row],[role]:[role]])),TRUE,FALSE)</f>
        <v>0</v>
      </c>
      <c r="D501" s="1" t="b">
        <f>IF(ISNUMBER(SEARCH(Table2[[#Headers],[נשיא]],Table2[[#This Row],[role]:[role]])),TRUE,FALSE)</f>
        <v>0</v>
      </c>
      <c r="E501" s="1" t="b">
        <f>IF(ISNUMBER(SEARCH(Table2[[#Headers],[שופט]],Table2[[#This Row],[role]:[role]])),TRUE,FALSE)</f>
        <v>1</v>
      </c>
      <c r="F501" s="1" t="b">
        <f>IF(ISNUMBER(SEARCH(Table2[[#Headers],[רשם]],Table2[[#This Row],[role]:[role]])),TRUE,FALSE)</f>
        <v>0</v>
      </c>
      <c r="G501" s="1" t="b">
        <f>IF(ISNUMBER(SEARCH(Table2[[#Headers],[מחוזי]],Table2[[#This Row],[role]:[role]])),TRUE,FALSE)</f>
        <v>0</v>
      </c>
      <c r="H501" s="1" t="b">
        <f>IF(ISNUMBER(SEARCH(Table2[[#Headers],[שלום]],Table2[[#This Row],[role]:[role]])),TRUE,FALSE)</f>
        <v>1</v>
      </c>
      <c r="I501" s="1" t="b">
        <f>IF(ISNUMBER(SEARCH(Table2[[#Headers],[אזורי]],Table2[[#This Row],[role]:[role]])),TRUE,FALSE)</f>
        <v>0</v>
      </c>
      <c r="J501" s="1" t="b">
        <f>IF(ISNUMBER(SEARCH(Table2[[#Headers],[ארצי]],Table2[[#This Row],[role]:[role]])),TRUE,FALSE)</f>
        <v>0</v>
      </c>
      <c r="K501" s="1" t="b">
        <f>IF(ISNUMBER(SEARCH(Table2[[#Headers],[עבודה]],Table2[[#This Row],[role]:[role]])),TRUE,FALSE)</f>
        <v>0</v>
      </c>
      <c r="L501" s="1" t="b">
        <f>IF(ISNUMBER(SEARCH(Table2[[#Headers],[עליון]],Table2[[#This Row],[role]:[role]])),TRUE,FALSE)</f>
        <v>0</v>
      </c>
      <c r="M501" s="1" t="b">
        <f>IF(ISNUMBER(SEARCH(Table2[[#Headers],[נוער]],Table2[[#This Row],[role]:[role]])),TRUE,FALSE)</f>
        <v>0</v>
      </c>
      <c r="N501" s="1" t="b">
        <f>IF(ISNUMBER(SEARCH(Table2[[#Headers],[משנה]],Table2[[#This Row],[role]:[role]])),TRUE,FALSE)</f>
        <v>0</v>
      </c>
      <c r="O501" s="1" t="b">
        <f>IF(ISNUMBER(SEARCH(Table2[[#Headers],[בתי המשפט]],Table2[[#This Row],[role]:[role]])),TRUE,FALSE)</f>
        <v>0</v>
      </c>
      <c r="P501" s="1" t="b">
        <f>IF(ISNUMBER(SEARCH(Table2[[#Headers],[מנהל]],Table2[[#This Row],[role]:[role]])),TRUE,FALSE)</f>
        <v>0</v>
      </c>
      <c r="Q501" s="1" t="b">
        <f>IF(ISNUMBER(SEARCH(Table2[[#Headers],[תעבורה]],Table2[[#This Row],[role]:[role]])),TRUE,FALSE)</f>
        <v>0</v>
      </c>
      <c r="R501" s="1" t="b">
        <f>IF(AND(Table2[[#This Row],[נשיא]]=TRUE,AND(Table2[[#This Row],[סגן]]=FALSE,Table2[[#This Row],[משנה]]=FALSE)),TRUE,FALSE)</f>
        <v>0</v>
      </c>
      <c r="S50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2" spans="1:20" x14ac:dyDescent="0.25">
      <c r="A502" s="1" t="s">
        <v>209</v>
      </c>
      <c r="B502" s="1" t="str">
        <f>Table2[[#This Row],[Column1]]</f>
        <v>שופטת בית משפט השלום הרצליה</v>
      </c>
      <c r="C502" s="1" t="b">
        <f>IF(ISNUMBER(SEARCH(Table2[[#Headers],[סגן]],Table2[[#This Row],[role]:[role]])),TRUE,FALSE)</f>
        <v>0</v>
      </c>
      <c r="D502" s="1" t="b">
        <f>IF(ISNUMBER(SEARCH(Table2[[#Headers],[נשיא]],Table2[[#This Row],[role]:[role]])),TRUE,FALSE)</f>
        <v>0</v>
      </c>
      <c r="E502" s="1" t="b">
        <f>IF(ISNUMBER(SEARCH(Table2[[#Headers],[שופט]],Table2[[#This Row],[role]:[role]])),TRUE,FALSE)</f>
        <v>1</v>
      </c>
      <c r="F502" s="1" t="b">
        <f>IF(ISNUMBER(SEARCH(Table2[[#Headers],[רשם]],Table2[[#This Row],[role]:[role]])),TRUE,FALSE)</f>
        <v>0</v>
      </c>
      <c r="G502" s="1" t="b">
        <f>IF(ISNUMBER(SEARCH(Table2[[#Headers],[מחוזי]],Table2[[#This Row],[role]:[role]])),TRUE,FALSE)</f>
        <v>0</v>
      </c>
      <c r="H502" s="1" t="b">
        <f>IF(ISNUMBER(SEARCH(Table2[[#Headers],[שלום]],Table2[[#This Row],[role]:[role]])),TRUE,FALSE)</f>
        <v>1</v>
      </c>
      <c r="I502" s="1" t="b">
        <f>IF(ISNUMBER(SEARCH(Table2[[#Headers],[אזורי]],Table2[[#This Row],[role]:[role]])),TRUE,FALSE)</f>
        <v>0</v>
      </c>
      <c r="J502" s="1" t="b">
        <f>IF(ISNUMBER(SEARCH(Table2[[#Headers],[ארצי]],Table2[[#This Row],[role]:[role]])),TRUE,FALSE)</f>
        <v>0</v>
      </c>
      <c r="K502" s="1" t="b">
        <f>IF(ISNUMBER(SEARCH(Table2[[#Headers],[עבודה]],Table2[[#This Row],[role]:[role]])),TRUE,FALSE)</f>
        <v>0</v>
      </c>
      <c r="L502" s="1" t="b">
        <f>IF(ISNUMBER(SEARCH(Table2[[#Headers],[עליון]],Table2[[#This Row],[role]:[role]])),TRUE,FALSE)</f>
        <v>0</v>
      </c>
      <c r="M502" s="1" t="b">
        <f>IF(ISNUMBER(SEARCH(Table2[[#Headers],[נוער]],Table2[[#This Row],[role]:[role]])),TRUE,FALSE)</f>
        <v>0</v>
      </c>
      <c r="N502" s="1" t="b">
        <f>IF(ISNUMBER(SEARCH(Table2[[#Headers],[משנה]],Table2[[#This Row],[role]:[role]])),TRUE,FALSE)</f>
        <v>0</v>
      </c>
      <c r="O502" s="1" t="b">
        <f>IF(ISNUMBER(SEARCH(Table2[[#Headers],[בתי המשפט]],Table2[[#This Row],[role]:[role]])),TRUE,FALSE)</f>
        <v>0</v>
      </c>
      <c r="P502" s="1" t="b">
        <f>IF(ISNUMBER(SEARCH(Table2[[#Headers],[מנהל]],Table2[[#This Row],[role]:[role]])),TRUE,FALSE)</f>
        <v>0</v>
      </c>
      <c r="Q502" s="1" t="b">
        <f>IF(ISNUMBER(SEARCH(Table2[[#Headers],[תעבורה]],Table2[[#This Row],[role]:[role]])),TRUE,FALSE)</f>
        <v>0</v>
      </c>
      <c r="R502" s="1" t="b">
        <f>IF(AND(Table2[[#This Row],[נשיא]]=TRUE,AND(Table2[[#This Row],[סגן]]=FALSE,Table2[[#This Row],[משנה]]=FALSE)),TRUE,FALSE)</f>
        <v>0</v>
      </c>
      <c r="S50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3" spans="1:20" x14ac:dyDescent="0.25">
      <c r="A503" s="1" t="s">
        <v>545</v>
      </c>
      <c r="B503" s="1" t="str">
        <f>Table2[[#This Row],[Column1]]</f>
        <v>שופטת בית משפט השלום חדרה</v>
      </c>
      <c r="C503" s="1" t="b">
        <f>IF(ISNUMBER(SEARCH(Table2[[#Headers],[סגן]],Table2[[#This Row],[role]:[role]])),TRUE,FALSE)</f>
        <v>0</v>
      </c>
      <c r="D503" s="1" t="b">
        <f>IF(ISNUMBER(SEARCH(Table2[[#Headers],[נשיא]],Table2[[#This Row],[role]:[role]])),TRUE,FALSE)</f>
        <v>0</v>
      </c>
      <c r="E503" s="1" t="b">
        <f>IF(ISNUMBER(SEARCH(Table2[[#Headers],[שופט]],Table2[[#This Row],[role]:[role]])),TRUE,FALSE)</f>
        <v>1</v>
      </c>
      <c r="F503" s="1" t="b">
        <f>IF(ISNUMBER(SEARCH(Table2[[#Headers],[רשם]],Table2[[#This Row],[role]:[role]])),TRUE,FALSE)</f>
        <v>0</v>
      </c>
      <c r="G503" s="1" t="b">
        <f>IF(ISNUMBER(SEARCH(Table2[[#Headers],[מחוזי]],Table2[[#This Row],[role]:[role]])),TRUE,FALSE)</f>
        <v>0</v>
      </c>
      <c r="H503" s="1" t="b">
        <f>IF(ISNUMBER(SEARCH(Table2[[#Headers],[שלום]],Table2[[#This Row],[role]:[role]])),TRUE,FALSE)</f>
        <v>1</v>
      </c>
      <c r="I503" s="1" t="b">
        <f>IF(ISNUMBER(SEARCH(Table2[[#Headers],[אזורי]],Table2[[#This Row],[role]:[role]])),TRUE,FALSE)</f>
        <v>0</v>
      </c>
      <c r="J503" s="1" t="b">
        <f>IF(ISNUMBER(SEARCH(Table2[[#Headers],[ארצי]],Table2[[#This Row],[role]:[role]])),TRUE,FALSE)</f>
        <v>0</v>
      </c>
      <c r="K503" s="1" t="b">
        <f>IF(ISNUMBER(SEARCH(Table2[[#Headers],[עבודה]],Table2[[#This Row],[role]:[role]])),TRUE,FALSE)</f>
        <v>0</v>
      </c>
      <c r="L503" s="1" t="b">
        <f>IF(ISNUMBER(SEARCH(Table2[[#Headers],[עליון]],Table2[[#This Row],[role]:[role]])),TRUE,FALSE)</f>
        <v>0</v>
      </c>
      <c r="M503" s="1" t="b">
        <f>IF(ISNUMBER(SEARCH(Table2[[#Headers],[נוער]],Table2[[#This Row],[role]:[role]])),TRUE,FALSE)</f>
        <v>0</v>
      </c>
      <c r="N503" s="1" t="b">
        <f>IF(ISNUMBER(SEARCH(Table2[[#Headers],[משנה]],Table2[[#This Row],[role]:[role]])),TRUE,FALSE)</f>
        <v>0</v>
      </c>
      <c r="O503" s="1" t="b">
        <f>IF(ISNUMBER(SEARCH(Table2[[#Headers],[בתי המשפט]],Table2[[#This Row],[role]:[role]])),TRUE,FALSE)</f>
        <v>0</v>
      </c>
      <c r="P503" s="1" t="b">
        <f>IF(ISNUMBER(SEARCH(Table2[[#Headers],[מנהל]],Table2[[#This Row],[role]:[role]])),TRUE,FALSE)</f>
        <v>0</v>
      </c>
      <c r="Q503" s="1" t="b">
        <f>IF(ISNUMBER(SEARCH(Table2[[#Headers],[תעבורה]],Table2[[#This Row],[role]:[role]])),TRUE,FALSE)</f>
        <v>0</v>
      </c>
      <c r="R503" s="1" t="b">
        <f>IF(AND(Table2[[#This Row],[נשיא]]=TRUE,AND(Table2[[#This Row],[סגן]]=FALSE,Table2[[#This Row],[משנה]]=FALSE)),TRUE,FALSE)</f>
        <v>0</v>
      </c>
      <c r="S50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4" spans="1:20" x14ac:dyDescent="0.25">
      <c r="A504" s="1" t="s">
        <v>672</v>
      </c>
      <c r="B504" s="1" t="str">
        <f>Table2[[#This Row],[Column1]]</f>
        <v>שופטת בית משפט השלום חיפה</v>
      </c>
      <c r="C504" s="1" t="b">
        <f>IF(ISNUMBER(SEARCH(Table2[[#Headers],[סגן]],Table2[[#This Row],[role]:[role]])),TRUE,FALSE)</f>
        <v>0</v>
      </c>
      <c r="D504" s="1" t="b">
        <f>IF(ISNUMBER(SEARCH(Table2[[#Headers],[נשיא]],Table2[[#This Row],[role]:[role]])),TRUE,FALSE)</f>
        <v>0</v>
      </c>
      <c r="E504" s="1" t="b">
        <f>IF(ISNUMBER(SEARCH(Table2[[#Headers],[שופט]],Table2[[#This Row],[role]:[role]])),TRUE,FALSE)</f>
        <v>1</v>
      </c>
      <c r="F504" s="1" t="b">
        <f>IF(ISNUMBER(SEARCH(Table2[[#Headers],[רשם]],Table2[[#This Row],[role]:[role]])),TRUE,FALSE)</f>
        <v>0</v>
      </c>
      <c r="G504" s="1" t="b">
        <f>IF(ISNUMBER(SEARCH(Table2[[#Headers],[מחוזי]],Table2[[#This Row],[role]:[role]])),TRUE,FALSE)</f>
        <v>0</v>
      </c>
      <c r="H504" s="1" t="b">
        <f>IF(ISNUMBER(SEARCH(Table2[[#Headers],[שלום]],Table2[[#This Row],[role]:[role]])),TRUE,FALSE)</f>
        <v>1</v>
      </c>
      <c r="I504" s="1" t="b">
        <f>IF(ISNUMBER(SEARCH(Table2[[#Headers],[אזורי]],Table2[[#This Row],[role]:[role]])),TRUE,FALSE)</f>
        <v>0</v>
      </c>
      <c r="J504" s="1" t="b">
        <f>IF(ISNUMBER(SEARCH(Table2[[#Headers],[ארצי]],Table2[[#This Row],[role]:[role]])),TRUE,FALSE)</f>
        <v>0</v>
      </c>
      <c r="K504" s="1" t="b">
        <f>IF(ISNUMBER(SEARCH(Table2[[#Headers],[עבודה]],Table2[[#This Row],[role]:[role]])),TRUE,FALSE)</f>
        <v>0</v>
      </c>
      <c r="L504" s="1" t="b">
        <f>IF(ISNUMBER(SEARCH(Table2[[#Headers],[עליון]],Table2[[#This Row],[role]:[role]])),TRUE,FALSE)</f>
        <v>0</v>
      </c>
      <c r="M504" s="1" t="b">
        <f>IF(ISNUMBER(SEARCH(Table2[[#Headers],[נוער]],Table2[[#This Row],[role]:[role]])),TRUE,FALSE)</f>
        <v>0</v>
      </c>
      <c r="N504" s="1" t="b">
        <f>IF(ISNUMBER(SEARCH(Table2[[#Headers],[משנה]],Table2[[#This Row],[role]:[role]])),TRUE,FALSE)</f>
        <v>0</v>
      </c>
      <c r="O504" s="1" t="b">
        <f>IF(ISNUMBER(SEARCH(Table2[[#Headers],[בתי המשפט]],Table2[[#This Row],[role]:[role]])),TRUE,FALSE)</f>
        <v>0</v>
      </c>
      <c r="P504" s="1" t="b">
        <f>IF(ISNUMBER(SEARCH(Table2[[#Headers],[מנהל]],Table2[[#This Row],[role]:[role]])),TRUE,FALSE)</f>
        <v>0</v>
      </c>
      <c r="Q504" s="1" t="b">
        <f>IF(ISNUMBER(SEARCH(Table2[[#Headers],[תעבורה]],Table2[[#This Row],[role]:[role]])),TRUE,FALSE)</f>
        <v>0</v>
      </c>
      <c r="R504" s="1" t="b">
        <f>IF(AND(Table2[[#This Row],[נשיא]]=TRUE,AND(Table2[[#This Row],[סגן]]=FALSE,Table2[[#This Row],[משנה]]=FALSE)),TRUE,FALSE)</f>
        <v>0</v>
      </c>
      <c r="S50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5" spans="1:20" x14ac:dyDescent="0.25">
      <c r="A505" s="1" t="s">
        <v>2076</v>
      </c>
      <c r="B505" s="1" t="str">
        <f>Table2[[#This Row],[Column1]]</f>
        <v>שופטת בית משפט השלום חיפה בדימוס</v>
      </c>
      <c r="C505" s="1" t="b">
        <f>IF(ISNUMBER(SEARCH(Table2[[#Headers],[סגן]],Table2[[#This Row],[role]:[role]])),TRUE,FALSE)</f>
        <v>0</v>
      </c>
      <c r="D505" s="1" t="b">
        <f>IF(ISNUMBER(SEARCH(Table2[[#Headers],[נשיא]],Table2[[#This Row],[role]:[role]])),TRUE,FALSE)</f>
        <v>0</v>
      </c>
      <c r="E505" s="1" t="b">
        <f>IF(ISNUMBER(SEARCH(Table2[[#Headers],[שופט]],Table2[[#This Row],[role]:[role]])),TRUE,FALSE)</f>
        <v>1</v>
      </c>
      <c r="F505" s="1" t="b">
        <f>IF(ISNUMBER(SEARCH(Table2[[#Headers],[רשם]],Table2[[#This Row],[role]:[role]])),TRUE,FALSE)</f>
        <v>0</v>
      </c>
      <c r="G505" s="1" t="b">
        <f>IF(ISNUMBER(SEARCH(Table2[[#Headers],[מחוזי]],Table2[[#This Row],[role]:[role]])),TRUE,FALSE)</f>
        <v>0</v>
      </c>
      <c r="H505" s="1" t="b">
        <f>IF(ISNUMBER(SEARCH(Table2[[#Headers],[שלום]],Table2[[#This Row],[role]:[role]])),TRUE,FALSE)</f>
        <v>1</v>
      </c>
      <c r="I505" s="1" t="b">
        <f>IF(ISNUMBER(SEARCH(Table2[[#Headers],[אזורי]],Table2[[#This Row],[role]:[role]])),TRUE,FALSE)</f>
        <v>0</v>
      </c>
      <c r="J505" s="1" t="b">
        <f>IF(ISNUMBER(SEARCH(Table2[[#Headers],[ארצי]],Table2[[#This Row],[role]:[role]])),TRUE,FALSE)</f>
        <v>0</v>
      </c>
      <c r="K505" s="1" t="b">
        <f>IF(ISNUMBER(SEARCH(Table2[[#Headers],[עבודה]],Table2[[#This Row],[role]:[role]])),TRUE,FALSE)</f>
        <v>0</v>
      </c>
      <c r="L505" s="1" t="b">
        <f>IF(ISNUMBER(SEARCH(Table2[[#Headers],[עליון]],Table2[[#This Row],[role]:[role]])),TRUE,FALSE)</f>
        <v>0</v>
      </c>
      <c r="M505" s="1" t="b">
        <f>IF(ISNUMBER(SEARCH(Table2[[#Headers],[נוער]],Table2[[#This Row],[role]:[role]])),TRUE,FALSE)</f>
        <v>0</v>
      </c>
      <c r="N505" s="1" t="b">
        <f>IF(ISNUMBER(SEARCH(Table2[[#Headers],[משנה]],Table2[[#This Row],[role]:[role]])),TRUE,FALSE)</f>
        <v>0</v>
      </c>
      <c r="O505" s="1" t="b">
        <f>IF(ISNUMBER(SEARCH(Table2[[#Headers],[בתי המשפט]],Table2[[#This Row],[role]:[role]])),TRUE,FALSE)</f>
        <v>0</v>
      </c>
      <c r="P505" s="1" t="b">
        <f>IF(ISNUMBER(SEARCH(Table2[[#Headers],[מנהל]],Table2[[#This Row],[role]:[role]])),TRUE,FALSE)</f>
        <v>0</v>
      </c>
      <c r="Q505" s="1" t="b">
        <f>IF(ISNUMBER(SEARCH(Table2[[#Headers],[תעבורה]],Table2[[#This Row],[role]:[role]])),TRUE,FALSE)</f>
        <v>0</v>
      </c>
      <c r="R505" s="1" t="b">
        <f>IF(AND(Table2[[#This Row],[נשיא]]=TRUE,AND(Table2[[#This Row],[סגן]]=FALSE,Table2[[#This Row],[משנה]]=FALSE)),TRUE,FALSE)</f>
        <v>0</v>
      </c>
      <c r="S50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6" spans="1:20" x14ac:dyDescent="0.25">
      <c r="A506" s="1" t="s">
        <v>1792</v>
      </c>
      <c r="B506" s="1" t="str">
        <f>Table2[[#This Row],[Column1]]</f>
        <v>שופטת בית משפט השלום טבריה</v>
      </c>
      <c r="C506" s="1" t="b">
        <f>IF(ISNUMBER(SEARCH(Table2[[#Headers],[סגן]],Table2[[#This Row],[role]:[role]])),TRUE,FALSE)</f>
        <v>0</v>
      </c>
      <c r="D506" s="1" t="b">
        <f>IF(ISNUMBER(SEARCH(Table2[[#Headers],[נשיא]],Table2[[#This Row],[role]:[role]])),TRUE,FALSE)</f>
        <v>0</v>
      </c>
      <c r="E506" s="1" t="b">
        <f>IF(ISNUMBER(SEARCH(Table2[[#Headers],[שופט]],Table2[[#This Row],[role]:[role]])),TRUE,FALSE)</f>
        <v>1</v>
      </c>
      <c r="F506" s="1" t="b">
        <f>IF(ISNUMBER(SEARCH(Table2[[#Headers],[רשם]],Table2[[#This Row],[role]:[role]])),TRUE,FALSE)</f>
        <v>0</v>
      </c>
      <c r="G506" s="1" t="b">
        <f>IF(ISNUMBER(SEARCH(Table2[[#Headers],[מחוזי]],Table2[[#This Row],[role]:[role]])),TRUE,FALSE)</f>
        <v>0</v>
      </c>
      <c r="H506" s="1" t="b">
        <f>IF(ISNUMBER(SEARCH(Table2[[#Headers],[שלום]],Table2[[#This Row],[role]:[role]])),TRUE,FALSE)</f>
        <v>1</v>
      </c>
      <c r="I506" s="1" t="b">
        <f>IF(ISNUMBER(SEARCH(Table2[[#Headers],[אזורי]],Table2[[#This Row],[role]:[role]])),TRUE,FALSE)</f>
        <v>0</v>
      </c>
      <c r="J506" s="1" t="b">
        <f>IF(ISNUMBER(SEARCH(Table2[[#Headers],[ארצי]],Table2[[#This Row],[role]:[role]])),TRUE,FALSE)</f>
        <v>0</v>
      </c>
      <c r="K506" s="1" t="b">
        <f>IF(ISNUMBER(SEARCH(Table2[[#Headers],[עבודה]],Table2[[#This Row],[role]:[role]])),TRUE,FALSE)</f>
        <v>0</v>
      </c>
      <c r="L506" s="1" t="b">
        <f>IF(ISNUMBER(SEARCH(Table2[[#Headers],[עליון]],Table2[[#This Row],[role]:[role]])),TRUE,FALSE)</f>
        <v>0</v>
      </c>
      <c r="M506" s="1" t="b">
        <f>IF(ISNUMBER(SEARCH(Table2[[#Headers],[נוער]],Table2[[#This Row],[role]:[role]])),TRUE,FALSE)</f>
        <v>0</v>
      </c>
      <c r="N506" s="1" t="b">
        <f>IF(ISNUMBER(SEARCH(Table2[[#Headers],[משנה]],Table2[[#This Row],[role]:[role]])),TRUE,FALSE)</f>
        <v>0</v>
      </c>
      <c r="O506" s="1" t="b">
        <f>IF(ISNUMBER(SEARCH(Table2[[#Headers],[בתי המשפט]],Table2[[#This Row],[role]:[role]])),TRUE,FALSE)</f>
        <v>0</v>
      </c>
      <c r="P506" s="1" t="b">
        <f>IF(ISNUMBER(SEARCH(Table2[[#Headers],[מנהל]],Table2[[#This Row],[role]:[role]])),TRUE,FALSE)</f>
        <v>0</v>
      </c>
      <c r="Q506" s="1" t="b">
        <f>IF(ISNUMBER(SEARCH(Table2[[#Headers],[תעבורה]],Table2[[#This Row],[role]:[role]])),TRUE,FALSE)</f>
        <v>0</v>
      </c>
      <c r="R506" s="1" t="b">
        <f>IF(AND(Table2[[#This Row],[נשיא]]=TRUE,AND(Table2[[#This Row],[סגן]]=FALSE,Table2[[#This Row],[משנה]]=FALSE)),TRUE,FALSE)</f>
        <v>0</v>
      </c>
      <c r="S50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7" spans="1:20" x14ac:dyDescent="0.25">
      <c r="A507" s="1" t="s">
        <v>37</v>
      </c>
      <c r="B507" s="1" t="str">
        <f>Table2[[#This Row],[Column1]]</f>
        <v>שופטת בית משפט השלום ירושלים</v>
      </c>
      <c r="C507" s="1" t="b">
        <f>IF(ISNUMBER(SEARCH(Table2[[#Headers],[סגן]],Table2[[#This Row],[role]:[role]])),TRUE,FALSE)</f>
        <v>0</v>
      </c>
      <c r="D507" s="1" t="b">
        <f>IF(ISNUMBER(SEARCH(Table2[[#Headers],[נשיא]],Table2[[#This Row],[role]:[role]])),TRUE,FALSE)</f>
        <v>0</v>
      </c>
      <c r="E507" s="1" t="b">
        <f>IF(ISNUMBER(SEARCH(Table2[[#Headers],[שופט]],Table2[[#This Row],[role]:[role]])),TRUE,FALSE)</f>
        <v>1</v>
      </c>
      <c r="F507" s="1" t="b">
        <f>IF(ISNUMBER(SEARCH(Table2[[#Headers],[רשם]],Table2[[#This Row],[role]:[role]])),TRUE,FALSE)</f>
        <v>0</v>
      </c>
      <c r="G507" s="1" t="b">
        <f>IF(ISNUMBER(SEARCH(Table2[[#Headers],[מחוזי]],Table2[[#This Row],[role]:[role]])),TRUE,FALSE)</f>
        <v>0</v>
      </c>
      <c r="H507" s="1" t="b">
        <f>IF(ISNUMBER(SEARCH(Table2[[#Headers],[שלום]],Table2[[#This Row],[role]:[role]])),TRUE,FALSE)</f>
        <v>1</v>
      </c>
      <c r="I507" s="1" t="b">
        <f>IF(ISNUMBER(SEARCH(Table2[[#Headers],[אזורי]],Table2[[#This Row],[role]:[role]])),TRUE,FALSE)</f>
        <v>0</v>
      </c>
      <c r="J507" s="1" t="b">
        <f>IF(ISNUMBER(SEARCH(Table2[[#Headers],[ארצי]],Table2[[#This Row],[role]:[role]])),TRUE,FALSE)</f>
        <v>0</v>
      </c>
      <c r="K507" s="1" t="b">
        <f>IF(ISNUMBER(SEARCH(Table2[[#Headers],[עבודה]],Table2[[#This Row],[role]:[role]])),TRUE,FALSE)</f>
        <v>0</v>
      </c>
      <c r="L507" s="1" t="b">
        <f>IF(ISNUMBER(SEARCH(Table2[[#Headers],[עליון]],Table2[[#This Row],[role]:[role]])),TRUE,FALSE)</f>
        <v>0</v>
      </c>
      <c r="M507" s="1" t="b">
        <f>IF(ISNUMBER(SEARCH(Table2[[#Headers],[נוער]],Table2[[#This Row],[role]:[role]])),TRUE,FALSE)</f>
        <v>0</v>
      </c>
      <c r="N507" s="1" t="b">
        <f>IF(ISNUMBER(SEARCH(Table2[[#Headers],[משנה]],Table2[[#This Row],[role]:[role]])),TRUE,FALSE)</f>
        <v>0</v>
      </c>
      <c r="O507" s="1" t="b">
        <f>IF(ISNUMBER(SEARCH(Table2[[#Headers],[בתי המשפט]],Table2[[#This Row],[role]:[role]])),TRUE,FALSE)</f>
        <v>0</v>
      </c>
      <c r="P507" s="1" t="b">
        <f>IF(ISNUMBER(SEARCH(Table2[[#Headers],[מנהל]],Table2[[#This Row],[role]:[role]])),TRUE,FALSE)</f>
        <v>0</v>
      </c>
      <c r="Q507" s="1" t="b">
        <f>IF(ISNUMBER(SEARCH(Table2[[#Headers],[תעבורה]],Table2[[#This Row],[role]:[role]])),TRUE,FALSE)</f>
        <v>0</v>
      </c>
      <c r="R507" s="1" t="b">
        <f>IF(AND(Table2[[#This Row],[נשיא]]=TRUE,AND(Table2[[#This Row],[סגן]]=FALSE,Table2[[#This Row],[משנה]]=FALSE)),TRUE,FALSE)</f>
        <v>0</v>
      </c>
      <c r="S50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8" spans="1:20" x14ac:dyDescent="0.25">
      <c r="A508" s="1" t="s">
        <v>32</v>
      </c>
      <c r="B508" s="1" t="str">
        <f>Table2[[#This Row],[Column1]]</f>
        <v>שופטת בית משפט השלום ירושלים בדימוס</v>
      </c>
      <c r="C508" s="1" t="b">
        <f>IF(ISNUMBER(SEARCH(Table2[[#Headers],[סגן]],Table2[[#This Row],[role]:[role]])),TRUE,FALSE)</f>
        <v>0</v>
      </c>
      <c r="D508" s="1" t="b">
        <f>IF(ISNUMBER(SEARCH(Table2[[#Headers],[נשיא]],Table2[[#This Row],[role]:[role]])),TRUE,FALSE)</f>
        <v>0</v>
      </c>
      <c r="E508" s="1" t="b">
        <f>IF(ISNUMBER(SEARCH(Table2[[#Headers],[שופט]],Table2[[#This Row],[role]:[role]])),TRUE,FALSE)</f>
        <v>1</v>
      </c>
      <c r="F508" s="1" t="b">
        <f>IF(ISNUMBER(SEARCH(Table2[[#Headers],[רשם]],Table2[[#This Row],[role]:[role]])),TRUE,FALSE)</f>
        <v>0</v>
      </c>
      <c r="G508" s="1" t="b">
        <f>IF(ISNUMBER(SEARCH(Table2[[#Headers],[מחוזי]],Table2[[#This Row],[role]:[role]])),TRUE,FALSE)</f>
        <v>0</v>
      </c>
      <c r="H508" s="1" t="b">
        <f>IF(ISNUMBER(SEARCH(Table2[[#Headers],[שלום]],Table2[[#This Row],[role]:[role]])),TRUE,FALSE)</f>
        <v>1</v>
      </c>
      <c r="I508" s="1" t="b">
        <f>IF(ISNUMBER(SEARCH(Table2[[#Headers],[אזורי]],Table2[[#This Row],[role]:[role]])),TRUE,FALSE)</f>
        <v>0</v>
      </c>
      <c r="J508" s="1" t="b">
        <f>IF(ISNUMBER(SEARCH(Table2[[#Headers],[ארצי]],Table2[[#This Row],[role]:[role]])),TRUE,FALSE)</f>
        <v>0</v>
      </c>
      <c r="K508" s="1" t="b">
        <f>IF(ISNUMBER(SEARCH(Table2[[#Headers],[עבודה]],Table2[[#This Row],[role]:[role]])),TRUE,FALSE)</f>
        <v>0</v>
      </c>
      <c r="L508" s="1" t="b">
        <f>IF(ISNUMBER(SEARCH(Table2[[#Headers],[עליון]],Table2[[#This Row],[role]:[role]])),TRUE,FALSE)</f>
        <v>0</v>
      </c>
      <c r="M508" s="1" t="b">
        <f>IF(ISNUMBER(SEARCH(Table2[[#Headers],[נוער]],Table2[[#This Row],[role]:[role]])),TRUE,FALSE)</f>
        <v>0</v>
      </c>
      <c r="N508" s="1" t="b">
        <f>IF(ISNUMBER(SEARCH(Table2[[#Headers],[משנה]],Table2[[#This Row],[role]:[role]])),TRUE,FALSE)</f>
        <v>0</v>
      </c>
      <c r="O508" s="1" t="b">
        <f>IF(ISNUMBER(SEARCH(Table2[[#Headers],[בתי המשפט]],Table2[[#This Row],[role]:[role]])),TRUE,FALSE)</f>
        <v>0</v>
      </c>
      <c r="P508" s="1" t="b">
        <f>IF(ISNUMBER(SEARCH(Table2[[#Headers],[מנהל]],Table2[[#This Row],[role]:[role]])),TRUE,FALSE)</f>
        <v>0</v>
      </c>
      <c r="Q508" s="1" t="b">
        <f>IF(ISNUMBER(SEARCH(Table2[[#Headers],[תעבורה]],Table2[[#This Row],[role]:[role]])),TRUE,FALSE)</f>
        <v>0</v>
      </c>
      <c r="R508" s="1" t="b">
        <f>IF(AND(Table2[[#This Row],[נשיא]]=TRUE,AND(Table2[[#This Row],[סגן]]=FALSE,Table2[[#This Row],[משנה]]=FALSE)),TRUE,FALSE)</f>
        <v>0</v>
      </c>
      <c r="S50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09" spans="1:20" x14ac:dyDescent="0.25">
      <c r="A509" s="1" t="s">
        <v>848</v>
      </c>
      <c r="B509" s="1" t="str">
        <f>Table2[[#This Row],[Column1]]</f>
        <v>שופטת בית משפט השלום כפר סבא</v>
      </c>
      <c r="C509" s="1" t="b">
        <f>IF(ISNUMBER(SEARCH(Table2[[#Headers],[סגן]],Table2[[#This Row],[role]:[role]])),TRUE,FALSE)</f>
        <v>0</v>
      </c>
      <c r="D509" s="1" t="b">
        <f>IF(ISNUMBER(SEARCH(Table2[[#Headers],[נשיא]],Table2[[#This Row],[role]:[role]])),TRUE,FALSE)</f>
        <v>0</v>
      </c>
      <c r="E509" s="1" t="b">
        <f>IF(ISNUMBER(SEARCH(Table2[[#Headers],[שופט]],Table2[[#This Row],[role]:[role]])),TRUE,FALSE)</f>
        <v>1</v>
      </c>
      <c r="F509" s="1" t="b">
        <f>IF(ISNUMBER(SEARCH(Table2[[#Headers],[רשם]],Table2[[#This Row],[role]:[role]])),TRUE,FALSE)</f>
        <v>0</v>
      </c>
      <c r="G509" s="1" t="b">
        <f>IF(ISNUMBER(SEARCH(Table2[[#Headers],[מחוזי]],Table2[[#This Row],[role]:[role]])),TRUE,FALSE)</f>
        <v>0</v>
      </c>
      <c r="H509" s="1" t="b">
        <f>IF(ISNUMBER(SEARCH(Table2[[#Headers],[שלום]],Table2[[#This Row],[role]:[role]])),TRUE,FALSE)</f>
        <v>1</v>
      </c>
      <c r="I509" s="1" t="b">
        <f>IF(ISNUMBER(SEARCH(Table2[[#Headers],[אזורי]],Table2[[#This Row],[role]:[role]])),TRUE,FALSE)</f>
        <v>0</v>
      </c>
      <c r="J509" s="1" t="b">
        <f>IF(ISNUMBER(SEARCH(Table2[[#Headers],[ארצי]],Table2[[#This Row],[role]:[role]])),TRUE,FALSE)</f>
        <v>0</v>
      </c>
      <c r="K509" s="1" t="b">
        <f>IF(ISNUMBER(SEARCH(Table2[[#Headers],[עבודה]],Table2[[#This Row],[role]:[role]])),TRUE,FALSE)</f>
        <v>0</v>
      </c>
      <c r="L509" s="1" t="b">
        <f>IF(ISNUMBER(SEARCH(Table2[[#Headers],[עליון]],Table2[[#This Row],[role]:[role]])),TRUE,FALSE)</f>
        <v>0</v>
      </c>
      <c r="M509" s="1" t="b">
        <f>IF(ISNUMBER(SEARCH(Table2[[#Headers],[נוער]],Table2[[#This Row],[role]:[role]])),TRUE,FALSE)</f>
        <v>0</v>
      </c>
      <c r="N509" s="1" t="b">
        <f>IF(ISNUMBER(SEARCH(Table2[[#Headers],[משנה]],Table2[[#This Row],[role]:[role]])),TRUE,FALSE)</f>
        <v>0</v>
      </c>
      <c r="O509" s="1" t="b">
        <f>IF(ISNUMBER(SEARCH(Table2[[#Headers],[בתי המשפט]],Table2[[#This Row],[role]:[role]])),TRUE,FALSE)</f>
        <v>0</v>
      </c>
      <c r="P509" s="1" t="b">
        <f>IF(ISNUMBER(SEARCH(Table2[[#Headers],[מנהל]],Table2[[#This Row],[role]:[role]])),TRUE,FALSE)</f>
        <v>0</v>
      </c>
      <c r="Q509" s="1" t="b">
        <f>IF(ISNUMBER(SEARCH(Table2[[#Headers],[תעבורה]],Table2[[#This Row],[role]:[role]])),TRUE,FALSE)</f>
        <v>0</v>
      </c>
      <c r="R509" s="1" t="b">
        <f>IF(AND(Table2[[#This Row],[נשיא]]=TRUE,AND(Table2[[#This Row],[סגן]]=FALSE,Table2[[#This Row],[משנה]]=FALSE)),TRUE,FALSE)</f>
        <v>0</v>
      </c>
      <c r="S50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0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0" spans="1:20" x14ac:dyDescent="0.25">
      <c r="A510" s="1" t="s">
        <v>3532</v>
      </c>
      <c r="B510" s="1" t="str">
        <f>Table2[[#This Row],[Column1]]</f>
        <v>שופטת בית משפט השלום כפר סבא בדימוס</v>
      </c>
      <c r="C510" s="1" t="b">
        <f>IF(ISNUMBER(SEARCH(Table2[[#Headers],[סגן]],Table2[[#This Row],[role]:[role]])),TRUE,FALSE)</f>
        <v>0</v>
      </c>
      <c r="D510" s="1" t="b">
        <f>IF(ISNUMBER(SEARCH(Table2[[#Headers],[נשיא]],Table2[[#This Row],[role]:[role]])),TRUE,FALSE)</f>
        <v>0</v>
      </c>
      <c r="E510" s="1" t="b">
        <f>IF(ISNUMBER(SEARCH(Table2[[#Headers],[שופט]],Table2[[#This Row],[role]:[role]])),TRUE,FALSE)</f>
        <v>1</v>
      </c>
      <c r="F510" s="1" t="b">
        <f>IF(ISNUMBER(SEARCH(Table2[[#Headers],[רשם]],Table2[[#This Row],[role]:[role]])),TRUE,FALSE)</f>
        <v>0</v>
      </c>
      <c r="G510" s="1" t="b">
        <f>IF(ISNUMBER(SEARCH(Table2[[#Headers],[מחוזי]],Table2[[#This Row],[role]:[role]])),TRUE,FALSE)</f>
        <v>0</v>
      </c>
      <c r="H510" s="1" t="b">
        <f>IF(ISNUMBER(SEARCH(Table2[[#Headers],[שלום]],Table2[[#This Row],[role]:[role]])),TRUE,FALSE)</f>
        <v>1</v>
      </c>
      <c r="I510" s="1" t="b">
        <f>IF(ISNUMBER(SEARCH(Table2[[#Headers],[אזורי]],Table2[[#This Row],[role]:[role]])),TRUE,FALSE)</f>
        <v>0</v>
      </c>
      <c r="J510" s="1" t="b">
        <f>IF(ISNUMBER(SEARCH(Table2[[#Headers],[ארצי]],Table2[[#This Row],[role]:[role]])),TRUE,FALSE)</f>
        <v>0</v>
      </c>
      <c r="K510" s="1" t="b">
        <f>IF(ISNUMBER(SEARCH(Table2[[#Headers],[עבודה]],Table2[[#This Row],[role]:[role]])),TRUE,FALSE)</f>
        <v>0</v>
      </c>
      <c r="L510" s="1" t="b">
        <f>IF(ISNUMBER(SEARCH(Table2[[#Headers],[עליון]],Table2[[#This Row],[role]:[role]])),TRUE,FALSE)</f>
        <v>0</v>
      </c>
      <c r="M510" s="1" t="b">
        <f>IF(ISNUMBER(SEARCH(Table2[[#Headers],[נוער]],Table2[[#This Row],[role]:[role]])),TRUE,FALSE)</f>
        <v>0</v>
      </c>
      <c r="N510" s="1" t="b">
        <f>IF(ISNUMBER(SEARCH(Table2[[#Headers],[משנה]],Table2[[#This Row],[role]:[role]])),TRUE,FALSE)</f>
        <v>0</v>
      </c>
      <c r="O510" s="1" t="b">
        <f>IF(ISNUMBER(SEARCH(Table2[[#Headers],[בתי המשפט]],Table2[[#This Row],[role]:[role]])),TRUE,FALSE)</f>
        <v>0</v>
      </c>
      <c r="P510" s="1" t="b">
        <f>IF(ISNUMBER(SEARCH(Table2[[#Headers],[מנהל]],Table2[[#This Row],[role]:[role]])),TRUE,FALSE)</f>
        <v>0</v>
      </c>
      <c r="Q510" s="1" t="b">
        <f>IF(ISNUMBER(SEARCH(Table2[[#Headers],[תעבורה]],Table2[[#This Row],[role]:[role]])),TRUE,FALSE)</f>
        <v>0</v>
      </c>
      <c r="R510" s="1" t="b">
        <f>IF(AND(Table2[[#This Row],[נשיא]]=TRUE,AND(Table2[[#This Row],[סגן]]=FALSE,Table2[[#This Row],[משנה]]=FALSE)),TRUE,FALSE)</f>
        <v>0</v>
      </c>
      <c r="S51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1" spans="1:20" x14ac:dyDescent="0.25">
      <c r="A511" s="1" t="s">
        <v>47</v>
      </c>
      <c r="B511" s="1" t="str">
        <f>Table2[[#This Row],[Column1]]</f>
        <v>שופטת בית משפט השלום נצרת</v>
      </c>
      <c r="C511" s="1" t="b">
        <f>IF(ISNUMBER(SEARCH(Table2[[#Headers],[סגן]],Table2[[#This Row],[role]:[role]])),TRUE,FALSE)</f>
        <v>0</v>
      </c>
      <c r="D511" s="1" t="b">
        <f>IF(ISNUMBER(SEARCH(Table2[[#Headers],[נשיא]],Table2[[#This Row],[role]:[role]])),TRUE,FALSE)</f>
        <v>0</v>
      </c>
      <c r="E511" s="1" t="b">
        <f>IF(ISNUMBER(SEARCH(Table2[[#Headers],[שופט]],Table2[[#This Row],[role]:[role]])),TRUE,FALSE)</f>
        <v>1</v>
      </c>
      <c r="F511" s="1" t="b">
        <f>IF(ISNUMBER(SEARCH(Table2[[#Headers],[רשם]],Table2[[#This Row],[role]:[role]])),TRUE,FALSE)</f>
        <v>0</v>
      </c>
      <c r="G511" s="1" t="b">
        <f>IF(ISNUMBER(SEARCH(Table2[[#Headers],[מחוזי]],Table2[[#This Row],[role]:[role]])),TRUE,FALSE)</f>
        <v>0</v>
      </c>
      <c r="H511" s="1" t="b">
        <f>IF(ISNUMBER(SEARCH(Table2[[#Headers],[שלום]],Table2[[#This Row],[role]:[role]])),TRUE,FALSE)</f>
        <v>1</v>
      </c>
      <c r="I511" s="1" t="b">
        <f>IF(ISNUMBER(SEARCH(Table2[[#Headers],[אזורי]],Table2[[#This Row],[role]:[role]])),TRUE,FALSE)</f>
        <v>0</v>
      </c>
      <c r="J511" s="1" t="b">
        <f>IF(ISNUMBER(SEARCH(Table2[[#Headers],[ארצי]],Table2[[#This Row],[role]:[role]])),TRUE,FALSE)</f>
        <v>0</v>
      </c>
      <c r="K511" s="1" t="b">
        <f>IF(ISNUMBER(SEARCH(Table2[[#Headers],[עבודה]],Table2[[#This Row],[role]:[role]])),TRUE,FALSE)</f>
        <v>0</v>
      </c>
      <c r="L511" s="1" t="b">
        <f>IF(ISNUMBER(SEARCH(Table2[[#Headers],[עליון]],Table2[[#This Row],[role]:[role]])),TRUE,FALSE)</f>
        <v>0</v>
      </c>
      <c r="M511" s="1" t="b">
        <f>IF(ISNUMBER(SEARCH(Table2[[#Headers],[נוער]],Table2[[#This Row],[role]:[role]])),TRUE,FALSE)</f>
        <v>0</v>
      </c>
      <c r="N511" s="1" t="b">
        <f>IF(ISNUMBER(SEARCH(Table2[[#Headers],[משנה]],Table2[[#This Row],[role]:[role]])),TRUE,FALSE)</f>
        <v>0</v>
      </c>
      <c r="O511" s="1" t="b">
        <f>IF(ISNUMBER(SEARCH(Table2[[#Headers],[בתי המשפט]],Table2[[#This Row],[role]:[role]])),TRUE,FALSE)</f>
        <v>0</v>
      </c>
      <c r="P511" s="1" t="b">
        <f>IF(ISNUMBER(SEARCH(Table2[[#Headers],[מנהל]],Table2[[#This Row],[role]:[role]])),TRUE,FALSE)</f>
        <v>0</v>
      </c>
      <c r="Q511" s="1" t="b">
        <f>IF(ISNUMBER(SEARCH(Table2[[#Headers],[תעבורה]],Table2[[#This Row],[role]:[role]])),TRUE,FALSE)</f>
        <v>0</v>
      </c>
      <c r="R511" s="1" t="b">
        <f>IF(AND(Table2[[#This Row],[נשיא]]=TRUE,AND(Table2[[#This Row],[סגן]]=FALSE,Table2[[#This Row],[משנה]]=FALSE)),TRUE,FALSE)</f>
        <v>0</v>
      </c>
      <c r="S51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2" spans="1:20" x14ac:dyDescent="0.25">
      <c r="A512" s="1" t="s">
        <v>1600</v>
      </c>
      <c r="B512" s="1" t="str">
        <f>Table2[[#This Row],[Column1]]</f>
        <v>שופטת בית משפט השלום נצרת בדימוס</v>
      </c>
      <c r="C512" s="1" t="b">
        <f>IF(ISNUMBER(SEARCH(Table2[[#Headers],[סגן]],Table2[[#This Row],[role]:[role]])),TRUE,FALSE)</f>
        <v>0</v>
      </c>
      <c r="D512" s="1" t="b">
        <f>IF(ISNUMBER(SEARCH(Table2[[#Headers],[נשיא]],Table2[[#This Row],[role]:[role]])),TRUE,FALSE)</f>
        <v>0</v>
      </c>
      <c r="E512" s="1" t="b">
        <f>IF(ISNUMBER(SEARCH(Table2[[#Headers],[שופט]],Table2[[#This Row],[role]:[role]])),TRUE,FALSE)</f>
        <v>1</v>
      </c>
      <c r="F512" s="1" t="b">
        <f>IF(ISNUMBER(SEARCH(Table2[[#Headers],[רשם]],Table2[[#This Row],[role]:[role]])),TRUE,FALSE)</f>
        <v>0</v>
      </c>
      <c r="G512" s="1" t="b">
        <f>IF(ISNUMBER(SEARCH(Table2[[#Headers],[מחוזי]],Table2[[#This Row],[role]:[role]])),TRUE,FALSE)</f>
        <v>0</v>
      </c>
      <c r="H512" s="1" t="b">
        <f>IF(ISNUMBER(SEARCH(Table2[[#Headers],[שלום]],Table2[[#This Row],[role]:[role]])),TRUE,FALSE)</f>
        <v>1</v>
      </c>
      <c r="I512" s="1" t="b">
        <f>IF(ISNUMBER(SEARCH(Table2[[#Headers],[אזורי]],Table2[[#This Row],[role]:[role]])),TRUE,FALSE)</f>
        <v>0</v>
      </c>
      <c r="J512" s="1" t="b">
        <f>IF(ISNUMBER(SEARCH(Table2[[#Headers],[ארצי]],Table2[[#This Row],[role]:[role]])),TRUE,FALSE)</f>
        <v>0</v>
      </c>
      <c r="K512" s="1" t="b">
        <f>IF(ISNUMBER(SEARCH(Table2[[#Headers],[עבודה]],Table2[[#This Row],[role]:[role]])),TRUE,FALSE)</f>
        <v>0</v>
      </c>
      <c r="L512" s="1" t="b">
        <f>IF(ISNUMBER(SEARCH(Table2[[#Headers],[עליון]],Table2[[#This Row],[role]:[role]])),TRUE,FALSE)</f>
        <v>0</v>
      </c>
      <c r="M512" s="1" t="b">
        <f>IF(ISNUMBER(SEARCH(Table2[[#Headers],[נוער]],Table2[[#This Row],[role]:[role]])),TRUE,FALSE)</f>
        <v>0</v>
      </c>
      <c r="N512" s="1" t="b">
        <f>IF(ISNUMBER(SEARCH(Table2[[#Headers],[משנה]],Table2[[#This Row],[role]:[role]])),TRUE,FALSE)</f>
        <v>0</v>
      </c>
      <c r="O512" s="1" t="b">
        <f>IF(ISNUMBER(SEARCH(Table2[[#Headers],[בתי המשפט]],Table2[[#This Row],[role]:[role]])),TRUE,FALSE)</f>
        <v>0</v>
      </c>
      <c r="P512" s="1" t="b">
        <f>IF(ISNUMBER(SEARCH(Table2[[#Headers],[מנהל]],Table2[[#This Row],[role]:[role]])),TRUE,FALSE)</f>
        <v>0</v>
      </c>
      <c r="Q512" s="1" t="b">
        <f>IF(ISNUMBER(SEARCH(Table2[[#Headers],[תעבורה]],Table2[[#This Row],[role]:[role]])),TRUE,FALSE)</f>
        <v>0</v>
      </c>
      <c r="R512" s="1" t="b">
        <f>IF(AND(Table2[[#This Row],[נשיא]]=TRUE,AND(Table2[[#This Row],[סגן]]=FALSE,Table2[[#This Row],[משנה]]=FALSE)),TRUE,FALSE)</f>
        <v>0</v>
      </c>
      <c r="S51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3" spans="1:20" x14ac:dyDescent="0.25">
      <c r="A513" s="1" t="s">
        <v>219</v>
      </c>
      <c r="B513" s="1" t="str">
        <f>Table2[[#This Row],[Column1]]</f>
        <v>שופטת בית משפט השלום נתניה</v>
      </c>
      <c r="C513" s="1" t="b">
        <f>IF(ISNUMBER(SEARCH(Table2[[#Headers],[סגן]],Table2[[#This Row],[role]:[role]])),TRUE,FALSE)</f>
        <v>0</v>
      </c>
      <c r="D513" s="1" t="b">
        <f>IF(ISNUMBER(SEARCH(Table2[[#Headers],[נשיא]],Table2[[#This Row],[role]:[role]])),TRUE,FALSE)</f>
        <v>0</v>
      </c>
      <c r="E513" s="1" t="b">
        <f>IF(ISNUMBER(SEARCH(Table2[[#Headers],[שופט]],Table2[[#This Row],[role]:[role]])),TRUE,FALSE)</f>
        <v>1</v>
      </c>
      <c r="F513" s="1" t="b">
        <f>IF(ISNUMBER(SEARCH(Table2[[#Headers],[רשם]],Table2[[#This Row],[role]:[role]])),TRUE,FALSE)</f>
        <v>0</v>
      </c>
      <c r="G513" s="1" t="b">
        <f>IF(ISNUMBER(SEARCH(Table2[[#Headers],[מחוזי]],Table2[[#This Row],[role]:[role]])),TRUE,FALSE)</f>
        <v>0</v>
      </c>
      <c r="H513" s="1" t="b">
        <f>IF(ISNUMBER(SEARCH(Table2[[#Headers],[שלום]],Table2[[#This Row],[role]:[role]])),TRUE,FALSE)</f>
        <v>1</v>
      </c>
      <c r="I513" s="1" t="b">
        <f>IF(ISNUMBER(SEARCH(Table2[[#Headers],[אזורי]],Table2[[#This Row],[role]:[role]])),TRUE,FALSE)</f>
        <v>0</v>
      </c>
      <c r="J513" s="1" t="b">
        <f>IF(ISNUMBER(SEARCH(Table2[[#Headers],[ארצי]],Table2[[#This Row],[role]:[role]])),TRUE,FALSE)</f>
        <v>0</v>
      </c>
      <c r="K513" s="1" t="b">
        <f>IF(ISNUMBER(SEARCH(Table2[[#Headers],[עבודה]],Table2[[#This Row],[role]:[role]])),TRUE,FALSE)</f>
        <v>0</v>
      </c>
      <c r="L513" s="1" t="b">
        <f>IF(ISNUMBER(SEARCH(Table2[[#Headers],[עליון]],Table2[[#This Row],[role]:[role]])),TRUE,FALSE)</f>
        <v>0</v>
      </c>
      <c r="M513" s="1" t="b">
        <f>IF(ISNUMBER(SEARCH(Table2[[#Headers],[נוער]],Table2[[#This Row],[role]:[role]])),TRUE,FALSE)</f>
        <v>0</v>
      </c>
      <c r="N513" s="1" t="b">
        <f>IF(ISNUMBER(SEARCH(Table2[[#Headers],[משנה]],Table2[[#This Row],[role]:[role]])),TRUE,FALSE)</f>
        <v>0</v>
      </c>
      <c r="O513" s="1" t="b">
        <f>IF(ISNUMBER(SEARCH(Table2[[#Headers],[בתי המשפט]],Table2[[#This Row],[role]:[role]])),TRUE,FALSE)</f>
        <v>0</v>
      </c>
      <c r="P513" s="1" t="b">
        <f>IF(ISNUMBER(SEARCH(Table2[[#Headers],[מנהל]],Table2[[#This Row],[role]:[role]])),TRUE,FALSE)</f>
        <v>0</v>
      </c>
      <c r="Q513" s="1" t="b">
        <f>IF(ISNUMBER(SEARCH(Table2[[#Headers],[תעבורה]],Table2[[#This Row],[role]:[role]])),TRUE,FALSE)</f>
        <v>0</v>
      </c>
      <c r="R513" s="1" t="b">
        <f>IF(AND(Table2[[#This Row],[נשיא]]=TRUE,AND(Table2[[#This Row],[סגן]]=FALSE,Table2[[#This Row],[משנה]]=FALSE)),TRUE,FALSE)</f>
        <v>0</v>
      </c>
      <c r="S51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4" spans="1:20" x14ac:dyDescent="0.25">
      <c r="A514" s="1" t="s">
        <v>941</v>
      </c>
      <c r="B514" s="1" t="str">
        <f>Table2[[#This Row],[Column1]]</f>
        <v>שופטת בית משפט השלום נתניה בדימוס</v>
      </c>
      <c r="C514" s="1" t="b">
        <f>IF(ISNUMBER(SEARCH(Table2[[#Headers],[סגן]],Table2[[#This Row],[role]:[role]])),TRUE,FALSE)</f>
        <v>0</v>
      </c>
      <c r="D514" s="1" t="b">
        <f>IF(ISNUMBER(SEARCH(Table2[[#Headers],[נשיא]],Table2[[#This Row],[role]:[role]])),TRUE,FALSE)</f>
        <v>0</v>
      </c>
      <c r="E514" s="1" t="b">
        <f>IF(ISNUMBER(SEARCH(Table2[[#Headers],[שופט]],Table2[[#This Row],[role]:[role]])),TRUE,FALSE)</f>
        <v>1</v>
      </c>
      <c r="F514" s="1" t="b">
        <f>IF(ISNUMBER(SEARCH(Table2[[#Headers],[רשם]],Table2[[#This Row],[role]:[role]])),TRUE,FALSE)</f>
        <v>0</v>
      </c>
      <c r="G514" s="1" t="b">
        <f>IF(ISNUMBER(SEARCH(Table2[[#Headers],[מחוזי]],Table2[[#This Row],[role]:[role]])),TRUE,FALSE)</f>
        <v>0</v>
      </c>
      <c r="H514" s="1" t="b">
        <f>IF(ISNUMBER(SEARCH(Table2[[#Headers],[שלום]],Table2[[#This Row],[role]:[role]])),TRUE,FALSE)</f>
        <v>1</v>
      </c>
      <c r="I514" s="1" t="b">
        <f>IF(ISNUMBER(SEARCH(Table2[[#Headers],[אזורי]],Table2[[#This Row],[role]:[role]])),TRUE,FALSE)</f>
        <v>0</v>
      </c>
      <c r="J514" s="1" t="b">
        <f>IF(ISNUMBER(SEARCH(Table2[[#Headers],[ארצי]],Table2[[#This Row],[role]:[role]])),TRUE,FALSE)</f>
        <v>0</v>
      </c>
      <c r="K514" s="1" t="b">
        <f>IF(ISNUMBER(SEARCH(Table2[[#Headers],[עבודה]],Table2[[#This Row],[role]:[role]])),TRUE,FALSE)</f>
        <v>0</v>
      </c>
      <c r="L514" s="1" t="b">
        <f>IF(ISNUMBER(SEARCH(Table2[[#Headers],[עליון]],Table2[[#This Row],[role]:[role]])),TRUE,FALSE)</f>
        <v>0</v>
      </c>
      <c r="M514" s="1" t="b">
        <f>IF(ISNUMBER(SEARCH(Table2[[#Headers],[נוער]],Table2[[#This Row],[role]:[role]])),TRUE,FALSE)</f>
        <v>0</v>
      </c>
      <c r="N514" s="1" t="b">
        <f>IF(ISNUMBER(SEARCH(Table2[[#Headers],[משנה]],Table2[[#This Row],[role]:[role]])),TRUE,FALSE)</f>
        <v>0</v>
      </c>
      <c r="O514" s="1" t="b">
        <f>IF(ISNUMBER(SEARCH(Table2[[#Headers],[בתי המשפט]],Table2[[#This Row],[role]:[role]])),TRUE,FALSE)</f>
        <v>0</v>
      </c>
      <c r="P514" s="1" t="b">
        <f>IF(ISNUMBER(SEARCH(Table2[[#Headers],[מנהל]],Table2[[#This Row],[role]:[role]])),TRUE,FALSE)</f>
        <v>0</v>
      </c>
      <c r="Q514" s="1" t="b">
        <f>IF(ISNUMBER(SEARCH(Table2[[#Headers],[תעבורה]],Table2[[#This Row],[role]:[role]])),TRUE,FALSE)</f>
        <v>0</v>
      </c>
      <c r="R514" s="1" t="b">
        <f>IF(AND(Table2[[#This Row],[נשיא]]=TRUE,AND(Table2[[#This Row],[סגן]]=FALSE,Table2[[#This Row],[משנה]]=FALSE)),TRUE,FALSE)</f>
        <v>0</v>
      </c>
      <c r="S51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5" spans="1:20" x14ac:dyDescent="0.25">
      <c r="A515" s="1" t="s">
        <v>945</v>
      </c>
      <c r="B515" s="1" t="str">
        <f>Table2[[#This Row],[Column1]]</f>
        <v>שופטת בית משפט השלום עכו</v>
      </c>
      <c r="C515" s="1" t="b">
        <f>IF(ISNUMBER(SEARCH(Table2[[#Headers],[סגן]],Table2[[#This Row],[role]:[role]])),TRUE,FALSE)</f>
        <v>0</v>
      </c>
      <c r="D515" s="1" t="b">
        <f>IF(ISNUMBER(SEARCH(Table2[[#Headers],[נשיא]],Table2[[#This Row],[role]:[role]])),TRUE,FALSE)</f>
        <v>0</v>
      </c>
      <c r="E515" s="1" t="b">
        <f>IF(ISNUMBER(SEARCH(Table2[[#Headers],[שופט]],Table2[[#This Row],[role]:[role]])),TRUE,FALSE)</f>
        <v>1</v>
      </c>
      <c r="F515" s="1" t="b">
        <f>IF(ISNUMBER(SEARCH(Table2[[#Headers],[רשם]],Table2[[#This Row],[role]:[role]])),TRUE,FALSE)</f>
        <v>0</v>
      </c>
      <c r="G515" s="1" t="b">
        <f>IF(ISNUMBER(SEARCH(Table2[[#Headers],[מחוזי]],Table2[[#This Row],[role]:[role]])),TRUE,FALSE)</f>
        <v>0</v>
      </c>
      <c r="H515" s="1" t="b">
        <f>IF(ISNUMBER(SEARCH(Table2[[#Headers],[שלום]],Table2[[#This Row],[role]:[role]])),TRUE,FALSE)</f>
        <v>1</v>
      </c>
      <c r="I515" s="1" t="b">
        <f>IF(ISNUMBER(SEARCH(Table2[[#Headers],[אזורי]],Table2[[#This Row],[role]:[role]])),TRUE,FALSE)</f>
        <v>0</v>
      </c>
      <c r="J515" s="1" t="b">
        <f>IF(ISNUMBER(SEARCH(Table2[[#Headers],[ארצי]],Table2[[#This Row],[role]:[role]])),TRUE,FALSE)</f>
        <v>0</v>
      </c>
      <c r="K515" s="1" t="b">
        <f>IF(ISNUMBER(SEARCH(Table2[[#Headers],[עבודה]],Table2[[#This Row],[role]:[role]])),TRUE,FALSE)</f>
        <v>0</v>
      </c>
      <c r="L515" s="1" t="b">
        <f>IF(ISNUMBER(SEARCH(Table2[[#Headers],[עליון]],Table2[[#This Row],[role]:[role]])),TRUE,FALSE)</f>
        <v>0</v>
      </c>
      <c r="M515" s="1" t="b">
        <f>IF(ISNUMBER(SEARCH(Table2[[#Headers],[נוער]],Table2[[#This Row],[role]:[role]])),TRUE,FALSE)</f>
        <v>0</v>
      </c>
      <c r="N515" s="1" t="b">
        <f>IF(ISNUMBER(SEARCH(Table2[[#Headers],[משנה]],Table2[[#This Row],[role]:[role]])),TRUE,FALSE)</f>
        <v>0</v>
      </c>
      <c r="O515" s="1" t="b">
        <f>IF(ISNUMBER(SEARCH(Table2[[#Headers],[בתי המשפט]],Table2[[#This Row],[role]:[role]])),TRUE,FALSE)</f>
        <v>0</v>
      </c>
      <c r="P515" s="1" t="b">
        <f>IF(ISNUMBER(SEARCH(Table2[[#Headers],[מנהל]],Table2[[#This Row],[role]:[role]])),TRUE,FALSE)</f>
        <v>0</v>
      </c>
      <c r="Q515" s="1" t="b">
        <f>IF(ISNUMBER(SEARCH(Table2[[#Headers],[תעבורה]],Table2[[#This Row],[role]:[role]])),TRUE,FALSE)</f>
        <v>0</v>
      </c>
      <c r="R515" s="1" t="b">
        <f>IF(AND(Table2[[#This Row],[נשיא]]=TRUE,AND(Table2[[#This Row],[סגן]]=FALSE,Table2[[#This Row],[משנה]]=FALSE)),TRUE,FALSE)</f>
        <v>0</v>
      </c>
      <c r="S51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6" spans="1:20" x14ac:dyDescent="0.25">
      <c r="A516" s="1" t="s">
        <v>1235</v>
      </c>
      <c r="B516" s="1" t="str">
        <f>Table2[[#This Row],[Column1]]</f>
        <v>שופטת בית משפט השלום עפולה</v>
      </c>
      <c r="C516" s="1" t="b">
        <f>IF(ISNUMBER(SEARCH(Table2[[#Headers],[סגן]],Table2[[#This Row],[role]:[role]])),TRUE,FALSE)</f>
        <v>0</v>
      </c>
      <c r="D516" s="1" t="b">
        <f>IF(ISNUMBER(SEARCH(Table2[[#Headers],[נשיא]],Table2[[#This Row],[role]:[role]])),TRUE,FALSE)</f>
        <v>0</v>
      </c>
      <c r="E516" s="1" t="b">
        <f>IF(ISNUMBER(SEARCH(Table2[[#Headers],[שופט]],Table2[[#This Row],[role]:[role]])),TRUE,FALSE)</f>
        <v>1</v>
      </c>
      <c r="F516" s="1" t="b">
        <f>IF(ISNUMBER(SEARCH(Table2[[#Headers],[רשם]],Table2[[#This Row],[role]:[role]])),TRUE,FALSE)</f>
        <v>0</v>
      </c>
      <c r="G516" s="1" t="b">
        <f>IF(ISNUMBER(SEARCH(Table2[[#Headers],[מחוזי]],Table2[[#This Row],[role]:[role]])),TRUE,FALSE)</f>
        <v>0</v>
      </c>
      <c r="H516" s="1" t="b">
        <f>IF(ISNUMBER(SEARCH(Table2[[#Headers],[שלום]],Table2[[#This Row],[role]:[role]])),TRUE,FALSE)</f>
        <v>1</v>
      </c>
      <c r="I516" s="1" t="b">
        <f>IF(ISNUMBER(SEARCH(Table2[[#Headers],[אזורי]],Table2[[#This Row],[role]:[role]])),TRUE,FALSE)</f>
        <v>0</v>
      </c>
      <c r="J516" s="1" t="b">
        <f>IF(ISNUMBER(SEARCH(Table2[[#Headers],[ארצי]],Table2[[#This Row],[role]:[role]])),TRUE,FALSE)</f>
        <v>0</v>
      </c>
      <c r="K516" s="1" t="b">
        <f>IF(ISNUMBER(SEARCH(Table2[[#Headers],[עבודה]],Table2[[#This Row],[role]:[role]])),TRUE,FALSE)</f>
        <v>0</v>
      </c>
      <c r="L516" s="1" t="b">
        <f>IF(ISNUMBER(SEARCH(Table2[[#Headers],[עליון]],Table2[[#This Row],[role]:[role]])),TRUE,FALSE)</f>
        <v>0</v>
      </c>
      <c r="M516" s="1" t="b">
        <f>IF(ISNUMBER(SEARCH(Table2[[#Headers],[נוער]],Table2[[#This Row],[role]:[role]])),TRUE,FALSE)</f>
        <v>0</v>
      </c>
      <c r="N516" s="1" t="b">
        <f>IF(ISNUMBER(SEARCH(Table2[[#Headers],[משנה]],Table2[[#This Row],[role]:[role]])),TRUE,FALSE)</f>
        <v>0</v>
      </c>
      <c r="O516" s="1" t="b">
        <f>IF(ISNUMBER(SEARCH(Table2[[#Headers],[בתי המשפט]],Table2[[#This Row],[role]:[role]])),TRUE,FALSE)</f>
        <v>0</v>
      </c>
      <c r="P516" s="1" t="b">
        <f>IF(ISNUMBER(SEARCH(Table2[[#Headers],[מנהל]],Table2[[#This Row],[role]:[role]])),TRUE,FALSE)</f>
        <v>0</v>
      </c>
      <c r="Q516" s="1" t="b">
        <f>IF(ISNUMBER(SEARCH(Table2[[#Headers],[תעבורה]],Table2[[#This Row],[role]:[role]])),TRUE,FALSE)</f>
        <v>0</v>
      </c>
      <c r="R516" s="1" t="b">
        <f>IF(AND(Table2[[#This Row],[נשיא]]=TRUE,AND(Table2[[#This Row],[סגן]]=FALSE,Table2[[#This Row],[משנה]]=FALSE)),TRUE,FALSE)</f>
        <v>0</v>
      </c>
      <c r="S51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7" spans="1:20" x14ac:dyDescent="0.25">
      <c r="A517" s="1" t="s">
        <v>245</v>
      </c>
      <c r="B517" s="1" t="str">
        <f>Table2[[#This Row],[Column1]]</f>
        <v>שופטת בית משפט השלום פ"ת</v>
      </c>
      <c r="C517" s="1" t="b">
        <f>IF(ISNUMBER(SEARCH(Table2[[#Headers],[סגן]],Table2[[#This Row],[role]:[role]])),TRUE,FALSE)</f>
        <v>0</v>
      </c>
      <c r="D517" s="1" t="b">
        <f>IF(ISNUMBER(SEARCH(Table2[[#Headers],[נשיא]],Table2[[#This Row],[role]:[role]])),TRUE,FALSE)</f>
        <v>0</v>
      </c>
      <c r="E517" s="1" t="b">
        <f>IF(ISNUMBER(SEARCH(Table2[[#Headers],[שופט]],Table2[[#This Row],[role]:[role]])),TRUE,FALSE)</f>
        <v>1</v>
      </c>
      <c r="F517" s="1" t="b">
        <f>IF(ISNUMBER(SEARCH(Table2[[#Headers],[רשם]],Table2[[#This Row],[role]:[role]])),TRUE,FALSE)</f>
        <v>0</v>
      </c>
      <c r="G517" s="1" t="b">
        <f>IF(ISNUMBER(SEARCH(Table2[[#Headers],[מחוזי]],Table2[[#This Row],[role]:[role]])),TRUE,FALSE)</f>
        <v>0</v>
      </c>
      <c r="H517" s="1" t="b">
        <f>IF(ISNUMBER(SEARCH(Table2[[#Headers],[שלום]],Table2[[#This Row],[role]:[role]])),TRUE,FALSE)</f>
        <v>1</v>
      </c>
      <c r="I517" s="1" t="b">
        <f>IF(ISNUMBER(SEARCH(Table2[[#Headers],[אזורי]],Table2[[#This Row],[role]:[role]])),TRUE,FALSE)</f>
        <v>0</v>
      </c>
      <c r="J517" s="1" t="b">
        <f>IF(ISNUMBER(SEARCH(Table2[[#Headers],[ארצי]],Table2[[#This Row],[role]:[role]])),TRUE,FALSE)</f>
        <v>0</v>
      </c>
      <c r="K517" s="1" t="b">
        <f>IF(ISNUMBER(SEARCH(Table2[[#Headers],[עבודה]],Table2[[#This Row],[role]:[role]])),TRUE,FALSE)</f>
        <v>0</v>
      </c>
      <c r="L517" s="1" t="b">
        <f>IF(ISNUMBER(SEARCH(Table2[[#Headers],[עליון]],Table2[[#This Row],[role]:[role]])),TRUE,FALSE)</f>
        <v>0</v>
      </c>
      <c r="M517" s="1" t="b">
        <f>IF(ISNUMBER(SEARCH(Table2[[#Headers],[נוער]],Table2[[#This Row],[role]:[role]])),TRUE,FALSE)</f>
        <v>0</v>
      </c>
      <c r="N517" s="1" t="b">
        <f>IF(ISNUMBER(SEARCH(Table2[[#Headers],[משנה]],Table2[[#This Row],[role]:[role]])),TRUE,FALSE)</f>
        <v>0</v>
      </c>
      <c r="O517" s="1" t="b">
        <f>IF(ISNUMBER(SEARCH(Table2[[#Headers],[בתי המשפט]],Table2[[#This Row],[role]:[role]])),TRUE,FALSE)</f>
        <v>0</v>
      </c>
      <c r="P517" s="1" t="b">
        <f>IF(ISNUMBER(SEARCH(Table2[[#Headers],[מנהל]],Table2[[#This Row],[role]:[role]])),TRUE,FALSE)</f>
        <v>0</v>
      </c>
      <c r="Q517" s="1" t="b">
        <f>IF(ISNUMBER(SEARCH(Table2[[#Headers],[תעבורה]],Table2[[#This Row],[role]:[role]])),TRUE,FALSE)</f>
        <v>0</v>
      </c>
      <c r="R517" s="1" t="b">
        <f>IF(AND(Table2[[#This Row],[נשיא]]=TRUE,AND(Table2[[#This Row],[סגן]]=FALSE,Table2[[#This Row],[משנה]]=FALSE)),TRUE,FALSE)</f>
        <v>0</v>
      </c>
      <c r="S51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8" spans="1:20" x14ac:dyDescent="0.25">
      <c r="A518" s="1" t="s">
        <v>2489</v>
      </c>
      <c r="B518" s="1" t="str">
        <f>Table2[[#This Row],[Column1]]</f>
        <v>שופטת בית משפט השלום פ"ת בדימוס</v>
      </c>
      <c r="C518" s="1" t="b">
        <f>IF(ISNUMBER(SEARCH(Table2[[#Headers],[סגן]],Table2[[#This Row],[role]:[role]])),TRUE,FALSE)</f>
        <v>0</v>
      </c>
      <c r="D518" s="1" t="b">
        <f>IF(ISNUMBER(SEARCH(Table2[[#Headers],[נשיא]],Table2[[#This Row],[role]:[role]])),TRUE,FALSE)</f>
        <v>0</v>
      </c>
      <c r="E518" s="1" t="b">
        <f>IF(ISNUMBER(SEARCH(Table2[[#Headers],[שופט]],Table2[[#This Row],[role]:[role]])),TRUE,FALSE)</f>
        <v>1</v>
      </c>
      <c r="F518" s="1" t="b">
        <f>IF(ISNUMBER(SEARCH(Table2[[#Headers],[רשם]],Table2[[#This Row],[role]:[role]])),TRUE,FALSE)</f>
        <v>0</v>
      </c>
      <c r="G518" s="1" t="b">
        <f>IF(ISNUMBER(SEARCH(Table2[[#Headers],[מחוזי]],Table2[[#This Row],[role]:[role]])),TRUE,FALSE)</f>
        <v>0</v>
      </c>
      <c r="H518" s="1" t="b">
        <f>IF(ISNUMBER(SEARCH(Table2[[#Headers],[שלום]],Table2[[#This Row],[role]:[role]])),TRUE,FALSE)</f>
        <v>1</v>
      </c>
      <c r="I518" s="1" t="b">
        <f>IF(ISNUMBER(SEARCH(Table2[[#Headers],[אזורי]],Table2[[#This Row],[role]:[role]])),TRUE,FALSE)</f>
        <v>0</v>
      </c>
      <c r="J518" s="1" t="b">
        <f>IF(ISNUMBER(SEARCH(Table2[[#Headers],[ארצי]],Table2[[#This Row],[role]:[role]])),TRUE,FALSE)</f>
        <v>0</v>
      </c>
      <c r="K518" s="1" t="b">
        <f>IF(ISNUMBER(SEARCH(Table2[[#Headers],[עבודה]],Table2[[#This Row],[role]:[role]])),TRUE,FALSE)</f>
        <v>0</v>
      </c>
      <c r="L518" s="1" t="b">
        <f>IF(ISNUMBER(SEARCH(Table2[[#Headers],[עליון]],Table2[[#This Row],[role]:[role]])),TRUE,FALSE)</f>
        <v>0</v>
      </c>
      <c r="M518" s="1" t="b">
        <f>IF(ISNUMBER(SEARCH(Table2[[#Headers],[נוער]],Table2[[#This Row],[role]:[role]])),TRUE,FALSE)</f>
        <v>0</v>
      </c>
      <c r="N518" s="1" t="b">
        <f>IF(ISNUMBER(SEARCH(Table2[[#Headers],[משנה]],Table2[[#This Row],[role]:[role]])),TRUE,FALSE)</f>
        <v>0</v>
      </c>
      <c r="O518" s="1" t="b">
        <f>IF(ISNUMBER(SEARCH(Table2[[#Headers],[בתי המשפט]],Table2[[#This Row],[role]:[role]])),TRUE,FALSE)</f>
        <v>0</v>
      </c>
      <c r="P518" s="1" t="b">
        <f>IF(ISNUMBER(SEARCH(Table2[[#Headers],[מנהל]],Table2[[#This Row],[role]:[role]])),TRUE,FALSE)</f>
        <v>0</v>
      </c>
      <c r="Q518" s="1" t="b">
        <f>IF(ISNUMBER(SEARCH(Table2[[#Headers],[תעבורה]],Table2[[#This Row],[role]:[role]])),TRUE,FALSE)</f>
        <v>0</v>
      </c>
      <c r="R518" s="1" t="b">
        <f>IF(AND(Table2[[#This Row],[נשיא]]=TRUE,AND(Table2[[#This Row],[סגן]]=FALSE,Table2[[#This Row],[משנה]]=FALSE)),TRUE,FALSE)</f>
        <v>0</v>
      </c>
      <c r="S51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19" spans="1:20" x14ac:dyDescent="0.25">
      <c r="A519" s="1" t="s">
        <v>756</v>
      </c>
      <c r="B519" s="1" t="str">
        <f>Table2[[#This Row],[Column1]]</f>
        <v>שופטת בית משפט השלום קריות</v>
      </c>
      <c r="C519" s="1" t="b">
        <f>IF(ISNUMBER(SEARCH(Table2[[#Headers],[סגן]],Table2[[#This Row],[role]:[role]])),TRUE,FALSE)</f>
        <v>0</v>
      </c>
      <c r="D519" s="1" t="b">
        <f>IF(ISNUMBER(SEARCH(Table2[[#Headers],[נשיא]],Table2[[#This Row],[role]:[role]])),TRUE,FALSE)</f>
        <v>0</v>
      </c>
      <c r="E519" s="1" t="b">
        <f>IF(ISNUMBER(SEARCH(Table2[[#Headers],[שופט]],Table2[[#This Row],[role]:[role]])),TRUE,FALSE)</f>
        <v>1</v>
      </c>
      <c r="F519" s="1" t="b">
        <f>IF(ISNUMBER(SEARCH(Table2[[#Headers],[רשם]],Table2[[#This Row],[role]:[role]])),TRUE,FALSE)</f>
        <v>0</v>
      </c>
      <c r="G519" s="1" t="b">
        <f>IF(ISNUMBER(SEARCH(Table2[[#Headers],[מחוזי]],Table2[[#This Row],[role]:[role]])),TRUE,FALSE)</f>
        <v>0</v>
      </c>
      <c r="H519" s="1" t="b">
        <f>IF(ISNUMBER(SEARCH(Table2[[#Headers],[שלום]],Table2[[#This Row],[role]:[role]])),TRUE,FALSE)</f>
        <v>1</v>
      </c>
      <c r="I519" s="1" t="b">
        <f>IF(ISNUMBER(SEARCH(Table2[[#Headers],[אזורי]],Table2[[#This Row],[role]:[role]])),TRUE,FALSE)</f>
        <v>0</v>
      </c>
      <c r="J519" s="1" t="b">
        <f>IF(ISNUMBER(SEARCH(Table2[[#Headers],[ארצי]],Table2[[#This Row],[role]:[role]])),TRUE,FALSE)</f>
        <v>0</v>
      </c>
      <c r="K519" s="1" t="b">
        <f>IF(ISNUMBER(SEARCH(Table2[[#Headers],[עבודה]],Table2[[#This Row],[role]:[role]])),TRUE,FALSE)</f>
        <v>0</v>
      </c>
      <c r="L519" s="1" t="b">
        <f>IF(ISNUMBER(SEARCH(Table2[[#Headers],[עליון]],Table2[[#This Row],[role]:[role]])),TRUE,FALSE)</f>
        <v>0</v>
      </c>
      <c r="M519" s="1" t="b">
        <f>IF(ISNUMBER(SEARCH(Table2[[#Headers],[נוער]],Table2[[#This Row],[role]:[role]])),TRUE,FALSE)</f>
        <v>0</v>
      </c>
      <c r="N519" s="1" t="b">
        <f>IF(ISNUMBER(SEARCH(Table2[[#Headers],[משנה]],Table2[[#This Row],[role]:[role]])),TRUE,FALSE)</f>
        <v>0</v>
      </c>
      <c r="O519" s="1" t="b">
        <f>IF(ISNUMBER(SEARCH(Table2[[#Headers],[בתי המשפט]],Table2[[#This Row],[role]:[role]])),TRUE,FALSE)</f>
        <v>0</v>
      </c>
      <c r="P519" s="1" t="b">
        <f>IF(ISNUMBER(SEARCH(Table2[[#Headers],[מנהל]],Table2[[#This Row],[role]:[role]])),TRUE,FALSE)</f>
        <v>0</v>
      </c>
      <c r="Q519" s="1" t="b">
        <f>IF(ISNUMBER(SEARCH(Table2[[#Headers],[תעבורה]],Table2[[#This Row],[role]:[role]])),TRUE,FALSE)</f>
        <v>0</v>
      </c>
      <c r="R519" s="1" t="b">
        <f>IF(AND(Table2[[#This Row],[נשיא]]=TRUE,AND(Table2[[#This Row],[סגן]]=FALSE,Table2[[#This Row],[משנה]]=FALSE)),TRUE,FALSE)</f>
        <v>0</v>
      </c>
      <c r="S51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1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0" spans="1:20" x14ac:dyDescent="0.25">
      <c r="A520" s="1" t="s">
        <v>772</v>
      </c>
      <c r="B520" s="1" t="str">
        <f>Table2[[#This Row],[Column1]]</f>
        <v>שופטת בית משפט השלום קריות בדימוס</v>
      </c>
      <c r="C520" s="1" t="b">
        <f>IF(ISNUMBER(SEARCH(Table2[[#Headers],[סגן]],Table2[[#This Row],[role]:[role]])),TRUE,FALSE)</f>
        <v>0</v>
      </c>
      <c r="D520" s="1" t="b">
        <f>IF(ISNUMBER(SEARCH(Table2[[#Headers],[נשיא]],Table2[[#This Row],[role]:[role]])),TRUE,FALSE)</f>
        <v>0</v>
      </c>
      <c r="E520" s="1" t="b">
        <f>IF(ISNUMBER(SEARCH(Table2[[#Headers],[שופט]],Table2[[#This Row],[role]:[role]])),TRUE,FALSE)</f>
        <v>1</v>
      </c>
      <c r="F520" s="1" t="b">
        <f>IF(ISNUMBER(SEARCH(Table2[[#Headers],[רשם]],Table2[[#This Row],[role]:[role]])),TRUE,FALSE)</f>
        <v>0</v>
      </c>
      <c r="G520" s="1" t="b">
        <f>IF(ISNUMBER(SEARCH(Table2[[#Headers],[מחוזי]],Table2[[#This Row],[role]:[role]])),TRUE,FALSE)</f>
        <v>0</v>
      </c>
      <c r="H520" s="1" t="b">
        <f>IF(ISNUMBER(SEARCH(Table2[[#Headers],[שלום]],Table2[[#This Row],[role]:[role]])),TRUE,FALSE)</f>
        <v>1</v>
      </c>
      <c r="I520" s="1" t="b">
        <f>IF(ISNUMBER(SEARCH(Table2[[#Headers],[אזורי]],Table2[[#This Row],[role]:[role]])),TRUE,FALSE)</f>
        <v>0</v>
      </c>
      <c r="J520" s="1" t="b">
        <f>IF(ISNUMBER(SEARCH(Table2[[#Headers],[ארצי]],Table2[[#This Row],[role]:[role]])),TRUE,FALSE)</f>
        <v>0</v>
      </c>
      <c r="K520" s="1" t="b">
        <f>IF(ISNUMBER(SEARCH(Table2[[#Headers],[עבודה]],Table2[[#This Row],[role]:[role]])),TRUE,FALSE)</f>
        <v>0</v>
      </c>
      <c r="L520" s="1" t="b">
        <f>IF(ISNUMBER(SEARCH(Table2[[#Headers],[עליון]],Table2[[#This Row],[role]:[role]])),TRUE,FALSE)</f>
        <v>0</v>
      </c>
      <c r="M520" s="1" t="b">
        <f>IF(ISNUMBER(SEARCH(Table2[[#Headers],[נוער]],Table2[[#This Row],[role]:[role]])),TRUE,FALSE)</f>
        <v>0</v>
      </c>
      <c r="N520" s="1" t="b">
        <f>IF(ISNUMBER(SEARCH(Table2[[#Headers],[משנה]],Table2[[#This Row],[role]:[role]])),TRUE,FALSE)</f>
        <v>0</v>
      </c>
      <c r="O520" s="1" t="b">
        <f>IF(ISNUMBER(SEARCH(Table2[[#Headers],[בתי המשפט]],Table2[[#This Row],[role]:[role]])),TRUE,FALSE)</f>
        <v>0</v>
      </c>
      <c r="P520" s="1" t="b">
        <f>IF(ISNUMBER(SEARCH(Table2[[#Headers],[מנהל]],Table2[[#This Row],[role]:[role]])),TRUE,FALSE)</f>
        <v>0</v>
      </c>
      <c r="Q520" s="1" t="b">
        <f>IF(ISNUMBER(SEARCH(Table2[[#Headers],[תעבורה]],Table2[[#This Row],[role]:[role]])),TRUE,FALSE)</f>
        <v>0</v>
      </c>
      <c r="R520" s="1" t="b">
        <f>IF(AND(Table2[[#This Row],[נשיא]]=TRUE,AND(Table2[[#This Row],[סגן]]=FALSE,Table2[[#This Row],[משנה]]=FALSE)),TRUE,FALSE)</f>
        <v>0</v>
      </c>
      <c r="S52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1" spans="1:20" x14ac:dyDescent="0.25">
      <c r="A521" s="1" t="s">
        <v>4187</v>
      </c>
      <c r="B521" s="1" t="str">
        <f>Table2[[#This Row],[Column1]]</f>
        <v>שופטת בית משפט השלום קרית שמונה</v>
      </c>
      <c r="C521" s="1" t="b">
        <f>IF(ISNUMBER(SEARCH(Table2[[#Headers],[סגן]],Table2[[#This Row],[role]:[role]])),TRUE,FALSE)</f>
        <v>0</v>
      </c>
      <c r="D521" s="1" t="b">
        <f>IF(ISNUMBER(SEARCH(Table2[[#Headers],[נשיא]],Table2[[#This Row],[role]:[role]])),TRUE,FALSE)</f>
        <v>0</v>
      </c>
      <c r="E521" s="1" t="b">
        <f>IF(ISNUMBER(SEARCH(Table2[[#Headers],[שופט]],Table2[[#This Row],[role]:[role]])),TRUE,FALSE)</f>
        <v>1</v>
      </c>
      <c r="F521" s="1" t="b">
        <f>IF(ISNUMBER(SEARCH(Table2[[#Headers],[רשם]],Table2[[#This Row],[role]:[role]])),TRUE,FALSE)</f>
        <v>0</v>
      </c>
      <c r="G521" s="1" t="b">
        <f>IF(ISNUMBER(SEARCH(Table2[[#Headers],[מחוזי]],Table2[[#This Row],[role]:[role]])),TRUE,FALSE)</f>
        <v>0</v>
      </c>
      <c r="H521" s="1" t="b">
        <f>IF(ISNUMBER(SEARCH(Table2[[#Headers],[שלום]],Table2[[#This Row],[role]:[role]])),TRUE,FALSE)</f>
        <v>1</v>
      </c>
      <c r="I521" s="1" t="b">
        <f>IF(ISNUMBER(SEARCH(Table2[[#Headers],[אזורי]],Table2[[#This Row],[role]:[role]])),TRUE,FALSE)</f>
        <v>0</v>
      </c>
      <c r="J521" s="1" t="b">
        <f>IF(ISNUMBER(SEARCH(Table2[[#Headers],[ארצי]],Table2[[#This Row],[role]:[role]])),TRUE,FALSE)</f>
        <v>0</v>
      </c>
      <c r="K521" s="1" t="b">
        <f>IF(ISNUMBER(SEARCH(Table2[[#Headers],[עבודה]],Table2[[#This Row],[role]:[role]])),TRUE,FALSE)</f>
        <v>0</v>
      </c>
      <c r="L521" s="1" t="b">
        <f>IF(ISNUMBER(SEARCH(Table2[[#Headers],[עליון]],Table2[[#This Row],[role]:[role]])),TRUE,FALSE)</f>
        <v>0</v>
      </c>
      <c r="M521" s="1" t="b">
        <f>IF(ISNUMBER(SEARCH(Table2[[#Headers],[נוער]],Table2[[#This Row],[role]:[role]])),TRUE,FALSE)</f>
        <v>0</v>
      </c>
      <c r="N521" s="1" t="b">
        <f>IF(ISNUMBER(SEARCH(Table2[[#Headers],[משנה]],Table2[[#This Row],[role]:[role]])),TRUE,FALSE)</f>
        <v>0</v>
      </c>
      <c r="O521" s="1" t="b">
        <f>IF(ISNUMBER(SEARCH(Table2[[#Headers],[בתי המשפט]],Table2[[#This Row],[role]:[role]])),TRUE,FALSE)</f>
        <v>0</v>
      </c>
      <c r="P521" s="1" t="b">
        <f>IF(ISNUMBER(SEARCH(Table2[[#Headers],[מנהל]],Table2[[#This Row],[role]:[role]])),TRUE,FALSE)</f>
        <v>0</v>
      </c>
      <c r="Q521" s="1" t="b">
        <f>IF(ISNUMBER(SEARCH(Table2[[#Headers],[תעבורה]],Table2[[#This Row],[role]:[role]])),TRUE,FALSE)</f>
        <v>0</v>
      </c>
      <c r="R521" s="1" t="b">
        <f>IF(AND(Table2[[#This Row],[נשיא]]=TRUE,AND(Table2[[#This Row],[סגן]]=FALSE,Table2[[#This Row],[משנה]]=FALSE)),TRUE,FALSE)</f>
        <v>0</v>
      </c>
      <c r="S52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2" spans="1:20" x14ac:dyDescent="0.25">
      <c r="A522" s="1" t="s">
        <v>3167</v>
      </c>
      <c r="B522" s="1" t="str">
        <f>Table2[[#This Row],[Column1]]</f>
        <v>שופטת בית משפט השלום קרית שמונה בדימוס</v>
      </c>
      <c r="C522" s="1" t="b">
        <f>IF(ISNUMBER(SEARCH(Table2[[#Headers],[סגן]],Table2[[#This Row],[role]:[role]])),TRUE,FALSE)</f>
        <v>0</v>
      </c>
      <c r="D522" s="1" t="b">
        <f>IF(ISNUMBER(SEARCH(Table2[[#Headers],[נשיא]],Table2[[#This Row],[role]:[role]])),TRUE,FALSE)</f>
        <v>0</v>
      </c>
      <c r="E522" s="1" t="b">
        <f>IF(ISNUMBER(SEARCH(Table2[[#Headers],[שופט]],Table2[[#This Row],[role]:[role]])),TRUE,FALSE)</f>
        <v>1</v>
      </c>
      <c r="F522" s="1" t="b">
        <f>IF(ISNUMBER(SEARCH(Table2[[#Headers],[רשם]],Table2[[#This Row],[role]:[role]])),TRUE,FALSE)</f>
        <v>0</v>
      </c>
      <c r="G522" s="1" t="b">
        <f>IF(ISNUMBER(SEARCH(Table2[[#Headers],[מחוזי]],Table2[[#This Row],[role]:[role]])),TRUE,FALSE)</f>
        <v>0</v>
      </c>
      <c r="H522" s="1" t="b">
        <f>IF(ISNUMBER(SEARCH(Table2[[#Headers],[שלום]],Table2[[#This Row],[role]:[role]])),TRUE,FALSE)</f>
        <v>1</v>
      </c>
      <c r="I522" s="1" t="b">
        <f>IF(ISNUMBER(SEARCH(Table2[[#Headers],[אזורי]],Table2[[#This Row],[role]:[role]])),TRUE,FALSE)</f>
        <v>0</v>
      </c>
      <c r="J522" s="1" t="b">
        <f>IF(ISNUMBER(SEARCH(Table2[[#Headers],[ארצי]],Table2[[#This Row],[role]:[role]])),TRUE,FALSE)</f>
        <v>0</v>
      </c>
      <c r="K522" s="1" t="b">
        <f>IF(ISNUMBER(SEARCH(Table2[[#Headers],[עבודה]],Table2[[#This Row],[role]:[role]])),TRUE,FALSE)</f>
        <v>0</v>
      </c>
      <c r="L522" s="1" t="b">
        <f>IF(ISNUMBER(SEARCH(Table2[[#Headers],[עליון]],Table2[[#This Row],[role]:[role]])),TRUE,FALSE)</f>
        <v>0</v>
      </c>
      <c r="M522" s="1" t="b">
        <f>IF(ISNUMBER(SEARCH(Table2[[#Headers],[נוער]],Table2[[#This Row],[role]:[role]])),TRUE,FALSE)</f>
        <v>0</v>
      </c>
      <c r="N522" s="1" t="b">
        <f>IF(ISNUMBER(SEARCH(Table2[[#Headers],[משנה]],Table2[[#This Row],[role]:[role]])),TRUE,FALSE)</f>
        <v>0</v>
      </c>
      <c r="O522" s="1" t="b">
        <f>IF(ISNUMBER(SEARCH(Table2[[#Headers],[בתי המשפט]],Table2[[#This Row],[role]:[role]])),TRUE,FALSE)</f>
        <v>0</v>
      </c>
      <c r="P522" s="1" t="b">
        <f>IF(ISNUMBER(SEARCH(Table2[[#Headers],[מנהל]],Table2[[#This Row],[role]:[role]])),TRUE,FALSE)</f>
        <v>0</v>
      </c>
      <c r="Q522" s="1" t="b">
        <f>IF(ISNUMBER(SEARCH(Table2[[#Headers],[תעבורה]],Table2[[#This Row],[role]:[role]])),TRUE,FALSE)</f>
        <v>0</v>
      </c>
      <c r="R522" s="1" t="b">
        <f>IF(AND(Table2[[#This Row],[נשיא]]=TRUE,AND(Table2[[#This Row],[סגן]]=FALSE,Table2[[#This Row],[משנה]]=FALSE)),TRUE,FALSE)</f>
        <v>0</v>
      </c>
      <c r="S52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3" spans="1:20" x14ac:dyDescent="0.25">
      <c r="A523" s="1" t="s">
        <v>255</v>
      </c>
      <c r="B523" s="1" t="str">
        <f>Table2[[#This Row],[Column1]]</f>
        <v>שופטת בית משפט השלום ראשל"צ</v>
      </c>
      <c r="C523" s="1" t="b">
        <f>IF(ISNUMBER(SEARCH(Table2[[#Headers],[סגן]],Table2[[#This Row],[role]:[role]])),TRUE,FALSE)</f>
        <v>0</v>
      </c>
      <c r="D523" s="1" t="b">
        <f>IF(ISNUMBER(SEARCH(Table2[[#Headers],[נשיא]],Table2[[#This Row],[role]:[role]])),TRUE,FALSE)</f>
        <v>0</v>
      </c>
      <c r="E523" s="1" t="b">
        <f>IF(ISNUMBER(SEARCH(Table2[[#Headers],[שופט]],Table2[[#This Row],[role]:[role]])),TRUE,FALSE)</f>
        <v>1</v>
      </c>
      <c r="F523" s="1" t="b">
        <f>IF(ISNUMBER(SEARCH(Table2[[#Headers],[רשם]],Table2[[#This Row],[role]:[role]])),TRUE,FALSE)</f>
        <v>0</v>
      </c>
      <c r="G523" s="1" t="b">
        <f>IF(ISNUMBER(SEARCH(Table2[[#Headers],[מחוזי]],Table2[[#This Row],[role]:[role]])),TRUE,FALSE)</f>
        <v>0</v>
      </c>
      <c r="H523" s="1" t="b">
        <f>IF(ISNUMBER(SEARCH(Table2[[#Headers],[שלום]],Table2[[#This Row],[role]:[role]])),TRUE,FALSE)</f>
        <v>1</v>
      </c>
      <c r="I523" s="1" t="b">
        <f>IF(ISNUMBER(SEARCH(Table2[[#Headers],[אזורי]],Table2[[#This Row],[role]:[role]])),TRUE,FALSE)</f>
        <v>0</v>
      </c>
      <c r="J523" s="1" t="b">
        <f>IF(ISNUMBER(SEARCH(Table2[[#Headers],[ארצי]],Table2[[#This Row],[role]:[role]])),TRUE,FALSE)</f>
        <v>0</v>
      </c>
      <c r="K523" s="1" t="b">
        <f>IF(ISNUMBER(SEARCH(Table2[[#Headers],[עבודה]],Table2[[#This Row],[role]:[role]])),TRUE,FALSE)</f>
        <v>0</v>
      </c>
      <c r="L523" s="1" t="b">
        <f>IF(ISNUMBER(SEARCH(Table2[[#Headers],[עליון]],Table2[[#This Row],[role]:[role]])),TRUE,FALSE)</f>
        <v>0</v>
      </c>
      <c r="M523" s="1" t="b">
        <f>IF(ISNUMBER(SEARCH(Table2[[#Headers],[נוער]],Table2[[#This Row],[role]:[role]])),TRUE,FALSE)</f>
        <v>0</v>
      </c>
      <c r="N523" s="1" t="b">
        <f>IF(ISNUMBER(SEARCH(Table2[[#Headers],[משנה]],Table2[[#This Row],[role]:[role]])),TRUE,FALSE)</f>
        <v>0</v>
      </c>
      <c r="O523" s="1" t="b">
        <f>IF(ISNUMBER(SEARCH(Table2[[#Headers],[בתי המשפט]],Table2[[#This Row],[role]:[role]])),TRUE,FALSE)</f>
        <v>0</v>
      </c>
      <c r="P523" s="1" t="b">
        <f>IF(ISNUMBER(SEARCH(Table2[[#Headers],[מנהל]],Table2[[#This Row],[role]:[role]])),TRUE,FALSE)</f>
        <v>0</v>
      </c>
      <c r="Q523" s="1" t="b">
        <f>IF(ISNUMBER(SEARCH(Table2[[#Headers],[תעבורה]],Table2[[#This Row],[role]:[role]])),TRUE,FALSE)</f>
        <v>0</v>
      </c>
      <c r="R523" s="1" t="b">
        <f>IF(AND(Table2[[#This Row],[נשיא]]=TRUE,AND(Table2[[#This Row],[סגן]]=FALSE,Table2[[#This Row],[משנה]]=FALSE)),TRUE,FALSE)</f>
        <v>0</v>
      </c>
      <c r="S52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4" spans="1:20" x14ac:dyDescent="0.25">
      <c r="A524" s="1" t="s">
        <v>3095</v>
      </c>
      <c r="B524" s="1" t="str">
        <f>Table2[[#This Row],[Column1]]</f>
        <v>שופטת בית משפט השלום ראשל"צ בדימוס</v>
      </c>
      <c r="C524" s="1" t="b">
        <f>IF(ISNUMBER(SEARCH(Table2[[#Headers],[סגן]],Table2[[#This Row],[role]:[role]])),TRUE,FALSE)</f>
        <v>0</v>
      </c>
      <c r="D524" s="1" t="b">
        <f>IF(ISNUMBER(SEARCH(Table2[[#Headers],[נשיא]],Table2[[#This Row],[role]:[role]])),TRUE,FALSE)</f>
        <v>0</v>
      </c>
      <c r="E524" s="1" t="b">
        <f>IF(ISNUMBER(SEARCH(Table2[[#Headers],[שופט]],Table2[[#This Row],[role]:[role]])),TRUE,FALSE)</f>
        <v>1</v>
      </c>
      <c r="F524" s="1" t="b">
        <f>IF(ISNUMBER(SEARCH(Table2[[#Headers],[רשם]],Table2[[#This Row],[role]:[role]])),TRUE,FALSE)</f>
        <v>0</v>
      </c>
      <c r="G524" s="1" t="b">
        <f>IF(ISNUMBER(SEARCH(Table2[[#Headers],[מחוזי]],Table2[[#This Row],[role]:[role]])),TRUE,FALSE)</f>
        <v>0</v>
      </c>
      <c r="H524" s="1" t="b">
        <f>IF(ISNUMBER(SEARCH(Table2[[#Headers],[שלום]],Table2[[#This Row],[role]:[role]])),TRUE,FALSE)</f>
        <v>1</v>
      </c>
      <c r="I524" s="1" t="b">
        <f>IF(ISNUMBER(SEARCH(Table2[[#Headers],[אזורי]],Table2[[#This Row],[role]:[role]])),TRUE,FALSE)</f>
        <v>0</v>
      </c>
      <c r="J524" s="1" t="b">
        <f>IF(ISNUMBER(SEARCH(Table2[[#Headers],[ארצי]],Table2[[#This Row],[role]:[role]])),TRUE,FALSE)</f>
        <v>0</v>
      </c>
      <c r="K524" s="1" t="b">
        <f>IF(ISNUMBER(SEARCH(Table2[[#Headers],[עבודה]],Table2[[#This Row],[role]:[role]])),TRUE,FALSE)</f>
        <v>0</v>
      </c>
      <c r="L524" s="1" t="b">
        <f>IF(ISNUMBER(SEARCH(Table2[[#Headers],[עליון]],Table2[[#This Row],[role]:[role]])),TRUE,FALSE)</f>
        <v>0</v>
      </c>
      <c r="M524" s="1" t="b">
        <f>IF(ISNUMBER(SEARCH(Table2[[#Headers],[נוער]],Table2[[#This Row],[role]:[role]])),TRUE,FALSE)</f>
        <v>0</v>
      </c>
      <c r="N524" s="1" t="b">
        <f>IF(ISNUMBER(SEARCH(Table2[[#Headers],[משנה]],Table2[[#This Row],[role]:[role]])),TRUE,FALSE)</f>
        <v>0</v>
      </c>
      <c r="O524" s="1" t="b">
        <f>IF(ISNUMBER(SEARCH(Table2[[#Headers],[בתי המשפט]],Table2[[#This Row],[role]:[role]])),TRUE,FALSE)</f>
        <v>0</v>
      </c>
      <c r="P524" s="1" t="b">
        <f>IF(ISNUMBER(SEARCH(Table2[[#Headers],[מנהל]],Table2[[#This Row],[role]:[role]])),TRUE,FALSE)</f>
        <v>0</v>
      </c>
      <c r="Q524" s="1" t="b">
        <f>IF(ISNUMBER(SEARCH(Table2[[#Headers],[תעבורה]],Table2[[#This Row],[role]:[role]])),TRUE,FALSE)</f>
        <v>0</v>
      </c>
      <c r="R524" s="1" t="b">
        <f>IF(AND(Table2[[#This Row],[נשיא]]=TRUE,AND(Table2[[#This Row],[סגן]]=FALSE,Table2[[#This Row],[משנה]]=FALSE)),TRUE,FALSE)</f>
        <v>0</v>
      </c>
      <c r="S52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5" spans="1:20" x14ac:dyDescent="0.25">
      <c r="A525" s="1" t="s">
        <v>1717</v>
      </c>
      <c r="B525" s="1" t="str">
        <f>Table2[[#This Row],[Column1]]</f>
        <v>שופטת בית משפט השלום רחובות</v>
      </c>
      <c r="C525" s="1" t="b">
        <f>IF(ISNUMBER(SEARCH(Table2[[#Headers],[סגן]],Table2[[#This Row],[role]:[role]])),TRUE,FALSE)</f>
        <v>0</v>
      </c>
      <c r="D525" s="1" t="b">
        <f>IF(ISNUMBER(SEARCH(Table2[[#Headers],[נשיא]],Table2[[#This Row],[role]:[role]])),TRUE,FALSE)</f>
        <v>0</v>
      </c>
      <c r="E525" s="1" t="b">
        <f>IF(ISNUMBER(SEARCH(Table2[[#Headers],[שופט]],Table2[[#This Row],[role]:[role]])),TRUE,FALSE)</f>
        <v>1</v>
      </c>
      <c r="F525" s="1" t="b">
        <f>IF(ISNUMBER(SEARCH(Table2[[#Headers],[רשם]],Table2[[#This Row],[role]:[role]])),TRUE,FALSE)</f>
        <v>0</v>
      </c>
      <c r="G525" s="1" t="b">
        <f>IF(ISNUMBER(SEARCH(Table2[[#Headers],[מחוזי]],Table2[[#This Row],[role]:[role]])),TRUE,FALSE)</f>
        <v>0</v>
      </c>
      <c r="H525" s="1" t="b">
        <f>IF(ISNUMBER(SEARCH(Table2[[#Headers],[שלום]],Table2[[#This Row],[role]:[role]])),TRUE,FALSE)</f>
        <v>1</v>
      </c>
      <c r="I525" s="1" t="b">
        <f>IF(ISNUMBER(SEARCH(Table2[[#Headers],[אזורי]],Table2[[#This Row],[role]:[role]])),TRUE,FALSE)</f>
        <v>0</v>
      </c>
      <c r="J525" s="1" t="b">
        <f>IF(ISNUMBER(SEARCH(Table2[[#Headers],[ארצי]],Table2[[#This Row],[role]:[role]])),TRUE,FALSE)</f>
        <v>0</v>
      </c>
      <c r="K525" s="1" t="b">
        <f>IF(ISNUMBER(SEARCH(Table2[[#Headers],[עבודה]],Table2[[#This Row],[role]:[role]])),TRUE,FALSE)</f>
        <v>0</v>
      </c>
      <c r="L525" s="1" t="b">
        <f>IF(ISNUMBER(SEARCH(Table2[[#Headers],[עליון]],Table2[[#This Row],[role]:[role]])),TRUE,FALSE)</f>
        <v>0</v>
      </c>
      <c r="M525" s="1" t="b">
        <f>IF(ISNUMBER(SEARCH(Table2[[#Headers],[נוער]],Table2[[#This Row],[role]:[role]])),TRUE,FALSE)</f>
        <v>0</v>
      </c>
      <c r="N525" s="1" t="b">
        <f>IF(ISNUMBER(SEARCH(Table2[[#Headers],[משנה]],Table2[[#This Row],[role]:[role]])),TRUE,FALSE)</f>
        <v>0</v>
      </c>
      <c r="O525" s="1" t="b">
        <f>IF(ISNUMBER(SEARCH(Table2[[#Headers],[בתי המשפט]],Table2[[#This Row],[role]:[role]])),TRUE,FALSE)</f>
        <v>0</v>
      </c>
      <c r="P525" s="1" t="b">
        <f>IF(ISNUMBER(SEARCH(Table2[[#Headers],[מנהל]],Table2[[#This Row],[role]:[role]])),TRUE,FALSE)</f>
        <v>0</v>
      </c>
      <c r="Q525" s="1" t="b">
        <f>IF(ISNUMBER(SEARCH(Table2[[#Headers],[תעבורה]],Table2[[#This Row],[role]:[role]])),TRUE,FALSE)</f>
        <v>0</v>
      </c>
      <c r="R525" s="1" t="b">
        <f>IF(AND(Table2[[#This Row],[נשיא]]=TRUE,AND(Table2[[#This Row],[סגן]]=FALSE,Table2[[#This Row],[משנה]]=FALSE)),TRUE,FALSE)</f>
        <v>0</v>
      </c>
      <c r="S52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6" spans="1:20" x14ac:dyDescent="0.25">
      <c r="A526" s="1" t="s">
        <v>3523</v>
      </c>
      <c r="B526" s="1" t="str">
        <f>Table2[[#This Row],[Column1]]</f>
        <v>שופטת בית משפט השלום רחובות בדימוס</v>
      </c>
      <c r="C526" s="1" t="b">
        <f>IF(ISNUMBER(SEARCH(Table2[[#Headers],[סגן]],Table2[[#This Row],[role]:[role]])),TRUE,FALSE)</f>
        <v>0</v>
      </c>
      <c r="D526" s="1" t="b">
        <f>IF(ISNUMBER(SEARCH(Table2[[#Headers],[נשיא]],Table2[[#This Row],[role]:[role]])),TRUE,FALSE)</f>
        <v>0</v>
      </c>
      <c r="E526" s="1" t="b">
        <f>IF(ISNUMBER(SEARCH(Table2[[#Headers],[שופט]],Table2[[#This Row],[role]:[role]])),TRUE,FALSE)</f>
        <v>1</v>
      </c>
      <c r="F526" s="1" t="b">
        <f>IF(ISNUMBER(SEARCH(Table2[[#Headers],[רשם]],Table2[[#This Row],[role]:[role]])),TRUE,FALSE)</f>
        <v>0</v>
      </c>
      <c r="G526" s="1" t="b">
        <f>IF(ISNUMBER(SEARCH(Table2[[#Headers],[מחוזי]],Table2[[#This Row],[role]:[role]])),TRUE,FALSE)</f>
        <v>0</v>
      </c>
      <c r="H526" s="1" t="b">
        <f>IF(ISNUMBER(SEARCH(Table2[[#Headers],[שלום]],Table2[[#This Row],[role]:[role]])),TRUE,FALSE)</f>
        <v>1</v>
      </c>
      <c r="I526" s="1" t="b">
        <f>IF(ISNUMBER(SEARCH(Table2[[#Headers],[אזורי]],Table2[[#This Row],[role]:[role]])),TRUE,FALSE)</f>
        <v>0</v>
      </c>
      <c r="J526" s="1" t="b">
        <f>IF(ISNUMBER(SEARCH(Table2[[#Headers],[ארצי]],Table2[[#This Row],[role]:[role]])),TRUE,FALSE)</f>
        <v>0</v>
      </c>
      <c r="K526" s="1" t="b">
        <f>IF(ISNUMBER(SEARCH(Table2[[#Headers],[עבודה]],Table2[[#This Row],[role]:[role]])),TRUE,FALSE)</f>
        <v>0</v>
      </c>
      <c r="L526" s="1" t="b">
        <f>IF(ISNUMBER(SEARCH(Table2[[#Headers],[עליון]],Table2[[#This Row],[role]:[role]])),TRUE,FALSE)</f>
        <v>0</v>
      </c>
      <c r="M526" s="1" t="b">
        <f>IF(ISNUMBER(SEARCH(Table2[[#Headers],[נוער]],Table2[[#This Row],[role]:[role]])),TRUE,FALSE)</f>
        <v>0</v>
      </c>
      <c r="N526" s="1" t="b">
        <f>IF(ISNUMBER(SEARCH(Table2[[#Headers],[משנה]],Table2[[#This Row],[role]:[role]])),TRUE,FALSE)</f>
        <v>0</v>
      </c>
      <c r="O526" s="1" t="b">
        <f>IF(ISNUMBER(SEARCH(Table2[[#Headers],[בתי המשפט]],Table2[[#This Row],[role]:[role]])),TRUE,FALSE)</f>
        <v>0</v>
      </c>
      <c r="P526" s="1" t="b">
        <f>IF(ISNUMBER(SEARCH(Table2[[#Headers],[מנהל]],Table2[[#This Row],[role]:[role]])),TRUE,FALSE)</f>
        <v>0</v>
      </c>
      <c r="Q526" s="1" t="b">
        <f>IF(ISNUMBER(SEARCH(Table2[[#Headers],[תעבורה]],Table2[[#This Row],[role]:[role]])),TRUE,FALSE)</f>
        <v>0</v>
      </c>
      <c r="R526" s="1" t="b">
        <f>IF(AND(Table2[[#This Row],[נשיא]]=TRUE,AND(Table2[[#This Row],[סגן]]=FALSE,Table2[[#This Row],[משנה]]=FALSE)),TRUE,FALSE)</f>
        <v>0</v>
      </c>
      <c r="S52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7" spans="1:20" x14ac:dyDescent="0.25">
      <c r="A527" s="1" t="s">
        <v>1345</v>
      </c>
      <c r="B527" s="1" t="str">
        <f>Table2[[#This Row],[Column1]]</f>
        <v>שופטת בית משפט השלום רמלה</v>
      </c>
      <c r="C527" s="1" t="b">
        <f>IF(ISNUMBER(SEARCH(Table2[[#Headers],[סגן]],Table2[[#This Row],[role]:[role]])),TRUE,FALSE)</f>
        <v>0</v>
      </c>
      <c r="D527" s="1" t="b">
        <f>IF(ISNUMBER(SEARCH(Table2[[#Headers],[נשיא]],Table2[[#This Row],[role]:[role]])),TRUE,FALSE)</f>
        <v>0</v>
      </c>
      <c r="E527" s="1" t="b">
        <f>IF(ISNUMBER(SEARCH(Table2[[#Headers],[שופט]],Table2[[#This Row],[role]:[role]])),TRUE,FALSE)</f>
        <v>1</v>
      </c>
      <c r="F527" s="1" t="b">
        <f>IF(ISNUMBER(SEARCH(Table2[[#Headers],[רשם]],Table2[[#This Row],[role]:[role]])),TRUE,FALSE)</f>
        <v>0</v>
      </c>
      <c r="G527" s="1" t="b">
        <f>IF(ISNUMBER(SEARCH(Table2[[#Headers],[מחוזי]],Table2[[#This Row],[role]:[role]])),TRUE,FALSE)</f>
        <v>0</v>
      </c>
      <c r="H527" s="1" t="b">
        <f>IF(ISNUMBER(SEARCH(Table2[[#Headers],[שלום]],Table2[[#This Row],[role]:[role]])),TRUE,FALSE)</f>
        <v>1</v>
      </c>
      <c r="I527" s="1" t="b">
        <f>IF(ISNUMBER(SEARCH(Table2[[#Headers],[אזורי]],Table2[[#This Row],[role]:[role]])),TRUE,FALSE)</f>
        <v>0</v>
      </c>
      <c r="J527" s="1" t="b">
        <f>IF(ISNUMBER(SEARCH(Table2[[#Headers],[ארצי]],Table2[[#This Row],[role]:[role]])),TRUE,FALSE)</f>
        <v>0</v>
      </c>
      <c r="K527" s="1" t="b">
        <f>IF(ISNUMBER(SEARCH(Table2[[#Headers],[עבודה]],Table2[[#This Row],[role]:[role]])),TRUE,FALSE)</f>
        <v>0</v>
      </c>
      <c r="L527" s="1" t="b">
        <f>IF(ISNUMBER(SEARCH(Table2[[#Headers],[עליון]],Table2[[#This Row],[role]:[role]])),TRUE,FALSE)</f>
        <v>0</v>
      </c>
      <c r="M527" s="1" t="b">
        <f>IF(ISNUMBER(SEARCH(Table2[[#Headers],[נוער]],Table2[[#This Row],[role]:[role]])),TRUE,FALSE)</f>
        <v>0</v>
      </c>
      <c r="N527" s="1" t="b">
        <f>IF(ISNUMBER(SEARCH(Table2[[#Headers],[משנה]],Table2[[#This Row],[role]:[role]])),TRUE,FALSE)</f>
        <v>0</v>
      </c>
      <c r="O527" s="1" t="b">
        <f>IF(ISNUMBER(SEARCH(Table2[[#Headers],[בתי המשפט]],Table2[[#This Row],[role]:[role]])),TRUE,FALSE)</f>
        <v>0</v>
      </c>
      <c r="P527" s="1" t="b">
        <f>IF(ISNUMBER(SEARCH(Table2[[#Headers],[מנהל]],Table2[[#This Row],[role]:[role]])),TRUE,FALSE)</f>
        <v>0</v>
      </c>
      <c r="Q527" s="1" t="b">
        <f>IF(ISNUMBER(SEARCH(Table2[[#Headers],[תעבורה]],Table2[[#This Row],[role]:[role]])),TRUE,FALSE)</f>
        <v>0</v>
      </c>
      <c r="R527" s="1" t="b">
        <f>IF(AND(Table2[[#This Row],[נשיא]]=TRUE,AND(Table2[[#This Row],[סגן]]=FALSE,Table2[[#This Row],[משנה]]=FALSE)),TRUE,FALSE)</f>
        <v>0</v>
      </c>
      <c r="S52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8" spans="1:20" x14ac:dyDescent="0.25">
      <c r="A528" s="1" t="s">
        <v>3785</v>
      </c>
      <c r="B528" s="1" t="str">
        <f>Table2[[#This Row],[Column1]]</f>
        <v>שופטת בית משפט השלום רמלה בדימוס</v>
      </c>
      <c r="C528" s="1" t="b">
        <f>IF(ISNUMBER(SEARCH(Table2[[#Headers],[סגן]],Table2[[#This Row],[role]:[role]])),TRUE,FALSE)</f>
        <v>0</v>
      </c>
      <c r="D528" s="1" t="b">
        <f>IF(ISNUMBER(SEARCH(Table2[[#Headers],[נשיא]],Table2[[#This Row],[role]:[role]])),TRUE,FALSE)</f>
        <v>0</v>
      </c>
      <c r="E528" s="1" t="b">
        <f>IF(ISNUMBER(SEARCH(Table2[[#Headers],[שופט]],Table2[[#This Row],[role]:[role]])),TRUE,FALSE)</f>
        <v>1</v>
      </c>
      <c r="F528" s="1" t="b">
        <f>IF(ISNUMBER(SEARCH(Table2[[#Headers],[רשם]],Table2[[#This Row],[role]:[role]])),TRUE,FALSE)</f>
        <v>0</v>
      </c>
      <c r="G528" s="1" t="b">
        <f>IF(ISNUMBER(SEARCH(Table2[[#Headers],[מחוזי]],Table2[[#This Row],[role]:[role]])),TRUE,FALSE)</f>
        <v>0</v>
      </c>
      <c r="H528" s="1" t="b">
        <f>IF(ISNUMBER(SEARCH(Table2[[#Headers],[שלום]],Table2[[#This Row],[role]:[role]])),TRUE,FALSE)</f>
        <v>1</v>
      </c>
      <c r="I528" s="1" t="b">
        <f>IF(ISNUMBER(SEARCH(Table2[[#Headers],[אזורי]],Table2[[#This Row],[role]:[role]])),TRUE,FALSE)</f>
        <v>0</v>
      </c>
      <c r="J528" s="1" t="b">
        <f>IF(ISNUMBER(SEARCH(Table2[[#Headers],[ארצי]],Table2[[#This Row],[role]:[role]])),TRUE,FALSE)</f>
        <v>0</v>
      </c>
      <c r="K528" s="1" t="b">
        <f>IF(ISNUMBER(SEARCH(Table2[[#Headers],[עבודה]],Table2[[#This Row],[role]:[role]])),TRUE,FALSE)</f>
        <v>0</v>
      </c>
      <c r="L528" s="1" t="b">
        <f>IF(ISNUMBER(SEARCH(Table2[[#Headers],[עליון]],Table2[[#This Row],[role]:[role]])),TRUE,FALSE)</f>
        <v>0</v>
      </c>
      <c r="M528" s="1" t="b">
        <f>IF(ISNUMBER(SEARCH(Table2[[#Headers],[נוער]],Table2[[#This Row],[role]:[role]])),TRUE,FALSE)</f>
        <v>0</v>
      </c>
      <c r="N528" s="1" t="b">
        <f>IF(ISNUMBER(SEARCH(Table2[[#Headers],[משנה]],Table2[[#This Row],[role]:[role]])),TRUE,FALSE)</f>
        <v>0</v>
      </c>
      <c r="O528" s="1" t="b">
        <f>IF(ISNUMBER(SEARCH(Table2[[#Headers],[בתי המשפט]],Table2[[#This Row],[role]:[role]])),TRUE,FALSE)</f>
        <v>0</v>
      </c>
      <c r="P528" s="1" t="b">
        <f>IF(ISNUMBER(SEARCH(Table2[[#Headers],[מנהל]],Table2[[#This Row],[role]:[role]])),TRUE,FALSE)</f>
        <v>0</v>
      </c>
      <c r="Q528" s="1" t="b">
        <f>IF(ISNUMBER(SEARCH(Table2[[#Headers],[תעבורה]],Table2[[#This Row],[role]:[role]])),TRUE,FALSE)</f>
        <v>0</v>
      </c>
      <c r="R528" s="1" t="b">
        <f>IF(AND(Table2[[#This Row],[נשיא]]=TRUE,AND(Table2[[#This Row],[סגן]]=FALSE,Table2[[#This Row],[משנה]]=FALSE)),TRUE,FALSE)</f>
        <v>0</v>
      </c>
      <c r="S52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29" spans="1:20" x14ac:dyDescent="0.25">
      <c r="A529" s="1" t="s">
        <v>204</v>
      </c>
      <c r="B529" s="1" t="str">
        <f>Table2[[#This Row],[Column1]]</f>
        <v>שופטת בית משפט השלום תל-אביב</v>
      </c>
      <c r="C529" s="1" t="b">
        <f>IF(ISNUMBER(SEARCH(Table2[[#Headers],[סגן]],Table2[[#This Row],[role]:[role]])),TRUE,FALSE)</f>
        <v>0</v>
      </c>
      <c r="D529" s="1" t="b">
        <f>IF(ISNUMBER(SEARCH(Table2[[#Headers],[נשיא]],Table2[[#This Row],[role]:[role]])),TRUE,FALSE)</f>
        <v>0</v>
      </c>
      <c r="E529" s="1" t="b">
        <f>IF(ISNUMBER(SEARCH(Table2[[#Headers],[שופט]],Table2[[#This Row],[role]:[role]])),TRUE,FALSE)</f>
        <v>1</v>
      </c>
      <c r="F529" s="1" t="b">
        <f>IF(ISNUMBER(SEARCH(Table2[[#Headers],[רשם]],Table2[[#This Row],[role]:[role]])),TRUE,FALSE)</f>
        <v>0</v>
      </c>
      <c r="G529" s="1" t="b">
        <f>IF(ISNUMBER(SEARCH(Table2[[#Headers],[מחוזי]],Table2[[#This Row],[role]:[role]])),TRUE,FALSE)</f>
        <v>0</v>
      </c>
      <c r="H529" s="1" t="b">
        <f>IF(ISNUMBER(SEARCH(Table2[[#Headers],[שלום]],Table2[[#This Row],[role]:[role]])),TRUE,FALSE)</f>
        <v>1</v>
      </c>
      <c r="I529" s="1" t="b">
        <f>IF(ISNUMBER(SEARCH(Table2[[#Headers],[אזורי]],Table2[[#This Row],[role]:[role]])),TRUE,FALSE)</f>
        <v>0</v>
      </c>
      <c r="J529" s="1" t="b">
        <f>IF(ISNUMBER(SEARCH(Table2[[#Headers],[ארצי]],Table2[[#This Row],[role]:[role]])),TRUE,FALSE)</f>
        <v>0</v>
      </c>
      <c r="K529" s="1" t="b">
        <f>IF(ISNUMBER(SEARCH(Table2[[#Headers],[עבודה]],Table2[[#This Row],[role]:[role]])),TRUE,FALSE)</f>
        <v>0</v>
      </c>
      <c r="L529" s="1" t="b">
        <f>IF(ISNUMBER(SEARCH(Table2[[#Headers],[עליון]],Table2[[#This Row],[role]:[role]])),TRUE,FALSE)</f>
        <v>0</v>
      </c>
      <c r="M529" s="1" t="b">
        <f>IF(ISNUMBER(SEARCH(Table2[[#Headers],[נוער]],Table2[[#This Row],[role]:[role]])),TRUE,FALSE)</f>
        <v>0</v>
      </c>
      <c r="N529" s="1" t="b">
        <f>IF(ISNUMBER(SEARCH(Table2[[#Headers],[משנה]],Table2[[#This Row],[role]:[role]])),TRUE,FALSE)</f>
        <v>0</v>
      </c>
      <c r="O529" s="1" t="b">
        <f>IF(ISNUMBER(SEARCH(Table2[[#Headers],[בתי המשפט]],Table2[[#This Row],[role]:[role]])),TRUE,FALSE)</f>
        <v>0</v>
      </c>
      <c r="P529" s="1" t="b">
        <f>IF(ISNUMBER(SEARCH(Table2[[#Headers],[מנהל]],Table2[[#This Row],[role]:[role]])),TRUE,FALSE)</f>
        <v>0</v>
      </c>
      <c r="Q529" s="1" t="b">
        <f>IF(ISNUMBER(SEARCH(Table2[[#Headers],[תעבורה]],Table2[[#This Row],[role]:[role]])),TRUE,FALSE)</f>
        <v>0</v>
      </c>
      <c r="R529" s="1" t="b">
        <f>IF(AND(Table2[[#This Row],[נשיא]]=TRUE,AND(Table2[[#This Row],[סגן]]=FALSE,Table2[[#This Row],[משנה]]=FALSE)),TRUE,FALSE)</f>
        <v>0</v>
      </c>
      <c r="S52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2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0" spans="1:20" x14ac:dyDescent="0.25">
      <c r="A530" s="1" t="s">
        <v>21</v>
      </c>
      <c r="B530" s="1" t="str">
        <f>Table2[[#This Row],[Column1]]</f>
        <v>שופטת בית משפט השלום תל-אביב בדימוס</v>
      </c>
      <c r="C530" s="1" t="b">
        <f>IF(ISNUMBER(SEARCH(Table2[[#Headers],[סגן]],Table2[[#This Row],[role]:[role]])),TRUE,FALSE)</f>
        <v>0</v>
      </c>
      <c r="D530" s="1" t="b">
        <f>IF(ISNUMBER(SEARCH(Table2[[#Headers],[נשיא]],Table2[[#This Row],[role]:[role]])),TRUE,FALSE)</f>
        <v>0</v>
      </c>
      <c r="E530" s="1" t="b">
        <f>IF(ISNUMBER(SEARCH(Table2[[#Headers],[שופט]],Table2[[#This Row],[role]:[role]])),TRUE,FALSE)</f>
        <v>1</v>
      </c>
      <c r="F530" s="1" t="b">
        <f>IF(ISNUMBER(SEARCH(Table2[[#Headers],[רשם]],Table2[[#This Row],[role]:[role]])),TRUE,FALSE)</f>
        <v>0</v>
      </c>
      <c r="G530" s="1" t="b">
        <f>IF(ISNUMBER(SEARCH(Table2[[#Headers],[מחוזי]],Table2[[#This Row],[role]:[role]])),TRUE,FALSE)</f>
        <v>0</v>
      </c>
      <c r="H530" s="1" t="b">
        <f>IF(ISNUMBER(SEARCH(Table2[[#Headers],[שלום]],Table2[[#This Row],[role]:[role]])),TRUE,FALSE)</f>
        <v>1</v>
      </c>
      <c r="I530" s="1" t="b">
        <f>IF(ISNUMBER(SEARCH(Table2[[#Headers],[אזורי]],Table2[[#This Row],[role]:[role]])),TRUE,FALSE)</f>
        <v>0</v>
      </c>
      <c r="J530" s="1" t="b">
        <f>IF(ISNUMBER(SEARCH(Table2[[#Headers],[ארצי]],Table2[[#This Row],[role]:[role]])),TRUE,FALSE)</f>
        <v>0</v>
      </c>
      <c r="K530" s="1" t="b">
        <f>IF(ISNUMBER(SEARCH(Table2[[#Headers],[עבודה]],Table2[[#This Row],[role]:[role]])),TRUE,FALSE)</f>
        <v>0</v>
      </c>
      <c r="L530" s="1" t="b">
        <f>IF(ISNUMBER(SEARCH(Table2[[#Headers],[עליון]],Table2[[#This Row],[role]:[role]])),TRUE,FALSE)</f>
        <v>0</v>
      </c>
      <c r="M530" s="1" t="b">
        <f>IF(ISNUMBER(SEARCH(Table2[[#Headers],[נוער]],Table2[[#This Row],[role]:[role]])),TRUE,FALSE)</f>
        <v>0</v>
      </c>
      <c r="N530" s="1" t="b">
        <f>IF(ISNUMBER(SEARCH(Table2[[#Headers],[משנה]],Table2[[#This Row],[role]:[role]])),TRUE,FALSE)</f>
        <v>0</v>
      </c>
      <c r="O530" s="1" t="b">
        <f>IF(ISNUMBER(SEARCH(Table2[[#Headers],[בתי המשפט]],Table2[[#This Row],[role]:[role]])),TRUE,FALSE)</f>
        <v>0</v>
      </c>
      <c r="P530" s="1" t="b">
        <f>IF(ISNUMBER(SEARCH(Table2[[#Headers],[מנהל]],Table2[[#This Row],[role]:[role]])),TRUE,FALSE)</f>
        <v>0</v>
      </c>
      <c r="Q530" s="1" t="b">
        <f>IF(ISNUMBER(SEARCH(Table2[[#Headers],[תעבורה]],Table2[[#This Row],[role]:[role]])),TRUE,FALSE)</f>
        <v>0</v>
      </c>
      <c r="R530" s="1" t="b">
        <f>IF(AND(Table2[[#This Row],[נשיא]]=TRUE,AND(Table2[[#This Row],[סגן]]=FALSE,Table2[[#This Row],[משנה]]=FALSE)),TRUE,FALSE)</f>
        <v>0</v>
      </c>
      <c r="S53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1" spans="1:20" x14ac:dyDescent="0.25">
      <c r="A531" s="1" t="s">
        <v>4164</v>
      </c>
      <c r="B531" s="1" t="str">
        <f>Table2[[#This Row],[Column1]]</f>
        <v>שופטת בית משפט תעבורה בשלום אשדוד</v>
      </c>
      <c r="C531" s="1" t="b">
        <f>IF(ISNUMBER(SEARCH(Table2[[#Headers],[סגן]],Table2[[#This Row],[role]:[role]])),TRUE,FALSE)</f>
        <v>0</v>
      </c>
      <c r="D531" s="1" t="b">
        <f>IF(ISNUMBER(SEARCH(Table2[[#Headers],[נשיא]],Table2[[#This Row],[role]:[role]])),TRUE,FALSE)</f>
        <v>0</v>
      </c>
      <c r="E531" s="1" t="b">
        <f>IF(ISNUMBER(SEARCH(Table2[[#Headers],[שופט]],Table2[[#This Row],[role]:[role]])),TRUE,FALSE)</f>
        <v>1</v>
      </c>
      <c r="F531" s="1" t="b">
        <f>IF(ISNUMBER(SEARCH(Table2[[#Headers],[רשם]],Table2[[#This Row],[role]:[role]])),TRUE,FALSE)</f>
        <v>0</v>
      </c>
      <c r="G531" s="1" t="b">
        <f>IF(ISNUMBER(SEARCH(Table2[[#Headers],[מחוזי]],Table2[[#This Row],[role]:[role]])),TRUE,FALSE)</f>
        <v>0</v>
      </c>
      <c r="H531" s="1" t="b">
        <f>IF(ISNUMBER(SEARCH(Table2[[#Headers],[שלום]],Table2[[#This Row],[role]:[role]])),TRUE,FALSE)</f>
        <v>1</v>
      </c>
      <c r="I531" s="1" t="b">
        <f>IF(ISNUMBER(SEARCH(Table2[[#Headers],[אזורי]],Table2[[#This Row],[role]:[role]])),TRUE,FALSE)</f>
        <v>0</v>
      </c>
      <c r="J531" s="1" t="b">
        <f>IF(ISNUMBER(SEARCH(Table2[[#Headers],[ארצי]],Table2[[#This Row],[role]:[role]])),TRUE,FALSE)</f>
        <v>0</v>
      </c>
      <c r="K531" s="1" t="b">
        <f>IF(ISNUMBER(SEARCH(Table2[[#Headers],[עבודה]],Table2[[#This Row],[role]:[role]])),TRUE,FALSE)</f>
        <v>0</v>
      </c>
      <c r="L531" s="1" t="b">
        <f>IF(ISNUMBER(SEARCH(Table2[[#Headers],[עליון]],Table2[[#This Row],[role]:[role]])),TRUE,FALSE)</f>
        <v>0</v>
      </c>
      <c r="M531" s="1" t="b">
        <f>IF(ISNUMBER(SEARCH(Table2[[#Headers],[נוער]],Table2[[#This Row],[role]:[role]])),TRUE,FALSE)</f>
        <v>0</v>
      </c>
      <c r="N531" s="1" t="b">
        <f>IF(ISNUMBER(SEARCH(Table2[[#Headers],[משנה]],Table2[[#This Row],[role]:[role]])),TRUE,FALSE)</f>
        <v>0</v>
      </c>
      <c r="O531" s="1" t="b">
        <f>IF(ISNUMBER(SEARCH(Table2[[#Headers],[בתי המשפט]],Table2[[#This Row],[role]:[role]])),TRUE,FALSE)</f>
        <v>0</v>
      </c>
      <c r="P531" s="1" t="b">
        <f>IF(ISNUMBER(SEARCH(Table2[[#Headers],[מנהל]],Table2[[#This Row],[role]:[role]])),TRUE,FALSE)</f>
        <v>0</v>
      </c>
      <c r="Q531" s="1" t="b">
        <f>IF(ISNUMBER(SEARCH(Table2[[#Headers],[תעבורה]],Table2[[#This Row],[role]:[role]])),TRUE,FALSE)</f>
        <v>1</v>
      </c>
      <c r="R531" s="1" t="b">
        <f>IF(AND(Table2[[#This Row],[נשיא]]=TRUE,AND(Table2[[#This Row],[סגן]]=FALSE,Table2[[#This Row],[משנה]]=FALSE)),TRUE,FALSE)</f>
        <v>0</v>
      </c>
      <c r="S53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2" spans="1:20" x14ac:dyDescent="0.25">
      <c r="A532" s="1" t="s">
        <v>710</v>
      </c>
      <c r="B532" s="1" t="str">
        <f>Table2[[#This Row],[Column1]]</f>
        <v>שופטת בית משפט תעבורה בשלום אשקלון</v>
      </c>
      <c r="C532" s="1" t="b">
        <f>IF(ISNUMBER(SEARCH(Table2[[#Headers],[סגן]],Table2[[#This Row],[role]:[role]])),TRUE,FALSE)</f>
        <v>0</v>
      </c>
      <c r="D532" s="1" t="b">
        <f>IF(ISNUMBER(SEARCH(Table2[[#Headers],[נשיא]],Table2[[#This Row],[role]:[role]])),TRUE,FALSE)</f>
        <v>0</v>
      </c>
      <c r="E532" s="1" t="b">
        <f>IF(ISNUMBER(SEARCH(Table2[[#Headers],[שופט]],Table2[[#This Row],[role]:[role]])),TRUE,FALSE)</f>
        <v>1</v>
      </c>
      <c r="F532" s="1" t="b">
        <f>IF(ISNUMBER(SEARCH(Table2[[#Headers],[רשם]],Table2[[#This Row],[role]:[role]])),TRUE,FALSE)</f>
        <v>0</v>
      </c>
      <c r="G532" s="1" t="b">
        <f>IF(ISNUMBER(SEARCH(Table2[[#Headers],[מחוזי]],Table2[[#This Row],[role]:[role]])),TRUE,FALSE)</f>
        <v>0</v>
      </c>
      <c r="H532" s="1" t="b">
        <f>IF(ISNUMBER(SEARCH(Table2[[#Headers],[שלום]],Table2[[#This Row],[role]:[role]])),TRUE,FALSE)</f>
        <v>1</v>
      </c>
      <c r="I532" s="1" t="b">
        <f>IF(ISNUMBER(SEARCH(Table2[[#Headers],[אזורי]],Table2[[#This Row],[role]:[role]])),TRUE,FALSE)</f>
        <v>0</v>
      </c>
      <c r="J532" s="1" t="b">
        <f>IF(ISNUMBER(SEARCH(Table2[[#Headers],[ארצי]],Table2[[#This Row],[role]:[role]])),TRUE,FALSE)</f>
        <v>0</v>
      </c>
      <c r="K532" s="1" t="b">
        <f>IF(ISNUMBER(SEARCH(Table2[[#Headers],[עבודה]],Table2[[#This Row],[role]:[role]])),TRUE,FALSE)</f>
        <v>0</v>
      </c>
      <c r="L532" s="1" t="b">
        <f>IF(ISNUMBER(SEARCH(Table2[[#Headers],[עליון]],Table2[[#This Row],[role]:[role]])),TRUE,FALSE)</f>
        <v>0</v>
      </c>
      <c r="M532" s="1" t="b">
        <f>IF(ISNUMBER(SEARCH(Table2[[#Headers],[נוער]],Table2[[#This Row],[role]:[role]])),TRUE,FALSE)</f>
        <v>0</v>
      </c>
      <c r="N532" s="1" t="b">
        <f>IF(ISNUMBER(SEARCH(Table2[[#Headers],[משנה]],Table2[[#This Row],[role]:[role]])),TRUE,FALSE)</f>
        <v>0</v>
      </c>
      <c r="O532" s="1" t="b">
        <f>IF(ISNUMBER(SEARCH(Table2[[#Headers],[בתי המשפט]],Table2[[#This Row],[role]:[role]])),TRUE,FALSE)</f>
        <v>0</v>
      </c>
      <c r="P532" s="1" t="b">
        <f>IF(ISNUMBER(SEARCH(Table2[[#Headers],[מנהל]],Table2[[#This Row],[role]:[role]])),TRUE,FALSE)</f>
        <v>0</v>
      </c>
      <c r="Q532" s="1" t="b">
        <f>IF(ISNUMBER(SEARCH(Table2[[#Headers],[תעבורה]],Table2[[#This Row],[role]:[role]])),TRUE,FALSE)</f>
        <v>1</v>
      </c>
      <c r="R532" s="1" t="b">
        <f>IF(AND(Table2[[#This Row],[נשיא]]=TRUE,AND(Table2[[#This Row],[סגן]]=FALSE,Table2[[#This Row],[משנה]]=FALSE)),TRUE,FALSE)</f>
        <v>0</v>
      </c>
      <c r="S53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3" spans="1:20" x14ac:dyDescent="0.25">
      <c r="A533" s="1" t="s">
        <v>1450</v>
      </c>
      <c r="B533" s="1" t="str">
        <f>Table2[[#This Row],[Column1]]</f>
        <v>שופטת בית משפט תעבורה בשלום באר שבע</v>
      </c>
      <c r="C533" s="1" t="b">
        <f>IF(ISNUMBER(SEARCH(Table2[[#Headers],[סגן]],Table2[[#This Row],[role]:[role]])),TRUE,FALSE)</f>
        <v>0</v>
      </c>
      <c r="D533" s="1" t="b">
        <f>IF(ISNUMBER(SEARCH(Table2[[#Headers],[נשיא]],Table2[[#This Row],[role]:[role]])),TRUE,FALSE)</f>
        <v>0</v>
      </c>
      <c r="E533" s="1" t="b">
        <f>IF(ISNUMBER(SEARCH(Table2[[#Headers],[שופט]],Table2[[#This Row],[role]:[role]])),TRUE,FALSE)</f>
        <v>1</v>
      </c>
      <c r="F533" s="1" t="b">
        <f>IF(ISNUMBER(SEARCH(Table2[[#Headers],[רשם]],Table2[[#This Row],[role]:[role]])),TRUE,FALSE)</f>
        <v>0</v>
      </c>
      <c r="G533" s="1" t="b">
        <f>IF(ISNUMBER(SEARCH(Table2[[#Headers],[מחוזי]],Table2[[#This Row],[role]:[role]])),TRUE,FALSE)</f>
        <v>0</v>
      </c>
      <c r="H533" s="1" t="b">
        <f>IF(ISNUMBER(SEARCH(Table2[[#Headers],[שלום]],Table2[[#This Row],[role]:[role]])),TRUE,FALSE)</f>
        <v>1</v>
      </c>
      <c r="I533" s="1" t="b">
        <f>IF(ISNUMBER(SEARCH(Table2[[#Headers],[אזורי]],Table2[[#This Row],[role]:[role]])),TRUE,FALSE)</f>
        <v>0</v>
      </c>
      <c r="J533" s="1" t="b">
        <f>IF(ISNUMBER(SEARCH(Table2[[#Headers],[ארצי]],Table2[[#This Row],[role]:[role]])),TRUE,FALSE)</f>
        <v>0</v>
      </c>
      <c r="K533" s="1" t="b">
        <f>IF(ISNUMBER(SEARCH(Table2[[#Headers],[עבודה]],Table2[[#This Row],[role]:[role]])),TRUE,FALSE)</f>
        <v>0</v>
      </c>
      <c r="L533" s="1" t="b">
        <f>IF(ISNUMBER(SEARCH(Table2[[#Headers],[עליון]],Table2[[#This Row],[role]:[role]])),TRUE,FALSE)</f>
        <v>0</v>
      </c>
      <c r="M533" s="1" t="b">
        <f>IF(ISNUMBER(SEARCH(Table2[[#Headers],[נוער]],Table2[[#This Row],[role]:[role]])),TRUE,FALSE)</f>
        <v>0</v>
      </c>
      <c r="N533" s="1" t="b">
        <f>IF(ISNUMBER(SEARCH(Table2[[#Headers],[משנה]],Table2[[#This Row],[role]:[role]])),TRUE,FALSE)</f>
        <v>0</v>
      </c>
      <c r="O533" s="1" t="b">
        <f>IF(ISNUMBER(SEARCH(Table2[[#Headers],[בתי המשפט]],Table2[[#This Row],[role]:[role]])),TRUE,FALSE)</f>
        <v>0</v>
      </c>
      <c r="P533" s="1" t="b">
        <f>IF(ISNUMBER(SEARCH(Table2[[#Headers],[מנהל]],Table2[[#This Row],[role]:[role]])),TRUE,FALSE)</f>
        <v>0</v>
      </c>
      <c r="Q533" s="1" t="b">
        <f>IF(ISNUMBER(SEARCH(Table2[[#Headers],[תעבורה]],Table2[[#This Row],[role]:[role]])),TRUE,FALSE)</f>
        <v>1</v>
      </c>
      <c r="R533" s="1" t="b">
        <f>IF(AND(Table2[[#This Row],[נשיא]]=TRUE,AND(Table2[[#This Row],[סגן]]=FALSE,Table2[[#This Row],[משנה]]=FALSE)),TRUE,FALSE)</f>
        <v>0</v>
      </c>
      <c r="S53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4" spans="1:20" x14ac:dyDescent="0.25">
      <c r="A534" s="1" t="s">
        <v>3505</v>
      </c>
      <c r="B534" s="1" t="str">
        <f>Table2[[#This Row],[Column1]]</f>
        <v>שופטת בית משפט תעבורה בשלום חיפה</v>
      </c>
      <c r="C534" s="1" t="b">
        <f>IF(ISNUMBER(SEARCH(Table2[[#Headers],[סגן]],Table2[[#This Row],[role]:[role]])),TRUE,FALSE)</f>
        <v>0</v>
      </c>
      <c r="D534" s="1" t="b">
        <f>IF(ISNUMBER(SEARCH(Table2[[#Headers],[נשיא]],Table2[[#This Row],[role]:[role]])),TRUE,FALSE)</f>
        <v>0</v>
      </c>
      <c r="E534" s="1" t="b">
        <f>IF(ISNUMBER(SEARCH(Table2[[#Headers],[שופט]],Table2[[#This Row],[role]:[role]])),TRUE,FALSE)</f>
        <v>1</v>
      </c>
      <c r="F534" s="1" t="b">
        <f>IF(ISNUMBER(SEARCH(Table2[[#Headers],[רשם]],Table2[[#This Row],[role]:[role]])),TRUE,FALSE)</f>
        <v>0</v>
      </c>
      <c r="G534" s="1" t="b">
        <f>IF(ISNUMBER(SEARCH(Table2[[#Headers],[מחוזי]],Table2[[#This Row],[role]:[role]])),TRUE,FALSE)</f>
        <v>0</v>
      </c>
      <c r="H534" s="1" t="b">
        <f>IF(ISNUMBER(SEARCH(Table2[[#Headers],[שלום]],Table2[[#This Row],[role]:[role]])),TRUE,FALSE)</f>
        <v>1</v>
      </c>
      <c r="I534" s="1" t="b">
        <f>IF(ISNUMBER(SEARCH(Table2[[#Headers],[אזורי]],Table2[[#This Row],[role]:[role]])),TRUE,FALSE)</f>
        <v>0</v>
      </c>
      <c r="J534" s="1" t="b">
        <f>IF(ISNUMBER(SEARCH(Table2[[#Headers],[ארצי]],Table2[[#This Row],[role]:[role]])),TRUE,FALSE)</f>
        <v>0</v>
      </c>
      <c r="K534" s="1" t="b">
        <f>IF(ISNUMBER(SEARCH(Table2[[#Headers],[עבודה]],Table2[[#This Row],[role]:[role]])),TRUE,FALSE)</f>
        <v>0</v>
      </c>
      <c r="L534" s="1" t="b">
        <f>IF(ISNUMBER(SEARCH(Table2[[#Headers],[עליון]],Table2[[#This Row],[role]:[role]])),TRUE,FALSE)</f>
        <v>0</v>
      </c>
      <c r="M534" s="1" t="b">
        <f>IF(ISNUMBER(SEARCH(Table2[[#Headers],[נוער]],Table2[[#This Row],[role]:[role]])),TRUE,FALSE)</f>
        <v>0</v>
      </c>
      <c r="N534" s="1" t="b">
        <f>IF(ISNUMBER(SEARCH(Table2[[#Headers],[משנה]],Table2[[#This Row],[role]:[role]])),TRUE,FALSE)</f>
        <v>0</v>
      </c>
      <c r="O534" s="1" t="b">
        <f>IF(ISNUMBER(SEARCH(Table2[[#Headers],[בתי המשפט]],Table2[[#This Row],[role]:[role]])),TRUE,FALSE)</f>
        <v>0</v>
      </c>
      <c r="P534" s="1" t="b">
        <f>IF(ISNUMBER(SEARCH(Table2[[#Headers],[מנהל]],Table2[[#This Row],[role]:[role]])),TRUE,FALSE)</f>
        <v>0</v>
      </c>
      <c r="Q534" s="1" t="b">
        <f>IF(ISNUMBER(SEARCH(Table2[[#Headers],[תעבורה]],Table2[[#This Row],[role]:[role]])),TRUE,FALSE)</f>
        <v>1</v>
      </c>
      <c r="R534" s="1" t="b">
        <f>IF(AND(Table2[[#This Row],[נשיא]]=TRUE,AND(Table2[[#This Row],[סגן]]=FALSE,Table2[[#This Row],[משנה]]=FALSE)),TRUE,FALSE)</f>
        <v>0</v>
      </c>
      <c r="S53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5" spans="1:20" x14ac:dyDescent="0.25">
      <c r="A535" s="1" t="s">
        <v>3760</v>
      </c>
      <c r="B535" s="1" t="str">
        <f>Table2[[#This Row],[Column1]]</f>
        <v>שופטת בית משפט תעבורה בשלום ירושלים</v>
      </c>
      <c r="C535" s="1" t="b">
        <f>IF(ISNUMBER(SEARCH(Table2[[#Headers],[סגן]],Table2[[#This Row],[role]:[role]])),TRUE,FALSE)</f>
        <v>0</v>
      </c>
      <c r="D535" s="1" t="b">
        <f>IF(ISNUMBER(SEARCH(Table2[[#Headers],[נשיא]],Table2[[#This Row],[role]:[role]])),TRUE,FALSE)</f>
        <v>0</v>
      </c>
      <c r="E535" s="1" t="b">
        <f>IF(ISNUMBER(SEARCH(Table2[[#Headers],[שופט]],Table2[[#This Row],[role]:[role]])),TRUE,FALSE)</f>
        <v>1</v>
      </c>
      <c r="F535" s="1" t="b">
        <f>IF(ISNUMBER(SEARCH(Table2[[#Headers],[רשם]],Table2[[#This Row],[role]:[role]])),TRUE,FALSE)</f>
        <v>0</v>
      </c>
      <c r="G535" s="1" t="b">
        <f>IF(ISNUMBER(SEARCH(Table2[[#Headers],[מחוזי]],Table2[[#This Row],[role]:[role]])),TRUE,FALSE)</f>
        <v>0</v>
      </c>
      <c r="H535" s="1" t="b">
        <f>IF(ISNUMBER(SEARCH(Table2[[#Headers],[שלום]],Table2[[#This Row],[role]:[role]])),TRUE,FALSE)</f>
        <v>1</v>
      </c>
      <c r="I535" s="1" t="b">
        <f>IF(ISNUMBER(SEARCH(Table2[[#Headers],[אזורי]],Table2[[#This Row],[role]:[role]])),TRUE,FALSE)</f>
        <v>0</v>
      </c>
      <c r="J535" s="1" t="b">
        <f>IF(ISNUMBER(SEARCH(Table2[[#Headers],[ארצי]],Table2[[#This Row],[role]:[role]])),TRUE,FALSE)</f>
        <v>0</v>
      </c>
      <c r="K535" s="1" t="b">
        <f>IF(ISNUMBER(SEARCH(Table2[[#Headers],[עבודה]],Table2[[#This Row],[role]:[role]])),TRUE,FALSE)</f>
        <v>0</v>
      </c>
      <c r="L535" s="1" t="b">
        <f>IF(ISNUMBER(SEARCH(Table2[[#Headers],[עליון]],Table2[[#This Row],[role]:[role]])),TRUE,FALSE)</f>
        <v>0</v>
      </c>
      <c r="M535" s="1" t="b">
        <f>IF(ISNUMBER(SEARCH(Table2[[#Headers],[נוער]],Table2[[#This Row],[role]:[role]])),TRUE,FALSE)</f>
        <v>0</v>
      </c>
      <c r="N535" s="1" t="b">
        <f>IF(ISNUMBER(SEARCH(Table2[[#Headers],[משנה]],Table2[[#This Row],[role]:[role]])),TRUE,FALSE)</f>
        <v>0</v>
      </c>
      <c r="O535" s="1" t="b">
        <f>IF(ISNUMBER(SEARCH(Table2[[#Headers],[בתי המשפט]],Table2[[#This Row],[role]:[role]])),TRUE,FALSE)</f>
        <v>0</v>
      </c>
      <c r="P535" s="1" t="b">
        <f>IF(ISNUMBER(SEARCH(Table2[[#Headers],[מנהל]],Table2[[#This Row],[role]:[role]])),TRUE,FALSE)</f>
        <v>0</v>
      </c>
      <c r="Q535" s="1" t="b">
        <f>IF(ISNUMBER(SEARCH(Table2[[#Headers],[תעבורה]],Table2[[#This Row],[role]:[role]])),TRUE,FALSE)</f>
        <v>1</v>
      </c>
      <c r="R535" s="1" t="b">
        <f>IF(AND(Table2[[#This Row],[נשיא]]=TRUE,AND(Table2[[#This Row],[סגן]]=FALSE,Table2[[#This Row],[משנה]]=FALSE)),TRUE,FALSE)</f>
        <v>0</v>
      </c>
      <c r="S53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6" spans="1:20" x14ac:dyDescent="0.25">
      <c r="A536" s="1" t="s">
        <v>2120</v>
      </c>
      <c r="B536" s="1" t="str">
        <f>Table2[[#This Row],[Column1]]</f>
        <v>שופטת בית משפט תעבורה בשלום נצרת</v>
      </c>
      <c r="C536" s="1" t="b">
        <f>IF(ISNUMBER(SEARCH(Table2[[#Headers],[סגן]],Table2[[#This Row],[role]:[role]])),TRUE,FALSE)</f>
        <v>0</v>
      </c>
      <c r="D536" s="1" t="b">
        <f>IF(ISNUMBER(SEARCH(Table2[[#Headers],[נשיא]],Table2[[#This Row],[role]:[role]])),TRUE,FALSE)</f>
        <v>0</v>
      </c>
      <c r="E536" s="1" t="b">
        <f>IF(ISNUMBER(SEARCH(Table2[[#Headers],[שופט]],Table2[[#This Row],[role]:[role]])),TRUE,FALSE)</f>
        <v>1</v>
      </c>
      <c r="F536" s="1" t="b">
        <f>IF(ISNUMBER(SEARCH(Table2[[#Headers],[רשם]],Table2[[#This Row],[role]:[role]])),TRUE,FALSE)</f>
        <v>0</v>
      </c>
      <c r="G536" s="1" t="b">
        <f>IF(ISNUMBER(SEARCH(Table2[[#Headers],[מחוזי]],Table2[[#This Row],[role]:[role]])),TRUE,FALSE)</f>
        <v>0</v>
      </c>
      <c r="H536" s="1" t="b">
        <f>IF(ISNUMBER(SEARCH(Table2[[#Headers],[שלום]],Table2[[#This Row],[role]:[role]])),TRUE,FALSE)</f>
        <v>1</v>
      </c>
      <c r="I536" s="1" t="b">
        <f>IF(ISNUMBER(SEARCH(Table2[[#Headers],[אזורי]],Table2[[#This Row],[role]:[role]])),TRUE,FALSE)</f>
        <v>0</v>
      </c>
      <c r="J536" s="1" t="b">
        <f>IF(ISNUMBER(SEARCH(Table2[[#Headers],[ארצי]],Table2[[#This Row],[role]:[role]])),TRUE,FALSE)</f>
        <v>0</v>
      </c>
      <c r="K536" s="1" t="b">
        <f>IF(ISNUMBER(SEARCH(Table2[[#Headers],[עבודה]],Table2[[#This Row],[role]:[role]])),TRUE,FALSE)</f>
        <v>0</v>
      </c>
      <c r="L536" s="1" t="b">
        <f>IF(ISNUMBER(SEARCH(Table2[[#Headers],[עליון]],Table2[[#This Row],[role]:[role]])),TRUE,FALSE)</f>
        <v>0</v>
      </c>
      <c r="M536" s="1" t="b">
        <f>IF(ISNUMBER(SEARCH(Table2[[#Headers],[נוער]],Table2[[#This Row],[role]:[role]])),TRUE,FALSE)</f>
        <v>0</v>
      </c>
      <c r="N536" s="1" t="b">
        <f>IF(ISNUMBER(SEARCH(Table2[[#Headers],[משנה]],Table2[[#This Row],[role]:[role]])),TRUE,FALSE)</f>
        <v>0</v>
      </c>
      <c r="O536" s="1" t="b">
        <f>IF(ISNUMBER(SEARCH(Table2[[#Headers],[בתי המשפט]],Table2[[#This Row],[role]:[role]])),TRUE,FALSE)</f>
        <v>0</v>
      </c>
      <c r="P536" s="1" t="b">
        <f>IF(ISNUMBER(SEARCH(Table2[[#Headers],[מנהל]],Table2[[#This Row],[role]:[role]])),TRUE,FALSE)</f>
        <v>0</v>
      </c>
      <c r="Q536" s="1" t="b">
        <f>IF(ISNUMBER(SEARCH(Table2[[#Headers],[תעבורה]],Table2[[#This Row],[role]:[role]])),TRUE,FALSE)</f>
        <v>1</v>
      </c>
      <c r="R536" s="1" t="b">
        <f>IF(AND(Table2[[#This Row],[נשיא]]=TRUE,AND(Table2[[#This Row],[סגן]]=FALSE,Table2[[#This Row],[משנה]]=FALSE)),TRUE,FALSE)</f>
        <v>0</v>
      </c>
      <c r="S53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7" spans="1:20" x14ac:dyDescent="0.25">
      <c r="A537" s="1" t="s">
        <v>2501</v>
      </c>
      <c r="B537" s="1" t="str">
        <f>Table2[[#This Row],[Column1]]</f>
        <v>שופטת בכירה  בית משפט השלום ירושלים</v>
      </c>
      <c r="C537" s="1" t="b">
        <f>IF(ISNUMBER(SEARCH(Table2[[#Headers],[סגן]],Table2[[#This Row],[role]:[role]])),TRUE,FALSE)</f>
        <v>0</v>
      </c>
      <c r="D537" s="1" t="b">
        <f>IF(ISNUMBER(SEARCH(Table2[[#Headers],[נשיא]],Table2[[#This Row],[role]:[role]])),TRUE,FALSE)</f>
        <v>0</v>
      </c>
      <c r="E537" s="1" t="b">
        <f>IF(ISNUMBER(SEARCH(Table2[[#Headers],[שופט]],Table2[[#This Row],[role]:[role]])),TRUE,FALSE)</f>
        <v>1</v>
      </c>
      <c r="F537" s="1" t="b">
        <f>IF(ISNUMBER(SEARCH(Table2[[#Headers],[רשם]],Table2[[#This Row],[role]:[role]])),TRUE,FALSE)</f>
        <v>0</v>
      </c>
      <c r="G537" s="1" t="b">
        <f>IF(ISNUMBER(SEARCH(Table2[[#Headers],[מחוזי]],Table2[[#This Row],[role]:[role]])),TRUE,FALSE)</f>
        <v>0</v>
      </c>
      <c r="H537" s="1" t="b">
        <f>IF(ISNUMBER(SEARCH(Table2[[#Headers],[שלום]],Table2[[#This Row],[role]:[role]])),TRUE,FALSE)</f>
        <v>1</v>
      </c>
      <c r="I537" s="1" t="b">
        <f>IF(ISNUMBER(SEARCH(Table2[[#Headers],[אזורי]],Table2[[#This Row],[role]:[role]])),TRUE,FALSE)</f>
        <v>0</v>
      </c>
      <c r="J537" s="1" t="b">
        <f>IF(ISNUMBER(SEARCH(Table2[[#Headers],[ארצי]],Table2[[#This Row],[role]:[role]])),TRUE,FALSE)</f>
        <v>0</v>
      </c>
      <c r="K537" s="1" t="b">
        <f>IF(ISNUMBER(SEARCH(Table2[[#Headers],[עבודה]],Table2[[#This Row],[role]:[role]])),TRUE,FALSE)</f>
        <v>0</v>
      </c>
      <c r="L537" s="1" t="b">
        <f>IF(ISNUMBER(SEARCH(Table2[[#Headers],[עליון]],Table2[[#This Row],[role]:[role]])),TRUE,FALSE)</f>
        <v>0</v>
      </c>
      <c r="M537" s="1" t="b">
        <f>IF(ISNUMBER(SEARCH(Table2[[#Headers],[נוער]],Table2[[#This Row],[role]:[role]])),TRUE,FALSE)</f>
        <v>0</v>
      </c>
      <c r="N537" s="1" t="b">
        <f>IF(ISNUMBER(SEARCH(Table2[[#Headers],[משנה]],Table2[[#This Row],[role]:[role]])),TRUE,FALSE)</f>
        <v>0</v>
      </c>
      <c r="O537" s="1" t="b">
        <f>IF(ISNUMBER(SEARCH(Table2[[#Headers],[בתי המשפט]],Table2[[#This Row],[role]:[role]])),TRUE,FALSE)</f>
        <v>0</v>
      </c>
      <c r="P537" s="1" t="b">
        <f>IF(ISNUMBER(SEARCH(Table2[[#Headers],[מנהל]],Table2[[#This Row],[role]:[role]])),TRUE,FALSE)</f>
        <v>0</v>
      </c>
      <c r="Q537" s="1" t="b">
        <f>IF(ISNUMBER(SEARCH(Table2[[#Headers],[תעבורה]],Table2[[#This Row],[role]:[role]])),TRUE,FALSE)</f>
        <v>0</v>
      </c>
      <c r="R537" s="1" t="b">
        <f>IF(AND(Table2[[#This Row],[נשיא]]=TRUE,AND(Table2[[#This Row],[סגן]]=FALSE,Table2[[#This Row],[משנה]]=FALSE)),TRUE,FALSE)</f>
        <v>0</v>
      </c>
      <c r="S53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8" spans="1:20" x14ac:dyDescent="0.25">
      <c r="A538" s="1" t="s">
        <v>4028</v>
      </c>
      <c r="B538" s="1" t="str">
        <f>Table2[[#This Row],[Column1]]</f>
        <v>שופטת בכירה  תעבורה בשלום אשדוד</v>
      </c>
      <c r="C538" s="1" t="b">
        <f>IF(ISNUMBER(SEARCH(Table2[[#Headers],[סגן]],Table2[[#This Row],[role]:[role]])),TRUE,FALSE)</f>
        <v>0</v>
      </c>
      <c r="D538" s="1" t="b">
        <f>IF(ISNUMBER(SEARCH(Table2[[#Headers],[נשיא]],Table2[[#This Row],[role]:[role]])),TRUE,FALSE)</f>
        <v>0</v>
      </c>
      <c r="E538" s="1" t="b">
        <f>IF(ISNUMBER(SEARCH(Table2[[#Headers],[שופט]],Table2[[#This Row],[role]:[role]])),TRUE,FALSE)</f>
        <v>1</v>
      </c>
      <c r="F538" s="1" t="b">
        <f>IF(ISNUMBER(SEARCH(Table2[[#Headers],[רשם]],Table2[[#This Row],[role]:[role]])),TRUE,FALSE)</f>
        <v>0</v>
      </c>
      <c r="G538" s="1" t="b">
        <f>IF(ISNUMBER(SEARCH(Table2[[#Headers],[מחוזי]],Table2[[#This Row],[role]:[role]])),TRUE,FALSE)</f>
        <v>0</v>
      </c>
      <c r="H538" s="1" t="b">
        <f>IF(ISNUMBER(SEARCH(Table2[[#Headers],[שלום]],Table2[[#This Row],[role]:[role]])),TRUE,FALSE)</f>
        <v>1</v>
      </c>
      <c r="I538" s="1" t="b">
        <f>IF(ISNUMBER(SEARCH(Table2[[#Headers],[אזורי]],Table2[[#This Row],[role]:[role]])),TRUE,FALSE)</f>
        <v>0</v>
      </c>
      <c r="J538" s="1" t="b">
        <f>IF(ISNUMBER(SEARCH(Table2[[#Headers],[ארצי]],Table2[[#This Row],[role]:[role]])),TRUE,FALSE)</f>
        <v>0</v>
      </c>
      <c r="K538" s="1" t="b">
        <f>IF(ISNUMBER(SEARCH(Table2[[#Headers],[עבודה]],Table2[[#This Row],[role]:[role]])),TRUE,FALSE)</f>
        <v>0</v>
      </c>
      <c r="L538" s="1" t="b">
        <f>IF(ISNUMBER(SEARCH(Table2[[#Headers],[עליון]],Table2[[#This Row],[role]:[role]])),TRUE,FALSE)</f>
        <v>0</v>
      </c>
      <c r="M538" s="1" t="b">
        <f>IF(ISNUMBER(SEARCH(Table2[[#Headers],[נוער]],Table2[[#This Row],[role]:[role]])),TRUE,FALSE)</f>
        <v>0</v>
      </c>
      <c r="N538" s="1" t="b">
        <f>IF(ISNUMBER(SEARCH(Table2[[#Headers],[משנה]],Table2[[#This Row],[role]:[role]])),TRUE,FALSE)</f>
        <v>0</v>
      </c>
      <c r="O538" s="1" t="b">
        <f>IF(ISNUMBER(SEARCH(Table2[[#Headers],[בתי המשפט]],Table2[[#This Row],[role]:[role]])),TRUE,FALSE)</f>
        <v>0</v>
      </c>
      <c r="P538" s="1" t="b">
        <f>IF(ISNUMBER(SEARCH(Table2[[#Headers],[מנהל]],Table2[[#This Row],[role]:[role]])),TRUE,FALSE)</f>
        <v>0</v>
      </c>
      <c r="Q538" s="1" t="b">
        <f>IF(ISNUMBER(SEARCH(Table2[[#Headers],[תעבורה]],Table2[[#This Row],[role]:[role]])),TRUE,FALSE)</f>
        <v>1</v>
      </c>
      <c r="R538" s="1" t="b">
        <f>IF(AND(Table2[[#This Row],[נשיא]]=TRUE,AND(Table2[[#This Row],[סגן]]=FALSE,Table2[[#This Row],[משנה]]=FALSE)),TRUE,FALSE)</f>
        <v>0</v>
      </c>
      <c r="S53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39" spans="1:20" x14ac:dyDescent="0.25">
      <c r="A539" s="1" t="s">
        <v>1518</v>
      </c>
      <c r="B539" s="1" t="str">
        <f>Table2[[#This Row],[Column1]]</f>
        <v>שופטת בכירה אישי בית המשפט המחוזי באר שבע</v>
      </c>
      <c r="C539" s="1" t="b">
        <f>IF(ISNUMBER(SEARCH(Table2[[#Headers],[סגן]],Table2[[#This Row],[role]:[role]])),TRUE,FALSE)</f>
        <v>0</v>
      </c>
      <c r="D539" s="1" t="b">
        <f>IF(ISNUMBER(SEARCH(Table2[[#Headers],[נשיא]],Table2[[#This Row],[role]:[role]])),TRUE,FALSE)</f>
        <v>0</v>
      </c>
      <c r="E539" s="1" t="b">
        <f>IF(ISNUMBER(SEARCH(Table2[[#Headers],[שופט]],Table2[[#This Row],[role]:[role]])),TRUE,FALSE)</f>
        <v>1</v>
      </c>
      <c r="F539" s="1" t="b">
        <f>IF(ISNUMBER(SEARCH(Table2[[#Headers],[רשם]],Table2[[#This Row],[role]:[role]])),TRUE,FALSE)</f>
        <v>0</v>
      </c>
      <c r="G539" s="1" t="b">
        <f>IF(ISNUMBER(SEARCH(Table2[[#Headers],[מחוזי]],Table2[[#This Row],[role]:[role]])),TRUE,FALSE)</f>
        <v>1</v>
      </c>
      <c r="H539" s="1" t="b">
        <f>IF(ISNUMBER(SEARCH(Table2[[#Headers],[שלום]],Table2[[#This Row],[role]:[role]])),TRUE,FALSE)</f>
        <v>0</v>
      </c>
      <c r="I539" s="1" t="b">
        <f>IF(ISNUMBER(SEARCH(Table2[[#Headers],[אזורי]],Table2[[#This Row],[role]:[role]])),TRUE,FALSE)</f>
        <v>0</v>
      </c>
      <c r="J539" s="1" t="b">
        <f>IF(ISNUMBER(SEARCH(Table2[[#Headers],[ארצי]],Table2[[#This Row],[role]:[role]])),TRUE,FALSE)</f>
        <v>0</v>
      </c>
      <c r="K539" s="1" t="b">
        <f>IF(ISNUMBER(SEARCH(Table2[[#Headers],[עבודה]],Table2[[#This Row],[role]:[role]])),TRUE,FALSE)</f>
        <v>0</v>
      </c>
      <c r="L539" s="1" t="b">
        <f>IF(ISNUMBER(SEARCH(Table2[[#Headers],[עליון]],Table2[[#This Row],[role]:[role]])),TRUE,FALSE)</f>
        <v>0</v>
      </c>
      <c r="M539" s="1" t="b">
        <f>IF(ISNUMBER(SEARCH(Table2[[#Headers],[נוער]],Table2[[#This Row],[role]:[role]])),TRUE,FALSE)</f>
        <v>0</v>
      </c>
      <c r="N539" s="1" t="b">
        <f>IF(ISNUMBER(SEARCH(Table2[[#Headers],[משנה]],Table2[[#This Row],[role]:[role]])),TRUE,FALSE)</f>
        <v>0</v>
      </c>
      <c r="O539" s="1" t="b">
        <f>IF(ISNUMBER(SEARCH(Table2[[#Headers],[בתי המשפט]],Table2[[#This Row],[role]:[role]])),TRUE,FALSE)</f>
        <v>0</v>
      </c>
      <c r="P539" s="1" t="b">
        <f>IF(ISNUMBER(SEARCH(Table2[[#Headers],[מנהל]],Table2[[#This Row],[role]:[role]])),TRUE,FALSE)</f>
        <v>0</v>
      </c>
      <c r="Q539" s="1" t="b">
        <f>IF(ISNUMBER(SEARCH(Table2[[#Headers],[תעבורה]],Table2[[#This Row],[role]:[role]])),TRUE,FALSE)</f>
        <v>0</v>
      </c>
      <c r="R539" s="1" t="b">
        <f>IF(AND(Table2[[#This Row],[נשיא]]=TRUE,AND(Table2[[#This Row],[סגן]]=FALSE,Table2[[#This Row],[משנה]]=FALSE)),TRUE,FALSE)</f>
        <v>0</v>
      </c>
      <c r="S53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3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40" spans="1:20" x14ac:dyDescent="0.25">
      <c r="A540" s="1" t="s">
        <v>2272</v>
      </c>
      <c r="B540" s="1" t="str">
        <f>Table2[[#This Row],[Column1]]</f>
        <v>שופטת בכירה בית הדין האזורי לעבודה תל-אביב</v>
      </c>
      <c r="C540" s="1" t="b">
        <f>IF(ISNUMBER(SEARCH(Table2[[#Headers],[סגן]],Table2[[#This Row],[role]:[role]])),TRUE,FALSE)</f>
        <v>0</v>
      </c>
      <c r="D540" s="1" t="b">
        <f>IF(ISNUMBER(SEARCH(Table2[[#Headers],[נשיא]],Table2[[#This Row],[role]:[role]])),TRUE,FALSE)</f>
        <v>0</v>
      </c>
      <c r="E540" s="1" t="b">
        <f>IF(ISNUMBER(SEARCH(Table2[[#Headers],[שופט]],Table2[[#This Row],[role]:[role]])),TRUE,FALSE)</f>
        <v>1</v>
      </c>
      <c r="F540" s="1" t="b">
        <f>IF(ISNUMBER(SEARCH(Table2[[#Headers],[רשם]],Table2[[#This Row],[role]:[role]])),TRUE,FALSE)</f>
        <v>0</v>
      </c>
      <c r="G540" s="1" t="b">
        <f>IF(ISNUMBER(SEARCH(Table2[[#Headers],[מחוזי]],Table2[[#This Row],[role]:[role]])),TRUE,FALSE)</f>
        <v>0</v>
      </c>
      <c r="H540" s="1" t="b">
        <f>IF(ISNUMBER(SEARCH(Table2[[#Headers],[שלום]],Table2[[#This Row],[role]:[role]])),TRUE,FALSE)</f>
        <v>0</v>
      </c>
      <c r="I540" s="1" t="b">
        <f>IF(ISNUMBER(SEARCH(Table2[[#Headers],[אזורי]],Table2[[#This Row],[role]:[role]])),TRUE,FALSE)</f>
        <v>1</v>
      </c>
      <c r="J540" s="1" t="b">
        <f>IF(ISNUMBER(SEARCH(Table2[[#Headers],[ארצי]],Table2[[#This Row],[role]:[role]])),TRUE,FALSE)</f>
        <v>0</v>
      </c>
      <c r="K540" s="1" t="b">
        <f>IF(ISNUMBER(SEARCH(Table2[[#Headers],[עבודה]],Table2[[#This Row],[role]:[role]])),TRUE,FALSE)</f>
        <v>1</v>
      </c>
      <c r="L540" s="1" t="b">
        <f>IF(ISNUMBER(SEARCH(Table2[[#Headers],[עליון]],Table2[[#This Row],[role]:[role]])),TRUE,FALSE)</f>
        <v>0</v>
      </c>
      <c r="M540" s="1" t="b">
        <f>IF(ISNUMBER(SEARCH(Table2[[#Headers],[נוער]],Table2[[#This Row],[role]:[role]])),TRUE,FALSE)</f>
        <v>0</v>
      </c>
      <c r="N540" s="1" t="b">
        <f>IF(ISNUMBER(SEARCH(Table2[[#Headers],[משנה]],Table2[[#This Row],[role]:[role]])),TRUE,FALSE)</f>
        <v>0</v>
      </c>
      <c r="O540" s="1" t="b">
        <f>IF(ISNUMBER(SEARCH(Table2[[#Headers],[בתי המשפט]],Table2[[#This Row],[role]:[role]])),TRUE,FALSE)</f>
        <v>0</v>
      </c>
      <c r="P540" s="1" t="b">
        <f>IF(ISNUMBER(SEARCH(Table2[[#Headers],[מנהל]],Table2[[#This Row],[role]:[role]])),TRUE,FALSE)</f>
        <v>0</v>
      </c>
      <c r="Q540" s="1" t="b">
        <f>IF(ISNUMBER(SEARCH(Table2[[#Headers],[תעבורה]],Table2[[#This Row],[role]:[role]])),TRUE,FALSE)</f>
        <v>0</v>
      </c>
      <c r="R540" s="1" t="b">
        <f>IF(AND(Table2[[#This Row],[נשיא]]=TRUE,AND(Table2[[#This Row],[סגן]]=FALSE,Table2[[#This Row],[משנה]]=FALSE)),TRUE,FALSE)</f>
        <v>0</v>
      </c>
      <c r="S54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541" spans="1:20" x14ac:dyDescent="0.25">
      <c r="A541" s="1" t="s">
        <v>2545</v>
      </c>
      <c r="B541" s="1" t="str">
        <f>Table2[[#This Row],[Column1]]</f>
        <v>שופטת בכירה בית הדין האזורי לעבודה תל-אביב בדימוס</v>
      </c>
      <c r="C541" s="1" t="b">
        <f>IF(ISNUMBER(SEARCH(Table2[[#Headers],[סגן]],Table2[[#This Row],[role]:[role]])),TRUE,FALSE)</f>
        <v>0</v>
      </c>
      <c r="D541" s="1" t="b">
        <f>IF(ISNUMBER(SEARCH(Table2[[#Headers],[נשיא]],Table2[[#This Row],[role]:[role]])),TRUE,FALSE)</f>
        <v>0</v>
      </c>
      <c r="E541" s="1" t="b">
        <f>IF(ISNUMBER(SEARCH(Table2[[#Headers],[שופט]],Table2[[#This Row],[role]:[role]])),TRUE,FALSE)</f>
        <v>1</v>
      </c>
      <c r="F541" s="1" t="b">
        <f>IF(ISNUMBER(SEARCH(Table2[[#Headers],[רשם]],Table2[[#This Row],[role]:[role]])),TRUE,FALSE)</f>
        <v>0</v>
      </c>
      <c r="G541" s="1" t="b">
        <f>IF(ISNUMBER(SEARCH(Table2[[#Headers],[מחוזי]],Table2[[#This Row],[role]:[role]])),TRUE,FALSE)</f>
        <v>0</v>
      </c>
      <c r="H541" s="1" t="b">
        <f>IF(ISNUMBER(SEARCH(Table2[[#Headers],[שלום]],Table2[[#This Row],[role]:[role]])),TRUE,FALSE)</f>
        <v>0</v>
      </c>
      <c r="I541" s="1" t="b">
        <f>IF(ISNUMBER(SEARCH(Table2[[#Headers],[אזורי]],Table2[[#This Row],[role]:[role]])),TRUE,FALSE)</f>
        <v>1</v>
      </c>
      <c r="J541" s="1" t="b">
        <f>IF(ISNUMBER(SEARCH(Table2[[#Headers],[ארצי]],Table2[[#This Row],[role]:[role]])),TRUE,FALSE)</f>
        <v>0</v>
      </c>
      <c r="K541" s="1" t="b">
        <f>IF(ISNUMBER(SEARCH(Table2[[#Headers],[עבודה]],Table2[[#This Row],[role]:[role]])),TRUE,FALSE)</f>
        <v>1</v>
      </c>
      <c r="L541" s="1" t="b">
        <f>IF(ISNUMBER(SEARCH(Table2[[#Headers],[עליון]],Table2[[#This Row],[role]:[role]])),TRUE,FALSE)</f>
        <v>0</v>
      </c>
      <c r="M541" s="1" t="b">
        <f>IF(ISNUMBER(SEARCH(Table2[[#Headers],[נוער]],Table2[[#This Row],[role]:[role]])),TRUE,FALSE)</f>
        <v>0</v>
      </c>
      <c r="N541" s="1" t="b">
        <f>IF(ISNUMBER(SEARCH(Table2[[#Headers],[משנה]],Table2[[#This Row],[role]:[role]])),TRUE,FALSE)</f>
        <v>0</v>
      </c>
      <c r="O541" s="1" t="b">
        <f>IF(ISNUMBER(SEARCH(Table2[[#Headers],[בתי המשפט]],Table2[[#This Row],[role]:[role]])),TRUE,FALSE)</f>
        <v>0</v>
      </c>
      <c r="P541" s="1" t="b">
        <f>IF(ISNUMBER(SEARCH(Table2[[#Headers],[מנהל]],Table2[[#This Row],[role]:[role]])),TRUE,FALSE)</f>
        <v>0</v>
      </c>
      <c r="Q541" s="1" t="b">
        <f>IF(ISNUMBER(SEARCH(Table2[[#Headers],[תעבורה]],Table2[[#This Row],[role]:[role]])),TRUE,FALSE)</f>
        <v>0</v>
      </c>
      <c r="R541" s="1" t="b">
        <f>IF(AND(Table2[[#This Row],[נשיא]]=TRUE,AND(Table2[[#This Row],[סגן]]=FALSE,Table2[[#This Row],[משנה]]=FALSE)),TRUE,FALSE)</f>
        <v>0</v>
      </c>
      <c r="S54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542" spans="1:20" x14ac:dyDescent="0.25">
      <c r="A542" s="1" t="s">
        <v>3135</v>
      </c>
      <c r="B542" s="1" t="str">
        <f>Table2[[#This Row],[Column1]]</f>
        <v>שופטת בכירה בית המשפט המחוזי באר שבע</v>
      </c>
      <c r="C542" s="1" t="b">
        <f>IF(ISNUMBER(SEARCH(Table2[[#Headers],[סגן]],Table2[[#This Row],[role]:[role]])),TRUE,FALSE)</f>
        <v>0</v>
      </c>
      <c r="D542" s="1" t="b">
        <f>IF(ISNUMBER(SEARCH(Table2[[#Headers],[נשיא]],Table2[[#This Row],[role]:[role]])),TRUE,FALSE)</f>
        <v>0</v>
      </c>
      <c r="E542" s="1" t="b">
        <f>IF(ISNUMBER(SEARCH(Table2[[#Headers],[שופט]],Table2[[#This Row],[role]:[role]])),TRUE,FALSE)</f>
        <v>1</v>
      </c>
      <c r="F542" s="1" t="b">
        <f>IF(ISNUMBER(SEARCH(Table2[[#Headers],[רשם]],Table2[[#This Row],[role]:[role]])),TRUE,FALSE)</f>
        <v>0</v>
      </c>
      <c r="G542" s="1" t="b">
        <f>IF(ISNUMBER(SEARCH(Table2[[#Headers],[מחוזי]],Table2[[#This Row],[role]:[role]])),TRUE,FALSE)</f>
        <v>1</v>
      </c>
      <c r="H542" s="1" t="b">
        <f>IF(ISNUMBER(SEARCH(Table2[[#Headers],[שלום]],Table2[[#This Row],[role]:[role]])),TRUE,FALSE)</f>
        <v>0</v>
      </c>
      <c r="I542" s="1" t="b">
        <f>IF(ISNUMBER(SEARCH(Table2[[#Headers],[אזורי]],Table2[[#This Row],[role]:[role]])),TRUE,FALSE)</f>
        <v>0</v>
      </c>
      <c r="J542" s="1" t="b">
        <f>IF(ISNUMBER(SEARCH(Table2[[#Headers],[ארצי]],Table2[[#This Row],[role]:[role]])),TRUE,FALSE)</f>
        <v>0</v>
      </c>
      <c r="K542" s="1" t="b">
        <f>IF(ISNUMBER(SEARCH(Table2[[#Headers],[עבודה]],Table2[[#This Row],[role]:[role]])),TRUE,FALSE)</f>
        <v>0</v>
      </c>
      <c r="L542" s="1" t="b">
        <f>IF(ISNUMBER(SEARCH(Table2[[#Headers],[עליון]],Table2[[#This Row],[role]:[role]])),TRUE,FALSE)</f>
        <v>0</v>
      </c>
      <c r="M542" s="1" t="b">
        <f>IF(ISNUMBER(SEARCH(Table2[[#Headers],[נוער]],Table2[[#This Row],[role]:[role]])),TRUE,FALSE)</f>
        <v>0</v>
      </c>
      <c r="N542" s="1" t="b">
        <f>IF(ISNUMBER(SEARCH(Table2[[#Headers],[משנה]],Table2[[#This Row],[role]:[role]])),TRUE,FALSE)</f>
        <v>0</v>
      </c>
      <c r="O542" s="1" t="b">
        <f>IF(ISNUMBER(SEARCH(Table2[[#Headers],[בתי המשפט]],Table2[[#This Row],[role]:[role]])),TRUE,FALSE)</f>
        <v>0</v>
      </c>
      <c r="P542" s="1" t="b">
        <f>IF(ISNUMBER(SEARCH(Table2[[#Headers],[מנהל]],Table2[[#This Row],[role]:[role]])),TRUE,FALSE)</f>
        <v>0</v>
      </c>
      <c r="Q542" s="1" t="b">
        <f>IF(ISNUMBER(SEARCH(Table2[[#Headers],[תעבורה]],Table2[[#This Row],[role]:[role]])),TRUE,FALSE)</f>
        <v>0</v>
      </c>
      <c r="R542" s="1" t="b">
        <f>IF(AND(Table2[[#This Row],[נשיא]]=TRUE,AND(Table2[[#This Row],[סגן]]=FALSE,Table2[[#This Row],[משנה]]=FALSE)),TRUE,FALSE)</f>
        <v>0</v>
      </c>
      <c r="S54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43" spans="1:20" x14ac:dyDescent="0.25">
      <c r="A543" s="1" t="s">
        <v>57</v>
      </c>
      <c r="B543" s="1" t="str">
        <f>Table2[[#This Row],[Column1]]</f>
        <v>שופטת בכירה בית המשפט המחוזי באר שבע בדימוס</v>
      </c>
      <c r="C543" s="1" t="b">
        <f>IF(ISNUMBER(SEARCH(Table2[[#Headers],[סגן]],Table2[[#This Row],[role]:[role]])),TRUE,FALSE)</f>
        <v>0</v>
      </c>
      <c r="D543" s="1" t="b">
        <f>IF(ISNUMBER(SEARCH(Table2[[#Headers],[נשיא]],Table2[[#This Row],[role]:[role]])),TRUE,FALSE)</f>
        <v>0</v>
      </c>
      <c r="E543" s="1" t="b">
        <f>IF(ISNUMBER(SEARCH(Table2[[#Headers],[שופט]],Table2[[#This Row],[role]:[role]])),TRUE,FALSE)</f>
        <v>1</v>
      </c>
      <c r="F543" s="1" t="b">
        <f>IF(ISNUMBER(SEARCH(Table2[[#Headers],[רשם]],Table2[[#This Row],[role]:[role]])),TRUE,FALSE)</f>
        <v>0</v>
      </c>
      <c r="G543" s="1" t="b">
        <f>IF(ISNUMBER(SEARCH(Table2[[#Headers],[מחוזי]],Table2[[#This Row],[role]:[role]])),TRUE,FALSE)</f>
        <v>1</v>
      </c>
      <c r="H543" s="1" t="b">
        <f>IF(ISNUMBER(SEARCH(Table2[[#Headers],[שלום]],Table2[[#This Row],[role]:[role]])),TRUE,FALSE)</f>
        <v>0</v>
      </c>
      <c r="I543" s="1" t="b">
        <f>IF(ISNUMBER(SEARCH(Table2[[#Headers],[אזורי]],Table2[[#This Row],[role]:[role]])),TRUE,FALSE)</f>
        <v>0</v>
      </c>
      <c r="J543" s="1" t="b">
        <f>IF(ISNUMBER(SEARCH(Table2[[#Headers],[ארצי]],Table2[[#This Row],[role]:[role]])),TRUE,FALSE)</f>
        <v>0</v>
      </c>
      <c r="K543" s="1" t="b">
        <f>IF(ISNUMBER(SEARCH(Table2[[#Headers],[עבודה]],Table2[[#This Row],[role]:[role]])),TRUE,FALSE)</f>
        <v>0</v>
      </c>
      <c r="L543" s="1" t="b">
        <f>IF(ISNUMBER(SEARCH(Table2[[#Headers],[עליון]],Table2[[#This Row],[role]:[role]])),TRUE,FALSE)</f>
        <v>0</v>
      </c>
      <c r="M543" s="1" t="b">
        <f>IF(ISNUMBER(SEARCH(Table2[[#Headers],[נוער]],Table2[[#This Row],[role]:[role]])),TRUE,FALSE)</f>
        <v>0</v>
      </c>
      <c r="N543" s="1" t="b">
        <f>IF(ISNUMBER(SEARCH(Table2[[#Headers],[משנה]],Table2[[#This Row],[role]:[role]])),TRUE,FALSE)</f>
        <v>0</v>
      </c>
      <c r="O543" s="1" t="b">
        <f>IF(ISNUMBER(SEARCH(Table2[[#Headers],[בתי המשפט]],Table2[[#This Row],[role]:[role]])),TRUE,FALSE)</f>
        <v>0</v>
      </c>
      <c r="P543" s="1" t="b">
        <f>IF(ISNUMBER(SEARCH(Table2[[#Headers],[מנהל]],Table2[[#This Row],[role]:[role]])),TRUE,FALSE)</f>
        <v>0</v>
      </c>
      <c r="Q543" s="1" t="b">
        <f>IF(ISNUMBER(SEARCH(Table2[[#Headers],[תעבורה]],Table2[[#This Row],[role]:[role]])),TRUE,FALSE)</f>
        <v>0</v>
      </c>
      <c r="R543" s="1" t="b">
        <f>IF(AND(Table2[[#This Row],[נשיא]]=TRUE,AND(Table2[[#This Row],[סגן]]=FALSE,Table2[[#This Row],[משנה]]=FALSE)),TRUE,FALSE)</f>
        <v>0</v>
      </c>
      <c r="S54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44" spans="1:20" x14ac:dyDescent="0.25">
      <c r="A544" s="1" t="s">
        <v>1920</v>
      </c>
      <c r="B544" s="1" t="str">
        <f>Table2[[#This Row],[Column1]]</f>
        <v>שופטת בכירה בית המשפט המחוזי חיפה בדימוס</v>
      </c>
      <c r="C544" s="1" t="b">
        <f>IF(ISNUMBER(SEARCH(Table2[[#Headers],[סגן]],Table2[[#This Row],[role]:[role]])),TRUE,FALSE)</f>
        <v>0</v>
      </c>
      <c r="D544" s="1" t="b">
        <f>IF(ISNUMBER(SEARCH(Table2[[#Headers],[נשיא]],Table2[[#This Row],[role]:[role]])),TRUE,FALSE)</f>
        <v>0</v>
      </c>
      <c r="E544" s="1" t="b">
        <f>IF(ISNUMBER(SEARCH(Table2[[#Headers],[שופט]],Table2[[#This Row],[role]:[role]])),TRUE,FALSE)</f>
        <v>1</v>
      </c>
      <c r="F544" s="1" t="b">
        <f>IF(ISNUMBER(SEARCH(Table2[[#Headers],[רשם]],Table2[[#This Row],[role]:[role]])),TRUE,FALSE)</f>
        <v>0</v>
      </c>
      <c r="G544" s="1" t="b">
        <f>IF(ISNUMBER(SEARCH(Table2[[#Headers],[מחוזי]],Table2[[#This Row],[role]:[role]])),TRUE,FALSE)</f>
        <v>1</v>
      </c>
      <c r="H544" s="1" t="b">
        <f>IF(ISNUMBER(SEARCH(Table2[[#Headers],[שלום]],Table2[[#This Row],[role]:[role]])),TRUE,FALSE)</f>
        <v>0</v>
      </c>
      <c r="I544" s="1" t="b">
        <f>IF(ISNUMBER(SEARCH(Table2[[#Headers],[אזורי]],Table2[[#This Row],[role]:[role]])),TRUE,FALSE)</f>
        <v>0</v>
      </c>
      <c r="J544" s="1" t="b">
        <f>IF(ISNUMBER(SEARCH(Table2[[#Headers],[ארצי]],Table2[[#This Row],[role]:[role]])),TRUE,FALSE)</f>
        <v>0</v>
      </c>
      <c r="K544" s="1" t="b">
        <f>IF(ISNUMBER(SEARCH(Table2[[#Headers],[עבודה]],Table2[[#This Row],[role]:[role]])),TRUE,FALSE)</f>
        <v>0</v>
      </c>
      <c r="L544" s="1" t="b">
        <f>IF(ISNUMBER(SEARCH(Table2[[#Headers],[עליון]],Table2[[#This Row],[role]:[role]])),TRUE,FALSE)</f>
        <v>0</v>
      </c>
      <c r="M544" s="1" t="b">
        <f>IF(ISNUMBER(SEARCH(Table2[[#Headers],[נוער]],Table2[[#This Row],[role]:[role]])),TRUE,FALSE)</f>
        <v>0</v>
      </c>
      <c r="N544" s="1" t="b">
        <f>IF(ISNUMBER(SEARCH(Table2[[#Headers],[משנה]],Table2[[#This Row],[role]:[role]])),TRUE,FALSE)</f>
        <v>0</v>
      </c>
      <c r="O544" s="1" t="b">
        <f>IF(ISNUMBER(SEARCH(Table2[[#Headers],[בתי המשפט]],Table2[[#This Row],[role]:[role]])),TRUE,FALSE)</f>
        <v>0</v>
      </c>
      <c r="P544" s="1" t="b">
        <f>IF(ISNUMBER(SEARCH(Table2[[#Headers],[מנהל]],Table2[[#This Row],[role]:[role]])),TRUE,FALSE)</f>
        <v>0</v>
      </c>
      <c r="Q544" s="1" t="b">
        <f>IF(ISNUMBER(SEARCH(Table2[[#Headers],[תעבורה]],Table2[[#This Row],[role]:[role]])),TRUE,FALSE)</f>
        <v>0</v>
      </c>
      <c r="R544" s="1" t="b">
        <f>IF(AND(Table2[[#This Row],[נשיא]]=TRUE,AND(Table2[[#This Row],[סגן]]=FALSE,Table2[[#This Row],[משנה]]=FALSE)),TRUE,FALSE)</f>
        <v>0</v>
      </c>
      <c r="S54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45" spans="1:20" x14ac:dyDescent="0.25">
      <c r="A545" s="1" t="s">
        <v>2941</v>
      </c>
      <c r="B545" s="1" t="str">
        <f>Table2[[#This Row],[Column1]]</f>
        <v>שופטת בכירה בית המשפט המחוזי מרכז</v>
      </c>
      <c r="C545" s="1" t="b">
        <f>IF(ISNUMBER(SEARCH(Table2[[#Headers],[סגן]],Table2[[#This Row],[role]:[role]])),TRUE,FALSE)</f>
        <v>0</v>
      </c>
      <c r="D545" s="1" t="b">
        <f>IF(ISNUMBER(SEARCH(Table2[[#Headers],[נשיא]],Table2[[#This Row],[role]:[role]])),TRUE,FALSE)</f>
        <v>0</v>
      </c>
      <c r="E545" s="1" t="b">
        <f>IF(ISNUMBER(SEARCH(Table2[[#Headers],[שופט]],Table2[[#This Row],[role]:[role]])),TRUE,FALSE)</f>
        <v>1</v>
      </c>
      <c r="F545" s="1" t="b">
        <f>IF(ISNUMBER(SEARCH(Table2[[#Headers],[רשם]],Table2[[#This Row],[role]:[role]])),TRUE,FALSE)</f>
        <v>0</v>
      </c>
      <c r="G545" s="1" t="b">
        <f>IF(ISNUMBER(SEARCH(Table2[[#Headers],[מחוזי]],Table2[[#This Row],[role]:[role]])),TRUE,FALSE)</f>
        <v>1</v>
      </c>
      <c r="H545" s="1" t="b">
        <f>IF(ISNUMBER(SEARCH(Table2[[#Headers],[שלום]],Table2[[#This Row],[role]:[role]])),TRUE,FALSE)</f>
        <v>0</v>
      </c>
      <c r="I545" s="1" t="b">
        <f>IF(ISNUMBER(SEARCH(Table2[[#Headers],[אזורי]],Table2[[#This Row],[role]:[role]])),TRUE,FALSE)</f>
        <v>0</v>
      </c>
      <c r="J545" s="1" t="b">
        <f>IF(ISNUMBER(SEARCH(Table2[[#Headers],[ארצי]],Table2[[#This Row],[role]:[role]])),TRUE,FALSE)</f>
        <v>0</v>
      </c>
      <c r="K545" s="1" t="b">
        <f>IF(ISNUMBER(SEARCH(Table2[[#Headers],[עבודה]],Table2[[#This Row],[role]:[role]])),TRUE,FALSE)</f>
        <v>0</v>
      </c>
      <c r="L545" s="1" t="b">
        <f>IF(ISNUMBER(SEARCH(Table2[[#Headers],[עליון]],Table2[[#This Row],[role]:[role]])),TRUE,FALSE)</f>
        <v>0</v>
      </c>
      <c r="M545" s="1" t="b">
        <f>IF(ISNUMBER(SEARCH(Table2[[#Headers],[נוער]],Table2[[#This Row],[role]:[role]])),TRUE,FALSE)</f>
        <v>0</v>
      </c>
      <c r="N545" s="1" t="b">
        <f>IF(ISNUMBER(SEARCH(Table2[[#Headers],[משנה]],Table2[[#This Row],[role]:[role]])),TRUE,FALSE)</f>
        <v>0</v>
      </c>
      <c r="O545" s="1" t="b">
        <f>IF(ISNUMBER(SEARCH(Table2[[#Headers],[בתי המשפט]],Table2[[#This Row],[role]:[role]])),TRUE,FALSE)</f>
        <v>0</v>
      </c>
      <c r="P545" s="1" t="b">
        <f>IF(ISNUMBER(SEARCH(Table2[[#Headers],[מנהל]],Table2[[#This Row],[role]:[role]])),TRUE,FALSE)</f>
        <v>0</v>
      </c>
      <c r="Q545" s="1" t="b">
        <f>IF(ISNUMBER(SEARCH(Table2[[#Headers],[תעבורה]],Table2[[#This Row],[role]:[role]])),TRUE,FALSE)</f>
        <v>0</v>
      </c>
      <c r="R545" s="1" t="b">
        <f>IF(AND(Table2[[#This Row],[נשיא]]=TRUE,AND(Table2[[#This Row],[סגן]]=FALSE,Table2[[#This Row],[משנה]]=FALSE)),TRUE,FALSE)</f>
        <v>0</v>
      </c>
      <c r="S54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46" spans="1:20" x14ac:dyDescent="0.25">
      <c r="A546" s="1" t="s">
        <v>3840</v>
      </c>
      <c r="B546" s="1" t="str">
        <f>Table2[[#This Row],[Column1]]</f>
        <v>שופטת בכירה בית המשפט המחוזי תל-אביב</v>
      </c>
      <c r="C546" s="1" t="b">
        <f>IF(ISNUMBER(SEARCH(Table2[[#Headers],[סגן]],Table2[[#This Row],[role]:[role]])),TRUE,FALSE)</f>
        <v>0</v>
      </c>
      <c r="D546" s="1" t="b">
        <f>IF(ISNUMBER(SEARCH(Table2[[#Headers],[נשיא]],Table2[[#This Row],[role]:[role]])),TRUE,FALSE)</f>
        <v>0</v>
      </c>
      <c r="E546" s="1" t="b">
        <f>IF(ISNUMBER(SEARCH(Table2[[#Headers],[שופט]],Table2[[#This Row],[role]:[role]])),TRUE,FALSE)</f>
        <v>1</v>
      </c>
      <c r="F546" s="1" t="b">
        <f>IF(ISNUMBER(SEARCH(Table2[[#Headers],[רשם]],Table2[[#This Row],[role]:[role]])),TRUE,FALSE)</f>
        <v>0</v>
      </c>
      <c r="G546" s="1" t="b">
        <f>IF(ISNUMBER(SEARCH(Table2[[#Headers],[מחוזי]],Table2[[#This Row],[role]:[role]])),TRUE,FALSE)</f>
        <v>1</v>
      </c>
      <c r="H546" s="1" t="b">
        <f>IF(ISNUMBER(SEARCH(Table2[[#Headers],[שלום]],Table2[[#This Row],[role]:[role]])),TRUE,FALSE)</f>
        <v>0</v>
      </c>
      <c r="I546" s="1" t="b">
        <f>IF(ISNUMBER(SEARCH(Table2[[#Headers],[אזורי]],Table2[[#This Row],[role]:[role]])),TRUE,FALSE)</f>
        <v>0</v>
      </c>
      <c r="J546" s="1" t="b">
        <f>IF(ISNUMBER(SEARCH(Table2[[#Headers],[ארצי]],Table2[[#This Row],[role]:[role]])),TRUE,FALSE)</f>
        <v>0</v>
      </c>
      <c r="K546" s="1" t="b">
        <f>IF(ISNUMBER(SEARCH(Table2[[#Headers],[עבודה]],Table2[[#This Row],[role]:[role]])),TRUE,FALSE)</f>
        <v>0</v>
      </c>
      <c r="L546" s="1" t="b">
        <f>IF(ISNUMBER(SEARCH(Table2[[#Headers],[עליון]],Table2[[#This Row],[role]:[role]])),TRUE,FALSE)</f>
        <v>0</v>
      </c>
      <c r="M546" s="1" t="b">
        <f>IF(ISNUMBER(SEARCH(Table2[[#Headers],[נוער]],Table2[[#This Row],[role]:[role]])),TRUE,FALSE)</f>
        <v>0</v>
      </c>
      <c r="N546" s="1" t="b">
        <f>IF(ISNUMBER(SEARCH(Table2[[#Headers],[משנה]],Table2[[#This Row],[role]:[role]])),TRUE,FALSE)</f>
        <v>0</v>
      </c>
      <c r="O546" s="1" t="b">
        <f>IF(ISNUMBER(SEARCH(Table2[[#Headers],[בתי המשפט]],Table2[[#This Row],[role]:[role]])),TRUE,FALSE)</f>
        <v>0</v>
      </c>
      <c r="P546" s="1" t="b">
        <f>IF(ISNUMBER(SEARCH(Table2[[#Headers],[מנהל]],Table2[[#This Row],[role]:[role]])),TRUE,FALSE)</f>
        <v>0</v>
      </c>
      <c r="Q546" s="1" t="b">
        <f>IF(ISNUMBER(SEARCH(Table2[[#Headers],[תעבורה]],Table2[[#This Row],[role]:[role]])),TRUE,FALSE)</f>
        <v>0</v>
      </c>
      <c r="R546" s="1" t="b">
        <f>IF(AND(Table2[[#This Row],[נשיא]]=TRUE,AND(Table2[[#This Row],[סגן]]=FALSE,Table2[[#This Row],[משנה]]=FALSE)),TRUE,FALSE)</f>
        <v>0</v>
      </c>
      <c r="S54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47" spans="1:20" x14ac:dyDescent="0.25">
      <c r="A547" s="1" t="s">
        <v>311</v>
      </c>
      <c r="B547" s="1" t="str">
        <f>Table2[[#This Row],[Column1]]</f>
        <v>שופטת בכירה בית המשפט המחוזי תל-אביב בדימוס</v>
      </c>
      <c r="C547" s="1" t="b">
        <f>IF(ISNUMBER(SEARCH(Table2[[#Headers],[סגן]],Table2[[#This Row],[role]:[role]])),TRUE,FALSE)</f>
        <v>0</v>
      </c>
      <c r="D547" s="1" t="b">
        <f>IF(ISNUMBER(SEARCH(Table2[[#Headers],[נשיא]],Table2[[#This Row],[role]:[role]])),TRUE,FALSE)</f>
        <v>0</v>
      </c>
      <c r="E547" s="1" t="b">
        <f>IF(ISNUMBER(SEARCH(Table2[[#Headers],[שופט]],Table2[[#This Row],[role]:[role]])),TRUE,FALSE)</f>
        <v>1</v>
      </c>
      <c r="F547" s="1" t="b">
        <f>IF(ISNUMBER(SEARCH(Table2[[#Headers],[רשם]],Table2[[#This Row],[role]:[role]])),TRUE,FALSE)</f>
        <v>0</v>
      </c>
      <c r="G547" s="1" t="b">
        <f>IF(ISNUMBER(SEARCH(Table2[[#Headers],[מחוזי]],Table2[[#This Row],[role]:[role]])),TRUE,FALSE)</f>
        <v>1</v>
      </c>
      <c r="H547" s="1" t="b">
        <f>IF(ISNUMBER(SEARCH(Table2[[#Headers],[שלום]],Table2[[#This Row],[role]:[role]])),TRUE,FALSE)</f>
        <v>0</v>
      </c>
      <c r="I547" s="1" t="b">
        <f>IF(ISNUMBER(SEARCH(Table2[[#Headers],[אזורי]],Table2[[#This Row],[role]:[role]])),TRUE,FALSE)</f>
        <v>0</v>
      </c>
      <c r="J547" s="1" t="b">
        <f>IF(ISNUMBER(SEARCH(Table2[[#Headers],[ארצי]],Table2[[#This Row],[role]:[role]])),TRUE,FALSE)</f>
        <v>0</v>
      </c>
      <c r="K547" s="1" t="b">
        <f>IF(ISNUMBER(SEARCH(Table2[[#Headers],[עבודה]],Table2[[#This Row],[role]:[role]])),TRUE,FALSE)</f>
        <v>0</v>
      </c>
      <c r="L547" s="1" t="b">
        <f>IF(ISNUMBER(SEARCH(Table2[[#Headers],[עליון]],Table2[[#This Row],[role]:[role]])),TRUE,FALSE)</f>
        <v>0</v>
      </c>
      <c r="M547" s="1" t="b">
        <f>IF(ISNUMBER(SEARCH(Table2[[#Headers],[נוער]],Table2[[#This Row],[role]:[role]])),TRUE,FALSE)</f>
        <v>0</v>
      </c>
      <c r="N547" s="1" t="b">
        <f>IF(ISNUMBER(SEARCH(Table2[[#Headers],[משנה]],Table2[[#This Row],[role]:[role]])),TRUE,FALSE)</f>
        <v>0</v>
      </c>
      <c r="O547" s="1" t="b">
        <f>IF(ISNUMBER(SEARCH(Table2[[#Headers],[בתי המשפט]],Table2[[#This Row],[role]:[role]])),TRUE,FALSE)</f>
        <v>0</v>
      </c>
      <c r="P547" s="1" t="b">
        <f>IF(ISNUMBER(SEARCH(Table2[[#Headers],[מנהל]],Table2[[#This Row],[role]:[role]])),TRUE,FALSE)</f>
        <v>0</v>
      </c>
      <c r="Q547" s="1" t="b">
        <f>IF(ISNUMBER(SEARCH(Table2[[#Headers],[תעבורה]],Table2[[#This Row],[role]:[role]])),TRUE,FALSE)</f>
        <v>0</v>
      </c>
      <c r="R547" s="1" t="b">
        <f>IF(AND(Table2[[#This Row],[נשיא]]=TRUE,AND(Table2[[#This Row],[סגן]]=FALSE,Table2[[#This Row],[משנה]]=FALSE)),TRUE,FALSE)</f>
        <v>0</v>
      </c>
      <c r="S54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48" spans="1:20" x14ac:dyDescent="0.25">
      <c r="A548" s="1" t="s">
        <v>2784</v>
      </c>
      <c r="B548" s="1" t="str">
        <f>Table2[[#This Row],[Column1]]</f>
        <v>שופטת בכירה בית משפט השלום (משפחה) תל אביב בדימוס</v>
      </c>
      <c r="C548" s="1" t="b">
        <f>IF(ISNUMBER(SEARCH(Table2[[#Headers],[סגן]],Table2[[#This Row],[role]:[role]])),TRUE,FALSE)</f>
        <v>0</v>
      </c>
      <c r="D548" s="1" t="b">
        <f>IF(ISNUMBER(SEARCH(Table2[[#Headers],[נשיא]],Table2[[#This Row],[role]:[role]])),TRUE,FALSE)</f>
        <v>0</v>
      </c>
      <c r="E548" s="1" t="b">
        <f>IF(ISNUMBER(SEARCH(Table2[[#Headers],[שופט]],Table2[[#This Row],[role]:[role]])),TRUE,FALSE)</f>
        <v>1</v>
      </c>
      <c r="F548" s="1" t="b">
        <f>IF(ISNUMBER(SEARCH(Table2[[#Headers],[רשם]],Table2[[#This Row],[role]:[role]])),TRUE,FALSE)</f>
        <v>0</v>
      </c>
      <c r="G548" s="1" t="b">
        <f>IF(ISNUMBER(SEARCH(Table2[[#Headers],[מחוזי]],Table2[[#This Row],[role]:[role]])),TRUE,FALSE)</f>
        <v>0</v>
      </c>
      <c r="H548" s="1" t="b">
        <f>IF(ISNUMBER(SEARCH(Table2[[#Headers],[שלום]],Table2[[#This Row],[role]:[role]])),TRUE,FALSE)</f>
        <v>1</v>
      </c>
      <c r="I548" s="1" t="b">
        <f>IF(ISNUMBER(SEARCH(Table2[[#Headers],[אזורי]],Table2[[#This Row],[role]:[role]])),TRUE,FALSE)</f>
        <v>0</v>
      </c>
      <c r="J548" s="1" t="b">
        <f>IF(ISNUMBER(SEARCH(Table2[[#Headers],[ארצי]],Table2[[#This Row],[role]:[role]])),TRUE,FALSE)</f>
        <v>0</v>
      </c>
      <c r="K548" s="1" t="b">
        <f>IF(ISNUMBER(SEARCH(Table2[[#Headers],[עבודה]],Table2[[#This Row],[role]:[role]])),TRUE,FALSE)</f>
        <v>0</v>
      </c>
      <c r="L548" s="1" t="b">
        <f>IF(ISNUMBER(SEARCH(Table2[[#Headers],[עליון]],Table2[[#This Row],[role]:[role]])),TRUE,FALSE)</f>
        <v>0</v>
      </c>
      <c r="M548" s="1" t="b">
        <f>IF(ISNUMBER(SEARCH(Table2[[#Headers],[נוער]],Table2[[#This Row],[role]:[role]])),TRUE,FALSE)</f>
        <v>0</v>
      </c>
      <c r="N548" s="1" t="b">
        <f>IF(ISNUMBER(SEARCH(Table2[[#Headers],[משנה]],Table2[[#This Row],[role]:[role]])),TRUE,FALSE)</f>
        <v>0</v>
      </c>
      <c r="O548" s="1" t="b">
        <f>IF(ISNUMBER(SEARCH(Table2[[#Headers],[בתי המשפט]],Table2[[#This Row],[role]:[role]])),TRUE,FALSE)</f>
        <v>0</v>
      </c>
      <c r="P548" s="1" t="b">
        <f>IF(ISNUMBER(SEARCH(Table2[[#Headers],[מנהל]],Table2[[#This Row],[role]:[role]])),TRUE,FALSE)</f>
        <v>0</v>
      </c>
      <c r="Q548" s="1" t="b">
        <f>IF(ISNUMBER(SEARCH(Table2[[#Headers],[תעבורה]],Table2[[#This Row],[role]:[role]])),TRUE,FALSE)</f>
        <v>0</v>
      </c>
      <c r="R548" s="1" t="b">
        <f>IF(AND(Table2[[#This Row],[נשיא]]=TRUE,AND(Table2[[#This Row],[סגן]]=FALSE,Table2[[#This Row],[משנה]]=FALSE)),TRUE,FALSE)</f>
        <v>0</v>
      </c>
      <c r="S54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49" spans="1:20" x14ac:dyDescent="0.25">
      <c r="A549" s="1" t="s">
        <v>2411</v>
      </c>
      <c r="B549" s="1" t="str">
        <f>Table2[[#This Row],[Column1]]</f>
        <v>שופטת בכירה בית משפט השלום אשקלון</v>
      </c>
      <c r="C549" s="1" t="b">
        <f>IF(ISNUMBER(SEARCH(Table2[[#Headers],[סגן]],Table2[[#This Row],[role]:[role]])),TRUE,FALSE)</f>
        <v>0</v>
      </c>
      <c r="D549" s="1" t="b">
        <f>IF(ISNUMBER(SEARCH(Table2[[#Headers],[נשיא]],Table2[[#This Row],[role]:[role]])),TRUE,FALSE)</f>
        <v>0</v>
      </c>
      <c r="E549" s="1" t="b">
        <f>IF(ISNUMBER(SEARCH(Table2[[#Headers],[שופט]],Table2[[#This Row],[role]:[role]])),TRUE,FALSE)</f>
        <v>1</v>
      </c>
      <c r="F549" s="1" t="b">
        <f>IF(ISNUMBER(SEARCH(Table2[[#Headers],[רשם]],Table2[[#This Row],[role]:[role]])),TRUE,FALSE)</f>
        <v>0</v>
      </c>
      <c r="G549" s="1" t="b">
        <f>IF(ISNUMBER(SEARCH(Table2[[#Headers],[מחוזי]],Table2[[#This Row],[role]:[role]])),TRUE,FALSE)</f>
        <v>0</v>
      </c>
      <c r="H549" s="1" t="b">
        <f>IF(ISNUMBER(SEARCH(Table2[[#Headers],[שלום]],Table2[[#This Row],[role]:[role]])),TRUE,FALSE)</f>
        <v>1</v>
      </c>
      <c r="I549" s="1" t="b">
        <f>IF(ISNUMBER(SEARCH(Table2[[#Headers],[אזורי]],Table2[[#This Row],[role]:[role]])),TRUE,FALSE)</f>
        <v>0</v>
      </c>
      <c r="J549" s="1" t="b">
        <f>IF(ISNUMBER(SEARCH(Table2[[#Headers],[ארצי]],Table2[[#This Row],[role]:[role]])),TRUE,FALSE)</f>
        <v>0</v>
      </c>
      <c r="K549" s="1" t="b">
        <f>IF(ISNUMBER(SEARCH(Table2[[#Headers],[עבודה]],Table2[[#This Row],[role]:[role]])),TRUE,FALSE)</f>
        <v>0</v>
      </c>
      <c r="L549" s="1" t="b">
        <f>IF(ISNUMBER(SEARCH(Table2[[#Headers],[עליון]],Table2[[#This Row],[role]:[role]])),TRUE,FALSE)</f>
        <v>0</v>
      </c>
      <c r="M549" s="1" t="b">
        <f>IF(ISNUMBER(SEARCH(Table2[[#Headers],[נוער]],Table2[[#This Row],[role]:[role]])),TRUE,FALSE)</f>
        <v>0</v>
      </c>
      <c r="N549" s="1" t="b">
        <f>IF(ISNUMBER(SEARCH(Table2[[#Headers],[משנה]],Table2[[#This Row],[role]:[role]])),TRUE,FALSE)</f>
        <v>0</v>
      </c>
      <c r="O549" s="1" t="b">
        <f>IF(ISNUMBER(SEARCH(Table2[[#Headers],[בתי המשפט]],Table2[[#This Row],[role]:[role]])),TRUE,FALSE)</f>
        <v>0</v>
      </c>
      <c r="P549" s="1" t="b">
        <f>IF(ISNUMBER(SEARCH(Table2[[#Headers],[מנהל]],Table2[[#This Row],[role]:[role]])),TRUE,FALSE)</f>
        <v>0</v>
      </c>
      <c r="Q549" s="1" t="b">
        <f>IF(ISNUMBER(SEARCH(Table2[[#Headers],[תעבורה]],Table2[[#This Row],[role]:[role]])),TRUE,FALSE)</f>
        <v>0</v>
      </c>
      <c r="R549" s="1" t="b">
        <f>IF(AND(Table2[[#This Row],[נשיא]]=TRUE,AND(Table2[[#This Row],[סגן]]=FALSE,Table2[[#This Row],[משנה]]=FALSE)),TRUE,FALSE)</f>
        <v>0</v>
      </c>
      <c r="S54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4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0" spans="1:20" x14ac:dyDescent="0.25">
      <c r="A550" s="1" t="s">
        <v>4090</v>
      </c>
      <c r="B550" s="1" t="str">
        <f>Table2[[#This Row],[Column1]]</f>
        <v>שופטת בכירה בית משפט השלום ב"ש</v>
      </c>
      <c r="C550" s="1" t="b">
        <f>IF(ISNUMBER(SEARCH(Table2[[#Headers],[סגן]],Table2[[#This Row],[role]:[role]])),TRUE,FALSE)</f>
        <v>0</v>
      </c>
      <c r="D550" s="1" t="b">
        <f>IF(ISNUMBER(SEARCH(Table2[[#Headers],[נשיא]],Table2[[#This Row],[role]:[role]])),TRUE,FALSE)</f>
        <v>0</v>
      </c>
      <c r="E550" s="1" t="b">
        <f>IF(ISNUMBER(SEARCH(Table2[[#Headers],[שופט]],Table2[[#This Row],[role]:[role]])),TRUE,FALSE)</f>
        <v>1</v>
      </c>
      <c r="F550" s="1" t="b">
        <f>IF(ISNUMBER(SEARCH(Table2[[#Headers],[רשם]],Table2[[#This Row],[role]:[role]])),TRUE,FALSE)</f>
        <v>0</v>
      </c>
      <c r="G550" s="1" t="b">
        <f>IF(ISNUMBER(SEARCH(Table2[[#Headers],[מחוזי]],Table2[[#This Row],[role]:[role]])),TRUE,FALSE)</f>
        <v>0</v>
      </c>
      <c r="H550" s="1" t="b">
        <f>IF(ISNUMBER(SEARCH(Table2[[#Headers],[שלום]],Table2[[#This Row],[role]:[role]])),TRUE,FALSE)</f>
        <v>1</v>
      </c>
      <c r="I550" s="1" t="b">
        <f>IF(ISNUMBER(SEARCH(Table2[[#Headers],[אזורי]],Table2[[#This Row],[role]:[role]])),TRUE,FALSE)</f>
        <v>0</v>
      </c>
      <c r="J550" s="1" t="b">
        <f>IF(ISNUMBER(SEARCH(Table2[[#Headers],[ארצי]],Table2[[#This Row],[role]:[role]])),TRUE,FALSE)</f>
        <v>0</v>
      </c>
      <c r="K550" s="1" t="b">
        <f>IF(ISNUMBER(SEARCH(Table2[[#Headers],[עבודה]],Table2[[#This Row],[role]:[role]])),TRUE,FALSE)</f>
        <v>0</v>
      </c>
      <c r="L550" s="1" t="b">
        <f>IF(ISNUMBER(SEARCH(Table2[[#Headers],[עליון]],Table2[[#This Row],[role]:[role]])),TRUE,FALSE)</f>
        <v>0</v>
      </c>
      <c r="M550" s="1" t="b">
        <f>IF(ISNUMBER(SEARCH(Table2[[#Headers],[נוער]],Table2[[#This Row],[role]:[role]])),TRUE,FALSE)</f>
        <v>0</v>
      </c>
      <c r="N550" s="1" t="b">
        <f>IF(ISNUMBER(SEARCH(Table2[[#Headers],[משנה]],Table2[[#This Row],[role]:[role]])),TRUE,FALSE)</f>
        <v>0</v>
      </c>
      <c r="O550" s="1" t="b">
        <f>IF(ISNUMBER(SEARCH(Table2[[#Headers],[בתי המשפט]],Table2[[#This Row],[role]:[role]])),TRUE,FALSE)</f>
        <v>0</v>
      </c>
      <c r="P550" s="1" t="b">
        <f>IF(ISNUMBER(SEARCH(Table2[[#Headers],[מנהל]],Table2[[#This Row],[role]:[role]])),TRUE,FALSE)</f>
        <v>0</v>
      </c>
      <c r="Q550" s="1" t="b">
        <f>IF(ISNUMBER(SEARCH(Table2[[#Headers],[תעבורה]],Table2[[#This Row],[role]:[role]])),TRUE,FALSE)</f>
        <v>0</v>
      </c>
      <c r="R550" s="1" t="b">
        <f>IF(AND(Table2[[#This Row],[נשיא]]=TRUE,AND(Table2[[#This Row],[סגן]]=FALSE,Table2[[#This Row],[משנה]]=FALSE)),TRUE,FALSE)</f>
        <v>0</v>
      </c>
      <c r="S55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1" spans="1:20" x14ac:dyDescent="0.25">
      <c r="A551" s="1" t="s">
        <v>2850</v>
      </c>
      <c r="B551" s="1" t="str">
        <f>Table2[[#This Row],[Column1]]</f>
        <v>שופטת בכירה בית משפט השלום הרצליה</v>
      </c>
      <c r="C551" s="1" t="b">
        <f>IF(ISNUMBER(SEARCH(Table2[[#Headers],[סגן]],Table2[[#This Row],[role]:[role]])),TRUE,FALSE)</f>
        <v>0</v>
      </c>
      <c r="D551" s="1" t="b">
        <f>IF(ISNUMBER(SEARCH(Table2[[#Headers],[נשיא]],Table2[[#This Row],[role]:[role]])),TRUE,FALSE)</f>
        <v>0</v>
      </c>
      <c r="E551" s="1" t="b">
        <f>IF(ISNUMBER(SEARCH(Table2[[#Headers],[שופט]],Table2[[#This Row],[role]:[role]])),TRUE,FALSE)</f>
        <v>1</v>
      </c>
      <c r="F551" s="1" t="b">
        <f>IF(ISNUMBER(SEARCH(Table2[[#Headers],[רשם]],Table2[[#This Row],[role]:[role]])),TRUE,FALSE)</f>
        <v>0</v>
      </c>
      <c r="G551" s="1" t="b">
        <f>IF(ISNUMBER(SEARCH(Table2[[#Headers],[מחוזי]],Table2[[#This Row],[role]:[role]])),TRUE,FALSE)</f>
        <v>0</v>
      </c>
      <c r="H551" s="1" t="b">
        <f>IF(ISNUMBER(SEARCH(Table2[[#Headers],[שלום]],Table2[[#This Row],[role]:[role]])),TRUE,FALSE)</f>
        <v>1</v>
      </c>
      <c r="I551" s="1" t="b">
        <f>IF(ISNUMBER(SEARCH(Table2[[#Headers],[אזורי]],Table2[[#This Row],[role]:[role]])),TRUE,FALSE)</f>
        <v>0</v>
      </c>
      <c r="J551" s="1" t="b">
        <f>IF(ISNUMBER(SEARCH(Table2[[#Headers],[ארצי]],Table2[[#This Row],[role]:[role]])),TRUE,FALSE)</f>
        <v>0</v>
      </c>
      <c r="K551" s="1" t="b">
        <f>IF(ISNUMBER(SEARCH(Table2[[#Headers],[עבודה]],Table2[[#This Row],[role]:[role]])),TRUE,FALSE)</f>
        <v>0</v>
      </c>
      <c r="L551" s="1" t="b">
        <f>IF(ISNUMBER(SEARCH(Table2[[#Headers],[עליון]],Table2[[#This Row],[role]:[role]])),TRUE,FALSE)</f>
        <v>0</v>
      </c>
      <c r="M551" s="1" t="b">
        <f>IF(ISNUMBER(SEARCH(Table2[[#Headers],[נוער]],Table2[[#This Row],[role]:[role]])),TRUE,FALSE)</f>
        <v>0</v>
      </c>
      <c r="N551" s="1" t="b">
        <f>IF(ISNUMBER(SEARCH(Table2[[#Headers],[משנה]],Table2[[#This Row],[role]:[role]])),TRUE,FALSE)</f>
        <v>0</v>
      </c>
      <c r="O551" s="1" t="b">
        <f>IF(ISNUMBER(SEARCH(Table2[[#Headers],[בתי המשפט]],Table2[[#This Row],[role]:[role]])),TRUE,FALSE)</f>
        <v>0</v>
      </c>
      <c r="P551" s="1" t="b">
        <f>IF(ISNUMBER(SEARCH(Table2[[#Headers],[מנהל]],Table2[[#This Row],[role]:[role]])),TRUE,FALSE)</f>
        <v>0</v>
      </c>
      <c r="Q551" s="1" t="b">
        <f>IF(ISNUMBER(SEARCH(Table2[[#Headers],[תעבורה]],Table2[[#This Row],[role]:[role]])),TRUE,FALSE)</f>
        <v>0</v>
      </c>
      <c r="R551" s="1" t="b">
        <f>IF(AND(Table2[[#This Row],[נשיא]]=TRUE,AND(Table2[[#This Row],[סגן]]=FALSE,Table2[[#This Row],[משנה]]=FALSE)),TRUE,FALSE)</f>
        <v>0</v>
      </c>
      <c r="S55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2" spans="1:20" x14ac:dyDescent="0.25">
      <c r="A552" s="1" t="s">
        <v>557</v>
      </c>
      <c r="B552" s="1" t="str">
        <f>Table2[[#This Row],[Column1]]</f>
        <v>שופטת בכירה בית משפט השלום חדרה</v>
      </c>
      <c r="C552" s="1" t="b">
        <f>IF(ISNUMBER(SEARCH(Table2[[#Headers],[סגן]],Table2[[#This Row],[role]:[role]])),TRUE,FALSE)</f>
        <v>0</v>
      </c>
      <c r="D552" s="1" t="b">
        <f>IF(ISNUMBER(SEARCH(Table2[[#Headers],[נשיא]],Table2[[#This Row],[role]:[role]])),TRUE,FALSE)</f>
        <v>0</v>
      </c>
      <c r="E552" s="1" t="b">
        <f>IF(ISNUMBER(SEARCH(Table2[[#Headers],[שופט]],Table2[[#This Row],[role]:[role]])),TRUE,FALSE)</f>
        <v>1</v>
      </c>
      <c r="F552" s="1" t="b">
        <f>IF(ISNUMBER(SEARCH(Table2[[#Headers],[רשם]],Table2[[#This Row],[role]:[role]])),TRUE,FALSE)</f>
        <v>0</v>
      </c>
      <c r="G552" s="1" t="b">
        <f>IF(ISNUMBER(SEARCH(Table2[[#Headers],[מחוזי]],Table2[[#This Row],[role]:[role]])),TRUE,FALSE)</f>
        <v>0</v>
      </c>
      <c r="H552" s="1" t="b">
        <f>IF(ISNUMBER(SEARCH(Table2[[#Headers],[שלום]],Table2[[#This Row],[role]:[role]])),TRUE,FALSE)</f>
        <v>1</v>
      </c>
      <c r="I552" s="1" t="b">
        <f>IF(ISNUMBER(SEARCH(Table2[[#Headers],[אזורי]],Table2[[#This Row],[role]:[role]])),TRUE,FALSE)</f>
        <v>0</v>
      </c>
      <c r="J552" s="1" t="b">
        <f>IF(ISNUMBER(SEARCH(Table2[[#Headers],[ארצי]],Table2[[#This Row],[role]:[role]])),TRUE,FALSE)</f>
        <v>0</v>
      </c>
      <c r="K552" s="1" t="b">
        <f>IF(ISNUMBER(SEARCH(Table2[[#Headers],[עבודה]],Table2[[#This Row],[role]:[role]])),TRUE,FALSE)</f>
        <v>0</v>
      </c>
      <c r="L552" s="1" t="b">
        <f>IF(ISNUMBER(SEARCH(Table2[[#Headers],[עליון]],Table2[[#This Row],[role]:[role]])),TRUE,FALSE)</f>
        <v>0</v>
      </c>
      <c r="M552" s="1" t="b">
        <f>IF(ISNUMBER(SEARCH(Table2[[#Headers],[נוער]],Table2[[#This Row],[role]:[role]])),TRUE,FALSE)</f>
        <v>0</v>
      </c>
      <c r="N552" s="1" t="b">
        <f>IF(ISNUMBER(SEARCH(Table2[[#Headers],[משנה]],Table2[[#This Row],[role]:[role]])),TRUE,FALSE)</f>
        <v>0</v>
      </c>
      <c r="O552" s="1" t="b">
        <f>IF(ISNUMBER(SEARCH(Table2[[#Headers],[בתי המשפט]],Table2[[#This Row],[role]:[role]])),TRUE,FALSE)</f>
        <v>0</v>
      </c>
      <c r="P552" s="1" t="b">
        <f>IF(ISNUMBER(SEARCH(Table2[[#Headers],[מנהל]],Table2[[#This Row],[role]:[role]])),TRUE,FALSE)</f>
        <v>0</v>
      </c>
      <c r="Q552" s="1" t="b">
        <f>IF(ISNUMBER(SEARCH(Table2[[#Headers],[תעבורה]],Table2[[#This Row],[role]:[role]])),TRUE,FALSE)</f>
        <v>0</v>
      </c>
      <c r="R552" s="1" t="b">
        <f>IF(AND(Table2[[#This Row],[נשיא]]=TRUE,AND(Table2[[#This Row],[סגן]]=FALSE,Table2[[#This Row],[משנה]]=FALSE)),TRUE,FALSE)</f>
        <v>0</v>
      </c>
      <c r="S55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3" spans="1:20" x14ac:dyDescent="0.25">
      <c r="A553" s="1" t="s">
        <v>1213</v>
      </c>
      <c r="B553" s="1" t="str">
        <f>Table2[[#This Row],[Column1]]</f>
        <v>שופטת בכירה בית משפט השלום חיפה</v>
      </c>
      <c r="C553" s="1" t="b">
        <f>IF(ISNUMBER(SEARCH(Table2[[#Headers],[סגן]],Table2[[#This Row],[role]:[role]])),TRUE,FALSE)</f>
        <v>0</v>
      </c>
      <c r="D553" s="1" t="b">
        <f>IF(ISNUMBER(SEARCH(Table2[[#Headers],[נשיא]],Table2[[#This Row],[role]:[role]])),TRUE,FALSE)</f>
        <v>0</v>
      </c>
      <c r="E553" s="1" t="b">
        <f>IF(ISNUMBER(SEARCH(Table2[[#Headers],[שופט]],Table2[[#This Row],[role]:[role]])),TRUE,FALSE)</f>
        <v>1</v>
      </c>
      <c r="F553" s="1" t="b">
        <f>IF(ISNUMBER(SEARCH(Table2[[#Headers],[רשם]],Table2[[#This Row],[role]:[role]])),TRUE,FALSE)</f>
        <v>0</v>
      </c>
      <c r="G553" s="1" t="b">
        <f>IF(ISNUMBER(SEARCH(Table2[[#Headers],[מחוזי]],Table2[[#This Row],[role]:[role]])),TRUE,FALSE)</f>
        <v>0</v>
      </c>
      <c r="H553" s="1" t="b">
        <f>IF(ISNUMBER(SEARCH(Table2[[#Headers],[שלום]],Table2[[#This Row],[role]:[role]])),TRUE,FALSE)</f>
        <v>1</v>
      </c>
      <c r="I553" s="1" t="b">
        <f>IF(ISNUMBER(SEARCH(Table2[[#Headers],[אזורי]],Table2[[#This Row],[role]:[role]])),TRUE,FALSE)</f>
        <v>0</v>
      </c>
      <c r="J553" s="1" t="b">
        <f>IF(ISNUMBER(SEARCH(Table2[[#Headers],[ארצי]],Table2[[#This Row],[role]:[role]])),TRUE,FALSE)</f>
        <v>0</v>
      </c>
      <c r="K553" s="1" t="b">
        <f>IF(ISNUMBER(SEARCH(Table2[[#Headers],[עבודה]],Table2[[#This Row],[role]:[role]])),TRUE,FALSE)</f>
        <v>0</v>
      </c>
      <c r="L553" s="1" t="b">
        <f>IF(ISNUMBER(SEARCH(Table2[[#Headers],[עליון]],Table2[[#This Row],[role]:[role]])),TRUE,FALSE)</f>
        <v>0</v>
      </c>
      <c r="M553" s="1" t="b">
        <f>IF(ISNUMBER(SEARCH(Table2[[#Headers],[נוער]],Table2[[#This Row],[role]:[role]])),TRUE,FALSE)</f>
        <v>0</v>
      </c>
      <c r="N553" s="1" t="b">
        <f>IF(ISNUMBER(SEARCH(Table2[[#Headers],[משנה]],Table2[[#This Row],[role]:[role]])),TRUE,FALSE)</f>
        <v>0</v>
      </c>
      <c r="O553" s="1" t="b">
        <f>IF(ISNUMBER(SEARCH(Table2[[#Headers],[בתי המשפט]],Table2[[#This Row],[role]:[role]])),TRUE,FALSE)</f>
        <v>0</v>
      </c>
      <c r="P553" s="1" t="b">
        <f>IF(ISNUMBER(SEARCH(Table2[[#Headers],[מנהל]],Table2[[#This Row],[role]:[role]])),TRUE,FALSE)</f>
        <v>0</v>
      </c>
      <c r="Q553" s="1" t="b">
        <f>IF(ISNUMBER(SEARCH(Table2[[#Headers],[תעבורה]],Table2[[#This Row],[role]:[role]])),TRUE,FALSE)</f>
        <v>0</v>
      </c>
      <c r="R553" s="1" t="b">
        <f>IF(AND(Table2[[#This Row],[נשיא]]=TRUE,AND(Table2[[#This Row],[סגן]]=FALSE,Table2[[#This Row],[משנה]]=FALSE)),TRUE,FALSE)</f>
        <v>0</v>
      </c>
      <c r="S55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4" spans="1:20" x14ac:dyDescent="0.25">
      <c r="A554" s="1" t="s">
        <v>76</v>
      </c>
      <c r="B554" s="1" t="str">
        <f>Table2[[#This Row],[Column1]]</f>
        <v>שופטת בכירה בית משפט השלום חיפה בדימוס</v>
      </c>
      <c r="C554" s="1" t="b">
        <f>IF(ISNUMBER(SEARCH(Table2[[#Headers],[סגן]],Table2[[#This Row],[role]:[role]])),TRUE,FALSE)</f>
        <v>0</v>
      </c>
      <c r="D554" s="1" t="b">
        <f>IF(ISNUMBER(SEARCH(Table2[[#Headers],[נשיא]],Table2[[#This Row],[role]:[role]])),TRUE,FALSE)</f>
        <v>0</v>
      </c>
      <c r="E554" s="1" t="b">
        <f>IF(ISNUMBER(SEARCH(Table2[[#Headers],[שופט]],Table2[[#This Row],[role]:[role]])),TRUE,FALSE)</f>
        <v>1</v>
      </c>
      <c r="F554" s="1" t="b">
        <f>IF(ISNUMBER(SEARCH(Table2[[#Headers],[רשם]],Table2[[#This Row],[role]:[role]])),TRUE,FALSE)</f>
        <v>0</v>
      </c>
      <c r="G554" s="1" t="b">
        <f>IF(ISNUMBER(SEARCH(Table2[[#Headers],[מחוזי]],Table2[[#This Row],[role]:[role]])),TRUE,FALSE)</f>
        <v>0</v>
      </c>
      <c r="H554" s="1" t="b">
        <f>IF(ISNUMBER(SEARCH(Table2[[#Headers],[שלום]],Table2[[#This Row],[role]:[role]])),TRUE,FALSE)</f>
        <v>1</v>
      </c>
      <c r="I554" s="1" t="b">
        <f>IF(ISNUMBER(SEARCH(Table2[[#Headers],[אזורי]],Table2[[#This Row],[role]:[role]])),TRUE,FALSE)</f>
        <v>0</v>
      </c>
      <c r="J554" s="1" t="b">
        <f>IF(ISNUMBER(SEARCH(Table2[[#Headers],[ארצי]],Table2[[#This Row],[role]:[role]])),TRUE,FALSE)</f>
        <v>0</v>
      </c>
      <c r="K554" s="1" t="b">
        <f>IF(ISNUMBER(SEARCH(Table2[[#Headers],[עבודה]],Table2[[#This Row],[role]:[role]])),TRUE,FALSE)</f>
        <v>0</v>
      </c>
      <c r="L554" s="1" t="b">
        <f>IF(ISNUMBER(SEARCH(Table2[[#Headers],[עליון]],Table2[[#This Row],[role]:[role]])),TRUE,FALSE)</f>
        <v>0</v>
      </c>
      <c r="M554" s="1" t="b">
        <f>IF(ISNUMBER(SEARCH(Table2[[#Headers],[נוער]],Table2[[#This Row],[role]:[role]])),TRUE,FALSE)</f>
        <v>0</v>
      </c>
      <c r="N554" s="1" t="b">
        <f>IF(ISNUMBER(SEARCH(Table2[[#Headers],[משנה]],Table2[[#This Row],[role]:[role]])),TRUE,FALSE)</f>
        <v>0</v>
      </c>
      <c r="O554" s="1" t="b">
        <f>IF(ISNUMBER(SEARCH(Table2[[#Headers],[בתי המשפט]],Table2[[#This Row],[role]:[role]])),TRUE,FALSE)</f>
        <v>0</v>
      </c>
      <c r="P554" s="1" t="b">
        <f>IF(ISNUMBER(SEARCH(Table2[[#Headers],[מנהל]],Table2[[#This Row],[role]:[role]])),TRUE,FALSE)</f>
        <v>0</v>
      </c>
      <c r="Q554" s="1" t="b">
        <f>IF(ISNUMBER(SEARCH(Table2[[#Headers],[תעבורה]],Table2[[#This Row],[role]:[role]])),TRUE,FALSE)</f>
        <v>0</v>
      </c>
      <c r="R554" s="1" t="b">
        <f>IF(AND(Table2[[#This Row],[נשיא]]=TRUE,AND(Table2[[#This Row],[סגן]]=FALSE,Table2[[#This Row],[משנה]]=FALSE)),TRUE,FALSE)</f>
        <v>0</v>
      </c>
      <c r="S55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5" spans="1:20" x14ac:dyDescent="0.25">
      <c r="A555" s="1" t="s">
        <v>2620</v>
      </c>
      <c r="B555" s="1" t="str">
        <f>Table2[[#This Row],[Column1]]</f>
        <v>שופטת בכירה בית משפט השלום ירושלים</v>
      </c>
      <c r="C555" s="1" t="b">
        <f>IF(ISNUMBER(SEARCH(Table2[[#Headers],[סגן]],Table2[[#This Row],[role]:[role]])),TRUE,FALSE)</f>
        <v>0</v>
      </c>
      <c r="D555" s="1" t="b">
        <f>IF(ISNUMBER(SEARCH(Table2[[#Headers],[נשיא]],Table2[[#This Row],[role]:[role]])),TRUE,FALSE)</f>
        <v>0</v>
      </c>
      <c r="E555" s="1" t="b">
        <f>IF(ISNUMBER(SEARCH(Table2[[#Headers],[שופט]],Table2[[#This Row],[role]:[role]])),TRUE,FALSE)</f>
        <v>1</v>
      </c>
      <c r="F555" s="1" t="b">
        <f>IF(ISNUMBER(SEARCH(Table2[[#Headers],[רשם]],Table2[[#This Row],[role]:[role]])),TRUE,FALSE)</f>
        <v>0</v>
      </c>
      <c r="G555" s="1" t="b">
        <f>IF(ISNUMBER(SEARCH(Table2[[#Headers],[מחוזי]],Table2[[#This Row],[role]:[role]])),TRUE,FALSE)</f>
        <v>0</v>
      </c>
      <c r="H555" s="1" t="b">
        <f>IF(ISNUMBER(SEARCH(Table2[[#Headers],[שלום]],Table2[[#This Row],[role]:[role]])),TRUE,FALSE)</f>
        <v>1</v>
      </c>
      <c r="I555" s="1" t="b">
        <f>IF(ISNUMBER(SEARCH(Table2[[#Headers],[אזורי]],Table2[[#This Row],[role]:[role]])),TRUE,FALSE)</f>
        <v>0</v>
      </c>
      <c r="J555" s="1" t="b">
        <f>IF(ISNUMBER(SEARCH(Table2[[#Headers],[ארצי]],Table2[[#This Row],[role]:[role]])),TRUE,FALSE)</f>
        <v>0</v>
      </c>
      <c r="K555" s="1" t="b">
        <f>IF(ISNUMBER(SEARCH(Table2[[#Headers],[עבודה]],Table2[[#This Row],[role]:[role]])),TRUE,FALSE)</f>
        <v>0</v>
      </c>
      <c r="L555" s="1" t="b">
        <f>IF(ISNUMBER(SEARCH(Table2[[#Headers],[עליון]],Table2[[#This Row],[role]:[role]])),TRUE,FALSE)</f>
        <v>0</v>
      </c>
      <c r="M555" s="1" t="b">
        <f>IF(ISNUMBER(SEARCH(Table2[[#Headers],[נוער]],Table2[[#This Row],[role]:[role]])),TRUE,FALSE)</f>
        <v>0</v>
      </c>
      <c r="N555" s="1" t="b">
        <f>IF(ISNUMBER(SEARCH(Table2[[#Headers],[משנה]],Table2[[#This Row],[role]:[role]])),TRUE,FALSE)</f>
        <v>0</v>
      </c>
      <c r="O555" s="1" t="b">
        <f>IF(ISNUMBER(SEARCH(Table2[[#Headers],[בתי המשפט]],Table2[[#This Row],[role]:[role]])),TRUE,FALSE)</f>
        <v>0</v>
      </c>
      <c r="P555" s="1" t="b">
        <f>IF(ISNUMBER(SEARCH(Table2[[#Headers],[מנהל]],Table2[[#This Row],[role]:[role]])),TRUE,FALSE)</f>
        <v>0</v>
      </c>
      <c r="Q555" s="1" t="b">
        <f>IF(ISNUMBER(SEARCH(Table2[[#Headers],[תעבורה]],Table2[[#This Row],[role]:[role]])),TRUE,FALSE)</f>
        <v>0</v>
      </c>
      <c r="R555" s="1" t="b">
        <f>IF(AND(Table2[[#This Row],[נשיא]]=TRUE,AND(Table2[[#This Row],[סגן]]=FALSE,Table2[[#This Row],[משנה]]=FALSE)),TRUE,FALSE)</f>
        <v>0</v>
      </c>
      <c r="S55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6" spans="1:20" x14ac:dyDescent="0.25">
      <c r="A556" s="1" t="s">
        <v>2301</v>
      </c>
      <c r="B556" s="1" t="str">
        <f>Table2[[#This Row],[Column1]]</f>
        <v>שופטת בכירה בית משפט השלום נצרת</v>
      </c>
      <c r="C556" s="1" t="b">
        <f>IF(ISNUMBER(SEARCH(Table2[[#Headers],[סגן]],Table2[[#This Row],[role]:[role]])),TRUE,FALSE)</f>
        <v>0</v>
      </c>
      <c r="D556" s="1" t="b">
        <f>IF(ISNUMBER(SEARCH(Table2[[#Headers],[נשיא]],Table2[[#This Row],[role]:[role]])),TRUE,FALSE)</f>
        <v>0</v>
      </c>
      <c r="E556" s="1" t="b">
        <f>IF(ISNUMBER(SEARCH(Table2[[#Headers],[שופט]],Table2[[#This Row],[role]:[role]])),TRUE,FALSE)</f>
        <v>1</v>
      </c>
      <c r="F556" s="1" t="b">
        <f>IF(ISNUMBER(SEARCH(Table2[[#Headers],[רשם]],Table2[[#This Row],[role]:[role]])),TRUE,FALSE)</f>
        <v>0</v>
      </c>
      <c r="G556" s="1" t="b">
        <f>IF(ISNUMBER(SEARCH(Table2[[#Headers],[מחוזי]],Table2[[#This Row],[role]:[role]])),TRUE,FALSE)</f>
        <v>0</v>
      </c>
      <c r="H556" s="1" t="b">
        <f>IF(ISNUMBER(SEARCH(Table2[[#Headers],[שלום]],Table2[[#This Row],[role]:[role]])),TRUE,FALSE)</f>
        <v>1</v>
      </c>
      <c r="I556" s="1" t="b">
        <f>IF(ISNUMBER(SEARCH(Table2[[#Headers],[אזורי]],Table2[[#This Row],[role]:[role]])),TRUE,FALSE)</f>
        <v>0</v>
      </c>
      <c r="J556" s="1" t="b">
        <f>IF(ISNUMBER(SEARCH(Table2[[#Headers],[ארצי]],Table2[[#This Row],[role]:[role]])),TRUE,FALSE)</f>
        <v>0</v>
      </c>
      <c r="K556" s="1" t="b">
        <f>IF(ISNUMBER(SEARCH(Table2[[#Headers],[עבודה]],Table2[[#This Row],[role]:[role]])),TRUE,FALSE)</f>
        <v>0</v>
      </c>
      <c r="L556" s="1" t="b">
        <f>IF(ISNUMBER(SEARCH(Table2[[#Headers],[עליון]],Table2[[#This Row],[role]:[role]])),TRUE,FALSE)</f>
        <v>0</v>
      </c>
      <c r="M556" s="1" t="b">
        <f>IF(ISNUMBER(SEARCH(Table2[[#Headers],[נוער]],Table2[[#This Row],[role]:[role]])),TRUE,FALSE)</f>
        <v>0</v>
      </c>
      <c r="N556" s="1" t="b">
        <f>IF(ISNUMBER(SEARCH(Table2[[#Headers],[משנה]],Table2[[#This Row],[role]:[role]])),TRUE,FALSE)</f>
        <v>0</v>
      </c>
      <c r="O556" s="1" t="b">
        <f>IF(ISNUMBER(SEARCH(Table2[[#Headers],[בתי המשפט]],Table2[[#This Row],[role]:[role]])),TRUE,FALSE)</f>
        <v>0</v>
      </c>
      <c r="P556" s="1" t="b">
        <f>IF(ISNUMBER(SEARCH(Table2[[#Headers],[מנהל]],Table2[[#This Row],[role]:[role]])),TRUE,FALSE)</f>
        <v>0</v>
      </c>
      <c r="Q556" s="1" t="b">
        <f>IF(ISNUMBER(SEARCH(Table2[[#Headers],[תעבורה]],Table2[[#This Row],[role]:[role]])),TRUE,FALSE)</f>
        <v>0</v>
      </c>
      <c r="R556" s="1" t="b">
        <f>IF(AND(Table2[[#This Row],[נשיא]]=TRUE,AND(Table2[[#This Row],[סגן]]=FALSE,Table2[[#This Row],[משנה]]=FALSE)),TRUE,FALSE)</f>
        <v>0</v>
      </c>
      <c r="S55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7" spans="1:20" x14ac:dyDescent="0.25">
      <c r="A557" s="1" t="s">
        <v>144</v>
      </c>
      <c r="B557" s="1" t="str">
        <f>Table2[[#This Row],[Column1]]</f>
        <v>שופטת בכירה בית משפט השלום נתניה</v>
      </c>
      <c r="C557" s="1" t="b">
        <f>IF(ISNUMBER(SEARCH(Table2[[#Headers],[סגן]],Table2[[#This Row],[role]:[role]])),TRUE,FALSE)</f>
        <v>0</v>
      </c>
      <c r="D557" s="1" t="b">
        <f>IF(ISNUMBER(SEARCH(Table2[[#Headers],[נשיא]],Table2[[#This Row],[role]:[role]])),TRUE,FALSE)</f>
        <v>0</v>
      </c>
      <c r="E557" s="1" t="b">
        <f>IF(ISNUMBER(SEARCH(Table2[[#Headers],[שופט]],Table2[[#This Row],[role]:[role]])),TRUE,FALSE)</f>
        <v>1</v>
      </c>
      <c r="F557" s="1" t="b">
        <f>IF(ISNUMBER(SEARCH(Table2[[#Headers],[רשם]],Table2[[#This Row],[role]:[role]])),TRUE,FALSE)</f>
        <v>0</v>
      </c>
      <c r="G557" s="1" t="b">
        <f>IF(ISNUMBER(SEARCH(Table2[[#Headers],[מחוזי]],Table2[[#This Row],[role]:[role]])),TRUE,FALSE)</f>
        <v>0</v>
      </c>
      <c r="H557" s="1" t="b">
        <f>IF(ISNUMBER(SEARCH(Table2[[#Headers],[שלום]],Table2[[#This Row],[role]:[role]])),TRUE,FALSE)</f>
        <v>1</v>
      </c>
      <c r="I557" s="1" t="b">
        <f>IF(ISNUMBER(SEARCH(Table2[[#Headers],[אזורי]],Table2[[#This Row],[role]:[role]])),TRUE,FALSE)</f>
        <v>0</v>
      </c>
      <c r="J557" s="1" t="b">
        <f>IF(ISNUMBER(SEARCH(Table2[[#Headers],[ארצי]],Table2[[#This Row],[role]:[role]])),TRUE,FALSE)</f>
        <v>0</v>
      </c>
      <c r="K557" s="1" t="b">
        <f>IF(ISNUMBER(SEARCH(Table2[[#Headers],[עבודה]],Table2[[#This Row],[role]:[role]])),TRUE,FALSE)</f>
        <v>0</v>
      </c>
      <c r="L557" s="1" t="b">
        <f>IF(ISNUMBER(SEARCH(Table2[[#Headers],[עליון]],Table2[[#This Row],[role]:[role]])),TRUE,FALSE)</f>
        <v>0</v>
      </c>
      <c r="M557" s="1" t="b">
        <f>IF(ISNUMBER(SEARCH(Table2[[#Headers],[נוער]],Table2[[#This Row],[role]:[role]])),TRUE,FALSE)</f>
        <v>0</v>
      </c>
      <c r="N557" s="1" t="b">
        <f>IF(ISNUMBER(SEARCH(Table2[[#Headers],[משנה]],Table2[[#This Row],[role]:[role]])),TRUE,FALSE)</f>
        <v>0</v>
      </c>
      <c r="O557" s="1" t="b">
        <f>IF(ISNUMBER(SEARCH(Table2[[#Headers],[בתי המשפט]],Table2[[#This Row],[role]:[role]])),TRUE,FALSE)</f>
        <v>0</v>
      </c>
      <c r="P557" s="1" t="b">
        <f>IF(ISNUMBER(SEARCH(Table2[[#Headers],[מנהל]],Table2[[#This Row],[role]:[role]])),TRUE,FALSE)</f>
        <v>0</v>
      </c>
      <c r="Q557" s="1" t="b">
        <f>IF(ISNUMBER(SEARCH(Table2[[#Headers],[תעבורה]],Table2[[#This Row],[role]:[role]])),TRUE,FALSE)</f>
        <v>0</v>
      </c>
      <c r="R557" s="1" t="b">
        <f>IF(AND(Table2[[#This Row],[נשיא]]=TRUE,AND(Table2[[#This Row],[סגן]]=FALSE,Table2[[#This Row],[משנה]]=FALSE)),TRUE,FALSE)</f>
        <v>0</v>
      </c>
      <c r="S55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8" spans="1:20" x14ac:dyDescent="0.25">
      <c r="A558" s="1" t="s">
        <v>2248</v>
      </c>
      <c r="B558" s="1" t="str">
        <f>Table2[[#This Row],[Column1]]</f>
        <v>שופטת בכירה בית משפט השלום נתניה בדימוס</v>
      </c>
      <c r="C558" s="1" t="b">
        <f>IF(ISNUMBER(SEARCH(Table2[[#Headers],[סגן]],Table2[[#This Row],[role]:[role]])),TRUE,FALSE)</f>
        <v>0</v>
      </c>
      <c r="D558" s="1" t="b">
        <f>IF(ISNUMBER(SEARCH(Table2[[#Headers],[נשיא]],Table2[[#This Row],[role]:[role]])),TRUE,FALSE)</f>
        <v>0</v>
      </c>
      <c r="E558" s="1" t="b">
        <f>IF(ISNUMBER(SEARCH(Table2[[#Headers],[שופט]],Table2[[#This Row],[role]:[role]])),TRUE,FALSE)</f>
        <v>1</v>
      </c>
      <c r="F558" s="1" t="b">
        <f>IF(ISNUMBER(SEARCH(Table2[[#Headers],[רשם]],Table2[[#This Row],[role]:[role]])),TRUE,FALSE)</f>
        <v>0</v>
      </c>
      <c r="G558" s="1" t="b">
        <f>IF(ISNUMBER(SEARCH(Table2[[#Headers],[מחוזי]],Table2[[#This Row],[role]:[role]])),TRUE,FALSE)</f>
        <v>0</v>
      </c>
      <c r="H558" s="1" t="b">
        <f>IF(ISNUMBER(SEARCH(Table2[[#Headers],[שלום]],Table2[[#This Row],[role]:[role]])),TRUE,FALSE)</f>
        <v>1</v>
      </c>
      <c r="I558" s="1" t="b">
        <f>IF(ISNUMBER(SEARCH(Table2[[#Headers],[אזורי]],Table2[[#This Row],[role]:[role]])),TRUE,FALSE)</f>
        <v>0</v>
      </c>
      <c r="J558" s="1" t="b">
        <f>IF(ISNUMBER(SEARCH(Table2[[#Headers],[ארצי]],Table2[[#This Row],[role]:[role]])),TRUE,FALSE)</f>
        <v>0</v>
      </c>
      <c r="K558" s="1" t="b">
        <f>IF(ISNUMBER(SEARCH(Table2[[#Headers],[עבודה]],Table2[[#This Row],[role]:[role]])),TRUE,FALSE)</f>
        <v>0</v>
      </c>
      <c r="L558" s="1" t="b">
        <f>IF(ISNUMBER(SEARCH(Table2[[#Headers],[עליון]],Table2[[#This Row],[role]:[role]])),TRUE,FALSE)</f>
        <v>0</v>
      </c>
      <c r="M558" s="1" t="b">
        <f>IF(ISNUMBER(SEARCH(Table2[[#Headers],[נוער]],Table2[[#This Row],[role]:[role]])),TRUE,FALSE)</f>
        <v>0</v>
      </c>
      <c r="N558" s="1" t="b">
        <f>IF(ISNUMBER(SEARCH(Table2[[#Headers],[משנה]],Table2[[#This Row],[role]:[role]])),TRUE,FALSE)</f>
        <v>0</v>
      </c>
      <c r="O558" s="1" t="b">
        <f>IF(ISNUMBER(SEARCH(Table2[[#Headers],[בתי המשפט]],Table2[[#This Row],[role]:[role]])),TRUE,FALSE)</f>
        <v>0</v>
      </c>
      <c r="P558" s="1" t="b">
        <f>IF(ISNUMBER(SEARCH(Table2[[#Headers],[מנהל]],Table2[[#This Row],[role]:[role]])),TRUE,FALSE)</f>
        <v>0</v>
      </c>
      <c r="Q558" s="1" t="b">
        <f>IF(ISNUMBER(SEARCH(Table2[[#Headers],[תעבורה]],Table2[[#This Row],[role]:[role]])),TRUE,FALSE)</f>
        <v>0</v>
      </c>
      <c r="R558" s="1" t="b">
        <f>IF(AND(Table2[[#This Row],[נשיא]]=TRUE,AND(Table2[[#This Row],[סגן]]=FALSE,Table2[[#This Row],[משנה]]=FALSE)),TRUE,FALSE)</f>
        <v>0</v>
      </c>
      <c r="S55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59" spans="1:20" x14ac:dyDescent="0.25">
      <c r="A559" s="1" t="s">
        <v>2796</v>
      </c>
      <c r="B559" s="1" t="str">
        <f>Table2[[#This Row],[Column1]]</f>
        <v>שופטת בכירה בית משפט השלום פ"ת</v>
      </c>
      <c r="C559" s="1" t="b">
        <f>IF(ISNUMBER(SEARCH(Table2[[#Headers],[סגן]],Table2[[#This Row],[role]:[role]])),TRUE,FALSE)</f>
        <v>0</v>
      </c>
      <c r="D559" s="1" t="b">
        <f>IF(ISNUMBER(SEARCH(Table2[[#Headers],[נשיא]],Table2[[#This Row],[role]:[role]])),TRUE,FALSE)</f>
        <v>0</v>
      </c>
      <c r="E559" s="1" t="b">
        <f>IF(ISNUMBER(SEARCH(Table2[[#Headers],[שופט]],Table2[[#This Row],[role]:[role]])),TRUE,FALSE)</f>
        <v>1</v>
      </c>
      <c r="F559" s="1" t="b">
        <f>IF(ISNUMBER(SEARCH(Table2[[#Headers],[רשם]],Table2[[#This Row],[role]:[role]])),TRUE,FALSE)</f>
        <v>0</v>
      </c>
      <c r="G559" s="1" t="b">
        <f>IF(ISNUMBER(SEARCH(Table2[[#Headers],[מחוזי]],Table2[[#This Row],[role]:[role]])),TRUE,FALSE)</f>
        <v>0</v>
      </c>
      <c r="H559" s="1" t="b">
        <f>IF(ISNUMBER(SEARCH(Table2[[#Headers],[שלום]],Table2[[#This Row],[role]:[role]])),TRUE,FALSE)</f>
        <v>1</v>
      </c>
      <c r="I559" s="1" t="b">
        <f>IF(ISNUMBER(SEARCH(Table2[[#Headers],[אזורי]],Table2[[#This Row],[role]:[role]])),TRUE,FALSE)</f>
        <v>0</v>
      </c>
      <c r="J559" s="1" t="b">
        <f>IF(ISNUMBER(SEARCH(Table2[[#Headers],[ארצי]],Table2[[#This Row],[role]:[role]])),TRUE,FALSE)</f>
        <v>0</v>
      </c>
      <c r="K559" s="1" t="b">
        <f>IF(ISNUMBER(SEARCH(Table2[[#Headers],[עבודה]],Table2[[#This Row],[role]:[role]])),TRUE,FALSE)</f>
        <v>0</v>
      </c>
      <c r="L559" s="1" t="b">
        <f>IF(ISNUMBER(SEARCH(Table2[[#Headers],[עליון]],Table2[[#This Row],[role]:[role]])),TRUE,FALSE)</f>
        <v>0</v>
      </c>
      <c r="M559" s="1" t="b">
        <f>IF(ISNUMBER(SEARCH(Table2[[#Headers],[נוער]],Table2[[#This Row],[role]:[role]])),TRUE,FALSE)</f>
        <v>0</v>
      </c>
      <c r="N559" s="1" t="b">
        <f>IF(ISNUMBER(SEARCH(Table2[[#Headers],[משנה]],Table2[[#This Row],[role]:[role]])),TRUE,FALSE)</f>
        <v>0</v>
      </c>
      <c r="O559" s="1" t="b">
        <f>IF(ISNUMBER(SEARCH(Table2[[#Headers],[בתי המשפט]],Table2[[#This Row],[role]:[role]])),TRUE,FALSE)</f>
        <v>0</v>
      </c>
      <c r="P559" s="1" t="b">
        <f>IF(ISNUMBER(SEARCH(Table2[[#Headers],[מנהל]],Table2[[#This Row],[role]:[role]])),TRUE,FALSE)</f>
        <v>0</v>
      </c>
      <c r="Q559" s="1" t="b">
        <f>IF(ISNUMBER(SEARCH(Table2[[#Headers],[תעבורה]],Table2[[#This Row],[role]:[role]])),TRUE,FALSE)</f>
        <v>0</v>
      </c>
      <c r="R559" s="1" t="b">
        <f>IF(AND(Table2[[#This Row],[נשיא]]=TRUE,AND(Table2[[#This Row],[סגן]]=FALSE,Table2[[#This Row],[משנה]]=FALSE)),TRUE,FALSE)</f>
        <v>0</v>
      </c>
      <c r="S55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5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0" spans="1:20" x14ac:dyDescent="0.25">
      <c r="A560" s="1" t="s">
        <v>2496</v>
      </c>
      <c r="B560" s="1" t="str">
        <f>Table2[[#This Row],[Column1]]</f>
        <v>שופטת בכירה בית משפט השלום קריות בדימוס</v>
      </c>
      <c r="C560" s="1" t="b">
        <f>IF(ISNUMBER(SEARCH(Table2[[#Headers],[סגן]],Table2[[#This Row],[role]:[role]])),TRUE,FALSE)</f>
        <v>0</v>
      </c>
      <c r="D560" s="1" t="b">
        <f>IF(ISNUMBER(SEARCH(Table2[[#Headers],[נשיא]],Table2[[#This Row],[role]:[role]])),TRUE,FALSE)</f>
        <v>0</v>
      </c>
      <c r="E560" s="1" t="b">
        <f>IF(ISNUMBER(SEARCH(Table2[[#Headers],[שופט]],Table2[[#This Row],[role]:[role]])),TRUE,FALSE)</f>
        <v>1</v>
      </c>
      <c r="F560" s="1" t="b">
        <f>IF(ISNUMBER(SEARCH(Table2[[#Headers],[רשם]],Table2[[#This Row],[role]:[role]])),TRUE,FALSE)</f>
        <v>0</v>
      </c>
      <c r="G560" s="1" t="b">
        <f>IF(ISNUMBER(SEARCH(Table2[[#Headers],[מחוזי]],Table2[[#This Row],[role]:[role]])),TRUE,FALSE)</f>
        <v>0</v>
      </c>
      <c r="H560" s="1" t="b">
        <f>IF(ISNUMBER(SEARCH(Table2[[#Headers],[שלום]],Table2[[#This Row],[role]:[role]])),TRUE,FALSE)</f>
        <v>1</v>
      </c>
      <c r="I560" s="1" t="b">
        <f>IF(ISNUMBER(SEARCH(Table2[[#Headers],[אזורי]],Table2[[#This Row],[role]:[role]])),TRUE,FALSE)</f>
        <v>0</v>
      </c>
      <c r="J560" s="1" t="b">
        <f>IF(ISNUMBER(SEARCH(Table2[[#Headers],[ארצי]],Table2[[#This Row],[role]:[role]])),TRUE,FALSE)</f>
        <v>0</v>
      </c>
      <c r="K560" s="1" t="b">
        <f>IF(ISNUMBER(SEARCH(Table2[[#Headers],[עבודה]],Table2[[#This Row],[role]:[role]])),TRUE,FALSE)</f>
        <v>0</v>
      </c>
      <c r="L560" s="1" t="b">
        <f>IF(ISNUMBER(SEARCH(Table2[[#Headers],[עליון]],Table2[[#This Row],[role]:[role]])),TRUE,FALSE)</f>
        <v>0</v>
      </c>
      <c r="M560" s="1" t="b">
        <f>IF(ISNUMBER(SEARCH(Table2[[#Headers],[נוער]],Table2[[#This Row],[role]:[role]])),TRUE,FALSE)</f>
        <v>0</v>
      </c>
      <c r="N560" s="1" t="b">
        <f>IF(ISNUMBER(SEARCH(Table2[[#Headers],[משנה]],Table2[[#This Row],[role]:[role]])),TRUE,FALSE)</f>
        <v>0</v>
      </c>
      <c r="O560" s="1" t="b">
        <f>IF(ISNUMBER(SEARCH(Table2[[#Headers],[בתי המשפט]],Table2[[#This Row],[role]:[role]])),TRUE,FALSE)</f>
        <v>0</v>
      </c>
      <c r="P560" s="1" t="b">
        <f>IF(ISNUMBER(SEARCH(Table2[[#Headers],[מנהל]],Table2[[#This Row],[role]:[role]])),TRUE,FALSE)</f>
        <v>0</v>
      </c>
      <c r="Q560" s="1" t="b">
        <f>IF(ISNUMBER(SEARCH(Table2[[#Headers],[תעבורה]],Table2[[#This Row],[role]:[role]])),TRUE,FALSE)</f>
        <v>0</v>
      </c>
      <c r="R560" s="1" t="b">
        <f>IF(AND(Table2[[#This Row],[נשיא]]=TRUE,AND(Table2[[#This Row],[סגן]]=FALSE,Table2[[#This Row],[משנה]]=FALSE)),TRUE,FALSE)</f>
        <v>0</v>
      </c>
      <c r="S56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1" spans="1:20" x14ac:dyDescent="0.25">
      <c r="A561" s="1" t="s">
        <v>2506</v>
      </c>
      <c r="B561" s="1" t="str">
        <f>Table2[[#This Row],[Column1]]</f>
        <v>שופטת בכירה בית משפט השלום קרית גת בדימוס</v>
      </c>
      <c r="C561" s="1" t="b">
        <f>IF(ISNUMBER(SEARCH(Table2[[#Headers],[סגן]],Table2[[#This Row],[role]:[role]])),TRUE,FALSE)</f>
        <v>0</v>
      </c>
      <c r="D561" s="1" t="b">
        <f>IF(ISNUMBER(SEARCH(Table2[[#Headers],[נשיא]],Table2[[#This Row],[role]:[role]])),TRUE,FALSE)</f>
        <v>0</v>
      </c>
      <c r="E561" s="1" t="b">
        <f>IF(ISNUMBER(SEARCH(Table2[[#Headers],[שופט]],Table2[[#This Row],[role]:[role]])),TRUE,FALSE)</f>
        <v>1</v>
      </c>
      <c r="F561" s="1" t="b">
        <f>IF(ISNUMBER(SEARCH(Table2[[#Headers],[רשם]],Table2[[#This Row],[role]:[role]])),TRUE,FALSE)</f>
        <v>0</v>
      </c>
      <c r="G561" s="1" t="b">
        <f>IF(ISNUMBER(SEARCH(Table2[[#Headers],[מחוזי]],Table2[[#This Row],[role]:[role]])),TRUE,FALSE)</f>
        <v>0</v>
      </c>
      <c r="H561" s="1" t="b">
        <f>IF(ISNUMBER(SEARCH(Table2[[#Headers],[שלום]],Table2[[#This Row],[role]:[role]])),TRUE,FALSE)</f>
        <v>1</v>
      </c>
      <c r="I561" s="1" t="b">
        <f>IF(ISNUMBER(SEARCH(Table2[[#Headers],[אזורי]],Table2[[#This Row],[role]:[role]])),TRUE,FALSE)</f>
        <v>0</v>
      </c>
      <c r="J561" s="1" t="b">
        <f>IF(ISNUMBER(SEARCH(Table2[[#Headers],[ארצי]],Table2[[#This Row],[role]:[role]])),TRUE,FALSE)</f>
        <v>0</v>
      </c>
      <c r="K561" s="1" t="b">
        <f>IF(ISNUMBER(SEARCH(Table2[[#Headers],[עבודה]],Table2[[#This Row],[role]:[role]])),TRUE,FALSE)</f>
        <v>0</v>
      </c>
      <c r="L561" s="1" t="b">
        <f>IF(ISNUMBER(SEARCH(Table2[[#Headers],[עליון]],Table2[[#This Row],[role]:[role]])),TRUE,FALSE)</f>
        <v>0</v>
      </c>
      <c r="M561" s="1" t="b">
        <f>IF(ISNUMBER(SEARCH(Table2[[#Headers],[נוער]],Table2[[#This Row],[role]:[role]])),TRUE,FALSE)</f>
        <v>0</v>
      </c>
      <c r="N561" s="1" t="b">
        <f>IF(ISNUMBER(SEARCH(Table2[[#Headers],[משנה]],Table2[[#This Row],[role]:[role]])),TRUE,FALSE)</f>
        <v>0</v>
      </c>
      <c r="O561" s="1" t="b">
        <f>IF(ISNUMBER(SEARCH(Table2[[#Headers],[בתי המשפט]],Table2[[#This Row],[role]:[role]])),TRUE,FALSE)</f>
        <v>0</v>
      </c>
      <c r="P561" s="1" t="b">
        <f>IF(ISNUMBER(SEARCH(Table2[[#Headers],[מנהל]],Table2[[#This Row],[role]:[role]])),TRUE,FALSE)</f>
        <v>0</v>
      </c>
      <c r="Q561" s="1" t="b">
        <f>IF(ISNUMBER(SEARCH(Table2[[#Headers],[תעבורה]],Table2[[#This Row],[role]:[role]])),TRUE,FALSE)</f>
        <v>0</v>
      </c>
      <c r="R561" s="1" t="b">
        <f>IF(AND(Table2[[#This Row],[נשיא]]=TRUE,AND(Table2[[#This Row],[סגן]]=FALSE,Table2[[#This Row],[משנה]]=FALSE)),TRUE,FALSE)</f>
        <v>0</v>
      </c>
      <c r="S56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2" spans="1:20" x14ac:dyDescent="0.25">
      <c r="A562" s="1" t="s">
        <v>1654</v>
      </c>
      <c r="B562" s="1" t="str">
        <f>Table2[[#This Row],[Column1]]</f>
        <v>שופטת בכירה בית משפט השלום ראשל"צ</v>
      </c>
      <c r="C562" s="1" t="b">
        <f>IF(ISNUMBER(SEARCH(Table2[[#Headers],[סגן]],Table2[[#This Row],[role]:[role]])),TRUE,FALSE)</f>
        <v>0</v>
      </c>
      <c r="D562" s="1" t="b">
        <f>IF(ISNUMBER(SEARCH(Table2[[#Headers],[נשיא]],Table2[[#This Row],[role]:[role]])),TRUE,FALSE)</f>
        <v>0</v>
      </c>
      <c r="E562" s="1" t="b">
        <f>IF(ISNUMBER(SEARCH(Table2[[#Headers],[שופט]],Table2[[#This Row],[role]:[role]])),TRUE,FALSE)</f>
        <v>1</v>
      </c>
      <c r="F562" s="1" t="b">
        <f>IF(ISNUMBER(SEARCH(Table2[[#Headers],[רשם]],Table2[[#This Row],[role]:[role]])),TRUE,FALSE)</f>
        <v>0</v>
      </c>
      <c r="G562" s="1" t="b">
        <f>IF(ISNUMBER(SEARCH(Table2[[#Headers],[מחוזי]],Table2[[#This Row],[role]:[role]])),TRUE,FALSE)</f>
        <v>0</v>
      </c>
      <c r="H562" s="1" t="b">
        <f>IF(ISNUMBER(SEARCH(Table2[[#Headers],[שלום]],Table2[[#This Row],[role]:[role]])),TRUE,FALSE)</f>
        <v>1</v>
      </c>
      <c r="I562" s="1" t="b">
        <f>IF(ISNUMBER(SEARCH(Table2[[#Headers],[אזורי]],Table2[[#This Row],[role]:[role]])),TRUE,FALSE)</f>
        <v>0</v>
      </c>
      <c r="J562" s="1" t="b">
        <f>IF(ISNUMBER(SEARCH(Table2[[#Headers],[ארצי]],Table2[[#This Row],[role]:[role]])),TRUE,FALSE)</f>
        <v>0</v>
      </c>
      <c r="K562" s="1" t="b">
        <f>IF(ISNUMBER(SEARCH(Table2[[#Headers],[עבודה]],Table2[[#This Row],[role]:[role]])),TRUE,FALSE)</f>
        <v>0</v>
      </c>
      <c r="L562" s="1" t="b">
        <f>IF(ISNUMBER(SEARCH(Table2[[#Headers],[עליון]],Table2[[#This Row],[role]:[role]])),TRUE,FALSE)</f>
        <v>0</v>
      </c>
      <c r="M562" s="1" t="b">
        <f>IF(ISNUMBER(SEARCH(Table2[[#Headers],[נוער]],Table2[[#This Row],[role]:[role]])),TRUE,FALSE)</f>
        <v>0</v>
      </c>
      <c r="N562" s="1" t="b">
        <f>IF(ISNUMBER(SEARCH(Table2[[#Headers],[משנה]],Table2[[#This Row],[role]:[role]])),TRUE,FALSE)</f>
        <v>0</v>
      </c>
      <c r="O562" s="1" t="b">
        <f>IF(ISNUMBER(SEARCH(Table2[[#Headers],[בתי המשפט]],Table2[[#This Row],[role]:[role]])),TRUE,FALSE)</f>
        <v>0</v>
      </c>
      <c r="P562" s="1" t="b">
        <f>IF(ISNUMBER(SEARCH(Table2[[#Headers],[מנהל]],Table2[[#This Row],[role]:[role]])),TRUE,FALSE)</f>
        <v>0</v>
      </c>
      <c r="Q562" s="1" t="b">
        <f>IF(ISNUMBER(SEARCH(Table2[[#Headers],[תעבורה]],Table2[[#This Row],[role]:[role]])),TRUE,FALSE)</f>
        <v>0</v>
      </c>
      <c r="R562" s="1" t="b">
        <f>IF(AND(Table2[[#This Row],[נשיא]]=TRUE,AND(Table2[[#This Row],[סגן]]=FALSE,Table2[[#This Row],[משנה]]=FALSE)),TRUE,FALSE)</f>
        <v>0</v>
      </c>
      <c r="S56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3" spans="1:20" x14ac:dyDescent="0.25">
      <c r="A563" s="1" t="s">
        <v>1749</v>
      </c>
      <c r="B563" s="1" t="str">
        <f>Table2[[#This Row],[Column1]]</f>
        <v>שופטת בכירה בית משפט השלום רחובות בדימוס</v>
      </c>
      <c r="C563" s="1" t="b">
        <f>IF(ISNUMBER(SEARCH(Table2[[#Headers],[סגן]],Table2[[#This Row],[role]:[role]])),TRUE,FALSE)</f>
        <v>0</v>
      </c>
      <c r="D563" s="1" t="b">
        <f>IF(ISNUMBER(SEARCH(Table2[[#Headers],[נשיא]],Table2[[#This Row],[role]:[role]])),TRUE,FALSE)</f>
        <v>0</v>
      </c>
      <c r="E563" s="1" t="b">
        <f>IF(ISNUMBER(SEARCH(Table2[[#Headers],[שופט]],Table2[[#This Row],[role]:[role]])),TRUE,FALSE)</f>
        <v>1</v>
      </c>
      <c r="F563" s="1" t="b">
        <f>IF(ISNUMBER(SEARCH(Table2[[#Headers],[רשם]],Table2[[#This Row],[role]:[role]])),TRUE,FALSE)</f>
        <v>0</v>
      </c>
      <c r="G563" s="1" t="b">
        <f>IF(ISNUMBER(SEARCH(Table2[[#Headers],[מחוזי]],Table2[[#This Row],[role]:[role]])),TRUE,FALSE)</f>
        <v>0</v>
      </c>
      <c r="H563" s="1" t="b">
        <f>IF(ISNUMBER(SEARCH(Table2[[#Headers],[שלום]],Table2[[#This Row],[role]:[role]])),TRUE,FALSE)</f>
        <v>1</v>
      </c>
      <c r="I563" s="1" t="b">
        <f>IF(ISNUMBER(SEARCH(Table2[[#Headers],[אזורי]],Table2[[#This Row],[role]:[role]])),TRUE,FALSE)</f>
        <v>0</v>
      </c>
      <c r="J563" s="1" t="b">
        <f>IF(ISNUMBER(SEARCH(Table2[[#Headers],[ארצי]],Table2[[#This Row],[role]:[role]])),TRUE,FALSE)</f>
        <v>0</v>
      </c>
      <c r="K563" s="1" t="b">
        <f>IF(ISNUMBER(SEARCH(Table2[[#Headers],[עבודה]],Table2[[#This Row],[role]:[role]])),TRUE,FALSE)</f>
        <v>0</v>
      </c>
      <c r="L563" s="1" t="b">
        <f>IF(ISNUMBER(SEARCH(Table2[[#Headers],[עליון]],Table2[[#This Row],[role]:[role]])),TRUE,FALSE)</f>
        <v>0</v>
      </c>
      <c r="M563" s="1" t="b">
        <f>IF(ISNUMBER(SEARCH(Table2[[#Headers],[נוער]],Table2[[#This Row],[role]:[role]])),TRUE,FALSE)</f>
        <v>0</v>
      </c>
      <c r="N563" s="1" t="b">
        <f>IF(ISNUMBER(SEARCH(Table2[[#Headers],[משנה]],Table2[[#This Row],[role]:[role]])),TRUE,FALSE)</f>
        <v>0</v>
      </c>
      <c r="O563" s="1" t="b">
        <f>IF(ISNUMBER(SEARCH(Table2[[#Headers],[בתי המשפט]],Table2[[#This Row],[role]:[role]])),TRUE,FALSE)</f>
        <v>0</v>
      </c>
      <c r="P563" s="1" t="b">
        <f>IF(ISNUMBER(SEARCH(Table2[[#Headers],[מנהל]],Table2[[#This Row],[role]:[role]])),TRUE,FALSE)</f>
        <v>0</v>
      </c>
      <c r="Q563" s="1" t="b">
        <f>IF(ISNUMBER(SEARCH(Table2[[#Headers],[תעבורה]],Table2[[#This Row],[role]:[role]])),TRUE,FALSE)</f>
        <v>0</v>
      </c>
      <c r="R563" s="1" t="b">
        <f>IF(AND(Table2[[#This Row],[נשיא]]=TRUE,AND(Table2[[#This Row],[סגן]]=FALSE,Table2[[#This Row],[משנה]]=FALSE)),TRUE,FALSE)</f>
        <v>0</v>
      </c>
      <c r="S56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4" spans="1:20" x14ac:dyDescent="0.25">
      <c r="A564" s="1" t="s">
        <v>1647</v>
      </c>
      <c r="B564" s="1" t="str">
        <f>Table2[[#This Row],[Column1]]</f>
        <v>שופטת בכירה בית משפט השלום רמלה בדימוס</v>
      </c>
      <c r="C564" s="1" t="b">
        <f>IF(ISNUMBER(SEARCH(Table2[[#Headers],[סגן]],Table2[[#This Row],[role]:[role]])),TRUE,FALSE)</f>
        <v>0</v>
      </c>
      <c r="D564" s="1" t="b">
        <f>IF(ISNUMBER(SEARCH(Table2[[#Headers],[נשיא]],Table2[[#This Row],[role]:[role]])),TRUE,FALSE)</f>
        <v>0</v>
      </c>
      <c r="E564" s="1" t="b">
        <f>IF(ISNUMBER(SEARCH(Table2[[#Headers],[שופט]],Table2[[#This Row],[role]:[role]])),TRUE,FALSE)</f>
        <v>1</v>
      </c>
      <c r="F564" s="1" t="b">
        <f>IF(ISNUMBER(SEARCH(Table2[[#Headers],[רשם]],Table2[[#This Row],[role]:[role]])),TRUE,FALSE)</f>
        <v>0</v>
      </c>
      <c r="G564" s="1" t="b">
        <f>IF(ISNUMBER(SEARCH(Table2[[#Headers],[מחוזי]],Table2[[#This Row],[role]:[role]])),TRUE,FALSE)</f>
        <v>0</v>
      </c>
      <c r="H564" s="1" t="b">
        <f>IF(ISNUMBER(SEARCH(Table2[[#Headers],[שלום]],Table2[[#This Row],[role]:[role]])),TRUE,FALSE)</f>
        <v>1</v>
      </c>
      <c r="I564" s="1" t="b">
        <f>IF(ISNUMBER(SEARCH(Table2[[#Headers],[אזורי]],Table2[[#This Row],[role]:[role]])),TRUE,FALSE)</f>
        <v>0</v>
      </c>
      <c r="J564" s="1" t="b">
        <f>IF(ISNUMBER(SEARCH(Table2[[#Headers],[ארצי]],Table2[[#This Row],[role]:[role]])),TRUE,FALSE)</f>
        <v>0</v>
      </c>
      <c r="K564" s="1" t="b">
        <f>IF(ISNUMBER(SEARCH(Table2[[#Headers],[עבודה]],Table2[[#This Row],[role]:[role]])),TRUE,FALSE)</f>
        <v>0</v>
      </c>
      <c r="L564" s="1" t="b">
        <f>IF(ISNUMBER(SEARCH(Table2[[#Headers],[עליון]],Table2[[#This Row],[role]:[role]])),TRUE,FALSE)</f>
        <v>0</v>
      </c>
      <c r="M564" s="1" t="b">
        <f>IF(ISNUMBER(SEARCH(Table2[[#Headers],[נוער]],Table2[[#This Row],[role]:[role]])),TRUE,FALSE)</f>
        <v>0</v>
      </c>
      <c r="N564" s="1" t="b">
        <f>IF(ISNUMBER(SEARCH(Table2[[#Headers],[משנה]],Table2[[#This Row],[role]:[role]])),TRUE,FALSE)</f>
        <v>0</v>
      </c>
      <c r="O564" s="1" t="b">
        <f>IF(ISNUMBER(SEARCH(Table2[[#Headers],[בתי המשפט]],Table2[[#This Row],[role]:[role]])),TRUE,FALSE)</f>
        <v>0</v>
      </c>
      <c r="P564" s="1" t="b">
        <f>IF(ISNUMBER(SEARCH(Table2[[#Headers],[מנהל]],Table2[[#This Row],[role]:[role]])),TRUE,FALSE)</f>
        <v>0</v>
      </c>
      <c r="Q564" s="1" t="b">
        <f>IF(ISNUMBER(SEARCH(Table2[[#Headers],[תעבורה]],Table2[[#This Row],[role]:[role]])),TRUE,FALSE)</f>
        <v>0</v>
      </c>
      <c r="R564" s="1" t="b">
        <f>IF(AND(Table2[[#This Row],[נשיא]]=TRUE,AND(Table2[[#This Row],[סגן]]=FALSE,Table2[[#This Row],[משנה]]=FALSE)),TRUE,FALSE)</f>
        <v>0</v>
      </c>
      <c r="S56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5" spans="1:20" x14ac:dyDescent="0.25">
      <c r="A565" s="1" t="s">
        <v>3273</v>
      </c>
      <c r="B565" s="1" t="str">
        <f>Table2[[#This Row],[Column1]]</f>
        <v>שופטת בכירה בית משפט השלום תל-אביב</v>
      </c>
      <c r="C565" s="1" t="b">
        <f>IF(ISNUMBER(SEARCH(Table2[[#Headers],[סגן]],Table2[[#This Row],[role]:[role]])),TRUE,FALSE)</f>
        <v>0</v>
      </c>
      <c r="D565" s="1" t="b">
        <f>IF(ISNUMBER(SEARCH(Table2[[#Headers],[נשיא]],Table2[[#This Row],[role]:[role]])),TRUE,FALSE)</f>
        <v>0</v>
      </c>
      <c r="E565" s="1" t="b">
        <f>IF(ISNUMBER(SEARCH(Table2[[#Headers],[שופט]],Table2[[#This Row],[role]:[role]])),TRUE,FALSE)</f>
        <v>1</v>
      </c>
      <c r="F565" s="1" t="b">
        <f>IF(ISNUMBER(SEARCH(Table2[[#Headers],[רשם]],Table2[[#This Row],[role]:[role]])),TRUE,FALSE)</f>
        <v>0</v>
      </c>
      <c r="G565" s="1" t="b">
        <f>IF(ISNUMBER(SEARCH(Table2[[#Headers],[מחוזי]],Table2[[#This Row],[role]:[role]])),TRUE,FALSE)</f>
        <v>0</v>
      </c>
      <c r="H565" s="1" t="b">
        <f>IF(ISNUMBER(SEARCH(Table2[[#Headers],[שלום]],Table2[[#This Row],[role]:[role]])),TRUE,FALSE)</f>
        <v>1</v>
      </c>
      <c r="I565" s="1" t="b">
        <f>IF(ISNUMBER(SEARCH(Table2[[#Headers],[אזורי]],Table2[[#This Row],[role]:[role]])),TRUE,FALSE)</f>
        <v>0</v>
      </c>
      <c r="J565" s="1" t="b">
        <f>IF(ISNUMBER(SEARCH(Table2[[#Headers],[ארצי]],Table2[[#This Row],[role]:[role]])),TRUE,FALSE)</f>
        <v>0</v>
      </c>
      <c r="K565" s="1" t="b">
        <f>IF(ISNUMBER(SEARCH(Table2[[#Headers],[עבודה]],Table2[[#This Row],[role]:[role]])),TRUE,FALSE)</f>
        <v>0</v>
      </c>
      <c r="L565" s="1" t="b">
        <f>IF(ISNUMBER(SEARCH(Table2[[#Headers],[עליון]],Table2[[#This Row],[role]:[role]])),TRUE,FALSE)</f>
        <v>0</v>
      </c>
      <c r="M565" s="1" t="b">
        <f>IF(ISNUMBER(SEARCH(Table2[[#Headers],[נוער]],Table2[[#This Row],[role]:[role]])),TRUE,FALSE)</f>
        <v>0</v>
      </c>
      <c r="N565" s="1" t="b">
        <f>IF(ISNUMBER(SEARCH(Table2[[#Headers],[משנה]],Table2[[#This Row],[role]:[role]])),TRUE,FALSE)</f>
        <v>0</v>
      </c>
      <c r="O565" s="1" t="b">
        <f>IF(ISNUMBER(SEARCH(Table2[[#Headers],[בתי המשפט]],Table2[[#This Row],[role]:[role]])),TRUE,FALSE)</f>
        <v>0</v>
      </c>
      <c r="P565" s="1" t="b">
        <f>IF(ISNUMBER(SEARCH(Table2[[#Headers],[מנהל]],Table2[[#This Row],[role]:[role]])),TRUE,FALSE)</f>
        <v>0</v>
      </c>
      <c r="Q565" s="1" t="b">
        <f>IF(ISNUMBER(SEARCH(Table2[[#Headers],[תעבורה]],Table2[[#This Row],[role]:[role]])),TRUE,FALSE)</f>
        <v>0</v>
      </c>
      <c r="R565" s="1" t="b">
        <f>IF(AND(Table2[[#This Row],[נשיא]]=TRUE,AND(Table2[[#This Row],[סגן]]=FALSE,Table2[[#This Row],[משנה]]=FALSE)),TRUE,FALSE)</f>
        <v>0</v>
      </c>
      <c r="S56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6" spans="1:20" x14ac:dyDescent="0.25">
      <c r="A566" s="1" t="s">
        <v>340</v>
      </c>
      <c r="B566" s="1" t="str">
        <f>Table2[[#This Row],[Column1]]</f>
        <v>שופטת בכירה בית משפט השלום תל-אביב בדימוס</v>
      </c>
      <c r="C566" s="1" t="b">
        <f>IF(ISNUMBER(SEARCH(Table2[[#Headers],[סגן]],Table2[[#This Row],[role]:[role]])),TRUE,FALSE)</f>
        <v>0</v>
      </c>
      <c r="D566" s="1" t="b">
        <f>IF(ISNUMBER(SEARCH(Table2[[#Headers],[נשיא]],Table2[[#This Row],[role]:[role]])),TRUE,FALSE)</f>
        <v>0</v>
      </c>
      <c r="E566" s="1" t="b">
        <f>IF(ISNUMBER(SEARCH(Table2[[#Headers],[שופט]],Table2[[#This Row],[role]:[role]])),TRUE,FALSE)</f>
        <v>1</v>
      </c>
      <c r="F566" s="1" t="b">
        <f>IF(ISNUMBER(SEARCH(Table2[[#Headers],[רשם]],Table2[[#This Row],[role]:[role]])),TRUE,FALSE)</f>
        <v>0</v>
      </c>
      <c r="G566" s="1" t="b">
        <f>IF(ISNUMBER(SEARCH(Table2[[#Headers],[מחוזי]],Table2[[#This Row],[role]:[role]])),TRUE,FALSE)</f>
        <v>0</v>
      </c>
      <c r="H566" s="1" t="b">
        <f>IF(ISNUMBER(SEARCH(Table2[[#Headers],[שלום]],Table2[[#This Row],[role]:[role]])),TRUE,FALSE)</f>
        <v>1</v>
      </c>
      <c r="I566" s="1" t="b">
        <f>IF(ISNUMBER(SEARCH(Table2[[#Headers],[אזורי]],Table2[[#This Row],[role]:[role]])),TRUE,FALSE)</f>
        <v>0</v>
      </c>
      <c r="J566" s="1" t="b">
        <f>IF(ISNUMBER(SEARCH(Table2[[#Headers],[ארצי]],Table2[[#This Row],[role]:[role]])),TRUE,FALSE)</f>
        <v>0</v>
      </c>
      <c r="K566" s="1" t="b">
        <f>IF(ISNUMBER(SEARCH(Table2[[#Headers],[עבודה]],Table2[[#This Row],[role]:[role]])),TRUE,FALSE)</f>
        <v>0</v>
      </c>
      <c r="L566" s="1" t="b">
        <f>IF(ISNUMBER(SEARCH(Table2[[#Headers],[עליון]],Table2[[#This Row],[role]:[role]])),TRUE,FALSE)</f>
        <v>0</v>
      </c>
      <c r="M566" s="1" t="b">
        <f>IF(ISNUMBER(SEARCH(Table2[[#Headers],[נוער]],Table2[[#This Row],[role]:[role]])),TRUE,FALSE)</f>
        <v>0</v>
      </c>
      <c r="N566" s="1" t="b">
        <f>IF(ISNUMBER(SEARCH(Table2[[#Headers],[משנה]],Table2[[#This Row],[role]:[role]])),TRUE,FALSE)</f>
        <v>0</v>
      </c>
      <c r="O566" s="1" t="b">
        <f>IF(ISNUMBER(SEARCH(Table2[[#Headers],[בתי המשפט]],Table2[[#This Row],[role]:[role]])),TRUE,FALSE)</f>
        <v>0</v>
      </c>
      <c r="P566" s="1" t="b">
        <f>IF(ISNUMBER(SEARCH(Table2[[#Headers],[מנהל]],Table2[[#This Row],[role]:[role]])),TRUE,FALSE)</f>
        <v>0</v>
      </c>
      <c r="Q566" s="1" t="b">
        <f>IF(ISNUMBER(SEARCH(Table2[[#Headers],[תעבורה]],Table2[[#This Row],[role]:[role]])),TRUE,FALSE)</f>
        <v>0</v>
      </c>
      <c r="R566" s="1" t="b">
        <f>IF(AND(Table2[[#This Row],[נשיא]]=TRUE,AND(Table2[[#This Row],[סגן]]=FALSE,Table2[[#This Row],[משנה]]=FALSE)),TRUE,FALSE)</f>
        <v>0</v>
      </c>
      <c r="S56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7" spans="1:20" x14ac:dyDescent="0.25">
      <c r="A567" s="1" t="s">
        <v>1182</v>
      </c>
      <c r="B567" s="1" t="str">
        <f>Table2[[#This Row],[Column1]]</f>
        <v>שופטת בכירה בית משפט משפחה בשלום אשדוד</v>
      </c>
      <c r="C567" s="1" t="b">
        <f>IF(ISNUMBER(SEARCH(Table2[[#Headers],[סגן]],Table2[[#This Row],[role]:[role]])),TRUE,FALSE)</f>
        <v>0</v>
      </c>
      <c r="D567" s="1" t="b">
        <f>IF(ISNUMBER(SEARCH(Table2[[#Headers],[נשיא]],Table2[[#This Row],[role]:[role]])),TRUE,FALSE)</f>
        <v>0</v>
      </c>
      <c r="E567" s="1" t="b">
        <f>IF(ISNUMBER(SEARCH(Table2[[#Headers],[שופט]],Table2[[#This Row],[role]:[role]])),TRUE,FALSE)</f>
        <v>1</v>
      </c>
      <c r="F567" s="1" t="b">
        <f>IF(ISNUMBER(SEARCH(Table2[[#Headers],[רשם]],Table2[[#This Row],[role]:[role]])),TRUE,FALSE)</f>
        <v>0</v>
      </c>
      <c r="G567" s="1" t="b">
        <f>IF(ISNUMBER(SEARCH(Table2[[#Headers],[מחוזי]],Table2[[#This Row],[role]:[role]])),TRUE,FALSE)</f>
        <v>0</v>
      </c>
      <c r="H567" s="1" t="b">
        <f>IF(ISNUMBER(SEARCH(Table2[[#Headers],[שלום]],Table2[[#This Row],[role]:[role]])),TRUE,FALSE)</f>
        <v>1</v>
      </c>
      <c r="I567" s="1" t="b">
        <f>IF(ISNUMBER(SEARCH(Table2[[#Headers],[אזורי]],Table2[[#This Row],[role]:[role]])),TRUE,FALSE)</f>
        <v>0</v>
      </c>
      <c r="J567" s="1" t="b">
        <f>IF(ISNUMBER(SEARCH(Table2[[#Headers],[ארצי]],Table2[[#This Row],[role]:[role]])),TRUE,FALSE)</f>
        <v>0</v>
      </c>
      <c r="K567" s="1" t="b">
        <f>IF(ISNUMBER(SEARCH(Table2[[#Headers],[עבודה]],Table2[[#This Row],[role]:[role]])),TRUE,FALSE)</f>
        <v>0</v>
      </c>
      <c r="L567" s="1" t="b">
        <f>IF(ISNUMBER(SEARCH(Table2[[#Headers],[עליון]],Table2[[#This Row],[role]:[role]])),TRUE,FALSE)</f>
        <v>0</v>
      </c>
      <c r="M567" s="1" t="b">
        <f>IF(ISNUMBER(SEARCH(Table2[[#Headers],[נוער]],Table2[[#This Row],[role]:[role]])),TRUE,FALSE)</f>
        <v>0</v>
      </c>
      <c r="N567" s="1" t="b">
        <f>IF(ISNUMBER(SEARCH(Table2[[#Headers],[משנה]],Table2[[#This Row],[role]:[role]])),TRUE,FALSE)</f>
        <v>0</v>
      </c>
      <c r="O567" s="1" t="b">
        <f>IF(ISNUMBER(SEARCH(Table2[[#Headers],[בתי המשפט]],Table2[[#This Row],[role]:[role]])),TRUE,FALSE)</f>
        <v>0</v>
      </c>
      <c r="P567" s="1" t="b">
        <f>IF(ISNUMBER(SEARCH(Table2[[#Headers],[מנהל]],Table2[[#This Row],[role]:[role]])),TRUE,FALSE)</f>
        <v>0</v>
      </c>
      <c r="Q567" s="1" t="b">
        <f>IF(ISNUMBER(SEARCH(Table2[[#Headers],[תעבורה]],Table2[[#This Row],[role]:[role]])),TRUE,FALSE)</f>
        <v>0</v>
      </c>
      <c r="R567" s="1" t="b">
        <f>IF(AND(Table2[[#This Row],[נשיא]]=TRUE,AND(Table2[[#This Row],[סגן]]=FALSE,Table2[[#This Row],[משנה]]=FALSE)),TRUE,FALSE)</f>
        <v>0</v>
      </c>
      <c r="S56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8" spans="1:20" x14ac:dyDescent="0.25">
      <c r="A568" s="1" t="s">
        <v>4050</v>
      </c>
      <c r="B568" s="1" t="str">
        <f>Table2[[#This Row],[Column1]]</f>
        <v>שופטת בכירה בית משפט משפחה בשלום ראשון לציון</v>
      </c>
      <c r="C568" s="1" t="b">
        <f>IF(ISNUMBER(SEARCH(Table2[[#Headers],[סגן]],Table2[[#This Row],[role]:[role]])),TRUE,FALSE)</f>
        <v>0</v>
      </c>
      <c r="D568" s="1" t="b">
        <f>IF(ISNUMBER(SEARCH(Table2[[#Headers],[נשיא]],Table2[[#This Row],[role]:[role]])),TRUE,FALSE)</f>
        <v>0</v>
      </c>
      <c r="E568" s="1" t="b">
        <f>IF(ISNUMBER(SEARCH(Table2[[#Headers],[שופט]],Table2[[#This Row],[role]:[role]])),TRUE,FALSE)</f>
        <v>1</v>
      </c>
      <c r="F568" s="1" t="b">
        <f>IF(ISNUMBER(SEARCH(Table2[[#Headers],[רשם]],Table2[[#This Row],[role]:[role]])),TRUE,FALSE)</f>
        <v>0</v>
      </c>
      <c r="G568" s="1" t="b">
        <f>IF(ISNUMBER(SEARCH(Table2[[#Headers],[מחוזי]],Table2[[#This Row],[role]:[role]])),TRUE,FALSE)</f>
        <v>0</v>
      </c>
      <c r="H568" s="1" t="b">
        <f>IF(ISNUMBER(SEARCH(Table2[[#Headers],[שלום]],Table2[[#This Row],[role]:[role]])),TRUE,FALSE)</f>
        <v>1</v>
      </c>
      <c r="I568" s="1" t="b">
        <f>IF(ISNUMBER(SEARCH(Table2[[#Headers],[אזורי]],Table2[[#This Row],[role]:[role]])),TRUE,FALSE)</f>
        <v>0</v>
      </c>
      <c r="J568" s="1" t="b">
        <f>IF(ISNUMBER(SEARCH(Table2[[#Headers],[ארצי]],Table2[[#This Row],[role]:[role]])),TRUE,FALSE)</f>
        <v>0</v>
      </c>
      <c r="K568" s="1" t="b">
        <f>IF(ISNUMBER(SEARCH(Table2[[#Headers],[עבודה]],Table2[[#This Row],[role]:[role]])),TRUE,FALSE)</f>
        <v>0</v>
      </c>
      <c r="L568" s="1" t="b">
        <f>IF(ISNUMBER(SEARCH(Table2[[#Headers],[עליון]],Table2[[#This Row],[role]:[role]])),TRUE,FALSE)</f>
        <v>0</v>
      </c>
      <c r="M568" s="1" t="b">
        <f>IF(ISNUMBER(SEARCH(Table2[[#Headers],[נוער]],Table2[[#This Row],[role]:[role]])),TRUE,FALSE)</f>
        <v>0</v>
      </c>
      <c r="N568" s="1" t="b">
        <f>IF(ISNUMBER(SEARCH(Table2[[#Headers],[משנה]],Table2[[#This Row],[role]:[role]])),TRUE,FALSE)</f>
        <v>0</v>
      </c>
      <c r="O568" s="1" t="b">
        <f>IF(ISNUMBER(SEARCH(Table2[[#Headers],[בתי המשפט]],Table2[[#This Row],[role]:[role]])),TRUE,FALSE)</f>
        <v>0</v>
      </c>
      <c r="P568" s="1" t="b">
        <f>IF(ISNUMBER(SEARCH(Table2[[#Headers],[מנהל]],Table2[[#This Row],[role]:[role]])),TRUE,FALSE)</f>
        <v>0</v>
      </c>
      <c r="Q568" s="1" t="b">
        <f>IF(ISNUMBER(SEARCH(Table2[[#Headers],[תעבורה]],Table2[[#This Row],[role]:[role]])),TRUE,FALSE)</f>
        <v>0</v>
      </c>
      <c r="R568" s="1" t="b">
        <f>IF(AND(Table2[[#This Row],[נשיא]]=TRUE,AND(Table2[[#This Row],[סגן]]=FALSE,Table2[[#This Row],[משנה]]=FALSE)),TRUE,FALSE)</f>
        <v>0</v>
      </c>
      <c r="S56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69" spans="1:20" x14ac:dyDescent="0.25">
      <c r="A569" s="1" t="s">
        <v>3802</v>
      </c>
      <c r="B569" s="1" t="str">
        <f>Table2[[#This Row],[Column1]]</f>
        <v>שופטת בכירה בית משפט נוער בשלום חיפה</v>
      </c>
      <c r="C569" s="1" t="b">
        <f>IF(ISNUMBER(SEARCH(Table2[[#Headers],[סגן]],Table2[[#This Row],[role]:[role]])),TRUE,FALSE)</f>
        <v>0</v>
      </c>
      <c r="D569" s="1" t="b">
        <f>IF(ISNUMBER(SEARCH(Table2[[#Headers],[נשיא]],Table2[[#This Row],[role]:[role]])),TRUE,FALSE)</f>
        <v>0</v>
      </c>
      <c r="E569" s="1" t="b">
        <f>IF(ISNUMBER(SEARCH(Table2[[#Headers],[שופט]],Table2[[#This Row],[role]:[role]])),TRUE,FALSE)</f>
        <v>1</v>
      </c>
      <c r="F569" s="1" t="b">
        <f>IF(ISNUMBER(SEARCH(Table2[[#Headers],[רשם]],Table2[[#This Row],[role]:[role]])),TRUE,FALSE)</f>
        <v>0</v>
      </c>
      <c r="G569" s="1" t="b">
        <f>IF(ISNUMBER(SEARCH(Table2[[#Headers],[מחוזי]],Table2[[#This Row],[role]:[role]])),TRUE,FALSE)</f>
        <v>0</v>
      </c>
      <c r="H569" s="1" t="b">
        <f>IF(ISNUMBER(SEARCH(Table2[[#Headers],[שלום]],Table2[[#This Row],[role]:[role]])),TRUE,FALSE)</f>
        <v>1</v>
      </c>
      <c r="I569" s="1" t="b">
        <f>IF(ISNUMBER(SEARCH(Table2[[#Headers],[אזורי]],Table2[[#This Row],[role]:[role]])),TRUE,FALSE)</f>
        <v>0</v>
      </c>
      <c r="J569" s="1" t="b">
        <f>IF(ISNUMBER(SEARCH(Table2[[#Headers],[ארצי]],Table2[[#This Row],[role]:[role]])),TRUE,FALSE)</f>
        <v>0</v>
      </c>
      <c r="K569" s="1" t="b">
        <f>IF(ISNUMBER(SEARCH(Table2[[#Headers],[עבודה]],Table2[[#This Row],[role]:[role]])),TRUE,FALSE)</f>
        <v>0</v>
      </c>
      <c r="L569" s="1" t="b">
        <f>IF(ISNUMBER(SEARCH(Table2[[#Headers],[עליון]],Table2[[#This Row],[role]:[role]])),TRUE,FALSE)</f>
        <v>0</v>
      </c>
      <c r="M569" s="1" t="b">
        <f>IF(ISNUMBER(SEARCH(Table2[[#Headers],[נוער]],Table2[[#This Row],[role]:[role]])),TRUE,FALSE)</f>
        <v>1</v>
      </c>
      <c r="N569" s="1" t="b">
        <f>IF(ISNUMBER(SEARCH(Table2[[#Headers],[משנה]],Table2[[#This Row],[role]:[role]])),TRUE,FALSE)</f>
        <v>0</v>
      </c>
      <c r="O569" s="1" t="b">
        <f>IF(ISNUMBER(SEARCH(Table2[[#Headers],[בתי המשפט]],Table2[[#This Row],[role]:[role]])),TRUE,FALSE)</f>
        <v>0</v>
      </c>
      <c r="P569" s="1" t="b">
        <f>IF(ISNUMBER(SEARCH(Table2[[#Headers],[מנהל]],Table2[[#This Row],[role]:[role]])),TRUE,FALSE)</f>
        <v>0</v>
      </c>
      <c r="Q569" s="1" t="b">
        <f>IF(ISNUMBER(SEARCH(Table2[[#Headers],[תעבורה]],Table2[[#This Row],[role]:[role]])),TRUE,FALSE)</f>
        <v>0</v>
      </c>
      <c r="R569" s="1" t="b">
        <f>IF(AND(Table2[[#This Row],[נשיא]]=TRUE,AND(Table2[[#This Row],[סגן]]=FALSE,Table2[[#This Row],[משנה]]=FALSE)),TRUE,FALSE)</f>
        <v>0</v>
      </c>
      <c r="S56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6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70" spans="1:20" x14ac:dyDescent="0.25">
      <c r="A570" s="1" t="s">
        <v>1905</v>
      </c>
      <c r="B570" s="1" t="str">
        <f>Table2[[#This Row],[Column1]]</f>
        <v>שופטת בכירה בית משפט תעבורה בשלום פתח תקוה</v>
      </c>
      <c r="C570" s="1" t="b">
        <f>IF(ISNUMBER(SEARCH(Table2[[#Headers],[סגן]],Table2[[#This Row],[role]:[role]])),TRUE,FALSE)</f>
        <v>0</v>
      </c>
      <c r="D570" s="1" t="b">
        <f>IF(ISNUMBER(SEARCH(Table2[[#Headers],[נשיא]],Table2[[#This Row],[role]:[role]])),TRUE,FALSE)</f>
        <v>0</v>
      </c>
      <c r="E570" s="1" t="b">
        <f>IF(ISNUMBER(SEARCH(Table2[[#Headers],[שופט]],Table2[[#This Row],[role]:[role]])),TRUE,FALSE)</f>
        <v>1</v>
      </c>
      <c r="F570" s="1" t="b">
        <f>IF(ISNUMBER(SEARCH(Table2[[#Headers],[רשם]],Table2[[#This Row],[role]:[role]])),TRUE,FALSE)</f>
        <v>0</v>
      </c>
      <c r="G570" s="1" t="b">
        <f>IF(ISNUMBER(SEARCH(Table2[[#Headers],[מחוזי]],Table2[[#This Row],[role]:[role]])),TRUE,FALSE)</f>
        <v>0</v>
      </c>
      <c r="H570" s="1" t="b">
        <f>IF(ISNUMBER(SEARCH(Table2[[#Headers],[שלום]],Table2[[#This Row],[role]:[role]])),TRUE,FALSE)</f>
        <v>1</v>
      </c>
      <c r="I570" s="1" t="b">
        <f>IF(ISNUMBER(SEARCH(Table2[[#Headers],[אזורי]],Table2[[#This Row],[role]:[role]])),TRUE,FALSE)</f>
        <v>0</v>
      </c>
      <c r="J570" s="1" t="b">
        <f>IF(ISNUMBER(SEARCH(Table2[[#Headers],[ארצי]],Table2[[#This Row],[role]:[role]])),TRUE,FALSE)</f>
        <v>0</v>
      </c>
      <c r="K570" s="1" t="b">
        <f>IF(ISNUMBER(SEARCH(Table2[[#Headers],[עבודה]],Table2[[#This Row],[role]:[role]])),TRUE,FALSE)</f>
        <v>0</v>
      </c>
      <c r="L570" s="1" t="b">
        <f>IF(ISNUMBER(SEARCH(Table2[[#Headers],[עליון]],Table2[[#This Row],[role]:[role]])),TRUE,FALSE)</f>
        <v>0</v>
      </c>
      <c r="M570" s="1" t="b">
        <f>IF(ISNUMBER(SEARCH(Table2[[#Headers],[נוער]],Table2[[#This Row],[role]:[role]])),TRUE,FALSE)</f>
        <v>0</v>
      </c>
      <c r="N570" s="1" t="b">
        <f>IF(ISNUMBER(SEARCH(Table2[[#Headers],[משנה]],Table2[[#This Row],[role]:[role]])),TRUE,FALSE)</f>
        <v>0</v>
      </c>
      <c r="O570" s="1" t="b">
        <f>IF(ISNUMBER(SEARCH(Table2[[#Headers],[בתי המשפט]],Table2[[#This Row],[role]:[role]])),TRUE,FALSE)</f>
        <v>0</v>
      </c>
      <c r="P570" s="1" t="b">
        <f>IF(ISNUMBER(SEARCH(Table2[[#Headers],[מנהל]],Table2[[#This Row],[role]:[role]])),TRUE,FALSE)</f>
        <v>0</v>
      </c>
      <c r="Q570" s="1" t="b">
        <f>IF(ISNUMBER(SEARCH(Table2[[#Headers],[תעבורה]],Table2[[#This Row],[role]:[role]])),TRUE,FALSE)</f>
        <v>1</v>
      </c>
      <c r="R570" s="1" t="b">
        <f>IF(AND(Table2[[#This Row],[נשיא]]=TRUE,AND(Table2[[#This Row],[סגן]]=FALSE,Table2[[#This Row],[משנה]]=FALSE)),TRUE,FALSE)</f>
        <v>0</v>
      </c>
      <c r="S57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71" spans="1:20" x14ac:dyDescent="0.25">
      <c r="A571" s="1" t="s">
        <v>27</v>
      </c>
      <c r="B571" s="1" t="str">
        <f>Table2[[#This Row],[Column1]]</f>
        <v>שופטת בכירה תקן בית משפט השלום ירושלים</v>
      </c>
      <c r="C571" s="1" t="b">
        <f>IF(ISNUMBER(SEARCH(Table2[[#Headers],[סגן]],Table2[[#This Row],[role]:[role]])),TRUE,FALSE)</f>
        <v>0</v>
      </c>
      <c r="D571" s="1" t="b">
        <f>IF(ISNUMBER(SEARCH(Table2[[#Headers],[נשיא]],Table2[[#This Row],[role]:[role]])),TRUE,FALSE)</f>
        <v>0</v>
      </c>
      <c r="E571" s="1" t="b">
        <f>IF(ISNUMBER(SEARCH(Table2[[#Headers],[שופט]],Table2[[#This Row],[role]:[role]])),TRUE,FALSE)</f>
        <v>1</v>
      </c>
      <c r="F571" s="1" t="b">
        <f>IF(ISNUMBER(SEARCH(Table2[[#Headers],[רשם]],Table2[[#This Row],[role]:[role]])),TRUE,FALSE)</f>
        <v>0</v>
      </c>
      <c r="G571" s="1" t="b">
        <f>IF(ISNUMBER(SEARCH(Table2[[#Headers],[מחוזי]],Table2[[#This Row],[role]:[role]])),TRUE,FALSE)</f>
        <v>0</v>
      </c>
      <c r="H571" s="1" t="b">
        <f>IF(ISNUMBER(SEARCH(Table2[[#Headers],[שלום]],Table2[[#This Row],[role]:[role]])),TRUE,FALSE)</f>
        <v>1</v>
      </c>
      <c r="I571" s="1" t="b">
        <f>IF(ISNUMBER(SEARCH(Table2[[#Headers],[אזורי]],Table2[[#This Row],[role]:[role]])),TRUE,FALSE)</f>
        <v>0</v>
      </c>
      <c r="J571" s="1" t="b">
        <f>IF(ISNUMBER(SEARCH(Table2[[#Headers],[ארצי]],Table2[[#This Row],[role]:[role]])),TRUE,FALSE)</f>
        <v>0</v>
      </c>
      <c r="K571" s="1" t="b">
        <f>IF(ISNUMBER(SEARCH(Table2[[#Headers],[עבודה]],Table2[[#This Row],[role]:[role]])),TRUE,FALSE)</f>
        <v>0</v>
      </c>
      <c r="L571" s="1" t="b">
        <f>IF(ISNUMBER(SEARCH(Table2[[#Headers],[עליון]],Table2[[#This Row],[role]:[role]])),TRUE,FALSE)</f>
        <v>0</v>
      </c>
      <c r="M571" s="1" t="b">
        <f>IF(ISNUMBER(SEARCH(Table2[[#Headers],[נוער]],Table2[[#This Row],[role]:[role]])),TRUE,FALSE)</f>
        <v>0</v>
      </c>
      <c r="N571" s="1" t="b">
        <f>IF(ISNUMBER(SEARCH(Table2[[#Headers],[משנה]],Table2[[#This Row],[role]:[role]])),TRUE,FALSE)</f>
        <v>0</v>
      </c>
      <c r="O571" s="1" t="b">
        <f>IF(ISNUMBER(SEARCH(Table2[[#Headers],[בתי המשפט]],Table2[[#This Row],[role]:[role]])),TRUE,FALSE)</f>
        <v>0</v>
      </c>
      <c r="P571" s="1" t="b">
        <f>IF(ISNUMBER(SEARCH(Table2[[#Headers],[מנהל]],Table2[[#This Row],[role]:[role]])),TRUE,FALSE)</f>
        <v>0</v>
      </c>
      <c r="Q571" s="1" t="b">
        <f>IF(ISNUMBER(SEARCH(Table2[[#Headers],[תעבורה]],Table2[[#This Row],[role]:[role]])),TRUE,FALSE)</f>
        <v>0</v>
      </c>
      <c r="R571" s="1" t="b">
        <f>IF(AND(Table2[[#This Row],[נשיא]]=TRUE,AND(Table2[[#This Row],[סגן]]=FALSE,Table2[[#This Row],[משנה]]=FALSE)),TRUE,FALSE)</f>
        <v>0</v>
      </c>
      <c r="S57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72" spans="1:20" x14ac:dyDescent="0.25">
      <c r="A572" s="1" t="s">
        <v>4222</v>
      </c>
      <c r="B572" s="1" t="str">
        <f>Table2[[#This Row],[Column1]]</f>
        <v>שופטת בכירה תקן בית משפט השלום נצרת</v>
      </c>
      <c r="C572" s="1" t="b">
        <f>IF(ISNUMBER(SEARCH(Table2[[#Headers],[סגן]],Table2[[#This Row],[role]:[role]])),TRUE,FALSE)</f>
        <v>0</v>
      </c>
      <c r="D572" s="1" t="b">
        <f>IF(ISNUMBER(SEARCH(Table2[[#Headers],[נשיא]],Table2[[#This Row],[role]:[role]])),TRUE,FALSE)</f>
        <v>0</v>
      </c>
      <c r="E572" s="1" t="b">
        <f>IF(ISNUMBER(SEARCH(Table2[[#Headers],[שופט]],Table2[[#This Row],[role]:[role]])),TRUE,FALSE)</f>
        <v>1</v>
      </c>
      <c r="F572" s="1" t="b">
        <f>IF(ISNUMBER(SEARCH(Table2[[#Headers],[רשם]],Table2[[#This Row],[role]:[role]])),TRUE,FALSE)</f>
        <v>0</v>
      </c>
      <c r="G572" s="1" t="b">
        <f>IF(ISNUMBER(SEARCH(Table2[[#Headers],[מחוזי]],Table2[[#This Row],[role]:[role]])),TRUE,FALSE)</f>
        <v>0</v>
      </c>
      <c r="H572" s="1" t="b">
        <f>IF(ISNUMBER(SEARCH(Table2[[#Headers],[שלום]],Table2[[#This Row],[role]:[role]])),TRUE,FALSE)</f>
        <v>1</v>
      </c>
      <c r="I572" s="1" t="b">
        <f>IF(ISNUMBER(SEARCH(Table2[[#Headers],[אזורי]],Table2[[#This Row],[role]:[role]])),TRUE,FALSE)</f>
        <v>0</v>
      </c>
      <c r="J572" s="1" t="b">
        <f>IF(ISNUMBER(SEARCH(Table2[[#Headers],[ארצי]],Table2[[#This Row],[role]:[role]])),TRUE,FALSE)</f>
        <v>0</v>
      </c>
      <c r="K572" s="1" t="b">
        <f>IF(ISNUMBER(SEARCH(Table2[[#Headers],[עבודה]],Table2[[#This Row],[role]:[role]])),TRUE,FALSE)</f>
        <v>0</v>
      </c>
      <c r="L572" s="1" t="b">
        <f>IF(ISNUMBER(SEARCH(Table2[[#Headers],[עליון]],Table2[[#This Row],[role]:[role]])),TRUE,FALSE)</f>
        <v>0</v>
      </c>
      <c r="M572" s="1" t="b">
        <f>IF(ISNUMBER(SEARCH(Table2[[#Headers],[נוער]],Table2[[#This Row],[role]:[role]])),TRUE,FALSE)</f>
        <v>0</v>
      </c>
      <c r="N572" s="1" t="b">
        <f>IF(ISNUMBER(SEARCH(Table2[[#Headers],[משנה]],Table2[[#This Row],[role]:[role]])),TRUE,FALSE)</f>
        <v>0</v>
      </c>
      <c r="O572" s="1" t="b">
        <f>IF(ISNUMBER(SEARCH(Table2[[#Headers],[בתי המשפט]],Table2[[#This Row],[role]:[role]])),TRUE,FALSE)</f>
        <v>0</v>
      </c>
      <c r="P572" s="1" t="b">
        <f>IF(ISNUMBER(SEARCH(Table2[[#Headers],[מנהל]],Table2[[#This Row],[role]:[role]])),TRUE,FALSE)</f>
        <v>0</v>
      </c>
      <c r="Q572" s="1" t="b">
        <f>IF(ISNUMBER(SEARCH(Table2[[#Headers],[תעבורה]],Table2[[#This Row],[role]:[role]])),TRUE,FALSE)</f>
        <v>0</v>
      </c>
      <c r="R572" s="1" t="b">
        <f>IF(AND(Table2[[#This Row],[נשיא]]=TRUE,AND(Table2[[#This Row],[סגן]]=FALSE,Table2[[#This Row],[משנה]]=FALSE)),TRUE,FALSE)</f>
        <v>0</v>
      </c>
      <c r="S57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73" spans="1:20" x14ac:dyDescent="0.25">
      <c r="A573" s="1" t="s">
        <v>1800</v>
      </c>
      <c r="B573" s="1" t="str">
        <f>Table2[[#This Row],[Column1]]</f>
        <v>שופטת בכירה תקן בית משפט השלום תל-אביב</v>
      </c>
      <c r="C573" s="1" t="b">
        <f>IF(ISNUMBER(SEARCH(Table2[[#Headers],[סגן]],Table2[[#This Row],[role]:[role]])),TRUE,FALSE)</f>
        <v>0</v>
      </c>
      <c r="D573" s="1" t="b">
        <f>IF(ISNUMBER(SEARCH(Table2[[#Headers],[נשיא]],Table2[[#This Row],[role]:[role]])),TRUE,FALSE)</f>
        <v>0</v>
      </c>
      <c r="E573" s="1" t="b">
        <f>IF(ISNUMBER(SEARCH(Table2[[#Headers],[שופט]],Table2[[#This Row],[role]:[role]])),TRUE,FALSE)</f>
        <v>1</v>
      </c>
      <c r="F573" s="1" t="b">
        <f>IF(ISNUMBER(SEARCH(Table2[[#Headers],[רשם]],Table2[[#This Row],[role]:[role]])),TRUE,FALSE)</f>
        <v>0</v>
      </c>
      <c r="G573" s="1" t="b">
        <f>IF(ISNUMBER(SEARCH(Table2[[#Headers],[מחוזי]],Table2[[#This Row],[role]:[role]])),TRUE,FALSE)</f>
        <v>0</v>
      </c>
      <c r="H573" s="1" t="b">
        <f>IF(ISNUMBER(SEARCH(Table2[[#Headers],[שלום]],Table2[[#This Row],[role]:[role]])),TRUE,FALSE)</f>
        <v>1</v>
      </c>
      <c r="I573" s="1" t="b">
        <f>IF(ISNUMBER(SEARCH(Table2[[#Headers],[אזורי]],Table2[[#This Row],[role]:[role]])),TRUE,FALSE)</f>
        <v>0</v>
      </c>
      <c r="J573" s="1" t="b">
        <f>IF(ISNUMBER(SEARCH(Table2[[#Headers],[ארצי]],Table2[[#This Row],[role]:[role]])),TRUE,FALSE)</f>
        <v>0</v>
      </c>
      <c r="K573" s="1" t="b">
        <f>IF(ISNUMBER(SEARCH(Table2[[#Headers],[עבודה]],Table2[[#This Row],[role]:[role]])),TRUE,FALSE)</f>
        <v>0</v>
      </c>
      <c r="L573" s="1" t="b">
        <f>IF(ISNUMBER(SEARCH(Table2[[#Headers],[עליון]],Table2[[#This Row],[role]:[role]])),TRUE,FALSE)</f>
        <v>0</v>
      </c>
      <c r="M573" s="1" t="b">
        <f>IF(ISNUMBER(SEARCH(Table2[[#Headers],[נוער]],Table2[[#This Row],[role]:[role]])),TRUE,FALSE)</f>
        <v>0</v>
      </c>
      <c r="N573" s="1" t="b">
        <f>IF(ISNUMBER(SEARCH(Table2[[#Headers],[משנה]],Table2[[#This Row],[role]:[role]])),TRUE,FALSE)</f>
        <v>0</v>
      </c>
      <c r="O573" s="1" t="b">
        <f>IF(ISNUMBER(SEARCH(Table2[[#Headers],[בתי המשפט]],Table2[[#This Row],[role]:[role]])),TRUE,FALSE)</f>
        <v>0</v>
      </c>
      <c r="P573" s="1" t="b">
        <f>IF(ISNUMBER(SEARCH(Table2[[#Headers],[מנהל]],Table2[[#This Row],[role]:[role]])),TRUE,FALSE)</f>
        <v>0</v>
      </c>
      <c r="Q573" s="1" t="b">
        <f>IF(ISNUMBER(SEARCH(Table2[[#Headers],[תעבורה]],Table2[[#This Row],[role]:[role]])),TRUE,FALSE)</f>
        <v>0</v>
      </c>
      <c r="R573" s="1" t="b">
        <f>IF(AND(Table2[[#This Row],[נשיא]]=TRUE,AND(Table2[[#This Row],[סגן]]=FALSE,Table2[[#This Row],[משנה]]=FALSE)),TRUE,FALSE)</f>
        <v>0</v>
      </c>
      <c r="S57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74" spans="1:20" x14ac:dyDescent="0.25">
      <c r="A574" s="1" t="s">
        <v>3718</v>
      </c>
      <c r="B574" s="1" t="str">
        <f>Table2[[#This Row],[Column1]]</f>
        <v>שופטת האזורי לעבודה תל-אביב</v>
      </c>
      <c r="C574" s="1" t="b">
        <f>IF(ISNUMBER(SEARCH(Table2[[#Headers],[סגן]],Table2[[#This Row],[role]:[role]])),TRUE,FALSE)</f>
        <v>0</v>
      </c>
      <c r="D574" s="1" t="b">
        <f>IF(ISNUMBER(SEARCH(Table2[[#Headers],[נשיא]],Table2[[#This Row],[role]:[role]])),TRUE,FALSE)</f>
        <v>0</v>
      </c>
      <c r="E574" s="1" t="b">
        <f>IF(ISNUMBER(SEARCH(Table2[[#Headers],[שופט]],Table2[[#This Row],[role]:[role]])),TRUE,FALSE)</f>
        <v>1</v>
      </c>
      <c r="F574" s="1" t="b">
        <f>IF(ISNUMBER(SEARCH(Table2[[#Headers],[רשם]],Table2[[#This Row],[role]:[role]])),TRUE,FALSE)</f>
        <v>0</v>
      </c>
      <c r="G574" s="1" t="b">
        <f>IF(ISNUMBER(SEARCH(Table2[[#Headers],[מחוזי]],Table2[[#This Row],[role]:[role]])),TRUE,FALSE)</f>
        <v>0</v>
      </c>
      <c r="H574" s="1" t="b">
        <f>IF(ISNUMBER(SEARCH(Table2[[#Headers],[שלום]],Table2[[#This Row],[role]:[role]])),TRUE,FALSE)</f>
        <v>0</v>
      </c>
      <c r="I574" s="1" t="b">
        <f>IF(ISNUMBER(SEARCH(Table2[[#Headers],[אזורי]],Table2[[#This Row],[role]:[role]])),TRUE,FALSE)</f>
        <v>1</v>
      </c>
      <c r="J574" s="1" t="b">
        <f>IF(ISNUMBER(SEARCH(Table2[[#Headers],[ארצי]],Table2[[#This Row],[role]:[role]])),TRUE,FALSE)</f>
        <v>0</v>
      </c>
      <c r="K574" s="1" t="b">
        <f>IF(ISNUMBER(SEARCH(Table2[[#Headers],[עבודה]],Table2[[#This Row],[role]:[role]])),TRUE,FALSE)</f>
        <v>1</v>
      </c>
      <c r="L574" s="1" t="b">
        <f>IF(ISNUMBER(SEARCH(Table2[[#Headers],[עליון]],Table2[[#This Row],[role]:[role]])),TRUE,FALSE)</f>
        <v>0</v>
      </c>
      <c r="M574" s="1" t="b">
        <f>IF(ISNUMBER(SEARCH(Table2[[#Headers],[נוער]],Table2[[#This Row],[role]:[role]])),TRUE,FALSE)</f>
        <v>0</v>
      </c>
      <c r="N574" s="1" t="b">
        <f>IF(ISNUMBER(SEARCH(Table2[[#Headers],[משנה]],Table2[[#This Row],[role]:[role]])),TRUE,FALSE)</f>
        <v>0</v>
      </c>
      <c r="O574" s="1" t="b">
        <f>IF(ISNUMBER(SEARCH(Table2[[#Headers],[בתי המשפט]],Table2[[#This Row],[role]:[role]])),TRUE,FALSE)</f>
        <v>0</v>
      </c>
      <c r="P574" s="1" t="b">
        <f>IF(ISNUMBER(SEARCH(Table2[[#Headers],[מנהל]],Table2[[#This Row],[role]:[role]])),TRUE,FALSE)</f>
        <v>0</v>
      </c>
      <c r="Q574" s="1" t="b">
        <f>IF(ISNUMBER(SEARCH(Table2[[#Headers],[תעבורה]],Table2[[#This Row],[role]:[role]])),TRUE,FALSE)</f>
        <v>0</v>
      </c>
      <c r="R574" s="1" t="b">
        <f>IF(AND(Table2[[#This Row],[נשיא]]=TRUE,AND(Table2[[#This Row],[סגן]]=FALSE,Table2[[#This Row],[משנה]]=FALSE)),TRUE,FALSE)</f>
        <v>0</v>
      </c>
      <c r="S57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575" spans="1:20" x14ac:dyDescent="0.25">
      <c r="A575" s="1" t="s">
        <v>325</v>
      </c>
      <c r="B575" s="1" t="str">
        <f>Table2[[#This Row],[Column1]]</f>
        <v>שופטת המחוזי חיפה</v>
      </c>
      <c r="C575" s="1" t="b">
        <f>IF(ISNUMBER(SEARCH(Table2[[#Headers],[סגן]],Table2[[#This Row],[role]:[role]])),TRUE,FALSE)</f>
        <v>0</v>
      </c>
      <c r="D575" s="1" t="b">
        <f>IF(ISNUMBER(SEARCH(Table2[[#Headers],[נשיא]],Table2[[#This Row],[role]:[role]])),TRUE,FALSE)</f>
        <v>0</v>
      </c>
      <c r="E575" s="1" t="b">
        <f>IF(ISNUMBER(SEARCH(Table2[[#Headers],[שופט]],Table2[[#This Row],[role]:[role]])),TRUE,FALSE)</f>
        <v>1</v>
      </c>
      <c r="F575" s="1" t="b">
        <f>IF(ISNUMBER(SEARCH(Table2[[#Headers],[רשם]],Table2[[#This Row],[role]:[role]])),TRUE,FALSE)</f>
        <v>0</v>
      </c>
      <c r="G575" s="1" t="b">
        <f>IF(ISNUMBER(SEARCH(Table2[[#Headers],[מחוזי]],Table2[[#This Row],[role]:[role]])),TRUE,FALSE)</f>
        <v>1</v>
      </c>
      <c r="H575" s="1" t="b">
        <f>IF(ISNUMBER(SEARCH(Table2[[#Headers],[שלום]],Table2[[#This Row],[role]:[role]])),TRUE,FALSE)</f>
        <v>0</v>
      </c>
      <c r="I575" s="1" t="b">
        <f>IF(ISNUMBER(SEARCH(Table2[[#Headers],[אזורי]],Table2[[#This Row],[role]:[role]])),TRUE,FALSE)</f>
        <v>0</v>
      </c>
      <c r="J575" s="1" t="b">
        <f>IF(ISNUMBER(SEARCH(Table2[[#Headers],[ארצי]],Table2[[#This Row],[role]:[role]])),TRUE,FALSE)</f>
        <v>0</v>
      </c>
      <c r="K575" s="1" t="b">
        <f>IF(ISNUMBER(SEARCH(Table2[[#Headers],[עבודה]],Table2[[#This Row],[role]:[role]])),TRUE,FALSE)</f>
        <v>0</v>
      </c>
      <c r="L575" s="1" t="b">
        <f>IF(ISNUMBER(SEARCH(Table2[[#Headers],[עליון]],Table2[[#This Row],[role]:[role]])),TRUE,FALSE)</f>
        <v>0</v>
      </c>
      <c r="M575" s="1" t="b">
        <f>IF(ISNUMBER(SEARCH(Table2[[#Headers],[נוער]],Table2[[#This Row],[role]:[role]])),TRUE,FALSE)</f>
        <v>0</v>
      </c>
      <c r="N575" s="1" t="b">
        <f>IF(ISNUMBER(SEARCH(Table2[[#Headers],[משנה]],Table2[[#This Row],[role]:[role]])),TRUE,FALSE)</f>
        <v>0</v>
      </c>
      <c r="O575" s="1" t="b">
        <f>IF(ISNUMBER(SEARCH(Table2[[#Headers],[בתי המשפט]],Table2[[#This Row],[role]:[role]])),TRUE,FALSE)</f>
        <v>0</v>
      </c>
      <c r="P575" s="1" t="b">
        <f>IF(ISNUMBER(SEARCH(Table2[[#Headers],[מנהל]],Table2[[#This Row],[role]:[role]])),TRUE,FALSE)</f>
        <v>0</v>
      </c>
      <c r="Q575" s="1" t="b">
        <f>IF(ISNUMBER(SEARCH(Table2[[#Headers],[תעבורה]],Table2[[#This Row],[role]:[role]])),TRUE,FALSE)</f>
        <v>0</v>
      </c>
      <c r="R575" s="1" t="b">
        <f>IF(AND(Table2[[#This Row],[נשיא]]=TRUE,AND(Table2[[#This Row],[סגן]]=FALSE,Table2[[#This Row],[משנה]]=FALSE)),TRUE,FALSE)</f>
        <v>0</v>
      </c>
      <c r="S57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76" spans="1:20" x14ac:dyDescent="0.25">
      <c r="A576" s="1" t="s">
        <v>2680</v>
      </c>
      <c r="B576" s="1" t="str">
        <f>Table2[[#This Row],[Column1]]</f>
        <v>שופטת המחוזי ירושלים</v>
      </c>
      <c r="C576" s="1" t="b">
        <f>IF(ISNUMBER(SEARCH(Table2[[#Headers],[סגן]],Table2[[#This Row],[role]:[role]])),TRUE,FALSE)</f>
        <v>0</v>
      </c>
      <c r="D576" s="1" t="b">
        <f>IF(ISNUMBER(SEARCH(Table2[[#Headers],[נשיא]],Table2[[#This Row],[role]:[role]])),TRUE,FALSE)</f>
        <v>0</v>
      </c>
      <c r="E576" s="1" t="b">
        <f>IF(ISNUMBER(SEARCH(Table2[[#Headers],[שופט]],Table2[[#This Row],[role]:[role]])),TRUE,FALSE)</f>
        <v>1</v>
      </c>
      <c r="F576" s="1" t="b">
        <f>IF(ISNUMBER(SEARCH(Table2[[#Headers],[רשם]],Table2[[#This Row],[role]:[role]])),TRUE,FALSE)</f>
        <v>0</v>
      </c>
      <c r="G576" s="1" t="b">
        <f>IF(ISNUMBER(SEARCH(Table2[[#Headers],[מחוזי]],Table2[[#This Row],[role]:[role]])),TRUE,FALSE)</f>
        <v>1</v>
      </c>
      <c r="H576" s="1" t="b">
        <f>IF(ISNUMBER(SEARCH(Table2[[#Headers],[שלום]],Table2[[#This Row],[role]:[role]])),TRUE,FALSE)</f>
        <v>0</v>
      </c>
      <c r="I576" s="1" t="b">
        <f>IF(ISNUMBER(SEARCH(Table2[[#Headers],[אזורי]],Table2[[#This Row],[role]:[role]])),TRUE,FALSE)</f>
        <v>0</v>
      </c>
      <c r="J576" s="1" t="b">
        <f>IF(ISNUMBER(SEARCH(Table2[[#Headers],[ארצי]],Table2[[#This Row],[role]:[role]])),TRUE,FALSE)</f>
        <v>0</v>
      </c>
      <c r="K576" s="1" t="b">
        <f>IF(ISNUMBER(SEARCH(Table2[[#Headers],[עבודה]],Table2[[#This Row],[role]:[role]])),TRUE,FALSE)</f>
        <v>0</v>
      </c>
      <c r="L576" s="1" t="b">
        <f>IF(ISNUMBER(SEARCH(Table2[[#Headers],[עליון]],Table2[[#This Row],[role]:[role]])),TRUE,FALSE)</f>
        <v>0</v>
      </c>
      <c r="M576" s="1" t="b">
        <f>IF(ISNUMBER(SEARCH(Table2[[#Headers],[נוער]],Table2[[#This Row],[role]:[role]])),TRUE,FALSE)</f>
        <v>0</v>
      </c>
      <c r="N576" s="1" t="b">
        <f>IF(ISNUMBER(SEARCH(Table2[[#Headers],[משנה]],Table2[[#This Row],[role]:[role]])),TRUE,FALSE)</f>
        <v>0</v>
      </c>
      <c r="O576" s="1" t="b">
        <f>IF(ISNUMBER(SEARCH(Table2[[#Headers],[בתי המשפט]],Table2[[#This Row],[role]:[role]])),TRUE,FALSE)</f>
        <v>0</v>
      </c>
      <c r="P576" s="1" t="b">
        <f>IF(ISNUMBER(SEARCH(Table2[[#Headers],[מנהל]],Table2[[#This Row],[role]:[role]])),TRUE,FALSE)</f>
        <v>0</v>
      </c>
      <c r="Q576" s="1" t="b">
        <f>IF(ISNUMBER(SEARCH(Table2[[#Headers],[תעבורה]],Table2[[#This Row],[role]:[role]])),TRUE,FALSE)</f>
        <v>0</v>
      </c>
      <c r="R576" s="1" t="b">
        <f>IF(AND(Table2[[#This Row],[נשיא]]=TRUE,AND(Table2[[#This Row],[סגן]]=FALSE,Table2[[#This Row],[משנה]]=FALSE)),TRUE,FALSE)</f>
        <v>0</v>
      </c>
      <c r="S57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77" spans="1:20" x14ac:dyDescent="0.25">
      <c r="A577" s="1" t="s">
        <v>3681</v>
      </c>
      <c r="B577" s="1" t="str">
        <f>Table2[[#This Row],[Column1]]</f>
        <v>שופטת המחוזי מרכז</v>
      </c>
      <c r="C577" s="1" t="b">
        <f>IF(ISNUMBER(SEARCH(Table2[[#Headers],[סגן]],Table2[[#This Row],[role]:[role]])),TRUE,FALSE)</f>
        <v>0</v>
      </c>
      <c r="D577" s="1" t="b">
        <f>IF(ISNUMBER(SEARCH(Table2[[#Headers],[נשיא]],Table2[[#This Row],[role]:[role]])),TRUE,FALSE)</f>
        <v>0</v>
      </c>
      <c r="E577" s="1" t="b">
        <f>IF(ISNUMBER(SEARCH(Table2[[#Headers],[שופט]],Table2[[#This Row],[role]:[role]])),TRUE,FALSE)</f>
        <v>1</v>
      </c>
      <c r="F577" s="1" t="b">
        <f>IF(ISNUMBER(SEARCH(Table2[[#Headers],[רשם]],Table2[[#This Row],[role]:[role]])),TRUE,FALSE)</f>
        <v>0</v>
      </c>
      <c r="G577" s="1" t="b">
        <f>IF(ISNUMBER(SEARCH(Table2[[#Headers],[מחוזי]],Table2[[#This Row],[role]:[role]])),TRUE,FALSE)</f>
        <v>1</v>
      </c>
      <c r="H577" s="1" t="b">
        <f>IF(ISNUMBER(SEARCH(Table2[[#Headers],[שלום]],Table2[[#This Row],[role]:[role]])),TRUE,FALSE)</f>
        <v>0</v>
      </c>
      <c r="I577" s="1" t="b">
        <f>IF(ISNUMBER(SEARCH(Table2[[#Headers],[אזורי]],Table2[[#This Row],[role]:[role]])),TRUE,FALSE)</f>
        <v>0</v>
      </c>
      <c r="J577" s="1" t="b">
        <f>IF(ISNUMBER(SEARCH(Table2[[#Headers],[ארצי]],Table2[[#This Row],[role]:[role]])),TRUE,FALSE)</f>
        <v>0</v>
      </c>
      <c r="K577" s="1" t="b">
        <f>IF(ISNUMBER(SEARCH(Table2[[#Headers],[עבודה]],Table2[[#This Row],[role]:[role]])),TRUE,FALSE)</f>
        <v>0</v>
      </c>
      <c r="L577" s="1" t="b">
        <f>IF(ISNUMBER(SEARCH(Table2[[#Headers],[עליון]],Table2[[#This Row],[role]:[role]])),TRUE,FALSE)</f>
        <v>0</v>
      </c>
      <c r="M577" s="1" t="b">
        <f>IF(ISNUMBER(SEARCH(Table2[[#Headers],[נוער]],Table2[[#This Row],[role]:[role]])),TRUE,FALSE)</f>
        <v>0</v>
      </c>
      <c r="N577" s="1" t="b">
        <f>IF(ISNUMBER(SEARCH(Table2[[#Headers],[משנה]],Table2[[#This Row],[role]:[role]])),TRUE,FALSE)</f>
        <v>0</v>
      </c>
      <c r="O577" s="1" t="b">
        <f>IF(ISNUMBER(SEARCH(Table2[[#Headers],[בתי המשפט]],Table2[[#This Row],[role]:[role]])),TRUE,FALSE)</f>
        <v>0</v>
      </c>
      <c r="P577" s="1" t="b">
        <f>IF(ISNUMBER(SEARCH(Table2[[#Headers],[מנהל]],Table2[[#This Row],[role]:[role]])),TRUE,FALSE)</f>
        <v>0</v>
      </c>
      <c r="Q577" s="1" t="b">
        <f>IF(ISNUMBER(SEARCH(Table2[[#Headers],[תעבורה]],Table2[[#This Row],[role]:[role]])),TRUE,FALSE)</f>
        <v>0</v>
      </c>
      <c r="R577" s="1" t="b">
        <f>IF(AND(Table2[[#This Row],[נשיא]]=TRUE,AND(Table2[[#This Row],[סגן]]=FALSE,Table2[[#This Row],[משנה]]=FALSE)),TRUE,FALSE)</f>
        <v>0</v>
      </c>
      <c r="S57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78" spans="1:20" x14ac:dyDescent="0.25">
      <c r="A578" s="1" t="s">
        <v>2347</v>
      </c>
      <c r="B578" s="1" t="str">
        <f>Table2[[#This Row],[Column1]]</f>
        <v>שופטת המחוזי תל-אביב</v>
      </c>
      <c r="C578" s="1" t="b">
        <f>IF(ISNUMBER(SEARCH(Table2[[#Headers],[סגן]],Table2[[#This Row],[role]:[role]])),TRUE,FALSE)</f>
        <v>0</v>
      </c>
      <c r="D578" s="1" t="b">
        <f>IF(ISNUMBER(SEARCH(Table2[[#Headers],[נשיא]],Table2[[#This Row],[role]:[role]])),TRUE,FALSE)</f>
        <v>0</v>
      </c>
      <c r="E578" s="1" t="b">
        <f>IF(ISNUMBER(SEARCH(Table2[[#Headers],[שופט]],Table2[[#This Row],[role]:[role]])),TRUE,FALSE)</f>
        <v>1</v>
      </c>
      <c r="F578" s="1" t="b">
        <f>IF(ISNUMBER(SEARCH(Table2[[#Headers],[רשם]],Table2[[#This Row],[role]:[role]])),TRUE,FALSE)</f>
        <v>0</v>
      </c>
      <c r="G578" s="1" t="b">
        <f>IF(ISNUMBER(SEARCH(Table2[[#Headers],[מחוזי]],Table2[[#This Row],[role]:[role]])),TRUE,FALSE)</f>
        <v>1</v>
      </c>
      <c r="H578" s="1" t="b">
        <f>IF(ISNUMBER(SEARCH(Table2[[#Headers],[שלום]],Table2[[#This Row],[role]:[role]])),TRUE,FALSE)</f>
        <v>0</v>
      </c>
      <c r="I578" s="1" t="b">
        <f>IF(ISNUMBER(SEARCH(Table2[[#Headers],[אזורי]],Table2[[#This Row],[role]:[role]])),TRUE,FALSE)</f>
        <v>0</v>
      </c>
      <c r="J578" s="1" t="b">
        <f>IF(ISNUMBER(SEARCH(Table2[[#Headers],[ארצי]],Table2[[#This Row],[role]:[role]])),TRUE,FALSE)</f>
        <v>0</v>
      </c>
      <c r="K578" s="1" t="b">
        <f>IF(ISNUMBER(SEARCH(Table2[[#Headers],[עבודה]],Table2[[#This Row],[role]:[role]])),TRUE,FALSE)</f>
        <v>0</v>
      </c>
      <c r="L578" s="1" t="b">
        <f>IF(ISNUMBER(SEARCH(Table2[[#Headers],[עליון]],Table2[[#This Row],[role]:[role]])),TRUE,FALSE)</f>
        <v>0</v>
      </c>
      <c r="M578" s="1" t="b">
        <f>IF(ISNUMBER(SEARCH(Table2[[#Headers],[נוער]],Table2[[#This Row],[role]:[role]])),TRUE,FALSE)</f>
        <v>0</v>
      </c>
      <c r="N578" s="1" t="b">
        <f>IF(ISNUMBER(SEARCH(Table2[[#Headers],[משנה]],Table2[[#This Row],[role]:[role]])),TRUE,FALSE)</f>
        <v>0</v>
      </c>
      <c r="O578" s="1" t="b">
        <f>IF(ISNUMBER(SEARCH(Table2[[#Headers],[בתי המשפט]],Table2[[#This Row],[role]:[role]])),TRUE,FALSE)</f>
        <v>0</v>
      </c>
      <c r="P578" s="1" t="b">
        <f>IF(ISNUMBER(SEARCH(Table2[[#Headers],[מנהל]],Table2[[#This Row],[role]:[role]])),TRUE,FALSE)</f>
        <v>0</v>
      </c>
      <c r="Q578" s="1" t="b">
        <f>IF(ISNUMBER(SEARCH(Table2[[#Headers],[תעבורה]],Table2[[#This Row],[role]:[role]])),TRUE,FALSE)</f>
        <v>0</v>
      </c>
      <c r="R578" s="1" t="b">
        <f>IF(AND(Table2[[#This Row],[נשיא]]=TRUE,AND(Table2[[#This Row],[סגן]]=FALSE,Table2[[#This Row],[משנה]]=FALSE)),TRUE,FALSE)</f>
        <v>0</v>
      </c>
      <c r="S57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579" spans="1:20" x14ac:dyDescent="0.25">
      <c r="A579" s="1" t="s">
        <v>799</v>
      </c>
      <c r="B579" s="1" t="s">
        <v>4299</v>
      </c>
      <c r="C579" s="1" t="b">
        <f>IF(ISNUMBER(SEARCH(Table2[[#Headers],[סגן]],Table2[[#This Row],[role]:[role]])),TRUE,FALSE)</f>
        <v>0</v>
      </c>
      <c r="D579" s="1" t="b">
        <f>IF(ISNUMBER(SEARCH(Table2[[#Headers],[נשיא]],Table2[[#This Row],[role]:[role]])),TRUE,FALSE)</f>
        <v>0</v>
      </c>
      <c r="E579" s="1" t="b">
        <f>IF(ISNUMBER(SEARCH(Table2[[#Headers],[שופט]],Table2[[#This Row],[role]:[role]])),TRUE,FALSE)</f>
        <v>1</v>
      </c>
      <c r="F579" s="1" t="b">
        <f>IF(ISNUMBER(SEARCH(Table2[[#Headers],[רשם]],Table2[[#This Row],[role]:[role]])),TRUE,FALSE)</f>
        <v>0</v>
      </c>
      <c r="G579" s="1" t="b">
        <f>IF(ISNUMBER(SEARCH(Table2[[#Headers],[מחוזי]],Table2[[#This Row],[role]:[role]])),TRUE,FALSE)</f>
        <v>0</v>
      </c>
      <c r="H579" s="1" t="b">
        <f>IF(ISNUMBER(SEARCH(Table2[[#Headers],[שלום]],Table2[[#This Row],[role]:[role]])),TRUE,FALSE)</f>
        <v>0</v>
      </c>
      <c r="I579" s="1" t="b">
        <f>IF(ISNUMBER(SEARCH(Table2[[#Headers],[אזורי]],Table2[[#This Row],[role]:[role]])),TRUE,FALSE)</f>
        <v>0</v>
      </c>
      <c r="J579" s="1" t="b">
        <f>IF(ISNUMBER(SEARCH(Table2[[#Headers],[ארצי]],Table2[[#This Row],[role]:[role]])),TRUE,FALSE)</f>
        <v>0</v>
      </c>
      <c r="K579" s="1" t="b">
        <f>IF(ISNUMBER(SEARCH(Table2[[#Headers],[עבודה]],Table2[[#This Row],[role]:[role]])),TRUE,FALSE)</f>
        <v>0</v>
      </c>
      <c r="L579" s="1" t="b">
        <f>IF(ISNUMBER(SEARCH(Table2[[#Headers],[עליון]],Table2[[#This Row],[role]:[role]])),TRUE,FALSE)</f>
        <v>0</v>
      </c>
      <c r="M579" s="1" t="b">
        <f>IF(ISNUMBER(SEARCH(Table2[[#Headers],[נוער]],Table2[[#This Row],[role]:[role]])),TRUE,FALSE)</f>
        <v>0</v>
      </c>
      <c r="N579" s="1" t="b">
        <f>IF(ISNUMBER(SEARCH(Table2[[#Headers],[משנה]],Table2[[#This Row],[role]:[role]])),TRUE,FALSE)</f>
        <v>0</v>
      </c>
      <c r="O579" s="1" t="b">
        <f>IF(ISNUMBER(SEARCH(Table2[[#Headers],[בתי המשפט]],Table2[[#This Row],[role]:[role]])),TRUE,FALSE)</f>
        <v>1</v>
      </c>
      <c r="P579" s="1" t="b">
        <f>IF(ISNUMBER(SEARCH(Table2[[#Headers],[מנהל]],Table2[[#This Row],[role]:[role]])),TRUE,FALSE)</f>
        <v>0</v>
      </c>
      <c r="Q579" s="1" t="b">
        <f>IF(ISNUMBER(SEARCH(Table2[[#Headers],[תעבורה]],Table2[[#This Row],[role]:[role]])),TRUE,FALSE)</f>
        <v>0</v>
      </c>
      <c r="R579" s="1" t="b">
        <f>IF(AND(Table2[[#This Row],[נשיא]]=TRUE,AND(Table2[[#This Row],[סגן]]=FALSE,Table2[[#This Row],[משנה]]=FALSE)),TRUE,FALSE)</f>
        <v>0</v>
      </c>
      <c r="S57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7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הנהלת בתי המשפט</v>
      </c>
    </row>
    <row r="580" spans="1:20" x14ac:dyDescent="0.25">
      <c r="A580" s="1" t="s">
        <v>1771</v>
      </c>
      <c r="B580" s="1" t="str">
        <f>Table2[[#This Row],[Column1]]</f>
        <v>שופטת השלום ירושלים</v>
      </c>
      <c r="C580" s="1" t="b">
        <f>IF(ISNUMBER(SEARCH(Table2[[#Headers],[סגן]],Table2[[#This Row],[role]:[role]])),TRUE,FALSE)</f>
        <v>0</v>
      </c>
      <c r="D580" s="1" t="b">
        <f>IF(ISNUMBER(SEARCH(Table2[[#Headers],[נשיא]],Table2[[#This Row],[role]:[role]])),TRUE,FALSE)</f>
        <v>0</v>
      </c>
      <c r="E580" s="1" t="b">
        <f>IF(ISNUMBER(SEARCH(Table2[[#Headers],[שופט]],Table2[[#This Row],[role]:[role]])),TRUE,FALSE)</f>
        <v>1</v>
      </c>
      <c r="F580" s="1" t="b">
        <f>IF(ISNUMBER(SEARCH(Table2[[#Headers],[רשם]],Table2[[#This Row],[role]:[role]])),TRUE,FALSE)</f>
        <v>0</v>
      </c>
      <c r="G580" s="1" t="b">
        <f>IF(ISNUMBER(SEARCH(Table2[[#Headers],[מחוזי]],Table2[[#This Row],[role]:[role]])),TRUE,FALSE)</f>
        <v>0</v>
      </c>
      <c r="H580" s="1" t="b">
        <f>IF(ISNUMBER(SEARCH(Table2[[#Headers],[שלום]],Table2[[#This Row],[role]:[role]])),TRUE,FALSE)</f>
        <v>1</v>
      </c>
      <c r="I580" s="1" t="b">
        <f>IF(ISNUMBER(SEARCH(Table2[[#Headers],[אזורי]],Table2[[#This Row],[role]:[role]])),TRUE,FALSE)</f>
        <v>0</v>
      </c>
      <c r="J580" s="1" t="b">
        <f>IF(ISNUMBER(SEARCH(Table2[[#Headers],[ארצי]],Table2[[#This Row],[role]:[role]])),TRUE,FALSE)</f>
        <v>0</v>
      </c>
      <c r="K580" s="1" t="b">
        <f>IF(ISNUMBER(SEARCH(Table2[[#Headers],[עבודה]],Table2[[#This Row],[role]:[role]])),TRUE,FALSE)</f>
        <v>0</v>
      </c>
      <c r="L580" s="1" t="b">
        <f>IF(ISNUMBER(SEARCH(Table2[[#Headers],[עליון]],Table2[[#This Row],[role]:[role]])),TRUE,FALSE)</f>
        <v>0</v>
      </c>
      <c r="M580" s="1" t="b">
        <f>IF(ISNUMBER(SEARCH(Table2[[#Headers],[נוער]],Table2[[#This Row],[role]:[role]])),TRUE,FALSE)</f>
        <v>0</v>
      </c>
      <c r="N580" s="1" t="b">
        <f>IF(ISNUMBER(SEARCH(Table2[[#Headers],[משנה]],Table2[[#This Row],[role]:[role]])),TRUE,FALSE)</f>
        <v>0</v>
      </c>
      <c r="O580" s="1" t="b">
        <f>IF(ISNUMBER(SEARCH(Table2[[#Headers],[בתי המשפט]],Table2[[#This Row],[role]:[role]])),TRUE,FALSE)</f>
        <v>0</v>
      </c>
      <c r="P580" s="1" t="b">
        <f>IF(ISNUMBER(SEARCH(Table2[[#Headers],[מנהל]],Table2[[#This Row],[role]:[role]])),TRUE,FALSE)</f>
        <v>0</v>
      </c>
      <c r="Q580" s="1" t="b">
        <f>IF(ISNUMBER(SEARCH(Table2[[#Headers],[תעבורה]],Table2[[#This Row],[role]:[role]])),TRUE,FALSE)</f>
        <v>0</v>
      </c>
      <c r="R580" s="1" t="b">
        <f>IF(AND(Table2[[#This Row],[נשיא]]=TRUE,AND(Table2[[#This Row],[סגן]]=FALSE,Table2[[#This Row],[משנה]]=FALSE)),TRUE,FALSE)</f>
        <v>0</v>
      </c>
      <c r="S58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1" spans="1:20" x14ac:dyDescent="0.25">
      <c r="A581" s="1" t="s">
        <v>1057</v>
      </c>
      <c r="B581" s="1" t="str">
        <f>Table2[[#This Row],[Column1]]</f>
        <v>שופטת השלום צפת</v>
      </c>
      <c r="C581" s="1" t="b">
        <f>IF(ISNUMBER(SEARCH(Table2[[#Headers],[סגן]],Table2[[#This Row],[role]:[role]])),TRUE,FALSE)</f>
        <v>0</v>
      </c>
      <c r="D581" s="1" t="b">
        <f>IF(ISNUMBER(SEARCH(Table2[[#Headers],[נשיא]],Table2[[#This Row],[role]:[role]])),TRUE,FALSE)</f>
        <v>0</v>
      </c>
      <c r="E581" s="1" t="b">
        <f>IF(ISNUMBER(SEARCH(Table2[[#Headers],[שופט]],Table2[[#This Row],[role]:[role]])),TRUE,FALSE)</f>
        <v>1</v>
      </c>
      <c r="F581" s="1" t="b">
        <f>IF(ISNUMBER(SEARCH(Table2[[#Headers],[רשם]],Table2[[#This Row],[role]:[role]])),TRUE,FALSE)</f>
        <v>0</v>
      </c>
      <c r="G581" s="1" t="b">
        <f>IF(ISNUMBER(SEARCH(Table2[[#Headers],[מחוזי]],Table2[[#This Row],[role]:[role]])),TRUE,FALSE)</f>
        <v>0</v>
      </c>
      <c r="H581" s="1" t="b">
        <f>IF(ISNUMBER(SEARCH(Table2[[#Headers],[שלום]],Table2[[#This Row],[role]:[role]])),TRUE,FALSE)</f>
        <v>1</v>
      </c>
      <c r="I581" s="1" t="b">
        <f>IF(ISNUMBER(SEARCH(Table2[[#Headers],[אזורי]],Table2[[#This Row],[role]:[role]])),TRUE,FALSE)</f>
        <v>0</v>
      </c>
      <c r="J581" s="1" t="b">
        <f>IF(ISNUMBER(SEARCH(Table2[[#Headers],[ארצי]],Table2[[#This Row],[role]:[role]])),TRUE,FALSE)</f>
        <v>0</v>
      </c>
      <c r="K581" s="1" t="b">
        <f>IF(ISNUMBER(SEARCH(Table2[[#Headers],[עבודה]],Table2[[#This Row],[role]:[role]])),TRUE,FALSE)</f>
        <v>0</v>
      </c>
      <c r="L581" s="1" t="b">
        <f>IF(ISNUMBER(SEARCH(Table2[[#Headers],[עליון]],Table2[[#This Row],[role]:[role]])),TRUE,FALSE)</f>
        <v>0</v>
      </c>
      <c r="M581" s="1" t="b">
        <f>IF(ISNUMBER(SEARCH(Table2[[#Headers],[נוער]],Table2[[#This Row],[role]:[role]])),TRUE,FALSE)</f>
        <v>0</v>
      </c>
      <c r="N581" s="1" t="b">
        <f>IF(ISNUMBER(SEARCH(Table2[[#Headers],[משנה]],Table2[[#This Row],[role]:[role]])),TRUE,FALSE)</f>
        <v>0</v>
      </c>
      <c r="O581" s="1" t="b">
        <f>IF(ISNUMBER(SEARCH(Table2[[#Headers],[בתי המשפט]],Table2[[#This Row],[role]:[role]])),TRUE,FALSE)</f>
        <v>0</v>
      </c>
      <c r="P581" s="1" t="b">
        <f>IF(ISNUMBER(SEARCH(Table2[[#Headers],[מנהל]],Table2[[#This Row],[role]:[role]])),TRUE,FALSE)</f>
        <v>0</v>
      </c>
      <c r="Q581" s="1" t="b">
        <f>IF(ISNUMBER(SEARCH(Table2[[#Headers],[תעבורה]],Table2[[#This Row],[role]:[role]])),TRUE,FALSE)</f>
        <v>0</v>
      </c>
      <c r="R581" s="1" t="b">
        <f>IF(AND(Table2[[#This Row],[נשיא]]=TRUE,AND(Table2[[#This Row],[סגן]]=FALSE,Table2[[#This Row],[משנה]]=FALSE)),TRUE,FALSE)</f>
        <v>0</v>
      </c>
      <c r="S58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2" spans="1:20" x14ac:dyDescent="0.25">
      <c r="A582" s="1" t="s">
        <v>2028</v>
      </c>
      <c r="B582" s="1" t="str">
        <f>Table2[[#This Row],[Column1]]</f>
        <v>שופטת השלום קריות</v>
      </c>
      <c r="C582" s="1" t="b">
        <f>IF(ISNUMBER(SEARCH(Table2[[#Headers],[סגן]],Table2[[#This Row],[role]:[role]])),TRUE,FALSE)</f>
        <v>0</v>
      </c>
      <c r="D582" s="1" t="b">
        <f>IF(ISNUMBER(SEARCH(Table2[[#Headers],[נשיא]],Table2[[#This Row],[role]:[role]])),TRUE,FALSE)</f>
        <v>0</v>
      </c>
      <c r="E582" s="1" t="b">
        <f>IF(ISNUMBER(SEARCH(Table2[[#Headers],[שופט]],Table2[[#This Row],[role]:[role]])),TRUE,FALSE)</f>
        <v>1</v>
      </c>
      <c r="F582" s="1" t="b">
        <f>IF(ISNUMBER(SEARCH(Table2[[#Headers],[רשם]],Table2[[#This Row],[role]:[role]])),TRUE,FALSE)</f>
        <v>0</v>
      </c>
      <c r="G582" s="1" t="b">
        <f>IF(ISNUMBER(SEARCH(Table2[[#Headers],[מחוזי]],Table2[[#This Row],[role]:[role]])),TRUE,FALSE)</f>
        <v>0</v>
      </c>
      <c r="H582" s="1" t="b">
        <f>IF(ISNUMBER(SEARCH(Table2[[#Headers],[שלום]],Table2[[#This Row],[role]:[role]])),TRUE,FALSE)</f>
        <v>1</v>
      </c>
      <c r="I582" s="1" t="b">
        <f>IF(ISNUMBER(SEARCH(Table2[[#Headers],[אזורי]],Table2[[#This Row],[role]:[role]])),TRUE,FALSE)</f>
        <v>0</v>
      </c>
      <c r="J582" s="1" t="b">
        <f>IF(ISNUMBER(SEARCH(Table2[[#Headers],[ארצי]],Table2[[#This Row],[role]:[role]])),TRUE,FALSE)</f>
        <v>0</v>
      </c>
      <c r="K582" s="1" t="b">
        <f>IF(ISNUMBER(SEARCH(Table2[[#Headers],[עבודה]],Table2[[#This Row],[role]:[role]])),TRUE,FALSE)</f>
        <v>0</v>
      </c>
      <c r="L582" s="1" t="b">
        <f>IF(ISNUMBER(SEARCH(Table2[[#Headers],[עליון]],Table2[[#This Row],[role]:[role]])),TRUE,FALSE)</f>
        <v>0</v>
      </c>
      <c r="M582" s="1" t="b">
        <f>IF(ISNUMBER(SEARCH(Table2[[#Headers],[נוער]],Table2[[#This Row],[role]:[role]])),TRUE,FALSE)</f>
        <v>0</v>
      </c>
      <c r="N582" s="1" t="b">
        <f>IF(ISNUMBER(SEARCH(Table2[[#Headers],[משנה]],Table2[[#This Row],[role]:[role]])),TRUE,FALSE)</f>
        <v>0</v>
      </c>
      <c r="O582" s="1" t="b">
        <f>IF(ISNUMBER(SEARCH(Table2[[#Headers],[בתי המשפט]],Table2[[#This Row],[role]:[role]])),TRUE,FALSE)</f>
        <v>0</v>
      </c>
      <c r="P582" s="1" t="b">
        <f>IF(ISNUMBER(SEARCH(Table2[[#Headers],[מנהל]],Table2[[#This Row],[role]:[role]])),TRUE,FALSE)</f>
        <v>0</v>
      </c>
      <c r="Q582" s="1" t="b">
        <f>IF(ISNUMBER(SEARCH(Table2[[#Headers],[תעבורה]],Table2[[#This Row],[role]:[role]])),TRUE,FALSE)</f>
        <v>0</v>
      </c>
      <c r="R582" s="1" t="b">
        <f>IF(AND(Table2[[#This Row],[נשיא]]=TRUE,AND(Table2[[#This Row],[סגן]]=FALSE,Table2[[#This Row],[משנה]]=FALSE)),TRUE,FALSE)</f>
        <v>0</v>
      </c>
      <c r="S58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3" spans="1:20" x14ac:dyDescent="0.25">
      <c r="A583" s="1" t="s">
        <v>3892</v>
      </c>
      <c r="B583" s="1" t="str">
        <f>Table2[[#This Row],[Column1]]</f>
        <v>שופטת השלום ראשל"צ</v>
      </c>
      <c r="C583" s="1" t="b">
        <f>IF(ISNUMBER(SEARCH(Table2[[#Headers],[סגן]],Table2[[#This Row],[role]:[role]])),TRUE,FALSE)</f>
        <v>0</v>
      </c>
      <c r="D583" s="1" t="b">
        <f>IF(ISNUMBER(SEARCH(Table2[[#Headers],[נשיא]],Table2[[#This Row],[role]:[role]])),TRUE,FALSE)</f>
        <v>0</v>
      </c>
      <c r="E583" s="1" t="b">
        <f>IF(ISNUMBER(SEARCH(Table2[[#Headers],[שופט]],Table2[[#This Row],[role]:[role]])),TRUE,FALSE)</f>
        <v>1</v>
      </c>
      <c r="F583" s="1" t="b">
        <f>IF(ISNUMBER(SEARCH(Table2[[#Headers],[רשם]],Table2[[#This Row],[role]:[role]])),TRUE,FALSE)</f>
        <v>0</v>
      </c>
      <c r="G583" s="1" t="b">
        <f>IF(ISNUMBER(SEARCH(Table2[[#Headers],[מחוזי]],Table2[[#This Row],[role]:[role]])),TRUE,FALSE)</f>
        <v>0</v>
      </c>
      <c r="H583" s="1" t="b">
        <f>IF(ISNUMBER(SEARCH(Table2[[#Headers],[שלום]],Table2[[#This Row],[role]:[role]])),TRUE,FALSE)</f>
        <v>1</v>
      </c>
      <c r="I583" s="1" t="b">
        <f>IF(ISNUMBER(SEARCH(Table2[[#Headers],[אזורי]],Table2[[#This Row],[role]:[role]])),TRUE,FALSE)</f>
        <v>0</v>
      </c>
      <c r="J583" s="1" t="b">
        <f>IF(ISNUMBER(SEARCH(Table2[[#Headers],[ארצי]],Table2[[#This Row],[role]:[role]])),TRUE,FALSE)</f>
        <v>0</v>
      </c>
      <c r="K583" s="1" t="b">
        <f>IF(ISNUMBER(SEARCH(Table2[[#Headers],[עבודה]],Table2[[#This Row],[role]:[role]])),TRUE,FALSE)</f>
        <v>0</v>
      </c>
      <c r="L583" s="1" t="b">
        <f>IF(ISNUMBER(SEARCH(Table2[[#Headers],[עליון]],Table2[[#This Row],[role]:[role]])),TRUE,FALSE)</f>
        <v>0</v>
      </c>
      <c r="M583" s="1" t="b">
        <f>IF(ISNUMBER(SEARCH(Table2[[#Headers],[נוער]],Table2[[#This Row],[role]:[role]])),TRUE,FALSE)</f>
        <v>0</v>
      </c>
      <c r="N583" s="1" t="b">
        <f>IF(ISNUMBER(SEARCH(Table2[[#Headers],[משנה]],Table2[[#This Row],[role]:[role]])),TRUE,FALSE)</f>
        <v>0</v>
      </c>
      <c r="O583" s="1" t="b">
        <f>IF(ISNUMBER(SEARCH(Table2[[#Headers],[בתי המשפט]],Table2[[#This Row],[role]:[role]])),TRUE,FALSE)</f>
        <v>0</v>
      </c>
      <c r="P583" s="1" t="b">
        <f>IF(ISNUMBER(SEARCH(Table2[[#Headers],[מנהל]],Table2[[#This Row],[role]:[role]])),TRUE,FALSE)</f>
        <v>0</v>
      </c>
      <c r="Q583" s="1" t="b">
        <f>IF(ISNUMBER(SEARCH(Table2[[#Headers],[תעבורה]],Table2[[#This Row],[role]:[role]])),TRUE,FALSE)</f>
        <v>0</v>
      </c>
      <c r="R583" s="1" t="b">
        <f>IF(AND(Table2[[#This Row],[נשיא]]=TRUE,AND(Table2[[#This Row],[סגן]]=FALSE,Table2[[#This Row],[משנה]]=FALSE)),TRUE,FALSE)</f>
        <v>0</v>
      </c>
      <c r="S58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4" spans="1:20" x14ac:dyDescent="0.25">
      <c r="A584" s="1" t="s">
        <v>3650</v>
      </c>
      <c r="B584" s="1" t="str">
        <f>Table2[[#This Row],[Column1]]</f>
        <v>שופטת לעניני משפחה בית משפט השלום (משפחה) רמת גן בדימוס</v>
      </c>
      <c r="C584" s="1" t="b">
        <f>IF(ISNUMBER(SEARCH(Table2[[#Headers],[סגן]],Table2[[#This Row],[role]:[role]])),TRUE,FALSE)</f>
        <v>0</v>
      </c>
      <c r="D584" s="1" t="b">
        <f>IF(ISNUMBER(SEARCH(Table2[[#Headers],[נשיא]],Table2[[#This Row],[role]:[role]])),TRUE,FALSE)</f>
        <v>0</v>
      </c>
      <c r="E584" s="1" t="b">
        <f>IF(ISNUMBER(SEARCH(Table2[[#Headers],[שופט]],Table2[[#This Row],[role]:[role]])),TRUE,FALSE)</f>
        <v>1</v>
      </c>
      <c r="F584" s="1" t="b">
        <f>IF(ISNUMBER(SEARCH(Table2[[#Headers],[רשם]],Table2[[#This Row],[role]:[role]])),TRUE,FALSE)</f>
        <v>0</v>
      </c>
      <c r="G584" s="1" t="b">
        <f>IF(ISNUMBER(SEARCH(Table2[[#Headers],[מחוזי]],Table2[[#This Row],[role]:[role]])),TRUE,FALSE)</f>
        <v>0</v>
      </c>
      <c r="H584" s="1" t="b">
        <f>IF(ISNUMBER(SEARCH(Table2[[#Headers],[שלום]],Table2[[#This Row],[role]:[role]])),TRUE,FALSE)</f>
        <v>1</v>
      </c>
      <c r="I584" s="1" t="b">
        <f>IF(ISNUMBER(SEARCH(Table2[[#Headers],[אזורי]],Table2[[#This Row],[role]:[role]])),TRUE,FALSE)</f>
        <v>0</v>
      </c>
      <c r="J584" s="1" t="b">
        <f>IF(ISNUMBER(SEARCH(Table2[[#Headers],[ארצי]],Table2[[#This Row],[role]:[role]])),TRUE,FALSE)</f>
        <v>0</v>
      </c>
      <c r="K584" s="1" t="b">
        <f>IF(ISNUMBER(SEARCH(Table2[[#Headers],[עבודה]],Table2[[#This Row],[role]:[role]])),TRUE,FALSE)</f>
        <v>0</v>
      </c>
      <c r="L584" s="1" t="b">
        <f>IF(ISNUMBER(SEARCH(Table2[[#Headers],[עליון]],Table2[[#This Row],[role]:[role]])),TRUE,FALSE)</f>
        <v>0</v>
      </c>
      <c r="M584" s="1" t="b">
        <f>IF(ISNUMBER(SEARCH(Table2[[#Headers],[נוער]],Table2[[#This Row],[role]:[role]])),TRUE,FALSE)</f>
        <v>0</v>
      </c>
      <c r="N584" s="1" t="b">
        <f>IF(ISNUMBER(SEARCH(Table2[[#Headers],[משנה]],Table2[[#This Row],[role]:[role]])),TRUE,FALSE)</f>
        <v>0</v>
      </c>
      <c r="O584" s="1" t="b">
        <f>IF(ISNUMBER(SEARCH(Table2[[#Headers],[בתי המשפט]],Table2[[#This Row],[role]:[role]])),TRUE,FALSE)</f>
        <v>0</v>
      </c>
      <c r="P584" s="1" t="b">
        <f>IF(ISNUMBER(SEARCH(Table2[[#Headers],[מנהל]],Table2[[#This Row],[role]:[role]])),TRUE,FALSE)</f>
        <v>0</v>
      </c>
      <c r="Q584" s="1" t="b">
        <f>IF(ISNUMBER(SEARCH(Table2[[#Headers],[תעבורה]],Table2[[#This Row],[role]:[role]])),TRUE,FALSE)</f>
        <v>0</v>
      </c>
      <c r="R584" s="1" t="b">
        <f>IF(AND(Table2[[#This Row],[נשיא]]=TRUE,AND(Table2[[#This Row],[סגן]]=FALSE,Table2[[#This Row],[משנה]]=FALSE)),TRUE,FALSE)</f>
        <v>0</v>
      </c>
      <c r="S58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5" spans="1:20" x14ac:dyDescent="0.25">
      <c r="A585" s="1" t="s">
        <v>3103</v>
      </c>
      <c r="B585" s="1" t="str">
        <f>Table2[[#This Row],[Column1]]</f>
        <v>שופטת לעניני משפחה בית משפט השלום (משפחה) תל-אביב</v>
      </c>
      <c r="C585" s="1" t="b">
        <f>IF(ISNUMBER(SEARCH(Table2[[#Headers],[סגן]],Table2[[#This Row],[role]:[role]])),TRUE,FALSE)</f>
        <v>0</v>
      </c>
      <c r="D585" s="1" t="b">
        <f>IF(ISNUMBER(SEARCH(Table2[[#Headers],[נשיא]],Table2[[#This Row],[role]:[role]])),TRUE,FALSE)</f>
        <v>0</v>
      </c>
      <c r="E585" s="1" t="b">
        <f>IF(ISNUMBER(SEARCH(Table2[[#Headers],[שופט]],Table2[[#This Row],[role]:[role]])),TRUE,FALSE)</f>
        <v>1</v>
      </c>
      <c r="F585" s="1" t="b">
        <f>IF(ISNUMBER(SEARCH(Table2[[#Headers],[רשם]],Table2[[#This Row],[role]:[role]])),TRUE,FALSE)</f>
        <v>0</v>
      </c>
      <c r="G585" s="1" t="b">
        <f>IF(ISNUMBER(SEARCH(Table2[[#Headers],[מחוזי]],Table2[[#This Row],[role]:[role]])),TRUE,FALSE)</f>
        <v>0</v>
      </c>
      <c r="H585" s="1" t="b">
        <f>IF(ISNUMBER(SEARCH(Table2[[#Headers],[שלום]],Table2[[#This Row],[role]:[role]])),TRUE,FALSE)</f>
        <v>1</v>
      </c>
      <c r="I585" s="1" t="b">
        <f>IF(ISNUMBER(SEARCH(Table2[[#Headers],[אזורי]],Table2[[#This Row],[role]:[role]])),TRUE,FALSE)</f>
        <v>0</v>
      </c>
      <c r="J585" s="1" t="b">
        <f>IF(ISNUMBER(SEARCH(Table2[[#Headers],[ארצי]],Table2[[#This Row],[role]:[role]])),TRUE,FALSE)</f>
        <v>0</v>
      </c>
      <c r="K585" s="1" t="b">
        <f>IF(ISNUMBER(SEARCH(Table2[[#Headers],[עבודה]],Table2[[#This Row],[role]:[role]])),TRUE,FALSE)</f>
        <v>0</v>
      </c>
      <c r="L585" s="1" t="b">
        <f>IF(ISNUMBER(SEARCH(Table2[[#Headers],[עליון]],Table2[[#This Row],[role]:[role]])),TRUE,FALSE)</f>
        <v>0</v>
      </c>
      <c r="M585" s="1" t="b">
        <f>IF(ISNUMBER(SEARCH(Table2[[#Headers],[נוער]],Table2[[#This Row],[role]:[role]])),TRUE,FALSE)</f>
        <v>0</v>
      </c>
      <c r="N585" s="1" t="b">
        <f>IF(ISNUMBER(SEARCH(Table2[[#Headers],[משנה]],Table2[[#This Row],[role]:[role]])),TRUE,FALSE)</f>
        <v>0</v>
      </c>
      <c r="O585" s="1" t="b">
        <f>IF(ISNUMBER(SEARCH(Table2[[#Headers],[בתי המשפט]],Table2[[#This Row],[role]:[role]])),TRUE,FALSE)</f>
        <v>0</v>
      </c>
      <c r="P585" s="1" t="b">
        <f>IF(ISNUMBER(SEARCH(Table2[[#Headers],[מנהל]],Table2[[#This Row],[role]:[role]])),TRUE,FALSE)</f>
        <v>0</v>
      </c>
      <c r="Q585" s="1" t="b">
        <f>IF(ISNUMBER(SEARCH(Table2[[#Headers],[תעבורה]],Table2[[#This Row],[role]:[role]])),TRUE,FALSE)</f>
        <v>0</v>
      </c>
      <c r="R585" s="1" t="b">
        <f>IF(AND(Table2[[#This Row],[נשיא]]=TRUE,AND(Table2[[#This Row],[סגן]]=FALSE,Table2[[#This Row],[משנה]]=FALSE)),TRUE,FALSE)</f>
        <v>0</v>
      </c>
      <c r="S58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6" spans="1:20" x14ac:dyDescent="0.25">
      <c r="A586" s="1" t="s">
        <v>232</v>
      </c>
      <c r="B586" s="1" t="str">
        <f>Table2[[#This Row],[Column1]]</f>
        <v>שופטת לעניני משפחה בית משפט השלום (משפחה) תל אביב</v>
      </c>
      <c r="C586" s="1" t="b">
        <f>IF(ISNUMBER(SEARCH(Table2[[#Headers],[סגן]],Table2[[#This Row],[role]:[role]])),TRUE,FALSE)</f>
        <v>0</v>
      </c>
      <c r="D586" s="1" t="b">
        <f>IF(ISNUMBER(SEARCH(Table2[[#Headers],[נשיא]],Table2[[#This Row],[role]:[role]])),TRUE,FALSE)</f>
        <v>0</v>
      </c>
      <c r="E586" s="1" t="b">
        <f>IF(ISNUMBER(SEARCH(Table2[[#Headers],[שופט]],Table2[[#This Row],[role]:[role]])),TRUE,FALSE)</f>
        <v>1</v>
      </c>
      <c r="F586" s="1" t="b">
        <f>IF(ISNUMBER(SEARCH(Table2[[#Headers],[רשם]],Table2[[#This Row],[role]:[role]])),TRUE,FALSE)</f>
        <v>0</v>
      </c>
      <c r="G586" s="1" t="b">
        <f>IF(ISNUMBER(SEARCH(Table2[[#Headers],[מחוזי]],Table2[[#This Row],[role]:[role]])),TRUE,FALSE)</f>
        <v>0</v>
      </c>
      <c r="H586" s="1" t="b">
        <f>IF(ISNUMBER(SEARCH(Table2[[#Headers],[שלום]],Table2[[#This Row],[role]:[role]])),TRUE,FALSE)</f>
        <v>1</v>
      </c>
      <c r="I586" s="1" t="b">
        <f>IF(ISNUMBER(SEARCH(Table2[[#Headers],[אזורי]],Table2[[#This Row],[role]:[role]])),TRUE,FALSE)</f>
        <v>0</v>
      </c>
      <c r="J586" s="1" t="b">
        <f>IF(ISNUMBER(SEARCH(Table2[[#Headers],[ארצי]],Table2[[#This Row],[role]:[role]])),TRUE,FALSE)</f>
        <v>0</v>
      </c>
      <c r="K586" s="1" t="b">
        <f>IF(ISNUMBER(SEARCH(Table2[[#Headers],[עבודה]],Table2[[#This Row],[role]:[role]])),TRUE,FALSE)</f>
        <v>0</v>
      </c>
      <c r="L586" s="1" t="b">
        <f>IF(ISNUMBER(SEARCH(Table2[[#Headers],[עליון]],Table2[[#This Row],[role]:[role]])),TRUE,FALSE)</f>
        <v>0</v>
      </c>
      <c r="M586" s="1" t="b">
        <f>IF(ISNUMBER(SEARCH(Table2[[#Headers],[נוער]],Table2[[#This Row],[role]:[role]])),TRUE,FALSE)</f>
        <v>0</v>
      </c>
      <c r="N586" s="1" t="b">
        <f>IF(ISNUMBER(SEARCH(Table2[[#Headers],[משנה]],Table2[[#This Row],[role]:[role]])),TRUE,FALSE)</f>
        <v>0</v>
      </c>
      <c r="O586" s="1" t="b">
        <f>IF(ISNUMBER(SEARCH(Table2[[#Headers],[בתי המשפט]],Table2[[#This Row],[role]:[role]])),TRUE,FALSE)</f>
        <v>0</v>
      </c>
      <c r="P586" s="1" t="b">
        <f>IF(ISNUMBER(SEARCH(Table2[[#Headers],[מנהל]],Table2[[#This Row],[role]:[role]])),TRUE,FALSE)</f>
        <v>0</v>
      </c>
      <c r="Q586" s="1" t="b">
        <f>IF(ISNUMBER(SEARCH(Table2[[#Headers],[תעבורה]],Table2[[#This Row],[role]:[role]])),TRUE,FALSE)</f>
        <v>0</v>
      </c>
      <c r="R586" s="1" t="b">
        <f>IF(AND(Table2[[#This Row],[נשיא]]=TRUE,AND(Table2[[#This Row],[סגן]]=FALSE,Table2[[#This Row],[משנה]]=FALSE)),TRUE,FALSE)</f>
        <v>0</v>
      </c>
      <c r="S58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7" spans="1:20" x14ac:dyDescent="0.25">
      <c r="A587" s="1" t="s">
        <v>1302</v>
      </c>
      <c r="B587" s="1" t="str">
        <f>Table2[[#This Row],[Column1]]</f>
        <v>שופטת לעניני משפחה בית משפט השלום אשדוד</v>
      </c>
      <c r="C587" s="1" t="b">
        <f>IF(ISNUMBER(SEARCH(Table2[[#Headers],[סגן]],Table2[[#This Row],[role]:[role]])),TRUE,FALSE)</f>
        <v>0</v>
      </c>
      <c r="D587" s="1" t="b">
        <f>IF(ISNUMBER(SEARCH(Table2[[#Headers],[נשיא]],Table2[[#This Row],[role]:[role]])),TRUE,FALSE)</f>
        <v>0</v>
      </c>
      <c r="E587" s="1" t="b">
        <f>IF(ISNUMBER(SEARCH(Table2[[#Headers],[שופט]],Table2[[#This Row],[role]:[role]])),TRUE,FALSE)</f>
        <v>1</v>
      </c>
      <c r="F587" s="1" t="b">
        <f>IF(ISNUMBER(SEARCH(Table2[[#Headers],[רשם]],Table2[[#This Row],[role]:[role]])),TRUE,FALSE)</f>
        <v>0</v>
      </c>
      <c r="G587" s="1" t="b">
        <f>IF(ISNUMBER(SEARCH(Table2[[#Headers],[מחוזי]],Table2[[#This Row],[role]:[role]])),TRUE,FALSE)</f>
        <v>0</v>
      </c>
      <c r="H587" s="1" t="b">
        <f>IF(ISNUMBER(SEARCH(Table2[[#Headers],[שלום]],Table2[[#This Row],[role]:[role]])),TRUE,FALSE)</f>
        <v>1</v>
      </c>
      <c r="I587" s="1" t="b">
        <f>IF(ISNUMBER(SEARCH(Table2[[#Headers],[אזורי]],Table2[[#This Row],[role]:[role]])),TRUE,FALSE)</f>
        <v>0</v>
      </c>
      <c r="J587" s="1" t="b">
        <f>IF(ISNUMBER(SEARCH(Table2[[#Headers],[ארצי]],Table2[[#This Row],[role]:[role]])),TRUE,FALSE)</f>
        <v>0</v>
      </c>
      <c r="K587" s="1" t="b">
        <f>IF(ISNUMBER(SEARCH(Table2[[#Headers],[עבודה]],Table2[[#This Row],[role]:[role]])),TRUE,FALSE)</f>
        <v>0</v>
      </c>
      <c r="L587" s="1" t="b">
        <f>IF(ISNUMBER(SEARCH(Table2[[#Headers],[עליון]],Table2[[#This Row],[role]:[role]])),TRUE,FALSE)</f>
        <v>0</v>
      </c>
      <c r="M587" s="1" t="b">
        <f>IF(ISNUMBER(SEARCH(Table2[[#Headers],[נוער]],Table2[[#This Row],[role]:[role]])),TRUE,FALSE)</f>
        <v>0</v>
      </c>
      <c r="N587" s="1" t="b">
        <f>IF(ISNUMBER(SEARCH(Table2[[#Headers],[משנה]],Table2[[#This Row],[role]:[role]])),TRUE,FALSE)</f>
        <v>0</v>
      </c>
      <c r="O587" s="1" t="b">
        <f>IF(ISNUMBER(SEARCH(Table2[[#Headers],[בתי המשפט]],Table2[[#This Row],[role]:[role]])),TRUE,FALSE)</f>
        <v>0</v>
      </c>
      <c r="P587" s="1" t="b">
        <f>IF(ISNUMBER(SEARCH(Table2[[#Headers],[מנהל]],Table2[[#This Row],[role]:[role]])),TRUE,FALSE)</f>
        <v>0</v>
      </c>
      <c r="Q587" s="1" t="b">
        <f>IF(ISNUMBER(SEARCH(Table2[[#Headers],[תעבורה]],Table2[[#This Row],[role]:[role]])),TRUE,FALSE)</f>
        <v>0</v>
      </c>
      <c r="R587" s="1" t="b">
        <f>IF(AND(Table2[[#This Row],[נשיא]]=TRUE,AND(Table2[[#This Row],[סגן]]=FALSE,Table2[[#This Row],[משנה]]=FALSE)),TRUE,FALSE)</f>
        <v>0</v>
      </c>
      <c r="S58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8" spans="1:20" x14ac:dyDescent="0.25">
      <c r="A588" s="1" t="s">
        <v>337</v>
      </c>
      <c r="B588" s="1" t="str">
        <f>Table2[[#This Row],[Column1]]</f>
        <v>שופטת לעניני משפחה בית משפט השלום ב"ש</v>
      </c>
      <c r="C588" s="1" t="b">
        <f>IF(ISNUMBER(SEARCH(Table2[[#Headers],[סגן]],Table2[[#This Row],[role]:[role]])),TRUE,FALSE)</f>
        <v>0</v>
      </c>
      <c r="D588" s="1" t="b">
        <f>IF(ISNUMBER(SEARCH(Table2[[#Headers],[נשיא]],Table2[[#This Row],[role]:[role]])),TRUE,FALSE)</f>
        <v>0</v>
      </c>
      <c r="E588" s="1" t="b">
        <f>IF(ISNUMBER(SEARCH(Table2[[#Headers],[שופט]],Table2[[#This Row],[role]:[role]])),TRUE,FALSE)</f>
        <v>1</v>
      </c>
      <c r="F588" s="1" t="b">
        <f>IF(ISNUMBER(SEARCH(Table2[[#Headers],[רשם]],Table2[[#This Row],[role]:[role]])),TRUE,FALSE)</f>
        <v>0</v>
      </c>
      <c r="G588" s="1" t="b">
        <f>IF(ISNUMBER(SEARCH(Table2[[#Headers],[מחוזי]],Table2[[#This Row],[role]:[role]])),TRUE,FALSE)</f>
        <v>0</v>
      </c>
      <c r="H588" s="1" t="b">
        <f>IF(ISNUMBER(SEARCH(Table2[[#Headers],[שלום]],Table2[[#This Row],[role]:[role]])),TRUE,FALSE)</f>
        <v>1</v>
      </c>
      <c r="I588" s="1" t="b">
        <f>IF(ISNUMBER(SEARCH(Table2[[#Headers],[אזורי]],Table2[[#This Row],[role]:[role]])),TRUE,FALSE)</f>
        <v>0</v>
      </c>
      <c r="J588" s="1" t="b">
        <f>IF(ISNUMBER(SEARCH(Table2[[#Headers],[ארצי]],Table2[[#This Row],[role]:[role]])),TRUE,FALSE)</f>
        <v>0</v>
      </c>
      <c r="K588" s="1" t="b">
        <f>IF(ISNUMBER(SEARCH(Table2[[#Headers],[עבודה]],Table2[[#This Row],[role]:[role]])),TRUE,FALSE)</f>
        <v>0</v>
      </c>
      <c r="L588" s="1" t="b">
        <f>IF(ISNUMBER(SEARCH(Table2[[#Headers],[עליון]],Table2[[#This Row],[role]:[role]])),TRUE,FALSE)</f>
        <v>0</v>
      </c>
      <c r="M588" s="1" t="b">
        <f>IF(ISNUMBER(SEARCH(Table2[[#Headers],[נוער]],Table2[[#This Row],[role]:[role]])),TRUE,FALSE)</f>
        <v>0</v>
      </c>
      <c r="N588" s="1" t="b">
        <f>IF(ISNUMBER(SEARCH(Table2[[#Headers],[משנה]],Table2[[#This Row],[role]:[role]])),TRUE,FALSE)</f>
        <v>0</v>
      </c>
      <c r="O588" s="1" t="b">
        <f>IF(ISNUMBER(SEARCH(Table2[[#Headers],[בתי המשפט]],Table2[[#This Row],[role]:[role]])),TRUE,FALSE)</f>
        <v>0</v>
      </c>
      <c r="P588" s="1" t="b">
        <f>IF(ISNUMBER(SEARCH(Table2[[#Headers],[מנהל]],Table2[[#This Row],[role]:[role]])),TRUE,FALSE)</f>
        <v>0</v>
      </c>
      <c r="Q588" s="1" t="b">
        <f>IF(ISNUMBER(SEARCH(Table2[[#Headers],[תעבורה]],Table2[[#This Row],[role]:[role]])),TRUE,FALSE)</f>
        <v>0</v>
      </c>
      <c r="R588" s="1" t="b">
        <f>IF(AND(Table2[[#This Row],[נשיא]]=TRUE,AND(Table2[[#This Row],[סגן]]=FALSE,Table2[[#This Row],[משנה]]=FALSE)),TRUE,FALSE)</f>
        <v>0</v>
      </c>
      <c r="S58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89" spans="1:20" x14ac:dyDescent="0.25">
      <c r="A589" s="1" t="s">
        <v>1269</v>
      </c>
      <c r="B589" s="1" t="str">
        <f>Table2[[#This Row],[Column1]]</f>
        <v>שופטת לעניני משפחה בית משפט השלום חדרה</v>
      </c>
      <c r="C589" s="1" t="b">
        <f>IF(ISNUMBER(SEARCH(Table2[[#Headers],[סגן]],Table2[[#This Row],[role]:[role]])),TRUE,FALSE)</f>
        <v>0</v>
      </c>
      <c r="D589" s="1" t="b">
        <f>IF(ISNUMBER(SEARCH(Table2[[#Headers],[נשיא]],Table2[[#This Row],[role]:[role]])),TRUE,FALSE)</f>
        <v>0</v>
      </c>
      <c r="E589" s="1" t="b">
        <f>IF(ISNUMBER(SEARCH(Table2[[#Headers],[שופט]],Table2[[#This Row],[role]:[role]])),TRUE,FALSE)</f>
        <v>1</v>
      </c>
      <c r="F589" s="1" t="b">
        <f>IF(ISNUMBER(SEARCH(Table2[[#Headers],[רשם]],Table2[[#This Row],[role]:[role]])),TRUE,FALSE)</f>
        <v>0</v>
      </c>
      <c r="G589" s="1" t="b">
        <f>IF(ISNUMBER(SEARCH(Table2[[#Headers],[מחוזי]],Table2[[#This Row],[role]:[role]])),TRUE,FALSE)</f>
        <v>0</v>
      </c>
      <c r="H589" s="1" t="b">
        <f>IF(ISNUMBER(SEARCH(Table2[[#Headers],[שלום]],Table2[[#This Row],[role]:[role]])),TRUE,FALSE)</f>
        <v>1</v>
      </c>
      <c r="I589" s="1" t="b">
        <f>IF(ISNUMBER(SEARCH(Table2[[#Headers],[אזורי]],Table2[[#This Row],[role]:[role]])),TRUE,FALSE)</f>
        <v>0</v>
      </c>
      <c r="J589" s="1" t="b">
        <f>IF(ISNUMBER(SEARCH(Table2[[#Headers],[ארצי]],Table2[[#This Row],[role]:[role]])),TRUE,FALSE)</f>
        <v>0</v>
      </c>
      <c r="K589" s="1" t="b">
        <f>IF(ISNUMBER(SEARCH(Table2[[#Headers],[עבודה]],Table2[[#This Row],[role]:[role]])),TRUE,FALSE)</f>
        <v>0</v>
      </c>
      <c r="L589" s="1" t="b">
        <f>IF(ISNUMBER(SEARCH(Table2[[#Headers],[עליון]],Table2[[#This Row],[role]:[role]])),TRUE,FALSE)</f>
        <v>0</v>
      </c>
      <c r="M589" s="1" t="b">
        <f>IF(ISNUMBER(SEARCH(Table2[[#Headers],[נוער]],Table2[[#This Row],[role]:[role]])),TRUE,FALSE)</f>
        <v>0</v>
      </c>
      <c r="N589" s="1" t="b">
        <f>IF(ISNUMBER(SEARCH(Table2[[#Headers],[משנה]],Table2[[#This Row],[role]:[role]])),TRUE,FALSE)</f>
        <v>0</v>
      </c>
      <c r="O589" s="1" t="b">
        <f>IF(ISNUMBER(SEARCH(Table2[[#Headers],[בתי המשפט]],Table2[[#This Row],[role]:[role]])),TRUE,FALSE)</f>
        <v>0</v>
      </c>
      <c r="P589" s="1" t="b">
        <f>IF(ISNUMBER(SEARCH(Table2[[#Headers],[מנהל]],Table2[[#This Row],[role]:[role]])),TRUE,FALSE)</f>
        <v>0</v>
      </c>
      <c r="Q589" s="1" t="b">
        <f>IF(ISNUMBER(SEARCH(Table2[[#Headers],[תעבורה]],Table2[[#This Row],[role]:[role]])),TRUE,FALSE)</f>
        <v>0</v>
      </c>
      <c r="R589" s="1" t="b">
        <f>IF(AND(Table2[[#This Row],[נשיא]]=TRUE,AND(Table2[[#This Row],[סגן]]=FALSE,Table2[[#This Row],[משנה]]=FALSE)),TRUE,FALSE)</f>
        <v>0</v>
      </c>
      <c r="S58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8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0" spans="1:20" x14ac:dyDescent="0.25">
      <c r="A590" s="1" t="s">
        <v>1289</v>
      </c>
      <c r="B590" s="1" t="str">
        <f>Table2[[#This Row],[Column1]]</f>
        <v>שופטת לעניני משפחה בית משפט השלום חיפה</v>
      </c>
      <c r="C590" s="1" t="b">
        <f>IF(ISNUMBER(SEARCH(Table2[[#Headers],[סגן]],Table2[[#This Row],[role]:[role]])),TRUE,FALSE)</f>
        <v>0</v>
      </c>
      <c r="D590" s="1" t="b">
        <f>IF(ISNUMBER(SEARCH(Table2[[#Headers],[נשיא]],Table2[[#This Row],[role]:[role]])),TRUE,FALSE)</f>
        <v>0</v>
      </c>
      <c r="E590" s="1" t="b">
        <f>IF(ISNUMBER(SEARCH(Table2[[#Headers],[שופט]],Table2[[#This Row],[role]:[role]])),TRUE,FALSE)</f>
        <v>1</v>
      </c>
      <c r="F590" s="1" t="b">
        <f>IF(ISNUMBER(SEARCH(Table2[[#Headers],[רשם]],Table2[[#This Row],[role]:[role]])),TRUE,FALSE)</f>
        <v>0</v>
      </c>
      <c r="G590" s="1" t="b">
        <f>IF(ISNUMBER(SEARCH(Table2[[#Headers],[מחוזי]],Table2[[#This Row],[role]:[role]])),TRUE,FALSE)</f>
        <v>0</v>
      </c>
      <c r="H590" s="1" t="b">
        <f>IF(ISNUMBER(SEARCH(Table2[[#Headers],[שלום]],Table2[[#This Row],[role]:[role]])),TRUE,FALSE)</f>
        <v>1</v>
      </c>
      <c r="I590" s="1" t="b">
        <f>IF(ISNUMBER(SEARCH(Table2[[#Headers],[אזורי]],Table2[[#This Row],[role]:[role]])),TRUE,FALSE)</f>
        <v>0</v>
      </c>
      <c r="J590" s="1" t="b">
        <f>IF(ISNUMBER(SEARCH(Table2[[#Headers],[ארצי]],Table2[[#This Row],[role]:[role]])),TRUE,FALSE)</f>
        <v>0</v>
      </c>
      <c r="K590" s="1" t="b">
        <f>IF(ISNUMBER(SEARCH(Table2[[#Headers],[עבודה]],Table2[[#This Row],[role]:[role]])),TRUE,FALSE)</f>
        <v>0</v>
      </c>
      <c r="L590" s="1" t="b">
        <f>IF(ISNUMBER(SEARCH(Table2[[#Headers],[עליון]],Table2[[#This Row],[role]:[role]])),TRUE,FALSE)</f>
        <v>0</v>
      </c>
      <c r="M590" s="1" t="b">
        <f>IF(ISNUMBER(SEARCH(Table2[[#Headers],[נוער]],Table2[[#This Row],[role]:[role]])),TRUE,FALSE)</f>
        <v>0</v>
      </c>
      <c r="N590" s="1" t="b">
        <f>IF(ISNUMBER(SEARCH(Table2[[#Headers],[משנה]],Table2[[#This Row],[role]:[role]])),TRUE,FALSE)</f>
        <v>0</v>
      </c>
      <c r="O590" s="1" t="b">
        <f>IF(ISNUMBER(SEARCH(Table2[[#Headers],[בתי המשפט]],Table2[[#This Row],[role]:[role]])),TRUE,FALSE)</f>
        <v>0</v>
      </c>
      <c r="P590" s="1" t="b">
        <f>IF(ISNUMBER(SEARCH(Table2[[#Headers],[מנהל]],Table2[[#This Row],[role]:[role]])),TRUE,FALSE)</f>
        <v>0</v>
      </c>
      <c r="Q590" s="1" t="b">
        <f>IF(ISNUMBER(SEARCH(Table2[[#Headers],[תעבורה]],Table2[[#This Row],[role]:[role]])),TRUE,FALSE)</f>
        <v>0</v>
      </c>
      <c r="R590" s="1" t="b">
        <f>IF(AND(Table2[[#This Row],[נשיא]]=TRUE,AND(Table2[[#This Row],[סגן]]=FALSE,Table2[[#This Row],[משנה]]=FALSE)),TRUE,FALSE)</f>
        <v>0</v>
      </c>
      <c r="S59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1" spans="1:20" x14ac:dyDescent="0.25">
      <c r="A591" s="1" t="s">
        <v>1001</v>
      </c>
      <c r="B591" s="1" t="str">
        <f>Table2[[#This Row],[Column1]]</f>
        <v>שופטת לעניני משפחה בית משפט השלום חיפה בדימוס</v>
      </c>
      <c r="C591" s="1" t="b">
        <f>IF(ISNUMBER(SEARCH(Table2[[#Headers],[סגן]],Table2[[#This Row],[role]:[role]])),TRUE,FALSE)</f>
        <v>0</v>
      </c>
      <c r="D591" s="1" t="b">
        <f>IF(ISNUMBER(SEARCH(Table2[[#Headers],[נשיא]],Table2[[#This Row],[role]:[role]])),TRUE,FALSE)</f>
        <v>0</v>
      </c>
      <c r="E591" s="1" t="b">
        <f>IF(ISNUMBER(SEARCH(Table2[[#Headers],[שופט]],Table2[[#This Row],[role]:[role]])),TRUE,FALSE)</f>
        <v>1</v>
      </c>
      <c r="F591" s="1" t="b">
        <f>IF(ISNUMBER(SEARCH(Table2[[#Headers],[רשם]],Table2[[#This Row],[role]:[role]])),TRUE,FALSE)</f>
        <v>0</v>
      </c>
      <c r="G591" s="1" t="b">
        <f>IF(ISNUMBER(SEARCH(Table2[[#Headers],[מחוזי]],Table2[[#This Row],[role]:[role]])),TRUE,FALSE)</f>
        <v>0</v>
      </c>
      <c r="H591" s="1" t="b">
        <f>IF(ISNUMBER(SEARCH(Table2[[#Headers],[שלום]],Table2[[#This Row],[role]:[role]])),TRUE,FALSE)</f>
        <v>1</v>
      </c>
      <c r="I591" s="1" t="b">
        <f>IF(ISNUMBER(SEARCH(Table2[[#Headers],[אזורי]],Table2[[#This Row],[role]:[role]])),TRUE,FALSE)</f>
        <v>0</v>
      </c>
      <c r="J591" s="1" t="b">
        <f>IF(ISNUMBER(SEARCH(Table2[[#Headers],[ארצי]],Table2[[#This Row],[role]:[role]])),TRUE,FALSE)</f>
        <v>0</v>
      </c>
      <c r="K591" s="1" t="b">
        <f>IF(ISNUMBER(SEARCH(Table2[[#Headers],[עבודה]],Table2[[#This Row],[role]:[role]])),TRUE,FALSE)</f>
        <v>0</v>
      </c>
      <c r="L591" s="1" t="b">
        <f>IF(ISNUMBER(SEARCH(Table2[[#Headers],[עליון]],Table2[[#This Row],[role]:[role]])),TRUE,FALSE)</f>
        <v>0</v>
      </c>
      <c r="M591" s="1" t="b">
        <f>IF(ISNUMBER(SEARCH(Table2[[#Headers],[נוער]],Table2[[#This Row],[role]:[role]])),TRUE,FALSE)</f>
        <v>0</v>
      </c>
      <c r="N591" s="1" t="b">
        <f>IF(ISNUMBER(SEARCH(Table2[[#Headers],[משנה]],Table2[[#This Row],[role]:[role]])),TRUE,FALSE)</f>
        <v>0</v>
      </c>
      <c r="O591" s="1" t="b">
        <f>IF(ISNUMBER(SEARCH(Table2[[#Headers],[בתי המשפט]],Table2[[#This Row],[role]:[role]])),TRUE,FALSE)</f>
        <v>0</v>
      </c>
      <c r="P591" s="1" t="b">
        <f>IF(ISNUMBER(SEARCH(Table2[[#Headers],[מנהל]],Table2[[#This Row],[role]:[role]])),TRUE,FALSE)</f>
        <v>0</v>
      </c>
      <c r="Q591" s="1" t="b">
        <f>IF(ISNUMBER(SEARCH(Table2[[#Headers],[תעבורה]],Table2[[#This Row],[role]:[role]])),TRUE,FALSE)</f>
        <v>0</v>
      </c>
      <c r="R591" s="1" t="b">
        <f>IF(AND(Table2[[#This Row],[נשיא]]=TRUE,AND(Table2[[#This Row],[סגן]]=FALSE,Table2[[#This Row],[משנה]]=FALSE)),TRUE,FALSE)</f>
        <v>0</v>
      </c>
      <c r="S59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2" spans="1:20" x14ac:dyDescent="0.25">
      <c r="A592" s="1" t="s">
        <v>3940</v>
      </c>
      <c r="B592" s="1" t="str">
        <f>Table2[[#This Row],[Column1]]</f>
        <v>שופטת לעניני משפחה בית משפט השלום טבריה</v>
      </c>
      <c r="C592" s="1" t="b">
        <f>IF(ISNUMBER(SEARCH(Table2[[#Headers],[סגן]],Table2[[#This Row],[role]:[role]])),TRUE,FALSE)</f>
        <v>0</v>
      </c>
      <c r="D592" s="1" t="b">
        <f>IF(ISNUMBER(SEARCH(Table2[[#Headers],[נשיא]],Table2[[#This Row],[role]:[role]])),TRUE,FALSE)</f>
        <v>0</v>
      </c>
      <c r="E592" s="1" t="b">
        <f>IF(ISNUMBER(SEARCH(Table2[[#Headers],[שופט]],Table2[[#This Row],[role]:[role]])),TRUE,FALSE)</f>
        <v>1</v>
      </c>
      <c r="F592" s="1" t="b">
        <f>IF(ISNUMBER(SEARCH(Table2[[#Headers],[רשם]],Table2[[#This Row],[role]:[role]])),TRUE,FALSE)</f>
        <v>0</v>
      </c>
      <c r="G592" s="1" t="b">
        <f>IF(ISNUMBER(SEARCH(Table2[[#Headers],[מחוזי]],Table2[[#This Row],[role]:[role]])),TRUE,FALSE)</f>
        <v>0</v>
      </c>
      <c r="H592" s="1" t="b">
        <f>IF(ISNUMBER(SEARCH(Table2[[#Headers],[שלום]],Table2[[#This Row],[role]:[role]])),TRUE,FALSE)</f>
        <v>1</v>
      </c>
      <c r="I592" s="1" t="b">
        <f>IF(ISNUMBER(SEARCH(Table2[[#Headers],[אזורי]],Table2[[#This Row],[role]:[role]])),TRUE,FALSE)</f>
        <v>0</v>
      </c>
      <c r="J592" s="1" t="b">
        <f>IF(ISNUMBER(SEARCH(Table2[[#Headers],[ארצי]],Table2[[#This Row],[role]:[role]])),TRUE,FALSE)</f>
        <v>0</v>
      </c>
      <c r="K592" s="1" t="b">
        <f>IF(ISNUMBER(SEARCH(Table2[[#Headers],[עבודה]],Table2[[#This Row],[role]:[role]])),TRUE,FALSE)</f>
        <v>0</v>
      </c>
      <c r="L592" s="1" t="b">
        <f>IF(ISNUMBER(SEARCH(Table2[[#Headers],[עליון]],Table2[[#This Row],[role]:[role]])),TRUE,FALSE)</f>
        <v>0</v>
      </c>
      <c r="M592" s="1" t="b">
        <f>IF(ISNUMBER(SEARCH(Table2[[#Headers],[נוער]],Table2[[#This Row],[role]:[role]])),TRUE,FALSE)</f>
        <v>0</v>
      </c>
      <c r="N592" s="1" t="b">
        <f>IF(ISNUMBER(SEARCH(Table2[[#Headers],[משנה]],Table2[[#This Row],[role]:[role]])),TRUE,FALSE)</f>
        <v>0</v>
      </c>
      <c r="O592" s="1" t="b">
        <f>IF(ISNUMBER(SEARCH(Table2[[#Headers],[בתי המשפט]],Table2[[#This Row],[role]:[role]])),TRUE,FALSE)</f>
        <v>0</v>
      </c>
      <c r="P592" s="1" t="b">
        <f>IF(ISNUMBER(SEARCH(Table2[[#Headers],[מנהל]],Table2[[#This Row],[role]:[role]])),TRUE,FALSE)</f>
        <v>0</v>
      </c>
      <c r="Q592" s="1" t="b">
        <f>IF(ISNUMBER(SEARCH(Table2[[#Headers],[תעבורה]],Table2[[#This Row],[role]:[role]])),TRUE,FALSE)</f>
        <v>0</v>
      </c>
      <c r="R592" s="1" t="b">
        <f>IF(AND(Table2[[#This Row],[נשיא]]=TRUE,AND(Table2[[#This Row],[סגן]]=FALSE,Table2[[#This Row],[משנה]]=FALSE)),TRUE,FALSE)</f>
        <v>0</v>
      </c>
      <c r="S59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3" spans="1:20" x14ac:dyDescent="0.25">
      <c r="A593" s="1" t="s">
        <v>705</v>
      </c>
      <c r="B593" s="1" t="str">
        <f>Table2[[#This Row],[Column1]]</f>
        <v>שופטת לעניני משפחה בית משפט השלום טבריה בדימוס</v>
      </c>
      <c r="C593" s="1" t="b">
        <f>IF(ISNUMBER(SEARCH(Table2[[#Headers],[סגן]],Table2[[#This Row],[role]:[role]])),TRUE,FALSE)</f>
        <v>0</v>
      </c>
      <c r="D593" s="1" t="b">
        <f>IF(ISNUMBER(SEARCH(Table2[[#Headers],[נשיא]],Table2[[#This Row],[role]:[role]])),TRUE,FALSE)</f>
        <v>0</v>
      </c>
      <c r="E593" s="1" t="b">
        <f>IF(ISNUMBER(SEARCH(Table2[[#Headers],[שופט]],Table2[[#This Row],[role]:[role]])),TRUE,FALSE)</f>
        <v>1</v>
      </c>
      <c r="F593" s="1" t="b">
        <f>IF(ISNUMBER(SEARCH(Table2[[#Headers],[רשם]],Table2[[#This Row],[role]:[role]])),TRUE,FALSE)</f>
        <v>0</v>
      </c>
      <c r="G593" s="1" t="b">
        <f>IF(ISNUMBER(SEARCH(Table2[[#Headers],[מחוזי]],Table2[[#This Row],[role]:[role]])),TRUE,FALSE)</f>
        <v>0</v>
      </c>
      <c r="H593" s="1" t="b">
        <f>IF(ISNUMBER(SEARCH(Table2[[#Headers],[שלום]],Table2[[#This Row],[role]:[role]])),TRUE,FALSE)</f>
        <v>1</v>
      </c>
      <c r="I593" s="1" t="b">
        <f>IF(ISNUMBER(SEARCH(Table2[[#Headers],[אזורי]],Table2[[#This Row],[role]:[role]])),TRUE,FALSE)</f>
        <v>0</v>
      </c>
      <c r="J593" s="1" t="b">
        <f>IF(ISNUMBER(SEARCH(Table2[[#Headers],[ארצי]],Table2[[#This Row],[role]:[role]])),TRUE,FALSE)</f>
        <v>0</v>
      </c>
      <c r="K593" s="1" t="b">
        <f>IF(ISNUMBER(SEARCH(Table2[[#Headers],[עבודה]],Table2[[#This Row],[role]:[role]])),TRUE,FALSE)</f>
        <v>0</v>
      </c>
      <c r="L593" s="1" t="b">
        <f>IF(ISNUMBER(SEARCH(Table2[[#Headers],[עליון]],Table2[[#This Row],[role]:[role]])),TRUE,FALSE)</f>
        <v>0</v>
      </c>
      <c r="M593" s="1" t="b">
        <f>IF(ISNUMBER(SEARCH(Table2[[#Headers],[נוער]],Table2[[#This Row],[role]:[role]])),TRUE,FALSE)</f>
        <v>0</v>
      </c>
      <c r="N593" s="1" t="b">
        <f>IF(ISNUMBER(SEARCH(Table2[[#Headers],[משנה]],Table2[[#This Row],[role]:[role]])),TRUE,FALSE)</f>
        <v>0</v>
      </c>
      <c r="O593" s="1" t="b">
        <f>IF(ISNUMBER(SEARCH(Table2[[#Headers],[בתי המשפט]],Table2[[#This Row],[role]:[role]])),TRUE,FALSE)</f>
        <v>0</v>
      </c>
      <c r="P593" s="1" t="b">
        <f>IF(ISNUMBER(SEARCH(Table2[[#Headers],[מנהל]],Table2[[#This Row],[role]:[role]])),TRUE,FALSE)</f>
        <v>0</v>
      </c>
      <c r="Q593" s="1" t="b">
        <f>IF(ISNUMBER(SEARCH(Table2[[#Headers],[תעבורה]],Table2[[#This Row],[role]:[role]])),TRUE,FALSE)</f>
        <v>0</v>
      </c>
      <c r="R593" s="1" t="b">
        <f>IF(AND(Table2[[#This Row],[נשיא]]=TRUE,AND(Table2[[#This Row],[סגן]]=FALSE,Table2[[#This Row],[משנה]]=FALSE)),TRUE,FALSE)</f>
        <v>0</v>
      </c>
      <c r="S59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4" spans="1:20" x14ac:dyDescent="0.25">
      <c r="A594" s="1" t="s">
        <v>876</v>
      </c>
      <c r="B594" s="1" t="str">
        <f>Table2[[#This Row],[Column1]]</f>
        <v>שופטת לעניני משפחה בית משפט השלום ירושלים</v>
      </c>
      <c r="C594" s="1" t="b">
        <f>IF(ISNUMBER(SEARCH(Table2[[#Headers],[סגן]],Table2[[#This Row],[role]:[role]])),TRUE,FALSE)</f>
        <v>0</v>
      </c>
      <c r="D594" s="1" t="b">
        <f>IF(ISNUMBER(SEARCH(Table2[[#Headers],[נשיא]],Table2[[#This Row],[role]:[role]])),TRUE,FALSE)</f>
        <v>0</v>
      </c>
      <c r="E594" s="1" t="b">
        <f>IF(ISNUMBER(SEARCH(Table2[[#Headers],[שופט]],Table2[[#This Row],[role]:[role]])),TRUE,FALSE)</f>
        <v>1</v>
      </c>
      <c r="F594" s="1" t="b">
        <f>IF(ISNUMBER(SEARCH(Table2[[#Headers],[רשם]],Table2[[#This Row],[role]:[role]])),TRUE,FALSE)</f>
        <v>0</v>
      </c>
      <c r="G594" s="1" t="b">
        <f>IF(ISNUMBER(SEARCH(Table2[[#Headers],[מחוזי]],Table2[[#This Row],[role]:[role]])),TRUE,FALSE)</f>
        <v>0</v>
      </c>
      <c r="H594" s="1" t="b">
        <f>IF(ISNUMBER(SEARCH(Table2[[#Headers],[שלום]],Table2[[#This Row],[role]:[role]])),TRUE,FALSE)</f>
        <v>1</v>
      </c>
      <c r="I594" s="1" t="b">
        <f>IF(ISNUMBER(SEARCH(Table2[[#Headers],[אזורי]],Table2[[#This Row],[role]:[role]])),TRUE,FALSE)</f>
        <v>0</v>
      </c>
      <c r="J594" s="1" t="b">
        <f>IF(ISNUMBER(SEARCH(Table2[[#Headers],[ארצי]],Table2[[#This Row],[role]:[role]])),TRUE,FALSE)</f>
        <v>0</v>
      </c>
      <c r="K594" s="1" t="b">
        <f>IF(ISNUMBER(SEARCH(Table2[[#Headers],[עבודה]],Table2[[#This Row],[role]:[role]])),TRUE,FALSE)</f>
        <v>0</v>
      </c>
      <c r="L594" s="1" t="b">
        <f>IF(ISNUMBER(SEARCH(Table2[[#Headers],[עליון]],Table2[[#This Row],[role]:[role]])),TRUE,FALSE)</f>
        <v>0</v>
      </c>
      <c r="M594" s="1" t="b">
        <f>IF(ISNUMBER(SEARCH(Table2[[#Headers],[נוער]],Table2[[#This Row],[role]:[role]])),TRUE,FALSE)</f>
        <v>0</v>
      </c>
      <c r="N594" s="1" t="b">
        <f>IF(ISNUMBER(SEARCH(Table2[[#Headers],[משנה]],Table2[[#This Row],[role]:[role]])),TRUE,FALSE)</f>
        <v>0</v>
      </c>
      <c r="O594" s="1" t="b">
        <f>IF(ISNUMBER(SEARCH(Table2[[#Headers],[בתי המשפט]],Table2[[#This Row],[role]:[role]])),TRUE,FALSE)</f>
        <v>0</v>
      </c>
      <c r="P594" s="1" t="b">
        <f>IF(ISNUMBER(SEARCH(Table2[[#Headers],[מנהל]],Table2[[#This Row],[role]:[role]])),TRUE,FALSE)</f>
        <v>0</v>
      </c>
      <c r="Q594" s="1" t="b">
        <f>IF(ISNUMBER(SEARCH(Table2[[#Headers],[תעבורה]],Table2[[#This Row],[role]:[role]])),TRUE,FALSE)</f>
        <v>0</v>
      </c>
      <c r="R594" s="1" t="b">
        <f>IF(AND(Table2[[#This Row],[נשיא]]=TRUE,AND(Table2[[#This Row],[סגן]]=FALSE,Table2[[#This Row],[משנה]]=FALSE)),TRUE,FALSE)</f>
        <v>0</v>
      </c>
      <c r="S59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5" spans="1:20" x14ac:dyDescent="0.25">
      <c r="A595" s="1" t="s">
        <v>2801</v>
      </c>
      <c r="B595" s="1" t="str">
        <f>Table2[[#This Row],[Column1]]</f>
        <v>שופטת לעניני משפחה בית משפט השלום ירושלים בדימוס</v>
      </c>
      <c r="C595" s="1" t="b">
        <f>IF(ISNUMBER(SEARCH(Table2[[#Headers],[סגן]],Table2[[#This Row],[role]:[role]])),TRUE,FALSE)</f>
        <v>0</v>
      </c>
      <c r="D595" s="1" t="b">
        <f>IF(ISNUMBER(SEARCH(Table2[[#Headers],[נשיא]],Table2[[#This Row],[role]:[role]])),TRUE,FALSE)</f>
        <v>0</v>
      </c>
      <c r="E595" s="1" t="b">
        <f>IF(ISNUMBER(SEARCH(Table2[[#Headers],[שופט]],Table2[[#This Row],[role]:[role]])),TRUE,FALSE)</f>
        <v>1</v>
      </c>
      <c r="F595" s="1" t="b">
        <f>IF(ISNUMBER(SEARCH(Table2[[#Headers],[רשם]],Table2[[#This Row],[role]:[role]])),TRUE,FALSE)</f>
        <v>0</v>
      </c>
      <c r="G595" s="1" t="b">
        <f>IF(ISNUMBER(SEARCH(Table2[[#Headers],[מחוזי]],Table2[[#This Row],[role]:[role]])),TRUE,FALSE)</f>
        <v>0</v>
      </c>
      <c r="H595" s="1" t="b">
        <f>IF(ISNUMBER(SEARCH(Table2[[#Headers],[שלום]],Table2[[#This Row],[role]:[role]])),TRUE,FALSE)</f>
        <v>1</v>
      </c>
      <c r="I595" s="1" t="b">
        <f>IF(ISNUMBER(SEARCH(Table2[[#Headers],[אזורי]],Table2[[#This Row],[role]:[role]])),TRUE,FALSE)</f>
        <v>0</v>
      </c>
      <c r="J595" s="1" t="b">
        <f>IF(ISNUMBER(SEARCH(Table2[[#Headers],[ארצי]],Table2[[#This Row],[role]:[role]])),TRUE,FALSE)</f>
        <v>0</v>
      </c>
      <c r="K595" s="1" t="b">
        <f>IF(ISNUMBER(SEARCH(Table2[[#Headers],[עבודה]],Table2[[#This Row],[role]:[role]])),TRUE,FALSE)</f>
        <v>0</v>
      </c>
      <c r="L595" s="1" t="b">
        <f>IF(ISNUMBER(SEARCH(Table2[[#Headers],[עליון]],Table2[[#This Row],[role]:[role]])),TRUE,FALSE)</f>
        <v>0</v>
      </c>
      <c r="M595" s="1" t="b">
        <f>IF(ISNUMBER(SEARCH(Table2[[#Headers],[נוער]],Table2[[#This Row],[role]:[role]])),TRUE,FALSE)</f>
        <v>0</v>
      </c>
      <c r="N595" s="1" t="b">
        <f>IF(ISNUMBER(SEARCH(Table2[[#Headers],[משנה]],Table2[[#This Row],[role]:[role]])),TRUE,FALSE)</f>
        <v>0</v>
      </c>
      <c r="O595" s="1" t="b">
        <f>IF(ISNUMBER(SEARCH(Table2[[#Headers],[בתי המשפט]],Table2[[#This Row],[role]:[role]])),TRUE,FALSE)</f>
        <v>0</v>
      </c>
      <c r="P595" s="1" t="b">
        <f>IF(ISNUMBER(SEARCH(Table2[[#Headers],[מנהל]],Table2[[#This Row],[role]:[role]])),TRUE,FALSE)</f>
        <v>0</v>
      </c>
      <c r="Q595" s="1" t="b">
        <f>IF(ISNUMBER(SEARCH(Table2[[#Headers],[תעבורה]],Table2[[#This Row],[role]:[role]])),TRUE,FALSE)</f>
        <v>0</v>
      </c>
      <c r="R595" s="1" t="b">
        <f>IF(AND(Table2[[#This Row],[נשיא]]=TRUE,AND(Table2[[#This Row],[סגן]]=FALSE,Table2[[#This Row],[משנה]]=FALSE)),TRUE,FALSE)</f>
        <v>0</v>
      </c>
      <c r="S59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6" spans="1:20" x14ac:dyDescent="0.25">
      <c r="A596" s="1" t="s">
        <v>1128</v>
      </c>
      <c r="B596" s="1" t="str">
        <f>Table2[[#This Row],[Column1]]</f>
        <v>שופטת לעניני משפחה בית משפט השלום נצרת</v>
      </c>
      <c r="C596" s="1" t="b">
        <f>IF(ISNUMBER(SEARCH(Table2[[#Headers],[סגן]],Table2[[#This Row],[role]:[role]])),TRUE,FALSE)</f>
        <v>0</v>
      </c>
      <c r="D596" s="1" t="b">
        <f>IF(ISNUMBER(SEARCH(Table2[[#Headers],[נשיא]],Table2[[#This Row],[role]:[role]])),TRUE,FALSE)</f>
        <v>0</v>
      </c>
      <c r="E596" s="1" t="b">
        <f>IF(ISNUMBER(SEARCH(Table2[[#Headers],[שופט]],Table2[[#This Row],[role]:[role]])),TRUE,FALSE)</f>
        <v>1</v>
      </c>
      <c r="F596" s="1" t="b">
        <f>IF(ISNUMBER(SEARCH(Table2[[#Headers],[רשם]],Table2[[#This Row],[role]:[role]])),TRUE,FALSE)</f>
        <v>0</v>
      </c>
      <c r="G596" s="1" t="b">
        <f>IF(ISNUMBER(SEARCH(Table2[[#Headers],[מחוזי]],Table2[[#This Row],[role]:[role]])),TRUE,FALSE)</f>
        <v>0</v>
      </c>
      <c r="H596" s="1" t="b">
        <f>IF(ISNUMBER(SEARCH(Table2[[#Headers],[שלום]],Table2[[#This Row],[role]:[role]])),TRUE,FALSE)</f>
        <v>1</v>
      </c>
      <c r="I596" s="1" t="b">
        <f>IF(ISNUMBER(SEARCH(Table2[[#Headers],[אזורי]],Table2[[#This Row],[role]:[role]])),TRUE,FALSE)</f>
        <v>0</v>
      </c>
      <c r="J596" s="1" t="b">
        <f>IF(ISNUMBER(SEARCH(Table2[[#Headers],[ארצי]],Table2[[#This Row],[role]:[role]])),TRUE,FALSE)</f>
        <v>0</v>
      </c>
      <c r="K596" s="1" t="b">
        <f>IF(ISNUMBER(SEARCH(Table2[[#Headers],[עבודה]],Table2[[#This Row],[role]:[role]])),TRUE,FALSE)</f>
        <v>0</v>
      </c>
      <c r="L596" s="1" t="b">
        <f>IF(ISNUMBER(SEARCH(Table2[[#Headers],[עליון]],Table2[[#This Row],[role]:[role]])),TRUE,FALSE)</f>
        <v>0</v>
      </c>
      <c r="M596" s="1" t="b">
        <f>IF(ISNUMBER(SEARCH(Table2[[#Headers],[נוער]],Table2[[#This Row],[role]:[role]])),TRUE,FALSE)</f>
        <v>0</v>
      </c>
      <c r="N596" s="1" t="b">
        <f>IF(ISNUMBER(SEARCH(Table2[[#Headers],[משנה]],Table2[[#This Row],[role]:[role]])),TRUE,FALSE)</f>
        <v>0</v>
      </c>
      <c r="O596" s="1" t="b">
        <f>IF(ISNUMBER(SEARCH(Table2[[#Headers],[בתי המשפט]],Table2[[#This Row],[role]:[role]])),TRUE,FALSE)</f>
        <v>0</v>
      </c>
      <c r="P596" s="1" t="b">
        <f>IF(ISNUMBER(SEARCH(Table2[[#Headers],[מנהל]],Table2[[#This Row],[role]:[role]])),TRUE,FALSE)</f>
        <v>0</v>
      </c>
      <c r="Q596" s="1" t="b">
        <f>IF(ISNUMBER(SEARCH(Table2[[#Headers],[תעבורה]],Table2[[#This Row],[role]:[role]])),TRUE,FALSE)</f>
        <v>0</v>
      </c>
      <c r="R596" s="1" t="b">
        <f>IF(AND(Table2[[#This Row],[נשיא]]=TRUE,AND(Table2[[#This Row],[סגן]]=FALSE,Table2[[#This Row],[משנה]]=FALSE)),TRUE,FALSE)</f>
        <v>0</v>
      </c>
      <c r="S59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7" spans="1:20" x14ac:dyDescent="0.25">
      <c r="A597" s="1" t="s">
        <v>3837</v>
      </c>
      <c r="B597" s="1" t="str">
        <f>Table2[[#This Row],[Column1]]</f>
        <v>שופטת לעניני משפחה בית משפט השלום נצרת בדימוס</v>
      </c>
      <c r="C597" s="1" t="b">
        <f>IF(ISNUMBER(SEARCH(Table2[[#Headers],[סגן]],Table2[[#This Row],[role]:[role]])),TRUE,FALSE)</f>
        <v>0</v>
      </c>
      <c r="D597" s="1" t="b">
        <f>IF(ISNUMBER(SEARCH(Table2[[#Headers],[נשיא]],Table2[[#This Row],[role]:[role]])),TRUE,FALSE)</f>
        <v>0</v>
      </c>
      <c r="E597" s="1" t="b">
        <f>IF(ISNUMBER(SEARCH(Table2[[#Headers],[שופט]],Table2[[#This Row],[role]:[role]])),TRUE,FALSE)</f>
        <v>1</v>
      </c>
      <c r="F597" s="1" t="b">
        <f>IF(ISNUMBER(SEARCH(Table2[[#Headers],[רשם]],Table2[[#This Row],[role]:[role]])),TRUE,FALSE)</f>
        <v>0</v>
      </c>
      <c r="G597" s="1" t="b">
        <f>IF(ISNUMBER(SEARCH(Table2[[#Headers],[מחוזי]],Table2[[#This Row],[role]:[role]])),TRUE,FALSE)</f>
        <v>0</v>
      </c>
      <c r="H597" s="1" t="b">
        <f>IF(ISNUMBER(SEARCH(Table2[[#Headers],[שלום]],Table2[[#This Row],[role]:[role]])),TRUE,FALSE)</f>
        <v>1</v>
      </c>
      <c r="I597" s="1" t="b">
        <f>IF(ISNUMBER(SEARCH(Table2[[#Headers],[אזורי]],Table2[[#This Row],[role]:[role]])),TRUE,FALSE)</f>
        <v>0</v>
      </c>
      <c r="J597" s="1" t="b">
        <f>IF(ISNUMBER(SEARCH(Table2[[#Headers],[ארצי]],Table2[[#This Row],[role]:[role]])),TRUE,FALSE)</f>
        <v>0</v>
      </c>
      <c r="K597" s="1" t="b">
        <f>IF(ISNUMBER(SEARCH(Table2[[#Headers],[עבודה]],Table2[[#This Row],[role]:[role]])),TRUE,FALSE)</f>
        <v>0</v>
      </c>
      <c r="L597" s="1" t="b">
        <f>IF(ISNUMBER(SEARCH(Table2[[#Headers],[עליון]],Table2[[#This Row],[role]:[role]])),TRUE,FALSE)</f>
        <v>0</v>
      </c>
      <c r="M597" s="1" t="b">
        <f>IF(ISNUMBER(SEARCH(Table2[[#Headers],[נוער]],Table2[[#This Row],[role]:[role]])),TRUE,FALSE)</f>
        <v>0</v>
      </c>
      <c r="N597" s="1" t="b">
        <f>IF(ISNUMBER(SEARCH(Table2[[#Headers],[משנה]],Table2[[#This Row],[role]:[role]])),TRUE,FALSE)</f>
        <v>0</v>
      </c>
      <c r="O597" s="1" t="b">
        <f>IF(ISNUMBER(SEARCH(Table2[[#Headers],[בתי המשפט]],Table2[[#This Row],[role]:[role]])),TRUE,FALSE)</f>
        <v>0</v>
      </c>
      <c r="P597" s="1" t="b">
        <f>IF(ISNUMBER(SEARCH(Table2[[#Headers],[מנהל]],Table2[[#This Row],[role]:[role]])),TRUE,FALSE)</f>
        <v>0</v>
      </c>
      <c r="Q597" s="1" t="b">
        <f>IF(ISNUMBER(SEARCH(Table2[[#Headers],[תעבורה]],Table2[[#This Row],[role]:[role]])),TRUE,FALSE)</f>
        <v>0</v>
      </c>
      <c r="R597" s="1" t="b">
        <f>IF(AND(Table2[[#This Row],[נשיא]]=TRUE,AND(Table2[[#This Row],[סגן]]=FALSE,Table2[[#This Row],[משנה]]=FALSE)),TRUE,FALSE)</f>
        <v>0</v>
      </c>
      <c r="S59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8" spans="1:20" x14ac:dyDescent="0.25">
      <c r="A598" s="1" t="s">
        <v>857</v>
      </c>
      <c r="B598" s="1" t="str">
        <f>Table2[[#This Row],[Column1]]</f>
        <v>שופטת לעניני משפחה בית משפט השלום פ"ת</v>
      </c>
      <c r="C598" s="1" t="b">
        <f>IF(ISNUMBER(SEARCH(Table2[[#Headers],[סגן]],Table2[[#This Row],[role]:[role]])),TRUE,FALSE)</f>
        <v>0</v>
      </c>
      <c r="D598" s="1" t="b">
        <f>IF(ISNUMBER(SEARCH(Table2[[#Headers],[נשיא]],Table2[[#This Row],[role]:[role]])),TRUE,FALSE)</f>
        <v>0</v>
      </c>
      <c r="E598" s="1" t="b">
        <f>IF(ISNUMBER(SEARCH(Table2[[#Headers],[שופט]],Table2[[#This Row],[role]:[role]])),TRUE,FALSE)</f>
        <v>1</v>
      </c>
      <c r="F598" s="1" t="b">
        <f>IF(ISNUMBER(SEARCH(Table2[[#Headers],[רשם]],Table2[[#This Row],[role]:[role]])),TRUE,FALSE)</f>
        <v>0</v>
      </c>
      <c r="G598" s="1" t="b">
        <f>IF(ISNUMBER(SEARCH(Table2[[#Headers],[מחוזי]],Table2[[#This Row],[role]:[role]])),TRUE,FALSE)</f>
        <v>0</v>
      </c>
      <c r="H598" s="1" t="b">
        <f>IF(ISNUMBER(SEARCH(Table2[[#Headers],[שלום]],Table2[[#This Row],[role]:[role]])),TRUE,FALSE)</f>
        <v>1</v>
      </c>
      <c r="I598" s="1" t="b">
        <f>IF(ISNUMBER(SEARCH(Table2[[#Headers],[אזורי]],Table2[[#This Row],[role]:[role]])),TRUE,FALSE)</f>
        <v>0</v>
      </c>
      <c r="J598" s="1" t="b">
        <f>IF(ISNUMBER(SEARCH(Table2[[#Headers],[ארצי]],Table2[[#This Row],[role]:[role]])),TRUE,FALSE)</f>
        <v>0</v>
      </c>
      <c r="K598" s="1" t="b">
        <f>IF(ISNUMBER(SEARCH(Table2[[#Headers],[עבודה]],Table2[[#This Row],[role]:[role]])),TRUE,FALSE)</f>
        <v>0</v>
      </c>
      <c r="L598" s="1" t="b">
        <f>IF(ISNUMBER(SEARCH(Table2[[#Headers],[עליון]],Table2[[#This Row],[role]:[role]])),TRUE,FALSE)</f>
        <v>0</v>
      </c>
      <c r="M598" s="1" t="b">
        <f>IF(ISNUMBER(SEARCH(Table2[[#Headers],[נוער]],Table2[[#This Row],[role]:[role]])),TRUE,FALSE)</f>
        <v>0</v>
      </c>
      <c r="N598" s="1" t="b">
        <f>IF(ISNUMBER(SEARCH(Table2[[#Headers],[משנה]],Table2[[#This Row],[role]:[role]])),TRUE,FALSE)</f>
        <v>0</v>
      </c>
      <c r="O598" s="1" t="b">
        <f>IF(ISNUMBER(SEARCH(Table2[[#Headers],[בתי המשפט]],Table2[[#This Row],[role]:[role]])),TRUE,FALSE)</f>
        <v>0</v>
      </c>
      <c r="P598" s="1" t="b">
        <f>IF(ISNUMBER(SEARCH(Table2[[#Headers],[מנהל]],Table2[[#This Row],[role]:[role]])),TRUE,FALSE)</f>
        <v>0</v>
      </c>
      <c r="Q598" s="1" t="b">
        <f>IF(ISNUMBER(SEARCH(Table2[[#Headers],[תעבורה]],Table2[[#This Row],[role]:[role]])),TRUE,FALSE)</f>
        <v>0</v>
      </c>
      <c r="R598" s="1" t="b">
        <f>IF(AND(Table2[[#This Row],[נשיא]]=TRUE,AND(Table2[[#This Row],[סגן]]=FALSE,Table2[[#This Row],[משנה]]=FALSE)),TRUE,FALSE)</f>
        <v>0</v>
      </c>
      <c r="S59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599" spans="1:20" x14ac:dyDescent="0.25">
      <c r="A599" s="1" t="s">
        <v>1760</v>
      </c>
      <c r="B599" s="1" t="str">
        <f>Table2[[#This Row],[Column1]]</f>
        <v>שופטת לעניני משפחה בית משפט השלום קריות</v>
      </c>
      <c r="C599" s="1" t="b">
        <f>IF(ISNUMBER(SEARCH(Table2[[#Headers],[סגן]],Table2[[#This Row],[role]:[role]])),TRUE,FALSE)</f>
        <v>0</v>
      </c>
      <c r="D599" s="1" t="b">
        <f>IF(ISNUMBER(SEARCH(Table2[[#Headers],[נשיא]],Table2[[#This Row],[role]:[role]])),TRUE,FALSE)</f>
        <v>0</v>
      </c>
      <c r="E599" s="1" t="b">
        <f>IF(ISNUMBER(SEARCH(Table2[[#Headers],[שופט]],Table2[[#This Row],[role]:[role]])),TRUE,FALSE)</f>
        <v>1</v>
      </c>
      <c r="F599" s="1" t="b">
        <f>IF(ISNUMBER(SEARCH(Table2[[#Headers],[רשם]],Table2[[#This Row],[role]:[role]])),TRUE,FALSE)</f>
        <v>0</v>
      </c>
      <c r="G599" s="1" t="b">
        <f>IF(ISNUMBER(SEARCH(Table2[[#Headers],[מחוזי]],Table2[[#This Row],[role]:[role]])),TRUE,FALSE)</f>
        <v>0</v>
      </c>
      <c r="H599" s="1" t="b">
        <f>IF(ISNUMBER(SEARCH(Table2[[#Headers],[שלום]],Table2[[#This Row],[role]:[role]])),TRUE,FALSE)</f>
        <v>1</v>
      </c>
      <c r="I599" s="1" t="b">
        <f>IF(ISNUMBER(SEARCH(Table2[[#Headers],[אזורי]],Table2[[#This Row],[role]:[role]])),TRUE,FALSE)</f>
        <v>0</v>
      </c>
      <c r="J599" s="1" t="b">
        <f>IF(ISNUMBER(SEARCH(Table2[[#Headers],[ארצי]],Table2[[#This Row],[role]:[role]])),TRUE,FALSE)</f>
        <v>0</v>
      </c>
      <c r="K599" s="1" t="b">
        <f>IF(ISNUMBER(SEARCH(Table2[[#Headers],[עבודה]],Table2[[#This Row],[role]:[role]])),TRUE,FALSE)</f>
        <v>0</v>
      </c>
      <c r="L599" s="1" t="b">
        <f>IF(ISNUMBER(SEARCH(Table2[[#Headers],[עליון]],Table2[[#This Row],[role]:[role]])),TRUE,FALSE)</f>
        <v>0</v>
      </c>
      <c r="M599" s="1" t="b">
        <f>IF(ISNUMBER(SEARCH(Table2[[#Headers],[נוער]],Table2[[#This Row],[role]:[role]])),TRUE,FALSE)</f>
        <v>0</v>
      </c>
      <c r="N599" s="1" t="b">
        <f>IF(ISNUMBER(SEARCH(Table2[[#Headers],[משנה]],Table2[[#This Row],[role]:[role]])),TRUE,FALSE)</f>
        <v>0</v>
      </c>
      <c r="O599" s="1" t="b">
        <f>IF(ISNUMBER(SEARCH(Table2[[#Headers],[בתי המשפט]],Table2[[#This Row],[role]:[role]])),TRUE,FALSE)</f>
        <v>0</v>
      </c>
      <c r="P599" s="1" t="b">
        <f>IF(ISNUMBER(SEARCH(Table2[[#Headers],[מנהל]],Table2[[#This Row],[role]:[role]])),TRUE,FALSE)</f>
        <v>0</v>
      </c>
      <c r="Q599" s="1" t="b">
        <f>IF(ISNUMBER(SEARCH(Table2[[#Headers],[תעבורה]],Table2[[#This Row],[role]:[role]])),TRUE,FALSE)</f>
        <v>0</v>
      </c>
      <c r="R599" s="1" t="b">
        <f>IF(AND(Table2[[#This Row],[נשיא]]=TRUE,AND(Table2[[#This Row],[סגן]]=FALSE,Table2[[#This Row],[משנה]]=FALSE)),TRUE,FALSE)</f>
        <v>0</v>
      </c>
      <c r="S59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59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0" spans="1:20" x14ac:dyDescent="0.25">
      <c r="A600" s="1" t="s">
        <v>2415</v>
      </c>
      <c r="B600" s="1" t="str">
        <f>Table2[[#This Row],[Column1]]</f>
        <v>שופטת לעניני משפחה בית משפט השלום קרית גת</v>
      </c>
      <c r="C600" s="1" t="b">
        <f>IF(ISNUMBER(SEARCH(Table2[[#Headers],[סגן]],Table2[[#This Row],[role]:[role]])),TRUE,FALSE)</f>
        <v>0</v>
      </c>
      <c r="D600" s="1" t="b">
        <f>IF(ISNUMBER(SEARCH(Table2[[#Headers],[נשיא]],Table2[[#This Row],[role]:[role]])),TRUE,FALSE)</f>
        <v>0</v>
      </c>
      <c r="E600" s="1" t="b">
        <f>IF(ISNUMBER(SEARCH(Table2[[#Headers],[שופט]],Table2[[#This Row],[role]:[role]])),TRUE,FALSE)</f>
        <v>1</v>
      </c>
      <c r="F600" s="1" t="b">
        <f>IF(ISNUMBER(SEARCH(Table2[[#Headers],[רשם]],Table2[[#This Row],[role]:[role]])),TRUE,FALSE)</f>
        <v>0</v>
      </c>
      <c r="G600" s="1" t="b">
        <f>IF(ISNUMBER(SEARCH(Table2[[#Headers],[מחוזי]],Table2[[#This Row],[role]:[role]])),TRUE,FALSE)</f>
        <v>0</v>
      </c>
      <c r="H600" s="1" t="b">
        <f>IF(ISNUMBER(SEARCH(Table2[[#Headers],[שלום]],Table2[[#This Row],[role]:[role]])),TRUE,FALSE)</f>
        <v>1</v>
      </c>
      <c r="I600" s="1" t="b">
        <f>IF(ISNUMBER(SEARCH(Table2[[#Headers],[אזורי]],Table2[[#This Row],[role]:[role]])),TRUE,FALSE)</f>
        <v>0</v>
      </c>
      <c r="J600" s="1" t="b">
        <f>IF(ISNUMBER(SEARCH(Table2[[#Headers],[ארצי]],Table2[[#This Row],[role]:[role]])),TRUE,FALSE)</f>
        <v>0</v>
      </c>
      <c r="K600" s="1" t="b">
        <f>IF(ISNUMBER(SEARCH(Table2[[#Headers],[עבודה]],Table2[[#This Row],[role]:[role]])),TRUE,FALSE)</f>
        <v>0</v>
      </c>
      <c r="L600" s="1" t="b">
        <f>IF(ISNUMBER(SEARCH(Table2[[#Headers],[עליון]],Table2[[#This Row],[role]:[role]])),TRUE,FALSE)</f>
        <v>0</v>
      </c>
      <c r="M600" s="1" t="b">
        <f>IF(ISNUMBER(SEARCH(Table2[[#Headers],[נוער]],Table2[[#This Row],[role]:[role]])),TRUE,FALSE)</f>
        <v>0</v>
      </c>
      <c r="N600" s="1" t="b">
        <f>IF(ISNUMBER(SEARCH(Table2[[#Headers],[משנה]],Table2[[#This Row],[role]:[role]])),TRUE,FALSE)</f>
        <v>0</v>
      </c>
      <c r="O600" s="1" t="b">
        <f>IF(ISNUMBER(SEARCH(Table2[[#Headers],[בתי המשפט]],Table2[[#This Row],[role]:[role]])),TRUE,FALSE)</f>
        <v>0</v>
      </c>
      <c r="P600" s="1" t="b">
        <f>IF(ISNUMBER(SEARCH(Table2[[#Headers],[מנהל]],Table2[[#This Row],[role]:[role]])),TRUE,FALSE)</f>
        <v>0</v>
      </c>
      <c r="Q600" s="1" t="b">
        <f>IF(ISNUMBER(SEARCH(Table2[[#Headers],[תעבורה]],Table2[[#This Row],[role]:[role]])),TRUE,FALSE)</f>
        <v>0</v>
      </c>
      <c r="R600" s="1" t="b">
        <f>IF(AND(Table2[[#This Row],[נשיא]]=TRUE,AND(Table2[[#This Row],[סגן]]=FALSE,Table2[[#This Row],[משנה]]=FALSE)),TRUE,FALSE)</f>
        <v>0</v>
      </c>
      <c r="S60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1" spans="1:20" x14ac:dyDescent="0.25">
      <c r="A601" s="1" t="s">
        <v>2781</v>
      </c>
      <c r="B601" s="1" t="str">
        <f>Table2[[#This Row],[Column1]]</f>
        <v>שופטת לעניני משפחה בית משפט השלום ראשל"צ</v>
      </c>
      <c r="C601" s="1" t="b">
        <f>IF(ISNUMBER(SEARCH(Table2[[#Headers],[סגן]],Table2[[#This Row],[role]:[role]])),TRUE,FALSE)</f>
        <v>0</v>
      </c>
      <c r="D601" s="1" t="b">
        <f>IF(ISNUMBER(SEARCH(Table2[[#Headers],[נשיא]],Table2[[#This Row],[role]:[role]])),TRUE,FALSE)</f>
        <v>0</v>
      </c>
      <c r="E601" s="1" t="b">
        <f>IF(ISNUMBER(SEARCH(Table2[[#Headers],[שופט]],Table2[[#This Row],[role]:[role]])),TRUE,FALSE)</f>
        <v>1</v>
      </c>
      <c r="F601" s="1" t="b">
        <f>IF(ISNUMBER(SEARCH(Table2[[#Headers],[רשם]],Table2[[#This Row],[role]:[role]])),TRUE,FALSE)</f>
        <v>0</v>
      </c>
      <c r="G601" s="1" t="b">
        <f>IF(ISNUMBER(SEARCH(Table2[[#Headers],[מחוזי]],Table2[[#This Row],[role]:[role]])),TRUE,FALSE)</f>
        <v>0</v>
      </c>
      <c r="H601" s="1" t="b">
        <f>IF(ISNUMBER(SEARCH(Table2[[#Headers],[שלום]],Table2[[#This Row],[role]:[role]])),TRUE,FALSE)</f>
        <v>1</v>
      </c>
      <c r="I601" s="1" t="b">
        <f>IF(ISNUMBER(SEARCH(Table2[[#Headers],[אזורי]],Table2[[#This Row],[role]:[role]])),TRUE,FALSE)</f>
        <v>0</v>
      </c>
      <c r="J601" s="1" t="b">
        <f>IF(ISNUMBER(SEARCH(Table2[[#Headers],[ארצי]],Table2[[#This Row],[role]:[role]])),TRUE,FALSE)</f>
        <v>0</v>
      </c>
      <c r="K601" s="1" t="b">
        <f>IF(ISNUMBER(SEARCH(Table2[[#Headers],[עבודה]],Table2[[#This Row],[role]:[role]])),TRUE,FALSE)</f>
        <v>0</v>
      </c>
      <c r="L601" s="1" t="b">
        <f>IF(ISNUMBER(SEARCH(Table2[[#Headers],[עליון]],Table2[[#This Row],[role]:[role]])),TRUE,FALSE)</f>
        <v>0</v>
      </c>
      <c r="M601" s="1" t="b">
        <f>IF(ISNUMBER(SEARCH(Table2[[#Headers],[נוער]],Table2[[#This Row],[role]:[role]])),TRUE,FALSE)</f>
        <v>0</v>
      </c>
      <c r="N601" s="1" t="b">
        <f>IF(ISNUMBER(SEARCH(Table2[[#Headers],[משנה]],Table2[[#This Row],[role]:[role]])),TRUE,FALSE)</f>
        <v>0</v>
      </c>
      <c r="O601" s="1" t="b">
        <f>IF(ISNUMBER(SEARCH(Table2[[#Headers],[בתי המשפט]],Table2[[#This Row],[role]:[role]])),TRUE,FALSE)</f>
        <v>0</v>
      </c>
      <c r="P601" s="1" t="b">
        <f>IF(ISNUMBER(SEARCH(Table2[[#Headers],[מנהל]],Table2[[#This Row],[role]:[role]])),TRUE,FALSE)</f>
        <v>0</v>
      </c>
      <c r="Q601" s="1" t="b">
        <f>IF(ISNUMBER(SEARCH(Table2[[#Headers],[תעבורה]],Table2[[#This Row],[role]:[role]])),TRUE,FALSE)</f>
        <v>0</v>
      </c>
      <c r="R601" s="1" t="b">
        <f>IF(AND(Table2[[#This Row],[נשיא]]=TRUE,AND(Table2[[#This Row],[סגן]]=FALSE,Table2[[#This Row],[משנה]]=FALSE)),TRUE,FALSE)</f>
        <v>0</v>
      </c>
      <c r="S60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2" spans="1:20" x14ac:dyDescent="0.25">
      <c r="A602" s="1" t="s">
        <v>933</v>
      </c>
      <c r="B602" s="1" t="str">
        <f>Table2[[#This Row],[Column1]]</f>
        <v>שופטת לעניני משפחה בית משפט השלום ראשל"צ בדימוס</v>
      </c>
      <c r="C602" s="1" t="b">
        <f>IF(ISNUMBER(SEARCH(Table2[[#Headers],[סגן]],Table2[[#This Row],[role]:[role]])),TRUE,FALSE)</f>
        <v>0</v>
      </c>
      <c r="D602" s="1" t="b">
        <f>IF(ISNUMBER(SEARCH(Table2[[#Headers],[נשיא]],Table2[[#This Row],[role]:[role]])),TRUE,FALSE)</f>
        <v>0</v>
      </c>
      <c r="E602" s="1" t="b">
        <f>IF(ISNUMBER(SEARCH(Table2[[#Headers],[שופט]],Table2[[#This Row],[role]:[role]])),TRUE,FALSE)</f>
        <v>1</v>
      </c>
      <c r="F602" s="1" t="b">
        <f>IF(ISNUMBER(SEARCH(Table2[[#Headers],[רשם]],Table2[[#This Row],[role]:[role]])),TRUE,FALSE)</f>
        <v>0</v>
      </c>
      <c r="G602" s="1" t="b">
        <f>IF(ISNUMBER(SEARCH(Table2[[#Headers],[מחוזי]],Table2[[#This Row],[role]:[role]])),TRUE,FALSE)</f>
        <v>0</v>
      </c>
      <c r="H602" s="1" t="b">
        <f>IF(ISNUMBER(SEARCH(Table2[[#Headers],[שלום]],Table2[[#This Row],[role]:[role]])),TRUE,FALSE)</f>
        <v>1</v>
      </c>
      <c r="I602" s="1" t="b">
        <f>IF(ISNUMBER(SEARCH(Table2[[#Headers],[אזורי]],Table2[[#This Row],[role]:[role]])),TRUE,FALSE)</f>
        <v>0</v>
      </c>
      <c r="J602" s="1" t="b">
        <f>IF(ISNUMBER(SEARCH(Table2[[#Headers],[ארצי]],Table2[[#This Row],[role]:[role]])),TRUE,FALSE)</f>
        <v>0</v>
      </c>
      <c r="K602" s="1" t="b">
        <f>IF(ISNUMBER(SEARCH(Table2[[#Headers],[עבודה]],Table2[[#This Row],[role]:[role]])),TRUE,FALSE)</f>
        <v>0</v>
      </c>
      <c r="L602" s="1" t="b">
        <f>IF(ISNUMBER(SEARCH(Table2[[#Headers],[עליון]],Table2[[#This Row],[role]:[role]])),TRUE,FALSE)</f>
        <v>0</v>
      </c>
      <c r="M602" s="1" t="b">
        <f>IF(ISNUMBER(SEARCH(Table2[[#Headers],[נוער]],Table2[[#This Row],[role]:[role]])),TRUE,FALSE)</f>
        <v>0</v>
      </c>
      <c r="N602" s="1" t="b">
        <f>IF(ISNUMBER(SEARCH(Table2[[#Headers],[משנה]],Table2[[#This Row],[role]:[role]])),TRUE,FALSE)</f>
        <v>0</v>
      </c>
      <c r="O602" s="1" t="b">
        <f>IF(ISNUMBER(SEARCH(Table2[[#Headers],[בתי המשפט]],Table2[[#This Row],[role]:[role]])),TRUE,FALSE)</f>
        <v>0</v>
      </c>
      <c r="P602" s="1" t="b">
        <f>IF(ISNUMBER(SEARCH(Table2[[#Headers],[מנהל]],Table2[[#This Row],[role]:[role]])),TRUE,FALSE)</f>
        <v>0</v>
      </c>
      <c r="Q602" s="1" t="b">
        <f>IF(ISNUMBER(SEARCH(Table2[[#Headers],[תעבורה]],Table2[[#This Row],[role]:[role]])),TRUE,FALSE)</f>
        <v>0</v>
      </c>
      <c r="R602" s="1" t="b">
        <f>IF(AND(Table2[[#This Row],[נשיא]]=TRUE,AND(Table2[[#This Row],[סגן]]=FALSE,Table2[[#This Row],[משנה]]=FALSE)),TRUE,FALSE)</f>
        <v>0</v>
      </c>
      <c r="S60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3" spans="1:20" x14ac:dyDescent="0.25">
      <c r="A603" s="1" t="s">
        <v>4009</v>
      </c>
      <c r="B603" s="1" t="str">
        <f>Table2[[#This Row],[Column1]]</f>
        <v>שופטת לעניני משפחה בית משפט משפחה בשלום באר שבע</v>
      </c>
      <c r="C603" s="1" t="b">
        <f>IF(ISNUMBER(SEARCH(Table2[[#Headers],[סגן]],Table2[[#This Row],[role]:[role]])),TRUE,FALSE)</f>
        <v>0</v>
      </c>
      <c r="D603" s="1" t="b">
        <f>IF(ISNUMBER(SEARCH(Table2[[#Headers],[נשיא]],Table2[[#This Row],[role]:[role]])),TRUE,FALSE)</f>
        <v>0</v>
      </c>
      <c r="E603" s="1" t="b">
        <f>IF(ISNUMBER(SEARCH(Table2[[#Headers],[שופט]],Table2[[#This Row],[role]:[role]])),TRUE,FALSE)</f>
        <v>1</v>
      </c>
      <c r="F603" s="1" t="b">
        <f>IF(ISNUMBER(SEARCH(Table2[[#Headers],[רשם]],Table2[[#This Row],[role]:[role]])),TRUE,FALSE)</f>
        <v>0</v>
      </c>
      <c r="G603" s="1" t="b">
        <f>IF(ISNUMBER(SEARCH(Table2[[#Headers],[מחוזי]],Table2[[#This Row],[role]:[role]])),TRUE,FALSE)</f>
        <v>0</v>
      </c>
      <c r="H603" s="1" t="b">
        <f>IF(ISNUMBER(SEARCH(Table2[[#Headers],[שלום]],Table2[[#This Row],[role]:[role]])),TRUE,FALSE)</f>
        <v>1</v>
      </c>
      <c r="I603" s="1" t="b">
        <f>IF(ISNUMBER(SEARCH(Table2[[#Headers],[אזורי]],Table2[[#This Row],[role]:[role]])),TRUE,FALSE)</f>
        <v>0</v>
      </c>
      <c r="J603" s="1" t="b">
        <f>IF(ISNUMBER(SEARCH(Table2[[#Headers],[ארצי]],Table2[[#This Row],[role]:[role]])),TRUE,FALSE)</f>
        <v>0</v>
      </c>
      <c r="K603" s="1" t="b">
        <f>IF(ISNUMBER(SEARCH(Table2[[#Headers],[עבודה]],Table2[[#This Row],[role]:[role]])),TRUE,FALSE)</f>
        <v>0</v>
      </c>
      <c r="L603" s="1" t="b">
        <f>IF(ISNUMBER(SEARCH(Table2[[#Headers],[עליון]],Table2[[#This Row],[role]:[role]])),TRUE,FALSE)</f>
        <v>0</v>
      </c>
      <c r="M603" s="1" t="b">
        <f>IF(ISNUMBER(SEARCH(Table2[[#Headers],[נוער]],Table2[[#This Row],[role]:[role]])),TRUE,FALSE)</f>
        <v>0</v>
      </c>
      <c r="N603" s="1" t="b">
        <f>IF(ISNUMBER(SEARCH(Table2[[#Headers],[משנה]],Table2[[#This Row],[role]:[role]])),TRUE,FALSE)</f>
        <v>0</v>
      </c>
      <c r="O603" s="1" t="b">
        <f>IF(ISNUMBER(SEARCH(Table2[[#Headers],[בתי המשפט]],Table2[[#This Row],[role]:[role]])),TRUE,FALSE)</f>
        <v>0</v>
      </c>
      <c r="P603" s="1" t="b">
        <f>IF(ISNUMBER(SEARCH(Table2[[#Headers],[מנהל]],Table2[[#This Row],[role]:[role]])),TRUE,FALSE)</f>
        <v>0</v>
      </c>
      <c r="Q603" s="1" t="b">
        <f>IF(ISNUMBER(SEARCH(Table2[[#Headers],[תעבורה]],Table2[[#This Row],[role]:[role]])),TRUE,FALSE)</f>
        <v>0</v>
      </c>
      <c r="R603" s="1" t="b">
        <f>IF(AND(Table2[[#This Row],[נשיא]]=TRUE,AND(Table2[[#This Row],[סגן]]=FALSE,Table2[[#This Row],[משנה]]=FALSE)),TRUE,FALSE)</f>
        <v>0</v>
      </c>
      <c r="S60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4" spans="1:20" x14ac:dyDescent="0.25">
      <c r="A604" s="1" t="s">
        <v>1010</v>
      </c>
      <c r="B604" s="1" t="str">
        <f>Table2[[#This Row],[Column1]]</f>
        <v>שופטת לעניני משפחה בית משפט משפחה בשלום חיפה</v>
      </c>
      <c r="C604" s="1" t="b">
        <f>IF(ISNUMBER(SEARCH(Table2[[#Headers],[סגן]],Table2[[#This Row],[role]:[role]])),TRUE,FALSE)</f>
        <v>0</v>
      </c>
      <c r="D604" s="1" t="b">
        <f>IF(ISNUMBER(SEARCH(Table2[[#Headers],[נשיא]],Table2[[#This Row],[role]:[role]])),TRUE,FALSE)</f>
        <v>0</v>
      </c>
      <c r="E604" s="1" t="b">
        <f>IF(ISNUMBER(SEARCH(Table2[[#Headers],[שופט]],Table2[[#This Row],[role]:[role]])),TRUE,FALSE)</f>
        <v>1</v>
      </c>
      <c r="F604" s="1" t="b">
        <f>IF(ISNUMBER(SEARCH(Table2[[#Headers],[רשם]],Table2[[#This Row],[role]:[role]])),TRUE,FALSE)</f>
        <v>0</v>
      </c>
      <c r="G604" s="1" t="b">
        <f>IF(ISNUMBER(SEARCH(Table2[[#Headers],[מחוזי]],Table2[[#This Row],[role]:[role]])),TRUE,FALSE)</f>
        <v>0</v>
      </c>
      <c r="H604" s="1" t="b">
        <f>IF(ISNUMBER(SEARCH(Table2[[#Headers],[שלום]],Table2[[#This Row],[role]:[role]])),TRUE,FALSE)</f>
        <v>1</v>
      </c>
      <c r="I604" s="1" t="b">
        <f>IF(ISNUMBER(SEARCH(Table2[[#Headers],[אזורי]],Table2[[#This Row],[role]:[role]])),TRUE,FALSE)</f>
        <v>0</v>
      </c>
      <c r="J604" s="1" t="b">
        <f>IF(ISNUMBER(SEARCH(Table2[[#Headers],[ארצי]],Table2[[#This Row],[role]:[role]])),TRUE,FALSE)</f>
        <v>0</v>
      </c>
      <c r="K604" s="1" t="b">
        <f>IF(ISNUMBER(SEARCH(Table2[[#Headers],[עבודה]],Table2[[#This Row],[role]:[role]])),TRUE,FALSE)</f>
        <v>0</v>
      </c>
      <c r="L604" s="1" t="b">
        <f>IF(ISNUMBER(SEARCH(Table2[[#Headers],[עליון]],Table2[[#This Row],[role]:[role]])),TRUE,FALSE)</f>
        <v>0</v>
      </c>
      <c r="M604" s="1" t="b">
        <f>IF(ISNUMBER(SEARCH(Table2[[#Headers],[נוער]],Table2[[#This Row],[role]:[role]])),TRUE,FALSE)</f>
        <v>0</v>
      </c>
      <c r="N604" s="1" t="b">
        <f>IF(ISNUMBER(SEARCH(Table2[[#Headers],[משנה]],Table2[[#This Row],[role]:[role]])),TRUE,FALSE)</f>
        <v>0</v>
      </c>
      <c r="O604" s="1" t="b">
        <f>IF(ISNUMBER(SEARCH(Table2[[#Headers],[בתי המשפט]],Table2[[#This Row],[role]:[role]])),TRUE,FALSE)</f>
        <v>0</v>
      </c>
      <c r="P604" s="1" t="b">
        <f>IF(ISNUMBER(SEARCH(Table2[[#Headers],[מנהל]],Table2[[#This Row],[role]:[role]])),TRUE,FALSE)</f>
        <v>0</v>
      </c>
      <c r="Q604" s="1" t="b">
        <f>IF(ISNUMBER(SEARCH(Table2[[#Headers],[תעבורה]],Table2[[#This Row],[role]:[role]])),TRUE,FALSE)</f>
        <v>0</v>
      </c>
      <c r="R604" s="1" t="b">
        <f>IF(AND(Table2[[#This Row],[נשיא]]=TRUE,AND(Table2[[#This Row],[סגן]]=FALSE,Table2[[#This Row],[משנה]]=FALSE)),TRUE,FALSE)</f>
        <v>0</v>
      </c>
      <c r="S60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5" spans="1:20" x14ac:dyDescent="0.25">
      <c r="A605" s="1" t="s">
        <v>1175</v>
      </c>
      <c r="B605" s="1" t="str">
        <f>Table2[[#This Row],[Column1]]</f>
        <v>שופטת לעניני משפחה בית משפט משפחה בשלום נצרת</v>
      </c>
      <c r="C605" s="1" t="b">
        <f>IF(ISNUMBER(SEARCH(Table2[[#Headers],[סגן]],Table2[[#This Row],[role]:[role]])),TRUE,FALSE)</f>
        <v>0</v>
      </c>
      <c r="D605" s="1" t="b">
        <f>IF(ISNUMBER(SEARCH(Table2[[#Headers],[נשיא]],Table2[[#This Row],[role]:[role]])),TRUE,FALSE)</f>
        <v>0</v>
      </c>
      <c r="E605" s="1" t="b">
        <f>IF(ISNUMBER(SEARCH(Table2[[#Headers],[שופט]],Table2[[#This Row],[role]:[role]])),TRUE,FALSE)</f>
        <v>1</v>
      </c>
      <c r="F605" s="1" t="b">
        <f>IF(ISNUMBER(SEARCH(Table2[[#Headers],[רשם]],Table2[[#This Row],[role]:[role]])),TRUE,FALSE)</f>
        <v>0</v>
      </c>
      <c r="G605" s="1" t="b">
        <f>IF(ISNUMBER(SEARCH(Table2[[#Headers],[מחוזי]],Table2[[#This Row],[role]:[role]])),TRUE,FALSE)</f>
        <v>0</v>
      </c>
      <c r="H605" s="1" t="b">
        <f>IF(ISNUMBER(SEARCH(Table2[[#Headers],[שלום]],Table2[[#This Row],[role]:[role]])),TRUE,FALSE)</f>
        <v>1</v>
      </c>
      <c r="I605" s="1" t="b">
        <f>IF(ISNUMBER(SEARCH(Table2[[#Headers],[אזורי]],Table2[[#This Row],[role]:[role]])),TRUE,FALSE)</f>
        <v>0</v>
      </c>
      <c r="J605" s="1" t="b">
        <f>IF(ISNUMBER(SEARCH(Table2[[#Headers],[ארצי]],Table2[[#This Row],[role]:[role]])),TRUE,FALSE)</f>
        <v>0</v>
      </c>
      <c r="K605" s="1" t="b">
        <f>IF(ISNUMBER(SEARCH(Table2[[#Headers],[עבודה]],Table2[[#This Row],[role]:[role]])),TRUE,FALSE)</f>
        <v>0</v>
      </c>
      <c r="L605" s="1" t="b">
        <f>IF(ISNUMBER(SEARCH(Table2[[#Headers],[עליון]],Table2[[#This Row],[role]:[role]])),TRUE,FALSE)</f>
        <v>0</v>
      </c>
      <c r="M605" s="1" t="b">
        <f>IF(ISNUMBER(SEARCH(Table2[[#Headers],[נוער]],Table2[[#This Row],[role]:[role]])),TRUE,FALSE)</f>
        <v>0</v>
      </c>
      <c r="N605" s="1" t="b">
        <f>IF(ISNUMBER(SEARCH(Table2[[#Headers],[משנה]],Table2[[#This Row],[role]:[role]])),TRUE,FALSE)</f>
        <v>0</v>
      </c>
      <c r="O605" s="1" t="b">
        <f>IF(ISNUMBER(SEARCH(Table2[[#Headers],[בתי המשפט]],Table2[[#This Row],[role]:[role]])),TRUE,FALSE)</f>
        <v>0</v>
      </c>
      <c r="P605" s="1" t="b">
        <f>IF(ISNUMBER(SEARCH(Table2[[#Headers],[מנהל]],Table2[[#This Row],[role]:[role]])),TRUE,FALSE)</f>
        <v>0</v>
      </c>
      <c r="Q605" s="1" t="b">
        <f>IF(ISNUMBER(SEARCH(Table2[[#Headers],[תעבורה]],Table2[[#This Row],[role]:[role]])),TRUE,FALSE)</f>
        <v>0</v>
      </c>
      <c r="R605" s="1" t="b">
        <f>IF(AND(Table2[[#This Row],[נשיא]]=TRUE,AND(Table2[[#This Row],[סגן]]=FALSE,Table2[[#This Row],[משנה]]=FALSE)),TRUE,FALSE)</f>
        <v>0</v>
      </c>
      <c r="S60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6" spans="1:20" x14ac:dyDescent="0.25">
      <c r="A606" s="1" t="s">
        <v>502</v>
      </c>
      <c r="B606" s="1" t="str">
        <f>Table2[[#This Row],[Column1]]</f>
        <v>שופטת לעניני משפחה בית משפט משפחה בשלום פתח תקוה</v>
      </c>
      <c r="C606" s="1" t="b">
        <f>IF(ISNUMBER(SEARCH(Table2[[#Headers],[סגן]],Table2[[#This Row],[role]:[role]])),TRUE,FALSE)</f>
        <v>0</v>
      </c>
      <c r="D606" s="1" t="b">
        <f>IF(ISNUMBER(SEARCH(Table2[[#Headers],[נשיא]],Table2[[#This Row],[role]:[role]])),TRUE,FALSE)</f>
        <v>0</v>
      </c>
      <c r="E606" s="1" t="b">
        <f>IF(ISNUMBER(SEARCH(Table2[[#Headers],[שופט]],Table2[[#This Row],[role]:[role]])),TRUE,FALSE)</f>
        <v>1</v>
      </c>
      <c r="F606" s="1" t="b">
        <f>IF(ISNUMBER(SEARCH(Table2[[#Headers],[רשם]],Table2[[#This Row],[role]:[role]])),TRUE,FALSE)</f>
        <v>0</v>
      </c>
      <c r="G606" s="1" t="b">
        <f>IF(ISNUMBER(SEARCH(Table2[[#Headers],[מחוזי]],Table2[[#This Row],[role]:[role]])),TRUE,FALSE)</f>
        <v>0</v>
      </c>
      <c r="H606" s="1" t="b">
        <f>IF(ISNUMBER(SEARCH(Table2[[#Headers],[שלום]],Table2[[#This Row],[role]:[role]])),TRUE,FALSE)</f>
        <v>1</v>
      </c>
      <c r="I606" s="1" t="b">
        <f>IF(ISNUMBER(SEARCH(Table2[[#Headers],[אזורי]],Table2[[#This Row],[role]:[role]])),TRUE,FALSE)</f>
        <v>0</v>
      </c>
      <c r="J606" s="1" t="b">
        <f>IF(ISNUMBER(SEARCH(Table2[[#Headers],[ארצי]],Table2[[#This Row],[role]:[role]])),TRUE,FALSE)</f>
        <v>0</v>
      </c>
      <c r="K606" s="1" t="b">
        <f>IF(ISNUMBER(SEARCH(Table2[[#Headers],[עבודה]],Table2[[#This Row],[role]:[role]])),TRUE,FALSE)</f>
        <v>0</v>
      </c>
      <c r="L606" s="1" t="b">
        <f>IF(ISNUMBER(SEARCH(Table2[[#Headers],[עליון]],Table2[[#This Row],[role]:[role]])),TRUE,FALSE)</f>
        <v>0</v>
      </c>
      <c r="M606" s="1" t="b">
        <f>IF(ISNUMBER(SEARCH(Table2[[#Headers],[נוער]],Table2[[#This Row],[role]:[role]])),TRUE,FALSE)</f>
        <v>0</v>
      </c>
      <c r="N606" s="1" t="b">
        <f>IF(ISNUMBER(SEARCH(Table2[[#Headers],[משנה]],Table2[[#This Row],[role]:[role]])),TRUE,FALSE)</f>
        <v>0</v>
      </c>
      <c r="O606" s="1" t="b">
        <f>IF(ISNUMBER(SEARCH(Table2[[#Headers],[בתי המשפט]],Table2[[#This Row],[role]:[role]])),TRUE,FALSE)</f>
        <v>0</v>
      </c>
      <c r="P606" s="1" t="b">
        <f>IF(ISNUMBER(SEARCH(Table2[[#Headers],[מנהל]],Table2[[#This Row],[role]:[role]])),TRUE,FALSE)</f>
        <v>0</v>
      </c>
      <c r="Q606" s="1" t="b">
        <f>IF(ISNUMBER(SEARCH(Table2[[#Headers],[תעבורה]],Table2[[#This Row],[role]:[role]])),TRUE,FALSE)</f>
        <v>0</v>
      </c>
      <c r="R606" s="1" t="b">
        <f>IF(AND(Table2[[#This Row],[נשיא]]=TRUE,AND(Table2[[#This Row],[סגן]]=FALSE,Table2[[#This Row],[משנה]]=FALSE)),TRUE,FALSE)</f>
        <v>0</v>
      </c>
      <c r="S60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7" spans="1:20" x14ac:dyDescent="0.25">
      <c r="A607" s="1" t="s">
        <v>2990</v>
      </c>
      <c r="B607" s="1" t="str">
        <f>Table2[[#This Row],[Column1]]</f>
        <v>שופטת לעניני משפחה בית משפט משפחה בשלום צפת</v>
      </c>
      <c r="C607" s="1" t="b">
        <f>IF(ISNUMBER(SEARCH(Table2[[#Headers],[סגן]],Table2[[#This Row],[role]:[role]])),TRUE,FALSE)</f>
        <v>0</v>
      </c>
      <c r="D607" s="1" t="b">
        <f>IF(ISNUMBER(SEARCH(Table2[[#Headers],[נשיא]],Table2[[#This Row],[role]:[role]])),TRUE,FALSE)</f>
        <v>0</v>
      </c>
      <c r="E607" s="1" t="b">
        <f>IF(ISNUMBER(SEARCH(Table2[[#Headers],[שופט]],Table2[[#This Row],[role]:[role]])),TRUE,FALSE)</f>
        <v>1</v>
      </c>
      <c r="F607" s="1" t="b">
        <f>IF(ISNUMBER(SEARCH(Table2[[#Headers],[רשם]],Table2[[#This Row],[role]:[role]])),TRUE,FALSE)</f>
        <v>0</v>
      </c>
      <c r="G607" s="1" t="b">
        <f>IF(ISNUMBER(SEARCH(Table2[[#Headers],[מחוזי]],Table2[[#This Row],[role]:[role]])),TRUE,FALSE)</f>
        <v>0</v>
      </c>
      <c r="H607" s="1" t="b">
        <f>IF(ISNUMBER(SEARCH(Table2[[#Headers],[שלום]],Table2[[#This Row],[role]:[role]])),TRUE,FALSE)</f>
        <v>1</v>
      </c>
      <c r="I607" s="1" t="b">
        <f>IF(ISNUMBER(SEARCH(Table2[[#Headers],[אזורי]],Table2[[#This Row],[role]:[role]])),TRUE,FALSE)</f>
        <v>0</v>
      </c>
      <c r="J607" s="1" t="b">
        <f>IF(ISNUMBER(SEARCH(Table2[[#Headers],[ארצי]],Table2[[#This Row],[role]:[role]])),TRUE,FALSE)</f>
        <v>0</v>
      </c>
      <c r="K607" s="1" t="b">
        <f>IF(ISNUMBER(SEARCH(Table2[[#Headers],[עבודה]],Table2[[#This Row],[role]:[role]])),TRUE,FALSE)</f>
        <v>0</v>
      </c>
      <c r="L607" s="1" t="b">
        <f>IF(ISNUMBER(SEARCH(Table2[[#Headers],[עליון]],Table2[[#This Row],[role]:[role]])),TRUE,FALSE)</f>
        <v>0</v>
      </c>
      <c r="M607" s="1" t="b">
        <f>IF(ISNUMBER(SEARCH(Table2[[#Headers],[נוער]],Table2[[#This Row],[role]:[role]])),TRUE,FALSE)</f>
        <v>0</v>
      </c>
      <c r="N607" s="1" t="b">
        <f>IF(ISNUMBER(SEARCH(Table2[[#Headers],[משנה]],Table2[[#This Row],[role]:[role]])),TRUE,FALSE)</f>
        <v>0</v>
      </c>
      <c r="O607" s="1" t="b">
        <f>IF(ISNUMBER(SEARCH(Table2[[#Headers],[בתי המשפט]],Table2[[#This Row],[role]:[role]])),TRUE,FALSE)</f>
        <v>0</v>
      </c>
      <c r="P607" s="1" t="b">
        <f>IF(ISNUMBER(SEARCH(Table2[[#Headers],[מנהל]],Table2[[#This Row],[role]:[role]])),TRUE,FALSE)</f>
        <v>0</v>
      </c>
      <c r="Q607" s="1" t="b">
        <f>IF(ISNUMBER(SEARCH(Table2[[#Headers],[תעבורה]],Table2[[#This Row],[role]:[role]])),TRUE,FALSE)</f>
        <v>0</v>
      </c>
      <c r="R607" s="1" t="b">
        <f>IF(AND(Table2[[#This Row],[נשיא]]=TRUE,AND(Table2[[#This Row],[סגן]]=FALSE,Table2[[#This Row],[משנה]]=FALSE)),TRUE,FALSE)</f>
        <v>0</v>
      </c>
      <c r="S60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8" spans="1:20" x14ac:dyDescent="0.25">
      <c r="A608" s="1" t="s">
        <v>1537</v>
      </c>
      <c r="B608" s="1" t="str">
        <f>Table2[[#This Row],[Column1]]</f>
        <v>שופטת לעניני משפחה בית משפט משפחה בשלום קריות</v>
      </c>
      <c r="C608" s="1" t="b">
        <f>IF(ISNUMBER(SEARCH(Table2[[#Headers],[סגן]],Table2[[#This Row],[role]:[role]])),TRUE,FALSE)</f>
        <v>0</v>
      </c>
      <c r="D608" s="1" t="b">
        <f>IF(ISNUMBER(SEARCH(Table2[[#Headers],[נשיא]],Table2[[#This Row],[role]:[role]])),TRUE,FALSE)</f>
        <v>0</v>
      </c>
      <c r="E608" s="1" t="b">
        <f>IF(ISNUMBER(SEARCH(Table2[[#Headers],[שופט]],Table2[[#This Row],[role]:[role]])),TRUE,FALSE)</f>
        <v>1</v>
      </c>
      <c r="F608" s="1" t="b">
        <f>IF(ISNUMBER(SEARCH(Table2[[#Headers],[רשם]],Table2[[#This Row],[role]:[role]])),TRUE,FALSE)</f>
        <v>0</v>
      </c>
      <c r="G608" s="1" t="b">
        <f>IF(ISNUMBER(SEARCH(Table2[[#Headers],[מחוזי]],Table2[[#This Row],[role]:[role]])),TRUE,FALSE)</f>
        <v>0</v>
      </c>
      <c r="H608" s="1" t="b">
        <f>IF(ISNUMBER(SEARCH(Table2[[#Headers],[שלום]],Table2[[#This Row],[role]:[role]])),TRUE,FALSE)</f>
        <v>1</v>
      </c>
      <c r="I608" s="1" t="b">
        <f>IF(ISNUMBER(SEARCH(Table2[[#Headers],[אזורי]],Table2[[#This Row],[role]:[role]])),TRUE,FALSE)</f>
        <v>0</v>
      </c>
      <c r="J608" s="1" t="b">
        <f>IF(ISNUMBER(SEARCH(Table2[[#Headers],[ארצי]],Table2[[#This Row],[role]:[role]])),TRUE,FALSE)</f>
        <v>0</v>
      </c>
      <c r="K608" s="1" t="b">
        <f>IF(ISNUMBER(SEARCH(Table2[[#Headers],[עבודה]],Table2[[#This Row],[role]:[role]])),TRUE,FALSE)</f>
        <v>0</v>
      </c>
      <c r="L608" s="1" t="b">
        <f>IF(ISNUMBER(SEARCH(Table2[[#Headers],[עליון]],Table2[[#This Row],[role]:[role]])),TRUE,FALSE)</f>
        <v>0</v>
      </c>
      <c r="M608" s="1" t="b">
        <f>IF(ISNUMBER(SEARCH(Table2[[#Headers],[נוער]],Table2[[#This Row],[role]:[role]])),TRUE,FALSE)</f>
        <v>0</v>
      </c>
      <c r="N608" s="1" t="b">
        <f>IF(ISNUMBER(SEARCH(Table2[[#Headers],[משנה]],Table2[[#This Row],[role]:[role]])),TRUE,FALSE)</f>
        <v>0</v>
      </c>
      <c r="O608" s="1" t="b">
        <f>IF(ISNUMBER(SEARCH(Table2[[#Headers],[בתי המשפט]],Table2[[#This Row],[role]:[role]])),TRUE,FALSE)</f>
        <v>0</v>
      </c>
      <c r="P608" s="1" t="b">
        <f>IF(ISNUMBER(SEARCH(Table2[[#Headers],[מנהל]],Table2[[#This Row],[role]:[role]])),TRUE,FALSE)</f>
        <v>0</v>
      </c>
      <c r="Q608" s="1" t="b">
        <f>IF(ISNUMBER(SEARCH(Table2[[#Headers],[תעבורה]],Table2[[#This Row],[role]:[role]])),TRUE,FALSE)</f>
        <v>0</v>
      </c>
      <c r="R608" s="1" t="b">
        <f>IF(AND(Table2[[#This Row],[נשיא]]=TRUE,AND(Table2[[#This Row],[סגן]]=FALSE,Table2[[#This Row],[משנה]]=FALSE)),TRUE,FALSE)</f>
        <v>0</v>
      </c>
      <c r="S60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09" spans="1:20" x14ac:dyDescent="0.25">
      <c r="A609" s="1" t="s">
        <v>863</v>
      </c>
      <c r="B609" s="1" t="str">
        <f>Table2[[#This Row],[Column1]]</f>
        <v>שופטת נוער בית משפט השלום אשדוד</v>
      </c>
      <c r="C609" s="1" t="b">
        <f>IF(ISNUMBER(SEARCH(Table2[[#Headers],[סגן]],Table2[[#This Row],[role]:[role]])),TRUE,FALSE)</f>
        <v>0</v>
      </c>
      <c r="D609" s="1" t="b">
        <f>IF(ISNUMBER(SEARCH(Table2[[#Headers],[נשיא]],Table2[[#This Row],[role]:[role]])),TRUE,FALSE)</f>
        <v>0</v>
      </c>
      <c r="E609" s="1" t="b">
        <f>IF(ISNUMBER(SEARCH(Table2[[#Headers],[שופט]],Table2[[#This Row],[role]:[role]])),TRUE,FALSE)</f>
        <v>1</v>
      </c>
      <c r="F609" s="1" t="b">
        <f>IF(ISNUMBER(SEARCH(Table2[[#Headers],[רשם]],Table2[[#This Row],[role]:[role]])),TRUE,FALSE)</f>
        <v>0</v>
      </c>
      <c r="G609" s="1" t="b">
        <f>IF(ISNUMBER(SEARCH(Table2[[#Headers],[מחוזי]],Table2[[#This Row],[role]:[role]])),TRUE,FALSE)</f>
        <v>0</v>
      </c>
      <c r="H609" s="1" t="b">
        <f>IF(ISNUMBER(SEARCH(Table2[[#Headers],[שלום]],Table2[[#This Row],[role]:[role]])),TRUE,FALSE)</f>
        <v>1</v>
      </c>
      <c r="I609" s="1" t="b">
        <f>IF(ISNUMBER(SEARCH(Table2[[#Headers],[אזורי]],Table2[[#This Row],[role]:[role]])),TRUE,FALSE)</f>
        <v>0</v>
      </c>
      <c r="J609" s="1" t="b">
        <f>IF(ISNUMBER(SEARCH(Table2[[#Headers],[ארצי]],Table2[[#This Row],[role]:[role]])),TRUE,FALSE)</f>
        <v>0</v>
      </c>
      <c r="K609" s="1" t="b">
        <f>IF(ISNUMBER(SEARCH(Table2[[#Headers],[עבודה]],Table2[[#This Row],[role]:[role]])),TRUE,FALSE)</f>
        <v>0</v>
      </c>
      <c r="L609" s="1" t="b">
        <f>IF(ISNUMBER(SEARCH(Table2[[#Headers],[עליון]],Table2[[#This Row],[role]:[role]])),TRUE,FALSE)</f>
        <v>0</v>
      </c>
      <c r="M609" s="1" t="b">
        <f>IF(ISNUMBER(SEARCH(Table2[[#Headers],[נוער]],Table2[[#This Row],[role]:[role]])),TRUE,FALSE)</f>
        <v>1</v>
      </c>
      <c r="N609" s="1" t="b">
        <f>IF(ISNUMBER(SEARCH(Table2[[#Headers],[משנה]],Table2[[#This Row],[role]:[role]])),TRUE,FALSE)</f>
        <v>0</v>
      </c>
      <c r="O609" s="1" t="b">
        <f>IF(ISNUMBER(SEARCH(Table2[[#Headers],[בתי המשפט]],Table2[[#This Row],[role]:[role]])),TRUE,FALSE)</f>
        <v>0</v>
      </c>
      <c r="P609" s="1" t="b">
        <f>IF(ISNUMBER(SEARCH(Table2[[#Headers],[מנהל]],Table2[[#This Row],[role]:[role]])),TRUE,FALSE)</f>
        <v>0</v>
      </c>
      <c r="Q609" s="1" t="b">
        <f>IF(ISNUMBER(SEARCH(Table2[[#Headers],[תעבורה]],Table2[[#This Row],[role]:[role]])),TRUE,FALSE)</f>
        <v>0</v>
      </c>
      <c r="R609" s="1" t="b">
        <f>IF(AND(Table2[[#This Row],[נשיא]]=TRUE,AND(Table2[[#This Row],[סגן]]=FALSE,Table2[[#This Row],[משנה]]=FALSE)),TRUE,FALSE)</f>
        <v>0</v>
      </c>
      <c r="S60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0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10" spans="1:20" x14ac:dyDescent="0.25">
      <c r="A610" s="1" t="s">
        <v>832</v>
      </c>
      <c r="B610" s="1" t="str">
        <f>Table2[[#This Row],[Column1]]</f>
        <v>שופטת נוער בית משפט השלום חיפה</v>
      </c>
      <c r="C610" s="1" t="b">
        <f>IF(ISNUMBER(SEARCH(Table2[[#Headers],[סגן]],Table2[[#This Row],[role]:[role]])),TRUE,FALSE)</f>
        <v>0</v>
      </c>
      <c r="D610" s="1" t="b">
        <f>IF(ISNUMBER(SEARCH(Table2[[#Headers],[נשיא]],Table2[[#This Row],[role]:[role]])),TRUE,FALSE)</f>
        <v>0</v>
      </c>
      <c r="E610" s="1" t="b">
        <f>IF(ISNUMBER(SEARCH(Table2[[#Headers],[שופט]],Table2[[#This Row],[role]:[role]])),TRUE,FALSE)</f>
        <v>1</v>
      </c>
      <c r="F610" s="1" t="b">
        <f>IF(ISNUMBER(SEARCH(Table2[[#Headers],[רשם]],Table2[[#This Row],[role]:[role]])),TRUE,FALSE)</f>
        <v>0</v>
      </c>
      <c r="G610" s="1" t="b">
        <f>IF(ISNUMBER(SEARCH(Table2[[#Headers],[מחוזי]],Table2[[#This Row],[role]:[role]])),TRUE,FALSE)</f>
        <v>0</v>
      </c>
      <c r="H610" s="1" t="b">
        <f>IF(ISNUMBER(SEARCH(Table2[[#Headers],[שלום]],Table2[[#This Row],[role]:[role]])),TRUE,FALSE)</f>
        <v>1</v>
      </c>
      <c r="I610" s="1" t="b">
        <f>IF(ISNUMBER(SEARCH(Table2[[#Headers],[אזורי]],Table2[[#This Row],[role]:[role]])),TRUE,FALSE)</f>
        <v>0</v>
      </c>
      <c r="J610" s="1" t="b">
        <f>IF(ISNUMBER(SEARCH(Table2[[#Headers],[ארצי]],Table2[[#This Row],[role]:[role]])),TRUE,FALSE)</f>
        <v>0</v>
      </c>
      <c r="K610" s="1" t="b">
        <f>IF(ISNUMBER(SEARCH(Table2[[#Headers],[עבודה]],Table2[[#This Row],[role]:[role]])),TRUE,FALSE)</f>
        <v>0</v>
      </c>
      <c r="L610" s="1" t="b">
        <f>IF(ISNUMBER(SEARCH(Table2[[#Headers],[עליון]],Table2[[#This Row],[role]:[role]])),TRUE,FALSE)</f>
        <v>0</v>
      </c>
      <c r="M610" s="1" t="b">
        <f>IF(ISNUMBER(SEARCH(Table2[[#Headers],[נוער]],Table2[[#This Row],[role]:[role]])),TRUE,FALSE)</f>
        <v>1</v>
      </c>
      <c r="N610" s="1" t="b">
        <f>IF(ISNUMBER(SEARCH(Table2[[#Headers],[משנה]],Table2[[#This Row],[role]:[role]])),TRUE,FALSE)</f>
        <v>0</v>
      </c>
      <c r="O610" s="1" t="b">
        <f>IF(ISNUMBER(SEARCH(Table2[[#Headers],[בתי המשפט]],Table2[[#This Row],[role]:[role]])),TRUE,FALSE)</f>
        <v>0</v>
      </c>
      <c r="P610" s="1" t="b">
        <f>IF(ISNUMBER(SEARCH(Table2[[#Headers],[מנהל]],Table2[[#This Row],[role]:[role]])),TRUE,FALSE)</f>
        <v>0</v>
      </c>
      <c r="Q610" s="1" t="b">
        <f>IF(ISNUMBER(SEARCH(Table2[[#Headers],[תעבורה]],Table2[[#This Row],[role]:[role]])),TRUE,FALSE)</f>
        <v>0</v>
      </c>
      <c r="R610" s="1" t="b">
        <f>IF(AND(Table2[[#This Row],[נשיא]]=TRUE,AND(Table2[[#This Row],[סגן]]=FALSE,Table2[[#This Row],[משנה]]=FALSE)),TRUE,FALSE)</f>
        <v>0</v>
      </c>
      <c r="S61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11" spans="1:20" x14ac:dyDescent="0.25">
      <c r="A611" s="1" t="s">
        <v>3446</v>
      </c>
      <c r="B611" s="1" t="str">
        <f>Table2[[#This Row],[Column1]]</f>
        <v>שופטת נוער בית משפט השלום נתניה</v>
      </c>
      <c r="C611" s="1" t="b">
        <f>IF(ISNUMBER(SEARCH(Table2[[#Headers],[סגן]],Table2[[#This Row],[role]:[role]])),TRUE,FALSE)</f>
        <v>0</v>
      </c>
      <c r="D611" s="1" t="b">
        <f>IF(ISNUMBER(SEARCH(Table2[[#Headers],[נשיא]],Table2[[#This Row],[role]:[role]])),TRUE,FALSE)</f>
        <v>0</v>
      </c>
      <c r="E611" s="1" t="b">
        <f>IF(ISNUMBER(SEARCH(Table2[[#Headers],[שופט]],Table2[[#This Row],[role]:[role]])),TRUE,FALSE)</f>
        <v>1</v>
      </c>
      <c r="F611" s="1" t="b">
        <f>IF(ISNUMBER(SEARCH(Table2[[#Headers],[רשם]],Table2[[#This Row],[role]:[role]])),TRUE,FALSE)</f>
        <v>0</v>
      </c>
      <c r="G611" s="1" t="b">
        <f>IF(ISNUMBER(SEARCH(Table2[[#Headers],[מחוזי]],Table2[[#This Row],[role]:[role]])),TRUE,FALSE)</f>
        <v>0</v>
      </c>
      <c r="H611" s="1" t="b">
        <f>IF(ISNUMBER(SEARCH(Table2[[#Headers],[שלום]],Table2[[#This Row],[role]:[role]])),TRUE,FALSE)</f>
        <v>1</v>
      </c>
      <c r="I611" s="1" t="b">
        <f>IF(ISNUMBER(SEARCH(Table2[[#Headers],[אזורי]],Table2[[#This Row],[role]:[role]])),TRUE,FALSE)</f>
        <v>0</v>
      </c>
      <c r="J611" s="1" t="b">
        <f>IF(ISNUMBER(SEARCH(Table2[[#Headers],[ארצי]],Table2[[#This Row],[role]:[role]])),TRUE,FALSE)</f>
        <v>0</v>
      </c>
      <c r="K611" s="1" t="b">
        <f>IF(ISNUMBER(SEARCH(Table2[[#Headers],[עבודה]],Table2[[#This Row],[role]:[role]])),TRUE,FALSE)</f>
        <v>0</v>
      </c>
      <c r="L611" s="1" t="b">
        <f>IF(ISNUMBER(SEARCH(Table2[[#Headers],[עליון]],Table2[[#This Row],[role]:[role]])),TRUE,FALSE)</f>
        <v>0</v>
      </c>
      <c r="M611" s="1" t="b">
        <f>IF(ISNUMBER(SEARCH(Table2[[#Headers],[נוער]],Table2[[#This Row],[role]:[role]])),TRUE,FALSE)</f>
        <v>1</v>
      </c>
      <c r="N611" s="1" t="b">
        <f>IF(ISNUMBER(SEARCH(Table2[[#Headers],[משנה]],Table2[[#This Row],[role]:[role]])),TRUE,FALSE)</f>
        <v>0</v>
      </c>
      <c r="O611" s="1" t="b">
        <f>IF(ISNUMBER(SEARCH(Table2[[#Headers],[בתי המשפט]],Table2[[#This Row],[role]:[role]])),TRUE,FALSE)</f>
        <v>0</v>
      </c>
      <c r="P611" s="1" t="b">
        <f>IF(ISNUMBER(SEARCH(Table2[[#Headers],[מנהל]],Table2[[#This Row],[role]:[role]])),TRUE,FALSE)</f>
        <v>0</v>
      </c>
      <c r="Q611" s="1" t="b">
        <f>IF(ISNUMBER(SEARCH(Table2[[#Headers],[תעבורה]],Table2[[#This Row],[role]:[role]])),TRUE,FALSE)</f>
        <v>0</v>
      </c>
      <c r="R611" s="1" t="b">
        <f>IF(AND(Table2[[#This Row],[נשיא]]=TRUE,AND(Table2[[#This Row],[סגן]]=FALSE,Table2[[#This Row],[משנה]]=FALSE)),TRUE,FALSE)</f>
        <v>0</v>
      </c>
      <c r="S61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12" spans="1:20" x14ac:dyDescent="0.25">
      <c r="A612" s="1" t="s">
        <v>3469</v>
      </c>
      <c r="B612" s="1" t="str">
        <f>Table2[[#This Row],[Column1]]</f>
        <v>שופטת נוער בית משפט השלום תל-אביב</v>
      </c>
      <c r="C612" s="1" t="b">
        <f>IF(ISNUMBER(SEARCH(Table2[[#Headers],[סגן]],Table2[[#This Row],[role]:[role]])),TRUE,FALSE)</f>
        <v>0</v>
      </c>
      <c r="D612" s="1" t="b">
        <f>IF(ISNUMBER(SEARCH(Table2[[#Headers],[נשיא]],Table2[[#This Row],[role]:[role]])),TRUE,FALSE)</f>
        <v>0</v>
      </c>
      <c r="E612" s="1" t="b">
        <f>IF(ISNUMBER(SEARCH(Table2[[#Headers],[שופט]],Table2[[#This Row],[role]:[role]])),TRUE,FALSE)</f>
        <v>1</v>
      </c>
      <c r="F612" s="1" t="b">
        <f>IF(ISNUMBER(SEARCH(Table2[[#Headers],[רשם]],Table2[[#This Row],[role]:[role]])),TRUE,FALSE)</f>
        <v>0</v>
      </c>
      <c r="G612" s="1" t="b">
        <f>IF(ISNUMBER(SEARCH(Table2[[#Headers],[מחוזי]],Table2[[#This Row],[role]:[role]])),TRUE,FALSE)</f>
        <v>0</v>
      </c>
      <c r="H612" s="1" t="b">
        <f>IF(ISNUMBER(SEARCH(Table2[[#Headers],[שלום]],Table2[[#This Row],[role]:[role]])),TRUE,FALSE)</f>
        <v>1</v>
      </c>
      <c r="I612" s="1" t="b">
        <f>IF(ISNUMBER(SEARCH(Table2[[#Headers],[אזורי]],Table2[[#This Row],[role]:[role]])),TRUE,FALSE)</f>
        <v>0</v>
      </c>
      <c r="J612" s="1" t="b">
        <f>IF(ISNUMBER(SEARCH(Table2[[#Headers],[ארצי]],Table2[[#This Row],[role]:[role]])),TRUE,FALSE)</f>
        <v>0</v>
      </c>
      <c r="K612" s="1" t="b">
        <f>IF(ISNUMBER(SEARCH(Table2[[#Headers],[עבודה]],Table2[[#This Row],[role]:[role]])),TRUE,FALSE)</f>
        <v>0</v>
      </c>
      <c r="L612" s="1" t="b">
        <f>IF(ISNUMBER(SEARCH(Table2[[#Headers],[עליון]],Table2[[#This Row],[role]:[role]])),TRUE,FALSE)</f>
        <v>0</v>
      </c>
      <c r="M612" s="1" t="b">
        <f>IF(ISNUMBER(SEARCH(Table2[[#Headers],[נוער]],Table2[[#This Row],[role]:[role]])),TRUE,FALSE)</f>
        <v>1</v>
      </c>
      <c r="N612" s="1" t="b">
        <f>IF(ISNUMBER(SEARCH(Table2[[#Headers],[משנה]],Table2[[#This Row],[role]:[role]])),TRUE,FALSE)</f>
        <v>0</v>
      </c>
      <c r="O612" s="1" t="b">
        <f>IF(ISNUMBER(SEARCH(Table2[[#Headers],[בתי המשפט]],Table2[[#This Row],[role]:[role]])),TRUE,FALSE)</f>
        <v>0</v>
      </c>
      <c r="P612" s="1" t="b">
        <f>IF(ISNUMBER(SEARCH(Table2[[#Headers],[מנהל]],Table2[[#This Row],[role]:[role]])),TRUE,FALSE)</f>
        <v>0</v>
      </c>
      <c r="Q612" s="1" t="b">
        <f>IF(ISNUMBER(SEARCH(Table2[[#Headers],[תעבורה]],Table2[[#This Row],[role]:[role]])),TRUE,FALSE)</f>
        <v>0</v>
      </c>
      <c r="R612" s="1" t="b">
        <f>IF(AND(Table2[[#This Row],[נשיא]]=TRUE,AND(Table2[[#This Row],[סגן]]=FALSE,Table2[[#This Row],[משנה]]=FALSE)),TRUE,FALSE)</f>
        <v>0</v>
      </c>
      <c r="S61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13" spans="1:20" x14ac:dyDescent="0.25">
      <c r="A613" s="1" t="s">
        <v>897</v>
      </c>
      <c r="B613" s="1" t="str">
        <f>Table2[[#This Row],[Column1]]</f>
        <v>שופטת נוער בית משפט השלום תל-אביב בדימוס</v>
      </c>
      <c r="C613" s="1" t="b">
        <f>IF(ISNUMBER(SEARCH(Table2[[#Headers],[סגן]],Table2[[#This Row],[role]:[role]])),TRUE,FALSE)</f>
        <v>0</v>
      </c>
      <c r="D613" s="1" t="b">
        <f>IF(ISNUMBER(SEARCH(Table2[[#Headers],[נשיא]],Table2[[#This Row],[role]:[role]])),TRUE,FALSE)</f>
        <v>0</v>
      </c>
      <c r="E613" s="1" t="b">
        <f>IF(ISNUMBER(SEARCH(Table2[[#Headers],[שופט]],Table2[[#This Row],[role]:[role]])),TRUE,FALSE)</f>
        <v>1</v>
      </c>
      <c r="F613" s="1" t="b">
        <f>IF(ISNUMBER(SEARCH(Table2[[#Headers],[רשם]],Table2[[#This Row],[role]:[role]])),TRUE,FALSE)</f>
        <v>0</v>
      </c>
      <c r="G613" s="1" t="b">
        <f>IF(ISNUMBER(SEARCH(Table2[[#Headers],[מחוזי]],Table2[[#This Row],[role]:[role]])),TRUE,FALSE)</f>
        <v>0</v>
      </c>
      <c r="H613" s="1" t="b">
        <f>IF(ISNUMBER(SEARCH(Table2[[#Headers],[שלום]],Table2[[#This Row],[role]:[role]])),TRUE,FALSE)</f>
        <v>1</v>
      </c>
      <c r="I613" s="1" t="b">
        <f>IF(ISNUMBER(SEARCH(Table2[[#Headers],[אזורי]],Table2[[#This Row],[role]:[role]])),TRUE,FALSE)</f>
        <v>0</v>
      </c>
      <c r="J613" s="1" t="b">
        <f>IF(ISNUMBER(SEARCH(Table2[[#Headers],[ארצי]],Table2[[#This Row],[role]:[role]])),TRUE,FALSE)</f>
        <v>0</v>
      </c>
      <c r="K613" s="1" t="b">
        <f>IF(ISNUMBER(SEARCH(Table2[[#Headers],[עבודה]],Table2[[#This Row],[role]:[role]])),TRUE,FALSE)</f>
        <v>0</v>
      </c>
      <c r="L613" s="1" t="b">
        <f>IF(ISNUMBER(SEARCH(Table2[[#Headers],[עליון]],Table2[[#This Row],[role]:[role]])),TRUE,FALSE)</f>
        <v>0</v>
      </c>
      <c r="M613" s="1" t="b">
        <f>IF(ISNUMBER(SEARCH(Table2[[#Headers],[נוער]],Table2[[#This Row],[role]:[role]])),TRUE,FALSE)</f>
        <v>1</v>
      </c>
      <c r="N613" s="1" t="b">
        <f>IF(ISNUMBER(SEARCH(Table2[[#Headers],[משנה]],Table2[[#This Row],[role]:[role]])),TRUE,FALSE)</f>
        <v>0</v>
      </c>
      <c r="O613" s="1" t="b">
        <f>IF(ISNUMBER(SEARCH(Table2[[#Headers],[בתי המשפט]],Table2[[#This Row],[role]:[role]])),TRUE,FALSE)</f>
        <v>0</v>
      </c>
      <c r="P613" s="1" t="b">
        <f>IF(ISNUMBER(SEARCH(Table2[[#Headers],[מנהל]],Table2[[#This Row],[role]:[role]])),TRUE,FALSE)</f>
        <v>0</v>
      </c>
      <c r="Q613" s="1" t="b">
        <f>IF(ISNUMBER(SEARCH(Table2[[#Headers],[תעבורה]],Table2[[#This Row],[role]:[role]])),TRUE,FALSE)</f>
        <v>0</v>
      </c>
      <c r="R613" s="1" t="b">
        <f>IF(AND(Table2[[#This Row],[נשיא]]=TRUE,AND(Table2[[#This Row],[סגן]]=FALSE,Table2[[#This Row],[משנה]]=FALSE)),TRUE,FALSE)</f>
        <v>0</v>
      </c>
      <c r="S61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14" spans="1:20" x14ac:dyDescent="0.25">
      <c r="A614" s="1" t="s">
        <v>388</v>
      </c>
      <c r="B614" s="1" t="str">
        <f>Table2[[#This Row],[Column1]]</f>
        <v>שופטת נוער בית משפט נוער בשלום נצרת</v>
      </c>
      <c r="C614" s="1" t="b">
        <f>IF(ISNUMBER(SEARCH(Table2[[#Headers],[סגן]],Table2[[#This Row],[role]:[role]])),TRUE,FALSE)</f>
        <v>0</v>
      </c>
      <c r="D614" s="1" t="b">
        <f>IF(ISNUMBER(SEARCH(Table2[[#Headers],[נשיא]],Table2[[#This Row],[role]:[role]])),TRUE,FALSE)</f>
        <v>0</v>
      </c>
      <c r="E614" s="1" t="b">
        <f>IF(ISNUMBER(SEARCH(Table2[[#Headers],[שופט]],Table2[[#This Row],[role]:[role]])),TRUE,FALSE)</f>
        <v>1</v>
      </c>
      <c r="F614" s="1" t="b">
        <f>IF(ISNUMBER(SEARCH(Table2[[#Headers],[רשם]],Table2[[#This Row],[role]:[role]])),TRUE,FALSE)</f>
        <v>0</v>
      </c>
      <c r="G614" s="1" t="b">
        <f>IF(ISNUMBER(SEARCH(Table2[[#Headers],[מחוזי]],Table2[[#This Row],[role]:[role]])),TRUE,FALSE)</f>
        <v>0</v>
      </c>
      <c r="H614" s="1" t="b">
        <f>IF(ISNUMBER(SEARCH(Table2[[#Headers],[שלום]],Table2[[#This Row],[role]:[role]])),TRUE,FALSE)</f>
        <v>1</v>
      </c>
      <c r="I614" s="1" t="b">
        <f>IF(ISNUMBER(SEARCH(Table2[[#Headers],[אזורי]],Table2[[#This Row],[role]:[role]])),TRUE,FALSE)</f>
        <v>0</v>
      </c>
      <c r="J614" s="1" t="b">
        <f>IF(ISNUMBER(SEARCH(Table2[[#Headers],[ארצי]],Table2[[#This Row],[role]:[role]])),TRUE,FALSE)</f>
        <v>0</v>
      </c>
      <c r="K614" s="1" t="b">
        <f>IF(ISNUMBER(SEARCH(Table2[[#Headers],[עבודה]],Table2[[#This Row],[role]:[role]])),TRUE,FALSE)</f>
        <v>0</v>
      </c>
      <c r="L614" s="1" t="b">
        <f>IF(ISNUMBER(SEARCH(Table2[[#Headers],[עליון]],Table2[[#This Row],[role]:[role]])),TRUE,FALSE)</f>
        <v>0</v>
      </c>
      <c r="M614" s="1" t="b">
        <f>IF(ISNUMBER(SEARCH(Table2[[#Headers],[נוער]],Table2[[#This Row],[role]:[role]])),TRUE,FALSE)</f>
        <v>1</v>
      </c>
      <c r="N614" s="1" t="b">
        <f>IF(ISNUMBER(SEARCH(Table2[[#Headers],[משנה]],Table2[[#This Row],[role]:[role]])),TRUE,FALSE)</f>
        <v>0</v>
      </c>
      <c r="O614" s="1" t="b">
        <f>IF(ISNUMBER(SEARCH(Table2[[#Headers],[בתי המשפט]],Table2[[#This Row],[role]:[role]])),TRUE,FALSE)</f>
        <v>0</v>
      </c>
      <c r="P614" s="1" t="b">
        <f>IF(ISNUMBER(SEARCH(Table2[[#Headers],[מנהל]],Table2[[#This Row],[role]:[role]])),TRUE,FALSE)</f>
        <v>0</v>
      </c>
      <c r="Q614" s="1" t="b">
        <f>IF(ISNUMBER(SEARCH(Table2[[#Headers],[תעבורה]],Table2[[#This Row],[role]:[role]])),TRUE,FALSE)</f>
        <v>0</v>
      </c>
      <c r="R614" s="1" t="b">
        <f>IF(AND(Table2[[#This Row],[נשיא]]=TRUE,AND(Table2[[#This Row],[סגן]]=FALSE,Table2[[#This Row],[משנה]]=FALSE)),TRUE,FALSE)</f>
        <v>0</v>
      </c>
      <c r="S61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15" spans="1:20" x14ac:dyDescent="0.25">
      <c r="A615" s="1" t="s">
        <v>3258</v>
      </c>
      <c r="B615" s="1" t="str">
        <f>Table2[[#This Row],[Column1]]</f>
        <v>שופטת נוער השלום פ"ת</v>
      </c>
      <c r="C615" s="1" t="b">
        <f>IF(ISNUMBER(SEARCH(Table2[[#Headers],[סגן]],Table2[[#This Row],[role]:[role]])),TRUE,FALSE)</f>
        <v>0</v>
      </c>
      <c r="D615" s="1" t="b">
        <f>IF(ISNUMBER(SEARCH(Table2[[#Headers],[נשיא]],Table2[[#This Row],[role]:[role]])),TRUE,FALSE)</f>
        <v>0</v>
      </c>
      <c r="E615" s="1" t="b">
        <f>IF(ISNUMBER(SEARCH(Table2[[#Headers],[שופט]],Table2[[#This Row],[role]:[role]])),TRUE,FALSE)</f>
        <v>1</v>
      </c>
      <c r="F615" s="1" t="b">
        <f>IF(ISNUMBER(SEARCH(Table2[[#Headers],[רשם]],Table2[[#This Row],[role]:[role]])),TRUE,FALSE)</f>
        <v>0</v>
      </c>
      <c r="G615" s="1" t="b">
        <f>IF(ISNUMBER(SEARCH(Table2[[#Headers],[מחוזי]],Table2[[#This Row],[role]:[role]])),TRUE,FALSE)</f>
        <v>0</v>
      </c>
      <c r="H615" s="1" t="b">
        <f>IF(ISNUMBER(SEARCH(Table2[[#Headers],[שלום]],Table2[[#This Row],[role]:[role]])),TRUE,FALSE)</f>
        <v>1</v>
      </c>
      <c r="I615" s="1" t="b">
        <f>IF(ISNUMBER(SEARCH(Table2[[#Headers],[אזורי]],Table2[[#This Row],[role]:[role]])),TRUE,FALSE)</f>
        <v>0</v>
      </c>
      <c r="J615" s="1" t="b">
        <f>IF(ISNUMBER(SEARCH(Table2[[#Headers],[ארצי]],Table2[[#This Row],[role]:[role]])),TRUE,FALSE)</f>
        <v>0</v>
      </c>
      <c r="K615" s="1" t="b">
        <f>IF(ISNUMBER(SEARCH(Table2[[#Headers],[עבודה]],Table2[[#This Row],[role]:[role]])),TRUE,FALSE)</f>
        <v>0</v>
      </c>
      <c r="L615" s="1" t="b">
        <f>IF(ISNUMBER(SEARCH(Table2[[#Headers],[עליון]],Table2[[#This Row],[role]:[role]])),TRUE,FALSE)</f>
        <v>0</v>
      </c>
      <c r="M615" s="1" t="b">
        <f>IF(ISNUMBER(SEARCH(Table2[[#Headers],[נוער]],Table2[[#This Row],[role]:[role]])),TRUE,FALSE)</f>
        <v>1</v>
      </c>
      <c r="N615" s="1" t="b">
        <f>IF(ISNUMBER(SEARCH(Table2[[#Headers],[משנה]],Table2[[#This Row],[role]:[role]])),TRUE,FALSE)</f>
        <v>0</v>
      </c>
      <c r="O615" s="1" t="b">
        <f>IF(ISNUMBER(SEARCH(Table2[[#Headers],[בתי המשפט]],Table2[[#This Row],[role]:[role]])),TRUE,FALSE)</f>
        <v>0</v>
      </c>
      <c r="P615" s="1" t="b">
        <f>IF(ISNUMBER(SEARCH(Table2[[#Headers],[מנהל]],Table2[[#This Row],[role]:[role]])),TRUE,FALSE)</f>
        <v>0</v>
      </c>
      <c r="Q615" s="1" t="b">
        <f>IF(ISNUMBER(SEARCH(Table2[[#Headers],[תעבורה]],Table2[[#This Row],[role]:[role]])),TRUE,FALSE)</f>
        <v>0</v>
      </c>
      <c r="R615" s="1" t="b">
        <f>IF(AND(Table2[[#This Row],[נשיא]]=TRUE,AND(Table2[[#This Row],[סגן]]=FALSE,Table2[[#This Row],[משנה]]=FALSE)),TRUE,FALSE)</f>
        <v>0</v>
      </c>
      <c r="S61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16" spans="1:20" x14ac:dyDescent="0.25">
      <c r="A616" s="1" t="s">
        <v>3661</v>
      </c>
      <c r="B616" s="1" t="str">
        <f>Table2[[#This Row],[Column1]]</f>
        <v>שופטת רשמת בית הדין הארצי לעבודה</v>
      </c>
      <c r="C616" s="1" t="b">
        <f>IF(ISNUMBER(SEARCH(Table2[[#Headers],[סגן]],Table2[[#This Row],[role]:[role]])),TRUE,FALSE)</f>
        <v>0</v>
      </c>
      <c r="D616" s="1" t="b">
        <f>IF(ISNUMBER(SEARCH(Table2[[#Headers],[נשיא]],Table2[[#This Row],[role]:[role]])),TRUE,FALSE)</f>
        <v>0</v>
      </c>
      <c r="E616" s="1" t="b">
        <f>IF(ISNUMBER(SEARCH(Table2[[#Headers],[שופט]],Table2[[#This Row],[role]:[role]])),TRUE,FALSE)</f>
        <v>1</v>
      </c>
      <c r="F616" s="1" t="b">
        <f>IF(ISNUMBER(SEARCH(Table2[[#Headers],[רשם]],Table2[[#This Row],[role]:[role]])),TRUE,FALSE)</f>
        <v>1</v>
      </c>
      <c r="G616" s="1" t="b">
        <f>IF(ISNUMBER(SEARCH(Table2[[#Headers],[מחוזי]],Table2[[#This Row],[role]:[role]])),TRUE,FALSE)</f>
        <v>0</v>
      </c>
      <c r="H616" s="1" t="b">
        <f>IF(ISNUMBER(SEARCH(Table2[[#Headers],[שלום]],Table2[[#This Row],[role]:[role]])),TRUE,FALSE)</f>
        <v>0</v>
      </c>
      <c r="I616" s="1" t="b">
        <f>IF(ISNUMBER(SEARCH(Table2[[#Headers],[אזורי]],Table2[[#This Row],[role]:[role]])),TRUE,FALSE)</f>
        <v>0</v>
      </c>
      <c r="J616" s="1" t="b">
        <f>IF(ISNUMBER(SEARCH(Table2[[#Headers],[ארצי]],Table2[[#This Row],[role]:[role]])),TRUE,FALSE)</f>
        <v>1</v>
      </c>
      <c r="K616" s="1" t="b">
        <f>IF(ISNUMBER(SEARCH(Table2[[#Headers],[עבודה]],Table2[[#This Row],[role]:[role]])),TRUE,FALSE)</f>
        <v>1</v>
      </c>
      <c r="L616" s="1" t="b">
        <f>IF(ISNUMBER(SEARCH(Table2[[#Headers],[עליון]],Table2[[#This Row],[role]:[role]])),TRUE,FALSE)</f>
        <v>0</v>
      </c>
      <c r="M616" s="1" t="b">
        <f>IF(ISNUMBER(SEARCH(Table2[[#Headers],[נוער]],Table2[[#This Row],[role]:[role]])),TRUE,FALSE)</f>
        <v>0</v>
      </c>
      <c r="N616" s="1" t="b">
        <f>IF(ISNUMBER(SEARCH(Table2[[#Headers],[משנה]],Table2[[#This Row],[role]:[role]])),TRUE,FALSE)</f>
        <v>0</v>
      </c>
      <c r="O616" s="1" t="b">
        <f>IF(ISNUMBER(SEARCH(Table2[[#Headers],[בתי המשפט]],Table2[[#This Row],[role]:[role]])),TRUE,FALSE)</f>
        <v>0</v>
      </c>
      <c r="P616" s="1" t="b">
        <f>IF(ISNUMBER(SEARCH(Table2[[#Headers],[מנהל]],Table2[[#This Row],[role]:[role]])),TRUE,FALSE)</f>
        <v>0</v>
      </c>
      <c r="Q616" s="1" t="b">
        <f>IF(ISNUMBER(SEARCH(Table2[[#Headers],[תעבורה]],Table2[[#This Row],[role]:[role]])),TRUE,FALSE)</f>
        <v>0</v>
      </c>
      <c r="R616" s="1" t="b">
        <f>IF(AND(Table2[[#This Row],[נשיא]]=TRUE,AND(Table2[[#This Row],[סגן]]=FALSE,Table2[[#This Row],[משנה]]=FALSE)),TRUE,FALSE)</f>
        <v>0</v>
      </c>
      <c r="S61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617" spans="1:20" x14ac:dyDescent="0.25">
      <c r="A617" s="1" t="s">
        <v>3341</v>
      </c>
      <c r="B617" s="1" t="str">
        <f>Table2[[#This Row],[Column1]]</f>
        <v>שופטת של ביהמ"ש המחוזי תל אביב</v>
      </c>
      <c r="C617" s="1" t="b">
        <f>IF(ISNUMBER(SEARCH(Table2[[#Headers],[סגן]],Table2[[#This Row],[role]:[role]])),TRUE,FALSE)</f>
        <v>0</v>
      </c>
      <c r="D617" s="1" t="b">
        <f>IF(ISNUMBER(SEARCH(Table2[[#Headers],[נשיא]],Table2[[#This Row],[role]:[role]])),TRUE,FALSE)</f>
        <v>0</v>
      </c>
      <c r="E617" s="1" t="b">
        <f>IF(ISNUMBER(SEARCH(Table2[[#Headers],[שופט]],Table2[[#This Row],[role]:[role]])),TRUE,FALSE)</f>
        <v>1</v>
      </c>
      <c r="F617" s="1" t="b">
        <f>IF(ISNUMBER(SEARCH(Table2[[#Headers],[רשם]],Table2[[#This Row],[role]:[role]])),TRUE,FALSE)</f>
        <v>0</v>
      </c>
      <c r="G617" s="1" t="b">
        <f>IF(ISNUMBER(SEARCH(Table2[[#Headers],[מחוזי]],Table2[[#This Row],[role]:[role]])),TRUE,FALSE)</f>
        <v>1</v>
      </c>
      <c r="H617" s="1" t="b">
        <f>IF(ISNUMBER(SEARCH(Table2[[#Headers],[שלום]],Table2[[#This Row],[role]:[role]])),TRUE,FALSE)</f>
        <v>0</v>
      </c>
      <c r="I617" s="1" t="b">
        <f>IF(ISNUMBER(SEARCH(Table2[[#Headers],[אזורי]],Table2[[#This Row],[role]:[role]])),TRUE,FALSE)</f>
        <v>0</v>
      </c>
      <c r="J617" s="1" t="b">
        <f>IF(ISNUMBER(SEARCH(Table2[[#Headers],[ארצי]],Table2[[#This Row],[role]:[role]])),TRUE,FALSE)</f>
        <v>0</v>
      </c>
      <c r="K617" s="1" t="b">
        <f>IF(ISNUMBER(SEARCH(Table2[[#Headers],[עבודה]],Table2[[#This Row],[role]:[role]])),TRUE,FALSE)</f>
        <v>0</v>
      </c>
      <c r="L617" s="1" t="b">
        <f>IF(ISNUMBER(SEARCH(Table2[[#Headers],[עליון]],Table2[[#This Row],[role]:[role]])),TRUE,FALSE)</f>
        <v>0</v>
      </c>
      <c r="M617" s="1" t="b">
        <f>IF(ISNUMBER(SEARCH(Table2[[#Headers],[נוער]],Table2[[#This Row],[role]:[role]])),TRUE,FALSE)</f>
        <v>0</v>
      </c>
      <c r="N617" s="1" t="b">
        <f>IF(ISNUMBER(SEARCH(Table2[[#Headers],[משנה]],Table2[[#This Row],[role]:[role]])),TRUE,FALSE)</f>
        <v>0</v>
      </c>
      <c r="O617" s="1" t="b">
        <f>IF(ISNUMBER(SEARCH(Table2[[#Headers],[בתי המשפט]],Table2[[#This Row],[role]:[role]])),TRUE,FALSE)</f>
        <v>0</v>
      </c>
      <c r="P617" s="1" t="b">
        <f>IF(ISNUMBER(SEARCH(Table2[[#Headers],[מנהל]],Table2[[#This Row],[role]:[role]])),TRUE,FALSE)</f>
        <v>0</v>
      </c>
      <c r="Q617" s="1" t="b">
        <f>IF(ISNUMBER(SEARCH(Table2[[#Headers],[תעבורה]],Table2[[#This Row],[role]:[role]])),TRUE,FALSE)</f>
        <v>0</v>
      </c>
      <c r="R617" s="1" t="b">
        <f>IF(AND(Table2[[#This Row],[נשיא]]=TRUE,AND(Table2[[#This Row],[סגן]]=FALSE,Table2[[#This Row],[משנה]]=FALSE)),TRUE,FALSE)</f>
        <v>0</v>
      </c>
      <c r="S61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618" spans="1:20" x14ac:dyDescent="0.25">
      <c r="A618" s="1" t="s">
        <v>1824</v>
      </c>
      <c r="B618" s="1" t="str">
        <f>Table2[[#This Row],[Column1]]</f>
        <v>שופטת של בימ"ש האזורי לעבודה תל אביב</v>
      </c>
      <c r="C618" s="1" t="b">
        <f>IF(ISNUMBER(SEARCH(Table2[[#Headers],[סגן]],Table2[[#This Row],[role]:[role]])),TRUE,FALSE)</f>
        <v>0</v>
      </c>
      <c r="D618" s="1" t="b">
        <f>IF(ISNUMBER(SEARCH(Table2[[#Headers],[נשיא]],Table2[[#This Row],[role]:[role]])),TRUE,FALSE)</f>
        <v>0</v>
      </c>
      <c r="E618" s="1" t="b">
        <f>IF(ISNUMBER(SEARCH(Table2[[#Headers],[שופט]],Table2[[#This Row],[role]:[role]])),TRUE,FALSE)</f>
        <v>1</v>
      </c>
      <c r="F618" s="1" t="b">
        <f>IF(ISNUMBER(SEARCH(Table2[[#Headers],[רשם]],Table2[[#This Row],[role]:[role]])),TRUE,FALSE)</f>
        <v>0</v>
      </c>
      <c r="G618" s="1" t="b">
        <f>IF(ISNUMBER(SEARCH(Table2[[#Headers],[מחוזי]],Table2[[#This Row],[role]:[role]])),TRUE,FALSE)</f>
        <v>0</v>
      </c>
      <c r="H618" s="1" t="b">
        <f>IF(ISNUMBER(SEARCH(Table2[[#Headers],[שלום]],Table2[[#This Row],[role]:[role]])),TRUE,FALSE)</f>
        <v>0</v>
      </c>
      <c r="I618" s="1" t="b">
        <f>IF(ISNUMBER(SEARCH(Table2[[#Headers],[אזורי]],Table2[[#This Row],[role]:[role]])),TRUE,FALSE)</f>
        <v>1</v>
      </c>
      <c r="J618" s="1" t="b">
        <f>IF(ISNUMBER(SEARCH(Table2[[#Headers],[ארצי]],Table2[[#This Row],[role]:[role]])),TRUE,FALSE)</f>
        <v>0</v>
      </c>
      <c r="K618" s="1" t="b">
        <f>IF(ISNUMBER(SEARCH(Table2[[#Headers],[עבודה]],Table2[[#This Row],[role]:[role]])),TRUE,FALSE)</f>
        <v>1</v>
      </c>
      <c r="L618" s="1" t="b">
        <f>IF(ISNUMBER(SEARCH(Table2[[#Headers],[עליון]],Table2[[#This Row],[role]:[role]])),TRUE,FALSE)</f>
        <v>0</v>
      </c>
      <c r="M618" s="1" t="b">
        <f>IF(ISNUMBER(SEARCH(Table2[[#Headers],[נוער]],Table2[[#This Row],[role]:[role]])),TRUE,FALSE)</f>
        <v>0</v>
      </c>
      <c r="N618" s="1" t="b">
        <f>IF(ISNUMBER(SEARCH(Table2[[#Headers],[משנה]],Table2[[#This Row],[role]:[role]])),TRUE,FALSE)</f>
        <v>0</v>
      </c>
      <c r="O618" s="1" t="b">
        <f>IF(ISNUMBER(SEARCH(Table2[[#Headers],[בתי המשפט]],Table2[[#This Row],[role]:[role]])),TRUE,FALSE)</f>
        <v>0</v>
      </c>
      <c r="P618" s="1" t="b">
        <f>IF(ISNUMBER(SEARCH(Table2[[#Headers],[מנהל]],Table2[[#This Row],[role]:[role]])),TRUE,FALSE)</f>
        <v>0</v>
      </c>
      <c r="Q618" s="1" t="b">
        <f>IF(ISNUMBER(SEARCH(Table2[[#Headers],[תעבורה]],Table2[[#This Row],[role]:[role]])),TRUE,FALSE)</f>
        <v>0</v>
      </c>
      <c r="R618" s="1" t="b">
        <f>IF(AND(Table2[[#This Row],[נשיא]]=TRUE,AND(Table2[[#This Row],[סגן]]=FALSE,Table2[[#This Row],[משנה]]=FALSE)),TRUE,FALSE)</f>
        <v>0</v>
      </c>
      <c r="S61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האזורי לעבודה</v>
      </c>
    </row>
    <row r="619" spans="1:20" x14ac:dyDescent="0.25">
      <c r="A619" s="1" t="s">
        <v>1470</v>
      </c>
      <c r="B619" s="1" t="str">
        <f>Table2[[#This Row],[Column1]]</f>
        <v>שופטת של בימ"ש מחוזי</v>
      </c>
      <c r="C619" s="1" t="b">
        <f>IF(ISNUMBER(SEARCH(Table2[[#Headers],[סגן]],Table2[[#This Row],[role]:[role]])),TRUE,FALSE)</f>
        <v>0</v>
      </c>
      <c r="D619" s="1" t="b">
        <f>IF(ISNUMBER(SEARCH(Table2[[#Headers],[נשיא]],Table2[[#This Row],[role]:[role]])),TRUE,FALSE)</f>
        <v>0</v>
      </c>
      <c r="E619" s="1" t="b">
        <f>IF(ISNUMBER(SEARCH(Table2[[#Headers],[שופט]],Table2[[#This Row],[role]:[role]])),TRUE,FALSE)</f>
        <v>1</v>
      </c>
      <c r="F619" s="1" t="b">
        <f>IF(ISNUMBER(SEARCH(Table2[[#Headers],[רשם]],Table2[[#This Row],[role]:[role]])),TRUE,FALSE)</f>
        <v>0</v>
      </c>
      <c r="G619" s="1" t="b">
        <f>IF(ISNUMBER(SEARCH(Table2[[#Headers],[מחוזי]],Table2[[#This Row],[role]:[role]])),TRUE,FALSE)</f>
        <v>1</v>
      </c>
      <c r="H619" s="1" t="b">
        <f>IF(ISNUMBER(SEARCH(Table2[[#Headers],[שלום]],Table2[[#This Row],[role]:[role]])),TRUE,FALSE)</f>
        <v>0</v>
      </c>
      <c r="I619" s="1" t="b">
        <f>IF(ISNUMBER(SEARCH(Table2[[#Headers],[אזורי]],Table2[[#This Row],[role]:[role]])),TRUE,FALSE)</f>
        <v>0</v>
      </c>
      <c r="J619" s="1" t="b">
        <f>IF(ISNUMBER(SEARCH(Table2[[#Headers],[ארצי]],Table2[[#This Row],[role]:[role]])),TRUE,FALSE)</f>
        <v>0</v>
      </c>
      <c r="K619" s="1" t="b">
        <f>IF(ISNUMBER(SEARCH(Table2[[#Headers],[עבודה]],Table2[[#This Row],[role]:[role]])),TRUE,FALSE)</f>
        <v>0</v>
      </c>
      <c r="L619" s="1" t="b">
        <f>IF(ISNUMBER(SEARCH(Table2[[#Headers],[עליון]],Table2[[#This Row],[role]:[role]])),TRUE,FALSE)</f>
        <v>0</v>
      </c>
      <c r="M619" s="1" t="b">
        <f>IF(ISNUMBER(SEARCH(Table2[[#Headers],[נוער]],Table2[[#This Row],[role]:[role]])),TRUE,FALSE)</f>
        <v>0</v>
      </c>
      <c r="N619" s="1" t="b">
        <f>IF(ISNUMBER(SEARCH(Table2[[#Headers],[משנה]],Table2[[#This Row],[role]:[role]])),TRUE,FALSE)</f>
        <v>0</v>
      </c>
      <c r="O619" s="1" t="b">
        <f>IF(ISNUMBER(SEARCH(Table2[[#Headers],[בתי המשפט]],Table2[[#This Row],[role]:[role]])),TRUE,FALSE)</f>
        <v>0</v>
      </c>
      <c r="P619" s="1" t="b">
        <f>IF(ISNUMBER(SEARCH(Table2[[#Headers],[מנהל]],Table2[[#This Row],[role]:[role]])),TRUE,FALSE)</f>
        <v>0</v>
      </c>
      <c r="Q619" s="1" t="b">
        <f>IF(ISNUMBER(SEARCH(Table2[[#Headers],[תעבורה]],Table2[[#This Row],[role]:[role]])),TRUE,FALSE)</f>
        <v>0</v>
      </c>
      <c r="R619" s="1" t="b">
        <f>IF(AND(Table2[[#This Row],[נשיא]]=TRUE,AND(Table2[[#This Row],[סגן]]=FALSE,Table2[[#This Row],[משנה]]=FALSE)),TRUE,FALSE)</f>
        <v>0</v>
      </c>
      <c r="S61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1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620" spans="1:20" x14ac:dyDescent="0.25">
      <c r="A620" s="1" t="s">
        <v>3240</v>
      </c>
      <c r="B620" s="1" t="str">
        <f>Table2[[#This Row],[Column1]]</f>
        <v>שופטת של בימ"ש מחוזי תל אביב</v>
      </c>
      <c r="C620" s="1" t="b">
        <f>IF(ISNUMBER(SEARCH(Table2[[#Headers],[סגן]],Table2[[#This Row],[role]:[role]])),TRUE,FALSE)</f>
        <v>0</v>
      </c>
      <c r="D620" s="1" t="b">
        <f>IF(ISNUMBER(SEARCH(Table2[[#Headers],[נשיא]],Table2[[#This Row],[role]:[role]])),TRUE,FALSE)</f>
        <v>0</v>
      </c>
      <c r="E620" s="1" t="b">
        <f>IF(ISNUMBER(SEARCH(Table2[[#Headers],[שופט]],Table2[[#This Row],[role]:[role]])),TRUE,FALSE)</f>
        <v>1</v>
      </c>
      <c r="F620" s="1" t="b">
        <f>IF(ISNUMBER(SEARCH(Table2[[#Headers],[רשם]],Table2[[#This Row],[role]:[role]])),TRUE,FALSE)</f>
        <v>0</v>
      </c>
      <c r="G620" s="1" t="b">
        <f>IF(ISNUMBER(SEARCH(Table2[[#Headers],[מחוזי]],Table2[[#This Row],[role]:[role]])),TRUE,FALSE)</f>
        <v>1</v>
      </c>
      <c r="H620" s="1" t="b">
        <f>IF(ISNUMBER(SEARCH(Table2[[#Headers],[שלום]],Table2[[#This Row],[role]:[role]])),TRUE,FALSE)</f>
        <v>0</v>
      </c>
      <c r="I620" s="1" t="b">
        <f>IF(ISNUMBER(SEARCH(Table2[[#Headers],[אזורי]],Table2[[#This Row],[role]:[role]])),TRUE,FALSE)</f>
        <v>0</v>
      </c>
      <c r="J620" s="1" t="b">
        <f>IF(ISNUMBER(SEARCH(Table2[[#Headers],[ארצי]],Table2[[#This Row],[role]:[role]])),TRUE,FALSE)</f>
        <v>0</v>
      </c>
      <c r="K620" s="1" t="b">
        <f>IF(ISNUMBER(SEARCH(Table2[[#Headers],[עבודה]],Table2[[#This Row],[role]:[role]])),TRUE,FALSE)</f>
        <v>0</v>
      </c>
      <c r="L620" s="1" t="b">
        <f>IF(ISNUMBER(SEARCH(Table2[[#Headers],[עליון]],Table2[[#This Row],[role]:[role]])),TRUE,FALSE)</f>
        <v>0</v>
      </c>
      <c r="M620" s="1" t="b">
        <f>IF(ISNUMBER(SEARCH(Table2[[#Headers],[נוער]],Table2[[#This Row],[role]:[role]])),TRUE,FALSE)</f>
        <v>0</v>
      </c>
      <c r="N620" s="1" t="b">
        <f>IF(ISNUMBER(SEARCH(Table2[[#Headers],[משנה]],Table2[[#This Row],[role]:[role]])),TRUE,FALSE)</f>
        <v>0</v>
      </c>
      <c r="O620" s="1" t="b">
        <f>IF(ISNUMBER(SEARCH(Table2[[#Headers],[בתי המשפט]],Table2[[#This Row],[role]:[role]])),TRUE,FALSE)</f>
        <v>0</v>
      </c>
      <c r="P620" s="1" t="b">
        <f>IF(ISNUMBER(SEARCH(Table2[[#Headers],[מנהל]],Table2[[#This Row],[role]:[role]])),TRUE,FALSE)</f>
        <v>0</v>
      </c>
      <c r="Q620" s="1" t="b">
        <f>IF(ISNUMBER(SEARCH(Table2[[#Headers],[תעבורה]],Table2[[#This Row],[role]:[role]])),TRUE,FALSE)</f>
        <v>0</v>
      </c>
      <c r="R620" s="1" t="b">
        <f>IF(AND(Table2[[#This Row],[נשיא]]=TRUE,AND(Table2[[#This Row],[סגן]]=FALSE,Table2[[#This Row],[משנה]]=FALSE)),TRUE,FALSE)</f>
        <v>0</v>
      </c>
      <c r="S620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0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621" spans="1:20" x14ac:dyDescent="0.25">
      <c r="A621" s="1" t="s">
        <v>4154</v>
      </c>
      <c r="B621" s="1" t="str">
        <f>Table2[[#This Row],[Column1]]</f>
        <v>שופטת של בימ"ש מחוזי תל אביב בדימוס</v>
      </c>
      <c r="C621" s="1" t="b">
        <f>IF(ISNUMBER(SEARCH(Table2[[#Headers],[סגן]],Table2[[#This Row],[role]:[role]])),TRUE,FALSE)</f>
        <v>0</v>
      </c>
      <c r="D621" s="1" t="b">
        <f>IF(ISNUMBER(SEARCH(Table2[[#Headers],[נשיא]],Table2[[#This Row],[role]:[role]])),TRUE,FALSE)</f>
        <v>0</v>
      </c>
      <c r="E621" s="1" t="b">
        <f>IF(ISNUMBER(SEARCH(Table2[[#Headers],[שופט]],Table2[[#This Row],[role]:[role]])),TRUE,FALSE)</f>
        <v>1</v>
      </c>
      <c r="F621" s="1" t="b">
        <f>IF(ISNUMBER(SEARCH(Table2[[#Headers],[רשם]],Table2[[#This Row],[role]:[role]])),TRUE,FALSE)</f>
        <v>0</v>
      </c>
      <c r="G621" s="1" t="b">
        <f>IF(ISNUMBER(SEARCH(Table2[[#Headers],[מחוזי]],Table2[[#This Row],[role]:[role]])),TRUE,FALSE)</f>
        <v>1</v>
      </c>
      <c r="H621" s="1" t="b">
        <f>IF(ISNUMBER(SEARCH(Table2[[#Headers],[שלום]],Table2[[#This Row],[role]:[role]])),TRUE,FALSE)</f>
        <v>0</v>
      </c>
      <c r="I621" s="1" t="b">
        <f>IF(ISNUMBER(SEARCH(Table2[[#Headers],[אזורי]],Table2[[#This Row],[role]:[role]])),TRUE,FALSE)</f>
        <v>0</v>
      </c>
      <c r="J621" s="1" t="b">
        <f>IF(ISNUMBER(SEARCH(Table2[[#Headers],[ארצי]],Table2[[#This Row],[role]:[role]])),TRUE,FALSE)</f>
        <v>0</v>
      </c>
      <c r="K621" s="1" t="b">
        <f>IF(ISNUMBER(SEARCH(Table2[[#Headers],[עבודה]],Table2[[#This Row],[role]:[role]])),TRUE,FALSE)</f>
        <v>0</v>
      </c>
      <c r="L621" s="1" t="b">
        <f>IF(ISNUMBER(SEARCH(Table2[[#Headers],[עליון]],Table2[[#This Row],[role]:[role]])),TRUE,FALSE)</f>
        <v>0</v>
      </c>
      <c r="M621" s="1" t="b">
        <f>IF(ISNUMBER(SEARCH(Table2[[#Headers],[נוער]],Table2[[#This Row],[role]:[role]])),TRUE,FALSE)</f>
        <v>0</v>
      </c>
      <c r="N621" s="1" t="b">
        <f>IF(ISNUMBER(SEARCH(Table2[[#Headers],[משנה]],Table2[[#This Row],[role]:[role]])),TRUE,FALSE)</f>
        <v>0</v>
      </c>
      <c r="O621" s="1" t="b">
        <f>IF(ISNUMBER(SEARCH(Table2[[#Headers],[בתי המשפט]],Table2[[#This Row],[role]:[role]])),TRUE,FALSE)</f>
        <v>0</v>
      </c>
      <c r="P621" s="1" t="b">
        <f>IF(ISNUMBER(SEARCH(Table2[[#Headers],[מנהל]],Table2[[#This Row],[role]:[role]])),TRUE,FALSE)</f>
        <v>0</v>
      </c>
      <c r="Q621" s="1" t="b">
        <f>IF(ISNUMBER(SEARCH(Table2[[#Headers],[תעבורה]],Table2[[#This Row],[role]:[role]])),TRUE,FALSE)</f>
        <v>0</v>
      </c>
      <c r="R621" s="1" t="b">
        <f>IF(AND(Table2[[#This Row],[נשיא]]=TRUE,AND(Table2[[#This Row],[סגן]]=FALSE,Table2[[#This Row],[משנה]]=FALSE)),TRUE,FALSE)</f>
        <v>0</v>
      </c>
      <c r="S621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1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622" spans="1:20" x14ac:dyDescent="0.25">
      <c r="A622" s="1" t="s">
        <v>1851</v>
      </c>
      <c r="B622" s="1" t="str">
        <f>Table2[[#This Row],[Column1]]</f>
        <v>שופטת של בימ"ש שלום תל אביב</v>
      </c>
      <c r="C622" s="1" t="b">
        <f>IF(ISNUMBER(SEARCH(Table2[[#Headers],[סגן]],Table2[[#This Row],[role]:[role]])),TRUE,FALSE)</f>
        <v>0</v>
      </c>
      <c r="D622" s="1" t="b">
        <f>IF(ISNUMBER(SEARCH(Table2[[#Headers],[נשיא]],Table2[[#This Row],[role]:[role]])),TRUE,FALSE)</f>
        <v>0</v>
      </c>
      <c r="E622" s="1" t="b">
        <f>IF(ISNUMBER(SEARCH(Table2[[#Headers],[שופט]],Table2[[#This Row],[role]:[role]])),TRUE,FALSE)</f>
        <v>1</v>
      </c>
      <c r="F622" s="1" t="b">
        <f>IF(ISNUMBER(SEARCH(Table2[[#Headers],[רשם]],Table2[[#This Row],[role]:[role]])),TRUE,FALSE)</f>
        <v>0</v>
      </c>
      <c r="G622" s="1" t="b">
        <f>IF(ISNUMBER(SEARCH(Table2[[#Headers],[מחוזי]],Table2[[#This Row],[role]:[role]])),TRUE,FALSE)</f>
        <v>0</v>
      </c>
      <c r="H622" s="1" t="b">
        <f>IF(ISNUMBER(SEARCH(Table2[[#Headers],[שלום]],Table2[[#This Row],[role]:[role]])),TRUE,FALSE)</f>
        <v>1</v>
      </c>
      <c r="I622" s="1" t="b">
        <f>IF(ISNUMBER(SEARCH(Table2[[#Headers],[אזורי]],Table2[[#This Row],[role]:[role]])),TRUE,FALSE)</f>
        <v>0</v>
      </c>
      <c r="J622" s="1" t="b">
        <f>IF(ISNUMBER(SEARCH(Table2[[#Headers],[ארצי]],Table2[[#This Row],[role]:[role]])),TRUE,FALSE)</f>
        <v>0</v>
      </c>
      <c r="K622" s="1" t="b">
        <f>IF(ISNUMBER(SEARCH(Table2[[#Headers],[עבודה]],Table2[[#This Row],[role]:[role]])),TRUE,FALSE)</f>
        <v>0</v>
      </c>
      <c r="L622" s="1" t="b">
        <f>IF(ISNUMBER(SEARCH(Table2[[#Headers],[עליון]],Table2[[#This Row],[role]:[role]])),TRUE,FALSE)</f>
        <v>0</v>
      </c>
      <c r="M622" s="1" t="b">
        <f>IF(ISNUMBER(SEARCH(Table2[[#Headers],[נוער]],Table2[[#This Row],[role]:[role]])),TRUE,FALSE)</f>
        <v>0</v>
      </c>
      <c r="N622" s="1" t="b">
        <f>IF(ISNUMBER(SEARCH(Table2[[#Headers],[משנה]],Table2[[#This Row],[role]:[role]])),TRUE,FALSE)</f>
        <v>0</v>
      </c>
      <c r="O622" s="1" t="b">
        <f>IF(ISNUMBER(SEARCH(Table2[[#Headers],[בתי המשפט]],Table2[[#This Row],[role]:[role]])),TRUE,FALSE)</f>
        <v>0</v>
      </c>
      <c r="P622" s="1" t="b">
        <f>IF(ISNUMBER(SEARCH(Table2[[#Headers],[מנהל]],Table2[[#This Row],[role]:[role]])),TRUE,FALSE)</f>
        <v>0</v>
      </c>
      <c r="Q622" s="1" t="b">
        <f>IF(ISNUMBER(SEARCH(Table2[[#Headers],[תעבורה]],Table2[[#This Row],[role]:[role]])),TRUE,FALSE)</f>
        <v>0</v>
      </c>
      <c r="R622" s="1" t="b">
        <f>IF(AND(Table2[[#This Row],[נשיא]]=TRUE,AND(Table2[[#This Row],[סגן]]=FALSE,Table2[[#This Row],[משנה]]=FALSE)),TRUE,FALSE)</f>
        <v>0</v>
      </c>
      <c r="S622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2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23" spans="1:20" x14ac:dyDescent="0.25">
      <c r="A623" s="1" t="s">
        <v>3338</v>
      </c>
      <c r="B623" s="1" t="str">
        <f>Table2[[#This Row],[Column1]]</f>
        <v>שופטת של בית הדין הארצי  לעבודה בדימוס</v>
      </c>
      <c r="C623" s="1" t="b">
        <f>IF(ISNUMBER(SEARCH(Table2[[#Headers],[סגן]],Table2[[#This Row],[role]:[role]])),TRUE,FALSE)</f>
        <v>0</v>
      </c>
      <c r="D623" s="1" t="b">
        <f>IF(ISNUMBER(SEARCH(Table2[[#Headers],[נשיא]],Table2[[#This Row],[role]:[role]])),TRUE,FALSE)</f>
        <v>0</v>
      </c>
      <c r="E623" s="1" t="b">
        <f>IF(ISNUMBER(SEARCH(Table2[[#Headers],[שופט]],Table2[[#This Row],[role]:[role]])),TRUE,FALSE)</f>
        <v>1</v>
      </c>
      <c r="F623" s="1" t="b">
        <f>IF(ISNUMBER(SEARCH(Table2[[#Headers],[רשם]],Table2[[#This Row],[role]:[role]])),TRUE,FALSE)</f>
        <v>0</v>
      </c>
      <c r="G623" s="1" t="b">
        <f>IF(ISNUMBER(SEARCH(Table2[[#Headers],[מחוזי]],Table2[[#This Row],[role]:[role]])),TRUE,FALSE)</f>
        <v>0</v>
      </c>
      <c r="H623" s="1" t="b">
        <f>IF(ISNUMBER(SEARCH(Table2[[#Headers],[שלום]],Table2[[#This Row],[role]:[role]])),TRUE,FALSE)</f>
        <v>0</v>
      </c>
      <c r="I623" s="1" t="b">
        <f>IF(ISNUMBER(SEARCH(Table2[[#Headers],[אזורי]],Table2[[#This Row],[role]:[role]])),TRUE,FALSE)</f>
        <v>0</v>
      </c>
      <c r="J623" s="1" t="b">
        <f>IF(ISNUMBER(SEARCH(Table2[[#Headers],[ארצי]],Table2[[#This Row],[role]:[role]])),TRUE,FALSE)</f>
        <v>1</v>
      </c>
      <c r="K623" s="1" t="b">
        <f>IF(ISNUMBER(SEARCH(Table2[[#Headers],[עבודה]],Table2[[#This Row],[role]:[role]])),TRUE,FALSE)</f>
        <v>1</v>
      </c>
      <c r="L623" s="1" t="b">
        <f>IF(ISNUMBER(SEARCH(Table2[[#Headers],[עליון]],Table2[[#This Row],[role]:[role]])),TRUE,FALSE)</f>
        <v>0</v>
      </c>
      <c r="M623" s="1" t="b">
        <f>IF(ISNUMBER(SEARCH(Table2[[#Headers],[נוער]],Table2[[#This Row],[role]:[role]])),TRUE,FALSE)</f>
        <v>0</v>
      </c>
      <c r="N623" s="1" t="b">
        <f>IF(ISNUMBER(SEARCH(Table2[[#Headers],[משנה]],Table2[[#This Row],[role]:[role]])),TRUE,FALSE)</f>
        <v>0</v>
      </c>
      <c r="O623" s="1" t="b">
        <f>IF(ISNUMBER(SEARCH(Table2[[#Headers],[בתי המשפט]],Table2[[#This Row],[role]:[role]])),TRUE,FALSE)</f>
        <v>0</v>
      </c>
      <c r="P623" s="1" t="b">
        <f>IF(ISNUMBER(SEARCH(Table2[[#Headers],[מנהל]],Table2[[#This Row],[role]:[role]])),TRUE,FALSE)</f>
        <v>0</v>
      </c>
      <c r="Q623" s="1" t="b">
        <f>IF(ISNUMBER(SEARCH(Table2[[#Headers],[תעבורה]],Table2[[#This Row],[role]:[role]])),TRUE,FALSE)</f>
        <v>0</v>
      </c>
      <c r="R623" s="1" t="b">
        <f>IF(AND(Table2[[#This Row],[נשיא]]=TRUE,AND(Table2[[#This Row],[סגן]]=FALSE,Table2[[#This Row],[משנה]]=FALSE)),TRUE,FALSE)</f>
        <v>0</v>
      </c>
      <c r="S623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3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הדין הארצי לעבודה</v>
      </c>
    </row>
    <row r="624" spans="1:20" x14ac:dyDescent="0.25">
      <c r="A624" s="1" t="s">
        <v>795</v>
      </c>
      <c r="B624" s="1" t="str">
        <f>Table2[[#This Row],[Column1]]</f>
        <v>שופטת של בית המשפט בית משפט מחוזי</v>
      </c>
      <c r="C624" s="1" t="b">
        <f>IF(ISNUMBER(SEARCH(Table2[[#Headers],[סגן]],Table2[[#This Row],[role]:[role]])),TRUE,FALSE)</f>
        <v>0</v>
      </c>
      <c r="D624" s="1" t="b">
        <f>IF(ISNUMBER(SEARCH(Table2[[#Headers],[נשיא]],Table2[[#This Row],[role]:[role]])),TRUE,FALSE)</f>
        <v>0</v>
      </c>
      <c r="E624" s="1" t="b">
        <f>IF(ISNUMBER(SEARCH(Table2[[#Headers],[שופט]],Table2[[#This Row],[role]:[role]])),TRUE,FALSE)</f>
        <v>1</v>
      </c>
      <c r="F624" s="1" t="b">
        <f>IF(ISNUMBER(SEARCH(Table2[[#Headers],[רשם]],Table2[[#This Row],[role]:[role]])),TRUE,FALSE)</f>
        <v>0</v>
      </c>
      <c r="G624" s="1" t="b">
        <f>IF(ISNUMBER(SEARCH(Table2[[#Headers],[מחוזי]],Table2[[#This Row],[role]:[role]])),TRUE,FALSE)</f>
        <v>1</v>
      </c>
      <c r="H624" s="1" t="b">
        <f>IF(ISNUMBER(SEARCH(Table2[[#Headers],[שלום]],Table2[[#This Row],[role]:[role]])),TRUE,FALSE)</f>
        <v>0</v>
      </c>
      <c r="I624" s="1" t="b">
        <f>IF(ISNUMBER(SEARCH(Table2[[#Headers],[אזורי]],Table2[[#This Row],[role]:[role]])),TRUE,FALSE)</f>
        <v>0</v>
      </c>
      <c r="J624" s="1" t="b">
        <f>IF(ISNUMBER(SEARCH(Table2[[#Headers],[ארצי]],Table2[[#This Row],[role]:[role]])),TRUE,FALSE)</f>
        <v>0</v>
      </c>
      <c r="K624" s="1" t="b">
        <f>IF(ISNUMBER(SEARCH(Table2[[#Headers],[עבודה]],Table2[[#This Row],[role]:[role]])),TRUE,FALSE)</f>
        <v>0</v>
      </c>
      <c r="L624" s="1" t="b">
        <f>IF(ISNUMBER(SEARCH(Table2[[#Headers],[עליון]],Table2[[#This Row],[role]:[role]])),TRUE,FALSE)</f>
        <v>0</v>
      </c>
      <c r="M624" s="1" t="b">
        <f>IF(ISNUMBER(SEARCH(Table2[[#Headers],[נוער]],Table2[[#This Row],[role]:[role]])),TRUE,FALSE)</f>
        <v>0</v>
      </c>
      <c r="N624" s="1" t="b">
        <f>IF(ISNUMBER(SEARCH(Table2[[#Headers],[משנה]],Table2[[#This Row],[role]:[role]])),TRUE,FALSE)</f>
        <v>0</v>
      </c>
      <c r="O624" s="1" t="b">
        <f>IF(ISNUMBER(SEARCH(Table2[[#Headers],[בתי המשפט]],Table2[[#This Row],[role]:[role]])),TRUE,FALSE)</f>
        <v>0</v>
      </c>
      <c r="P624" s="1" t="b">
        <f>IF(ISNUMBER(SEARCH(Table2[[#Headers],[מנהל]],Table2[[#This Row],[role]:[role]])),TRUE,FALSE)</f>
        <v>0</v>
      </c>
      <c r="Q624" s="1" t="b">
        <f>IF(ISNUMBER(SEARCH(Table2[[#Headers],[תעבורה]],Table2[[#This Row],[role]:[role]])),TRUE,FALSE)</f>
        <v>0</v>
      </c>
      <c r="R624" s="1" t="b">
        <f>IF(AND(Table2[[#This Row],[נשיא]]=TRUE,AND(Table2[[#This Row],[סגן]]=FALSE,Table2[[#This Row],[משנה]]=FALSE)),TRUE,FALSE)</f>
        <v>0</v>
      </c>
      <c r="S624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4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המחוזי</v>
      </c>
    </row>
    <row r="625" spans="1:20" x14ac:dyDescent="0.25">
      <c r="A625" s="1" t="s">
        <v>177</v>
      </c>
      <c r="B625" s="1" t="str">
        <f>Table2[[#This Row],[Column1]]</f>
        <v>שופטת של בית משפט לתעבורה</v>
      </c>
      <c r="C625" s="1" t="b">
        <f>IF(ISNUMBER(SEARCH(Table2[[#Headers],[סגן]],Table2[[#This Row],[role]:[role]])),TRUE,FALSE)</f>
        <v>0</v>
      </c>
      <c r="D625" s="1" t="b">
        <f>IF(ISNUMBER(SEARCH(Table2[[#Headers],[נשיא]],Table2[[#This Row],[role]:[role]])),TRUE,FALSE)</f>
        <v>0</v>
      </c>
      <c r="E625" s="1" t="b">
        <f>IF(ISNUMBER(SEARCH(Table2[[#Headers],[שופט]],Table2[[#This Row],[role]:[role]])),TRUE,FALSE)</f>
        <v>1</v>
      </c>
      <c r="F625" s="1" t="b">
        <f>IF(ISNUMBER(SEARCH(Table2[[#Headers],[רשם]],Table2[[#This Row],[role]:[role]])),TRUE,FALSE)</f>
        <v>0</v>
      </c>
      <c r="G625" s="1" t="b">
        <f>IF(ISNUMBER(SEARCH(Table2[[#Headers],[מחוזי]],Table2[[#This Row],[role]:[role]])),TRUE,FALSE)</f>
        <v>0</v>
      </c>
      <c r="H625" s="1" t="b">
        <f>IF(ISNUMBER(SEARCH(Table2[[#Headers],[שלום]],Table2[[#This Row],[role]:[role]])),TRUE,FALSE)</f>
        <v>0</v>
      </c>
      <c r="I625" s="1" t="b">
        <f>IF(ISNUMBER(SEARCH(Table2[[#Headers],[אזורי]],Table2[[#This Row],[role]:[role]])),TRUE,FALSE)</f>
        <v>0</v>
      </c>
      <c r="J625" s="1" t="b">
        <f>IF(ISNUMBER(SEARCH(Table2[[#Headers],[ארצי]],Table2[[#This Row],[role]:[role]])),TRUE,FALSE)</f>
        <v>0</v>
      </c>
      <c r="K625" s="1" t="b">
        <f>IF(ISNUMBER(SEARCH(Table2[[#Headers],[עבודה]],Table2[[#This Row],[role]:[role]])),TRUE,FALSE)</f>
        <v>0</v>
      </c>
      <c r="L625" s="1" t="b">
        <f>IF(ISNUMBER(SEARCH(Table2[[#Headers],[עליון]],Table2[[#This Row],[role]:[role]])),TRUE,FALSE)</f>
        <v>0</v>
      </c>
      <c r="M625" s="1" t="b">
        <f>IF(ISNUMBER(SEARCH(Table2[[#Headers],[נוער]],Table2[[#This Row],[role]:[role]])),TRUE,FALSE)</f>
        <v>0</v>
      </c>
      <c r="N625" s="1" t="b">
        <f>IF(ISNUMBER(SEARCH(Table2[[#Headers],[משנה]],Table2[[#This Row],[role]:[role]])),TRUE,FALSE)</f>
        <v>0</v>
      </c>
      <c r="O625" s="1" t="b">
        <f>IF(ISNUMBER(SEARCH(Table2[[#Headers],[בתי המשפט]],Table2[[#This Row],[role]:[role]])),TRUE,FALSE)</f>
        <v>0</v>
      </c>
      <c r="P625" s="1" t="b">
        <f>IF(ISNUMBER(SEARCH(Table2[[#Headers],[מנהל]],Table2[[#This Row],[role]:[role]])),TRUE,FALSE)</f>
        <v>0</v>
      </c>
      <c r="Q625" s="1" t="b">
        <f>IF(ISNUMBER(SEARCH(Table2[[#Headers],[תעבורה]],Table2[[#This Row],[role]:[role]])),TRUE,FALSE)</f>
        <v>1</v>
      </c>
      <c r="R625" s="1" t="b">
        <f>IF(AND(Table2[[#This Row],[נשיא]]=TRUE,AND(Table2[[#This Row],[סגן]]=FALSE,Table2[[#This Row],[משנה]]=FALSE)),TRUE,FALSE)</f>
        <v>0</v>
      </c>
      <c r="S625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5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626" spans="1:20" x14ac:dyDescent="0.25">
      <c r="A626" s="1" t="s">
        <v>1369</v>
      </c>
      <c r="B626" s="1" t="str">
        <f>Table2[[#This Row],[Column1]]</f>
        <v>שופטת של בית משפט לתעבורה בדימוס</v>
      </c>
      <c r="C626" s="1" t="b">
        <f>IF(ISNUMBER(SEARCH(Table2[[#Headers],[סגן]],Table2[[#This Row],[role]:[role]])),TRUE,FALSE)</f>
        <v>0</v>
      </c>
      <c r="D626" s="1" t="b">
        <f>IF(ISNUMBER(SEARCH(Table2[[#Headers],[נשיא]],Table2[[#This Row],[role]:[role]])),TRUE,FALSE)</f>
        <v>0</v>
      </c>
      <c r="E626" s="1" t="b">
        <f>IF(ISNUMBER(SEARCH(Table2[[#Headers],[שופט]],Table2[[#This Row],[role]:[role]])),TRUE,FALSE)</f>
        <v>1</v>
      </c>
      <c r="F626" s="1" t="b">
        <f>IF(ISNUMBER(SEARCH(Table2[[#Headers],[רשם]],Table2[[#This Row],[role]:[role]])),TRUE,FALSE)</f>
        <v>0</v>
      </c>
      <c r="G626" s="1" t="b">
        <f>IF(ISNUMBER(SEARCH(Table2[[#Headers],[מחוזי]],Table2[[#This Row],[role]:[role]])),TRUE,FALSE)</f>
        <v>0</v>
      </c>
      <c r="H626" s="1" t="b">
        <f>IF(ISNUMBER(SEARCH(Table2[[#Headers],[שלום]],Table2[[#This Row],[role]:[role]])),TRUE,FALSE)</f>
        <v>0</v>
      </c>
      <c r="I626" s="1" t="b">
        <f>IF(ISNUMBER(SEARCH(Table2[[#Headers],[אזורי]],Table2[[#This Row],[role]:[role]])),TRUE,FALSE)</f>
        <v>0</v>
      </c>
      <c r="J626" s="1" t="b">
        <f>IF(ISNUMBER(SEARCH(Table2[[#Headers],[ארצי]],Table2[[#This Row],[role]:[role]])),TRUE,FALSE)</f>
        <v>0</v>
      </c>
      <c r="K626" s="1" t="b">
        <f>IF(ISNUMBER(SEARCH(Table2[[#Headers],[עבודה]],Table2[[#This Row],[role]:[role]])),TRUE,FALSE)</f>
        <v>0</v>
      </c>
      <c r="L626" s="1" t="b">
        <f>IF(ISNUMBER(SEARCH(Table2[[#Headers],[עליון]],Table2[[#This Row],[role]:[role]])),TRUE,FALSE)</f>
        <v>0</v>
      </c>
      <c r="M626" s="1" t="b">
        <f>IF(ISNUMBER(SEARCH(Table2[[#Headers],[נוער]],Table2[[#This Row],[role]:[role]])),TRUE,FALSE)</f>
        <v>0</v>
      </c>
      <c r="N626" s="1" t="b">
        <f>IF(ISNUMBER(SEARCH(Table2[[#Headers],[משנה]],Table2[[#This Row],[role]:[role]])),TRUE,FALSE)</f>
        <v>0</v>
      </c>
      <c r="O626" s="1" t="b">
        <f>IF(ISNUMBER(SEARCH(Table2[[#Headers],[בתי המשפט]],Table2[[#This Row],[role]:[role]])),TRUE,FALSE)</f>
        <v>0</v>
      </c>
      <c r="P626" s="1" t="b">
        <f>IF(ISNUMBER(SEARCH(Table2[[#Headers],[מנהל]],Table2[[#This Row],[role]:[role]])),TRUE,FALSE)</f>
        <v>0</v>
      </c>
      <c r="Q626" s="1" t="b">
        <f>IF(ISNUMBER(SEARCH(Table2[[#Headers],[תעבורה]],Table2[[#This Row],[role]:[role]])),TRUE,FALSE)</f>
        <v>1</v>
      </c>
      <c r="R626" s="1" t="b">
        <f>IF(AND(Table2[[#This Row],[נשיא]]=TRUE,AND(Table2[[#This Row],[סגן]]=FALSE,Table2[[#This Row],[משנה]]=FALSE)),TRUE,FALSE)</f>
        <v>0</v>
      </c>
      <c r="S626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6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לתעבורה</v>
      </c>
    </row>
    <row r="627" spans="1:20" x14ac:dyDescent="0.25">
      <c r="A627" s="1" t="s">
        <v>3419</v>
      </c>
      <c r="B627" s="1" t="str">
        <f>Table2[[#This Row],[Column1]]</f>
        <v>שופטת תביעות קטנות בית משפט השלום חדרה בדימוס</v>
      </c>
      <c r="C627" s="1" t="b">
        <f>IF(ISNUMBER(SEARCH(Table2[[#Headers],[סגן]],Table2[[#This Row],[role]:[role]])),TRUE,FALSE)</f>
        <v>0</v>
      </c>
      <c r="D627" s="1" t="b">
        <f>IF(ISNUMBER(SEARCH(Table2[[#Headers],[נשיא]],Table2[[#This Row],[role]:[role]])),TRUE,FALSE)</f>
        <v>0</v>
      </c>
      <c r="E627" s="1" t="b">
        <f>IF(ISNUMBER(SEARCH(Table2[[#Headers],[שופט]],Table2[[#This Row],[role]:[role]])),TRUE,FALSE)</f>
        <v>1</v>
      </c>
      <c r="F627" s="1" t="b">
        <f>IF(ISNUMBER(SEARCH(Table2[[#Headers],[רשם]],Table2[[#This Row],[role]:[role]])),TRUE,FALSE)</f>
        <v>0</v>
      </c>
      <c r="G627" s="1" t="b">
        <f>IF(ISNUMBER(SEARCH(Table2[[#Headers],[מחוזי]],Table2[[#This Row],[role]:[role]])),TRUE,FALSE)</f>
        <v>0</v>
      </c>
      <c r="H627" s="1" t="b">
        <f>IF(ISNUMBER(SEARCH(Table2[[#Headers],[שלום]],Table2[[#This Row],[role]:[role]])),TRUE,FALSE)</f>
        <v>1</v>
      </c>
      <c r="I627" s="1" t="b">
        <f>IF(ISNUMBER(SEARCH(Table2[[#Headers],[אזורי]],Table2[[#This Row],[role]:[role]])),TRUE,FALSE)</f>
        <v>0</v>
      </c>
      <c r="J627" s="1" t="b">
        <f>IF(ISNUMBER(SEARCH(Table2[[#Headers],[ארצי]],Table2[[#This Row],[role]:[role]])),TRUE,FALSE)</f>
        <v>0</v>
      </c>
      <c r="K627" s="1" t="b">
        <f>IF(ISNUMBER(SEARCH(Table2[[#Headers],[עבודה]],Table2[[#This Row],[role]:[role]])),TRUE,FALSE)</f>
        <v>0</v>
      </c>
      <c r="L627" s="1" t="b">
        <f>IF(ISNUMBER(SEARCH(Table2[[#Headers],[עליון]],Table2[[#This Row],[role]:[role]])),TRUE,FALSE)</f>
        <v>0</v>
      </c>
      <c r="M627" s="1" t="b">
        <f>IF(ISNUMBER(SEARCH(Table2[[#Headers],[נוער]],Table2[[#This Row],[role]:[role]])),TRUE,FALSE)</f>
        <v>0</v>
      </c>
      <c r="N627" s="1" t="b">
        <f>IF(ISNUMBER(SEARCH(Table2[[#Headers],[משנה]],Table2[[#This Row],[role]:[role]])),TRUE,FALSE)</f>
        <v>0</v>
      </c>
      <c r="O627" s="1" t="b">
        <f>IF(ISNUMBER(SEARCH(Table2[[#Headers],[בתי המשפט]],Table2[[#This Row],[role]:[role]])),TRUE,FALSE)</f>
        <v>0</v>
      </c>
      <c r="P627" s="1" t="b">
        <f>IF(ISNUMBER(SEARCH(Table2[[#Headers],[מנהל]],Table2[[#This Row],[role]:[role]])),TRUE,FALSE)</f>
        <v>0</v>
      </c>
      <c r="Q627" s="1" t="b">
        <f>IF(ISNUMBER(SEARCH(Table2[[#Headers],[תעבורה]],Table2[[#This Row],[role]:[role]])),TRUE,FALSE)</f>
        <v>0</v>
      </c>
      <c r="R627" s="1" t="b">
        <f>IF(AND(Table2[[#This Row],[נשיא]]=TRUE,AND(Table2[[#This Row],[סגן]]=FALSE,Table2[[#This Row],[משנה]]=FALSE)),TRUE,FALSE)</f>
        <v>0</v>
      </c>
      <c r="S627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7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28" spans="1:20" x14ac:dyDescent="0.25">
      <c r="A628" s="1" t="s">
        <v>2331</v>
      </c>
      <c r="B628" s="1" t="str">
        <f>Table2[[#This Row],[Column1]]</f>
        <v>שופטת תעבורה של בימ"ש השלום בתל אביב</v>
      </c>
      <c r="C628" s="1" t="b">
        <f>IF(ISNUMBER(SEARCH(Table2[[#Headers],[סגן]],Table2[[#This Row],[role]:[role]])),TRUE,FALSE)</f>
        <v>0</v>
      </c>
      <c r="D628" s="1" t="b">
        <f>IF(ISNUMBER(SEARCH(Table2[[#Headers],[נשיא]],Table2[[#This Row],[role]:[role]])),TRUE,FALSE)</f>
        <v>0</v>
      </c>
      <c r="E628" s="1" t="b">
        <f>IF(ISNUMBER(SEARCH(Table2[[#Headers],[שופט]],Table2[[#This Row],[role]:[role]])),TRUE,FALSE)</f>
        <v>1</v>
      </c>
      <c r="F628" s="1" t="b">
        <f>IF(ISNUMBER(SEARCH(Table2[[#Headers],[רשם]],Table2[[#This Row],[role]:[role]])),TRUE,FALSE)</f>
        <v>0</v>
      </c>
      <c r="G628" s="1" t="b">
        <f>IF(ISNUMBER(SEARCH(Table2[[#Headers],[מחוזי]],Table2[[#This Row],[role]:[role]])),TRUE,FALSE)</f>
        <v>0</v>
      </c>
      <c r="H628" s="1" t="b">
        <f>IF(ISNUMBER(SEARCH(Table2[[#Headers],[שלום]],Table2[[#This Row],[role]:[role]])),TRUE,FALSE)</f>
        <v>1</v>
      </c>
      <c r="I628" s="1" t="b">
        <f>IF(ISNUMBER(SEARCH(Table2[[#Headers],[אזורי]],Table2[[#This Row],[role]:[role]])),TRUE,FALSE)</f>
        <v>0</v>
      </c>
      <c r="J628" s="1" t="b">
        <f>IF(ISNUMBER(SEARCH(Table2[[#Headers],[ארצי]],Table2[[#This Row],[role]:[role]])),TRUE,FALSE)</f>
        <v>0</v>
      </c>
      <c r="K628" s="1" t="b">
        <f>IF(ISNUMBER(SEARCH(Table2[[#Headers],[עבודה]],Table2[[#This Row],[role]:[role]])),TRUE,FALSE)</f>
        <v>0</v>
      </c>
      <c r="L628" s="1" t="b">
        <f>IF(ISNUMBER(SEARCH(Table2[[#Headers],[עליון]],Table2[[#This Row],[role]:[role]])),TRUE,FALSE)</f>
        <v>0</v>
      </c>
      <c r="M628" s="1" t="b">
        <f>IF(ISNUMBER(SEARCH(Table2[[#Headers],[נוער]],Table2[[#This Row],[role]:[role]])),TRUE,FALSE)</f>
        <v>0</v>
      </c>
      <c r="N628" s="1" t="b">
        <f>IF(ISNUMBER(SEARCH(Table2[[#Headers],[משנה]],Table2[[#This Row],[role]:[role]])),TRUE,FALSE)</f>
        <v>0</v>
      </c>
      <c r="O628" s="1" t="b">
        <f>IF(ISNUMBER(SEARCH(Table2[[#Headers],[בתי המשפט]],Table2[[#This Row],[role]:[role]])),TRUE,FALSE)</f>
        <v>0</v>
      </c>
      <c r="P628" s="1" t="b">
        <f>IF(ISNUMBER(SEARCH(Table2[[#Headers],[מנהל]],Table2[[#This Row],[role]:[role]])),TRUE,FALSE)</f>
        <v>0</v>
      </c>
      <c r="Q628" s="1" t="b">
        <f>IF(ISNUMBER(SEARCH(Table2[[#Headers],[תעבורה]],Table2[[#This Row],[role]:[role]])),TRUE,FALSE)</f>
        <v>1</v>
      </c>
      <c r="R628" s="1" t="b">
        <f>IF(AND(Table2[[#This Row],[נשיא]]=TRUE,AND(Table2[[#This Row],[סגן]]=FALSE,Table2[[#This Row],[משנה]]=FALSE)),TRUE,FALSE)</f>
        <v>0</v>
      </c>
      <c r="S628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8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  <row r="629" spans="1:20" x14ac:dyDescent="0.25">
      <c r="A629" s="1" t="s">
        <v>3714</v>
      </c>
      <c r="B629" s="1" t="s">
        <v>3950</v>
      </c>
      <c r="C629" s="1" t="b">
        <f>IF(ISNUMBER(SEARCH(Table2[[#Headers],[סגן]],Table2[[#This Row],[role]:[role]])),TRUE,FALSE)</f>
        <v>0</v>
      </c>
      <c r="D629" s="1" t="b">
        <f>IF(ISNUMBER(SEARCH(Table2[[#Headers],[נשיא]],Table2[[#This Row],[role]:[role]])),TRUE,FALSE)</f>
        <v>0</v>
      </c>
      <c r="E629" s="1" t="b">
        <f>IF(ISNUMBER(SEARCH(Table2[[#Headers],[שופט]],Table2[[#This Row],[role]:[role]])),TRUE,FALSE)</f>
        <v>1</v>
      </c>
      <c r="F629" s="1" t="b">
        <f>IF(ISNUMBER(SEARCH(Table2[[#Headers],[רשם]],Table2[[#This Row],[role]:[role]])),TRUE,FALSE)</f>
        <v>0</v>
      </c>
      <c r="G629" s="1" t="b">
        <f>IF(ISNUMBER(SEARCH(Table2[[#Headers],[מחוזי]],Table2[[#This Row],[role]:[role]])),TRUE,FALSE)</f>
        <v>0</v>
      </c>
      <c r="H629" s="1" t="b">
        <f>IF(ISNUMBER(SEARCH(Table2[[#Headers],[שלום]],Table2[[#This Row],[role]:[role]])),TRUE,FALSE)</f>
        <v>1</v>
      </c>
      <c r="I629" s="1" t="b">
        <f>IF(ISNUMBER(SEARCH(Table2[[#Headers],[אזורי]],Table2[[#This Row],[role]:[role]])),TRUE,FALSE)</f>
        <v>0</v>
      </c>
      <c r="J629" s="1" t="b">
        <f>IF(ISNUMBER(SEARCH(Table2[[#Headers],[ארצי]],Table2[[#This Row],[role]:[role]])),TRUE,FALSE)</f>
        <v>0</v>
      </c>
      <c r="K629" s="1" t="b">
        <f>IF(ISNUMBER(SEARCH(Table2[[#Headers],[עבודה]],Table2[[#This Row],[role]:[role]])),TRUE,FALSE)</f>
        <v>0</v>
      </c>
      <c r="L629" s="1" t="b">
        <f>IF(ISNUMBER(SEARCH(Table2[[#Headers],[עליון]],Table2[[#This Row],[role]:[role]])),TRUE,FALSE)</f>
        <v>0</v>
      </c>
      <c r="M629" s="1" t="b">
        <f>IF(ISNUMBER(SEARCH(Table2[[#Headers],[נוער]],Table2[[#This Row],[role]:[role]])),TRUE,FALSE)</f>
        <v>0</v>
      </c>
      <c r="N629" s="1" t="b">
        <f>IF(ISNUMBER(SEARCH(Table2[[#Headers],[משנה]],Table2[[#This Row],[role]:[role]])),TRUE,FALSE)</f>
        <v>0</v>
      </c>
      <c r="O629" s="1" t="b">
        <f>IF(ISNUMBER(SEARCH(Table2[[#Headers],[בתי המשפט]],Table2[[#This Row],[role]:[role]])),TRUE,FALSE)</f>
        <v>0</v>
      </c>
      <c r="P629" s="1" t="b">
        <f>IF(ISNUMBER(SEARCH(Table2[[#Headers],[מנהל]],Table2[[#This Row],[role]:[role]])),TRUE,FALSE)</f>
        <v>0</v>
      </c>
      <c r="Q629" s="1" t="b">
        <f>IF(ISNUMBER(SEARCH(Table2[[#Headers],[תעבורה]],Table2[[#This Row],[role]:[role]])),TRUE,FALSE)</f>
        <v>0</v>
      </c>
      <c r="R629" s="1" t="b">
        <f>IF(AND(Table2[[#This Row],[נשיא]]=TRUE,AND(Table2[[#This Row],[סגן]]=FALSE,Table2[[#This Row],[משנה]]=FALSE)),TRUE,FALSE)</f>
        <v>0</v>
      </c>
      <c r="S629" s="1" t="str">
        <f>IFERROR(_xlfn.IFS(Table2[[#This Row],[נשיא שאינו סגן]]=TRUE,"נשיא",OR(Table2[[#This Row],[משנה]]=TRUE,Table2[[#This Row],[סגן]]=TRUE),"סגן או משנה",Table2[[#This Row],[שופט]]=TRUE,"שופט",Table2[[#This Row],[רשם]]=TRUE,"רשם",Table2[[#This Row],[מנהל]]=TRUE,"מנהל"),"אחר")</f>
        <v>שופט</v>
      </c>
      <c r="T629" s="1" t="str">
        <f>IFERROR(_xlfn.IFS(Table2[[#This Row],[עליון]]=TRUE,"בית המשפט העליון",Table2[[#This Row],[ארצי]]=TRUE,"בית הדין הארצי לעבודה",Table2[[#This Row],[מחוזי]]=TRUE,"בית משפט המחוזי",Table2[[#This Row],[שלום]]=TRUE,"בית משפט שלום",Table2[[#This Row],[אזורי]]=TRUE,"בית הדין האזורי לעבודה",Table2[[#This Row],[תעבורה]]=TRUE,"בית משפט לתעבורה",Table2[[#This Row],[בתי המשפט]]=TRUE,"הנהלת בתי המשפט",Table2[[#This Row],[נוער]]=TRUE,"בית משפט שלום"),"אחר")</f>
        <v>בית משפט שלום</v>
      </c>
    </row>
  </sheetData>
  <conditionalFormatting sqref="C2:R629">
    <cfRule type="containsText" dxfId="40" priority="1" operator="containsText" text="FALS">
      <formula>NOT(ISERROR(SEARCH("FALS",C2)))</formula>
    </cfRule>
    <cfRule type="containsText" dxfId="39" priority="2" operator="containsText" text="TRUE">
      <formula>NOT(ISERROR(SEARCH("TRUE",C2)))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EA27D1-B092-436C-9BDB-AF360774CF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ייצוג נשים</vt:lpstr>
      <vt:lpstr>ייצוג ערבים</vt:lpstr>
      <vt:lpstr>טבלת מקור</vt:lpstr>
      <vt:lpstr>גיליון טיוב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Z</cp:lastModifiedBy>
  <dcterms:created xsi:type="dcterms:W3CDTF">2018-11-24T07:43:41Z</dcterms:created>
  <dcterms:modified xsi:type="dcterms:W3CDTF">2018-11-24T10:13:04Z</dcterms:modified>
</cp:coreProperties>
</file>