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7540" windowHeight="12465"/>
  </bookViews>
  <sheets>
    <sheet name="גיליון1" sheetId="1" r:id="rId1"/>
    <sheet name="גיליון2" sheetId="2" r:id="rId2"/>
    <sheet name="גיליון3" sheetId="3" r:id="rId3"/>
  </sheets>
  <externalReferences>
    <externalReference r:id="rId4"/>
  </externalReferences>
  <definedNames>
    <definedName name="Ishur">'[1]הגדרות כלליות'!$G$30</definedName>
  </definedNames>
  <calcPr calcId="124519"/>
</workbook>
</file>

<file path=xl/calcChain.xml><?xml version="1.0" encoding="utf-8"?>
<calcChain xmlns="http://schemas.openxmlformats.org/spreadsheetml/2006/main">
  <c r="E41" i="1"/>
  <c r="E42"/>
  <c r="E43" s="1"/>
  <c r="E25"/>
  <c r="E26"/>
  <c r="E27"/>
  <c r="E28"/>
  <c r="E29"/>
  <c r="E30"/>
  <c r="E31"/>
  <c r="E32"/>
  <c r="E33"/>
  <c r="E34"/>
  <c r="E35"/>
  <c r="E36"/>
  <c r="E37"/>
  <c r="E38"/>
  <c r="E39"/>
  <c r="E40"/>
  <c r="E24"/>
  <c r="C43"/>
  <c r="D43"/>
  <c r="F43"/>
  <c r="B43"/>
  <c r="C22"/>
  <c r="D22"/>
  <c r="E22"/>
  <c r="F22"/>
  <c r="B22"/>
  <c r="E9"/>
  <c r="E10"/>
  <c r="E11"/>
  <c r="E12"/>
  <c r="E13"/>
  <c r="E14"/>
  <c r="E15"/>
  <c r="E16"/>
  <c r="E17"/>
  <c r="E18"/>
  <c r="E19"/>
  <c r="E20"/>
  <c r="E21"/>
  <c r="E8"/>
  <c r="C19"/>
  <c r="D19"/>
  <c r="B19"/>
  <c r="C13"/>
  <c r="D13"/>
  <c r="B13"/>
  <c r="C42"/>
  <c r="D42"/>
  <c r="B42"/>
  <c r="C38"/>
  <c r="D38"/>
  <c r="B38"/>
  <c r="C35"/>
  <c r="D35"/>
  <c r="B35"/>
  <c r="C34"/>
  <c r="D34"/>
  <c r="B34"/>
  <c r="C31"/>
  <c r="D31"/>
  <c r="B31"/>
  <c r="C27"/>
  <c r="D27"/>
  <c r="B27"/>
</calcChain>
</file>

<file path=xl/sharedStrings.xml><?xml version="1.0" encoding="utf-8"?>
<sst xmlns="http://schemas.openxmlformats.org/spreadsheetml/2006/main" count="44" uniqueCount="44">
  <si>
    <t>מ מ דיר אל אסד</t>
  </si>
  <si>
    <t>תמצית נתוני התקציב הרגיל באלפי ₪</t>
  </si>
  <si>
    <t>* תקציב שנתי מאושר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</si>
  <si>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</si>
  <si>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</si>
  <si>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</si>
  <si>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</si>
  <si>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</si>
  <si>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</si>
  <si>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</si>
  <si>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עצמיות חינוך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</si>
  <si>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</si>
  <si>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</si>
  <si>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</si>
  <si>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</si>
  <si>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</si>
  <si>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</si>
  <si>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</si>
  <si>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</si>
  <si>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סה"כ הכנסות לפני כיסוי גרעון מצטבר והנחות בארנונה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</si>
  <si>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</si>
  <si>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</si>
  <si>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</si>
  <si>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</si>
  <si>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</si>
  <si>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</si>
  <si>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</si>
  <si>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</si>
  <si>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</si>
  <si>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</si>
  <si>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</si>
  <si>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</si>
  <si>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</si>
  <si>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</si>
  <si>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</si>
  <si>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</si>
  <si>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הוצאות מימון</t>
  </si>
  <si>
    <t>סה"כ הוצאות לפני כיסוי גרעון מצטבר והנחות בארנונה</t>
  </si>
  <si>
    <t>העברה לכיסוי גרעון מצטבר</t>
  </si>
  <si>
    <t>הנחות בארנונה (הוצאות)</t>
  </si>
  <si>
    <t>סה"כ הוצאות</t>
  </si>
  <si>
    <t>עודף (גרעון)</t>
  </si>
  <si>
    <t>לשנת 2016</t>
  </si>
  <si>
    <t>חד פעמיות</t>
  </si>
</sst>
</file>

<file path=xl/styles.xml><?xml version="1.0" encoding="utf-8"?>
<styleSheet xmlns="http://schemas.openxmlformats.org/spreadsheetml/2006/main">
  <numFmts count="2">
    <numFmt numFmtId="164" formatCode="#,##0;\(#,##0\)"/>
    <numFmt numFmtId="165" formatCode="#,##0%;\(#,##0\)%"/>
  </numFmts>
  <fonts count="11">
    <font>
      <sz val="11"/>
      <color theme="1"/>
      <name val="Arial"/>
      <family val="2"/>
      <charset val="177"/>
      <scheme val="minor"/>
    </font>
    <font>
      <b/>
      <sz val="14"/>
      <color indexed="9"/>
      <name val="Arial"/>
      <family val="2"/>
      <charset val="177"/>
    </font>
    <font>
      <b/>
      <sz val="14"/>
      <name val="Arial"/>
      <family val="2"/>
      <charset val="177"/>
    </font>
    <font>
      <sz val="10"/>
      <color indexed="26"/>
      <name val="Arial"/>
      <family val="2"/>
      <charset val="177"/>
    </font>
    <font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0"/>
      <name val="Arial"/>
      <family val="2"/>
    </font>
    <font>
      <b/>
      <sz val="12"/>
      <name val="Arial (Hebrew)"/>
      <family val="2"/>
      <charset val="177"/>
    </font>
    <font>
      <sz val="10"/>
      <name val="Arial (Hebrew)"/>
      <family val="2"/>
      <charset val="177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2" borderId="1">
      <alignment horizontal="center" vertical="center"/>
      <protection hidden="1"/>
    </xf>
    <xf numFmtId="0" fontId="3" fillId="4" borderId="0"/>
    <xf numFmtId="0" fontId="5" fillId="5" borderId="2">
      <alignment horizontal="center" vertical="center" wrapText="1"/>
      <protection hidden="1"/>
    </xf>
    <xf numFmtId="0" fontId="4" fillId="6" borderId="3">
      <alignment horizontal="right" vertical="center" readingOrder="2"/>
    </xf>
    <xf numFmtId="0" fontId="4" fillId="6" borderId="0">
      <alignment horizontal="right" vertical="center" readingOrder="2"/>
    </xf>
    <xf numFmtId="0" fontId="6" fillId="6" borderId="4">
      <protection hidden="1"/>
    </xf>
    <xf numFmtId="0" fontId="7" fillId="6" borderId="3">
      <alignment horizontal="right" vertical="center" wrapText="1"/>
    </xf>
    <xf numFmtId="164" fontId="6" fillId="7" borderId="5">
      <protection locked="0"/>
    </xf>
    <xf numFmtId="164" fontId="6" fillId="3" borderId="5" applyBorder="0" applyAlignment="0"/>
    <xf numFmtId="0" fontId="6" fillId="3" borderId="5"/>
    <xf numFmtId="164" fontId="6" fillId="4" borderId="6"/>
    <xf numFmtId="0" fontId="6" fillId="4" borderId="7"/>
    <xf numFmtId="164" fontId="6" fillId="8" borderId="8"/>
    <xf numFmtId="0" fontId="4" fillId="3" borderId="0"/>
  </cellStyleXfs>
  <cellXfs count="21">
    <xf numFmtId="0" fontId="0" fillId="0" borderId="0" xfId="0"/>
    <xf numFmtId="0" fontId="4" fillId="0" borderId="9" xfId="4" applyFont="1" applyFill="1" applyBorder="1" applyProtection="1">
      <alignment horizontal="right" vertical="center" readingOrder="2"/>
      <protection hidden="1"/>
    </xf>
    <xf numFmtId="0" fontId="4" fillId="0" borderId="9" xfId="5" applyFont="1" applyFill="1" applyBorder="1" applyProtection="1">
      <alignment horizontal="right" vertical="center" readingOrder="2"/>
      <protection hidden="1"/>
    </xf>
    <xf numFmtId="0" fontId="7" fillId="0" borderId="9" xfId="7" applyFont="1" applyFill="1" applyBorder="1" applyProtection="1">
      <alignment horizontal="right" vertical="center" wrapText="1"/>
      <protection hidden="1"/>
    </xf>
    <xf numFmtId="164" fontId="6" fillId="0" borderId="9" xfId="8" applyFont="1" applyFill="1" applyBorder="1" applyProtection="1">
      <protection hidden="1"/>
    </xf>
    <xf numFmtId="164" fontId="6" fillId="0" borderId="9" xfId="9" applyFont="1" applyFill="1" applyBorder="1" applyProtection="1">
      <protection hidden="1"/>
    </xf>
    <xf numFmtId="165" fontId="6" fillId="0" borderId="9" xfId="10" applyNumberFormat="1" applyFont="1" applyFill="1" applyBorder="1" applyProtection="1">
      <protection hidden="1"/>
    </xf>
    <xf numFmtId="0" fontId="8" fillId="0" borderId="9" xfId="4" applyFont="1" applyFill="1" applyBorder="1" applyProtection="1">
      <alignment horizontal="right" vertical="center" readingOrder="2"/>
      <protection hidden="1"/>
    </xf>
    <xf numFmtId="164" fontId="6" fillId="0" borderId="9" xfId="11" applyFont="1" applyFill="1" applyBorder="1" applyProtection="1">
      <protection hidden="1"/>
    </xf>
    <xf numFmtId="165" fontId="6" fillId="0" borderId="9" xfId="12" applyNumberFormat="1" applyFont="1" applyFill="1" applyBorder="1" applyProtection="1">
      <protection hidden="1"/>
    </xf>
    <xf numFmtId="0" fontId="4" fillId="0" borderId="9" xfId="4" applyFont="1" applyFill="1" applyBorder="1" applyAlignment="1" applyProtection="1">
      <alignment horizontal="right" vertical="center" wrapText="1" readingOrder="2"/>
      <protection hidden="1"/>
    </xf>
    <xf numFmtId="0" fontId="7" fillId="0" borderId="9" xfId="7" applyFont="1" applyFill="1" applyBorder="1" applyAlignment="1" applyProtection="1">
      <alignment horizontal="right" vertical="center" wrapText="1"/>
      <protection hidden="1"/>
    </xf>
    <xf numFmtId="9" fontId="6" fillId="0" borderId="9" xfId="11" applyNumberFormat="1" applyFont="1" applyFill="1" applyBorder="1" applyProtection="1">
      <protection hidden="1"/>
    </xf>
    <xf numFmtId="0" fontId="8" fillId="0" borderId="9" xfId="4" applyFont="1" applyFill="1" applyBorder="1" applyAlignment="1" applyProtection="1">
      <alignment horizontal="right" vertical="center" wrapText="1" readingOrder="2"/>
      <protection hidden="1"/>
    </xf>
    <xf numFmtId="0" fontId="2" fillId="0" borderId="9" xfId="1" applyFont="1" applyFill="1" applyBorder="1" applyAlignment="1" applyProtection="1">
      <alignment horizontal="center" vertical="center"/>
      <protection hidden="1"/>
    </xf>
    <xf numFmtId="0" fontId="9" fillId="9" borderId="9" xfId="4" applyFont="1" applyFill="1" applyBorder="1" applyProtection="1">
      <alignment horizontal="right" vertical="center" readingOrder="2"/>
      <protection hidden="1"/>
    </xf>
    <xf numFmtId="164" fontId="9" fillId="9" borderId="9" xfId="11" applyFont="1" applyFill="1" applyBorder="1" applyProtection="1">
      <protection hidden="1"/>
    </xf>
    <xf numFmtId="9" fontId="9" fillId="9" borderId="9" xfId="13" applyNumberFormat="1" applyFont="1" applyFill="1" applyBorder="1" applyProtection="1">
      <protection hidden="1"/>
    </xf>
    <xf numFmtId="164" fontId="9" fillId="9" borderId="9" xfId="13" applyFont="1" applyFill="1" applyBorder="1" applyProtection="1">
      <protection hidden="1"/>
    </xf>
    <xf numFmtId="0" fontId="9" fillId="9" borderId="9" xfId="3" applyFont="1" applyFill="1" applyBorder="1" applyProtection="1">
      <alignment horizontal="center" vertical="center" wrapText="1"/>
      <protection hidden="1"/>
    </xf>
    <xf numFmtId="0" fontId="10" fillId="0" borderId="0" xfId="0" applyFont="1"/>
  </cellXfs>
  <cellStyles count="15">
    <cellStyle name="ComputedField" xfId="9"/>
    <cellStyle name="ComputedFieldPercent" xfId="10"/>
    <cellStyle name="GeneralBackground" xfId="14"/>
    <cellStyle name="GrandTotal" xfId="13"/>
    <cellStyle name="InputField" xfId="8"/>
    <cellStyle name="insiteTable" xfId="5"/>
    <cellStyle name="insiteTableHeader" xfId="3"/>
    <cellStyle name="insiteTableLeft" xfId="6"/>
    <cellStyle name="insiteTableRight" xfId="4"/>
    <cellStyle name="insiteTitleBold" xfId="7"/>
    <cellStyle name="LogoHeader" xfId="1"/>
    <cellStyle name="Normal" xfId="0" builtinId="0"/>
    <cellStyle name="outsiteTable" xfId="2"/>
    <cellStyle name="SubTotalSum" xfId="11"/>
    <cellStyle name="SubTotalSumPer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1513;&#1493;&#1500;&#1495;&#1503;%20&#1492;&#1506;&#1489;&#1493;&#1491;&#1492;/&#1491;&#1493;&#1495;&#1493;&#1514;%20&#1512;&#1489;&#1506;&#1493;&#1504;&#1497;&#1497;&#1501;/rev122016/&#1512;&#1489;&#1506;&#1493;&#1504;&#1497;%20%20&#1495;&#1513;&#1489;%20122016/rev12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קרא"/>
      <sheetName val="תוכן הענינים"/>
      <sheetName val="הגדרות כלליות"/>
      <sheetName val="בדיקות הצלבה"/>
      <sheetName val="תמצית מאזן"/>
      <sheetName val="תקציב רגיל"/>
      <sheetName val="תברים"/>
      <sheetName val="ריכוז תברים"/>
      <sheetName val="גבייה וחייבים"/>
      <sheetName val="ארנונה"/>
      <sheetName val="שכר ומשרות"/>
      <sheetName val="בעלי שכר גבוה"/>
      <sheetName val="הערות הרשות"/>
      <sheetName val="ביאורים 1, 2 א-ב יש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rightToLeft="1" tabSelected="1" workbookViewId="0">
      <selection activeCell="A5" sqref="A5:XFD5"/>
    </sheetView>
  </sheetViews>
  <sheetFormatPr defaultRowHeight="14.25"/>
  <cols>
    <col min="1" max="1" width="33.125" customWidth="1"/>
    <col min="2" max="2" width="12.375" customWidth="1"/>
  </cols>
  <sheetData>
    <row r="2" spans="1:6" ht="18">
      <c r="A2" s="14" t="s">
        <v>0</v>
      </c>
      <c r="B2" s="14"/>
      <c r="C2" s="14"/>
      <c r="D2" s="14"/>
      <c r="E2" s="14"/>
      <c r="F2" s="14"/>
    </row>
    <row r="3" spans="1:6" ht="18">
      <c r="A3" s="14" t="s">
        <v>1</v>
      </c>
      <c r="B3" s="14"/>
      <c r="C3" s="14"/>
      <c r="D3" s="14"/>
      <c r="E3" s="14"/>
      <c r="F3" s="14"/>
    </row>
    <row r="4" spans="1:6" ht="18">
      <c r="A4" s="14" t="s">
        <v>42</v>
      </c>
      <c r="B4" s="14"/>
      <c r="C4" s="14"/>
      <c r="D4" s="14"/>
      <c r="E4" s="14"/>
      <c r="F4" s="14"/>
    </row>
    <row r="5" spans="1:6" s="20" customFormat="1" ht="38.25">
      <c r="A5" s="19"/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</row>
    <row r="6" spans="1:6" ht="15.75">
      <c r="A6" s="3" t="s">
        <v>7</v>
      </c>
      <c r="B6" s="2"/>
      <c r="C6" s="2"/>
      <c r="D6" s="2"/>
      <c r="E6" s="2"/>
      <c r="F6" s="2"/>
    </row>
    <row r="7" spans="1:6">
      <c r="A7" s="1">
        <v>0</v>
      </c>
      <c r="B7" s="2"/>
      <c r="C7" s="2"/>
      <c r="D7" s="2"/>
      <c r="E7" s="2"/>
      <c r="F7" s="2"/>
    </row>
    <row r="8" spans="1:6">
      <c r="A8" s="1" t="s">
        <v>8</v>
      </c>
      <c r="B8" s="4">
        <v>6000</v>
      </c>
      <c r="C8" s="5">
        <v>6000</v>
      </c>
      <c r="D8" s="4">
        <v>6075</v>
      </c>
      <c r="E8" s="5">
        <f>D8-B8</f>
        <v>75</v>
      </c>
      <c r="F8" s="6">
        <v>-4.8333333333333336E-3</v>
      </c>
    </row>
    <row r="9" spans="1:6">
      <c r="A9" s="1" t="s">
        <v>9</v>
      </c>
      <c r="B9" s="4">
        <v>50</v>
      </c>
      <c r="C9" s="5">
        <v>50</v>
      </c>
      <c r="D9" s="4">
        <v>45</v>
      </c>
      <c r="E9" s="5">
        <f t="shared" ref="E9:E21" si="0">D9-B9</f>
        <v>-5</v>
      </c>
      <c r="F9" s="6">
        <v>0</v>
      </c>
    </row>
    <row r="10" spans="1:6">
      <c r="A10" s="1" t="s">
        <v>10</v>
      </c>
      <c r="B10" s="4">
        <v>108</v>
      </c>
      <c r="C10" s="5">
        <v>108</v>
      </c>
      <c r="D10" s="4">
        <v>473</v>
      </c>
      <c r="E10" s="5">
        <f t="shared" si="0"/>
        <v>365</v>
      </c>
      <c r="F10" s="6">
        <v>3.3</v>
      </c>
    </row>
    <row r="11" spans="1:6">
      <c r="A11" s="1" t="s">
        <v>11</v>
      </c>
      <c r="B11" s="4">
        <v>20</v>
      </c>
      <c r="C11" s="5">
        <v>20</v>
      </c>
      <c r="D11" s="4">
        <v>0</v>
      </c>
      <c r="E11" s="5">
        <f t="shared" si="0"/>
        <v>-20</v>
      </c>
      <c r="F11" s="6">
        <v>-1</v>
      </c>
    </row>
    <row r="12" spans="1:6">
      <c r="A12" s="7" t="s">
        <v>12</v>
      </c>
      <c r="B12" s="4">
        <v>2300</v>
      </c>
      <c r="C12" s="5">
        <v>2300</v>
      </c>
      <c r="D12" s="4">
        <v>2346</v>
      </c>
      <c r="E12" s="5">
        <f t="shared" si="0"/>
        <v>46</v>
      </c>
      <c r="F12" s="6">
        <v>-0.24044180118946473</v>
      </c>
    </row>
    <row r="13" spans="1:6">
      <c r="A13" s="1" t="s">
        <v>13</v>
      </c>
      <c r="B13" s="8">
        <f>SUM(B8:B12)</f>
        <v>8478</v>
      </c>
      <c r="C13" s="8">
        <f t="shared" ref="C13:D13" si="1">SUM(C8:C12)</f>
        <v>8478</v>
      </c>
      <c r="D13" s="8">
        <f t="shared" si="1"/>
        <v>8939</v>
      </c>
      <c r="E13" s="5">
        <f t="shared" si="0"/>
        <v>461</v>
      </c>
      <c r="F13" s="9">
        <v>-2.9702970297029702E-2</v>
      </c>
    </row>
    <row r="14" spans="1:6">
      <c r="A14" s="1" t="s">
        <v>14</v>
      </c>
      <c r="B14" s="4">
        <v>25486</v>
      </c>
      <c r="C14" s="5">
        <v>25486</v>
      </c>
      <c r="D14" s="4">
        <v>24790</v>
      </c>
      <c r="E14" s="5">
        <f t="shared" si="0"/>
        <v>-696</v>
      </c>
      <c r="F14" s="6">
        <v>-1.2698784823975306E-2</v>
      </c>
    </row>
    <row r="15" spans="1:6">
      <c r="A15" s="1" t="s">
        <v>15</v>
      </c>
      <c r="B15" s="4">
        <v>4597</v>
      </c>
      <c r="C15" s="5">
        <v>4597</v>
      </c>
      <c r="D15" s="4">
        <v>4875</v>
      </c>
      <c r="E15" s="5">
        <f t="shared" si="0"/>
        <v>278</v>
      </c>
      <c r="F15" s="6">
        <v>4.8727430933217318E-2</v>
      </c>
    </row>
    <row r="16" spans="1:6">
      <c r="A16" s="1" t="s">
        <v>16</v>
      </c>
      <c r="B16" s="4">
        <v>1020</v>
      </c>
      <c r="C16" s="5">
        <v>1020</v>
      </c>
      <c r="D16" s="4">
        <v>1326</v>
      </c>
      <c r="E16" s="5">
        <f t="shared" si="0"/>
        <v>306</v>
      </c>
      <c r="F16" s="6">
        <v>0.46085997794928335</v>
      </c>
    </row>
    <row r="17" spans="1:6">
      <c r="A17" s="1" t="s">
        <v>17</v>
      </c>
      <c r="B17" s="4">
        <v>13670</v>
      </c>
      <c r="C17" s="5">
        <v>13670</v>
      </c>
      <c r="D17" s="4">
        <v>13257</v>
      </c>
      <c r="E17" s="5">
        <f t="shared" si="0"/>
        <v>-413</v>
      </c>
      <c r="F17" s="6">
        <v>-3.0138990490124359E-2</v>
      </c>
    </row>
    <row r="18" spans="1:6">
      <c r="A18" s="1" t="s">
        <v>18</v>
      </c>
      <c r="B18" s="4">
        <v>2740</v>
      </c>
      <c r="C18" s="5">
        <v>2740</v>
      </c>
      <c r="D18" s="4">
        <v>3110</v>
      </c>
      <c r="E18" s="5">
        <f t="shared" si="0"/>
        <v>370</v>
      </c>
      <c r="F18" s="6">
        <v>0.13503649635036497</v>
      </c>
    </row>
    <row r="19" spans="1:6" ht="25.5">
      <c r="A19" s="10" t="s">
        <v>19</v>
      </c>
      <c r="B19" s="4">
        <f>B13+B14+B15+B16+B17+B18</f>
        <v>55991</v>
      </c>
      <c r="C19" s="4">
        <f t="shared" ref="C19:D19" si="2">C13+C14+C15+C16+C17+C18</f>
        <v>55991</v>
      </c>
      <c r="D19" s="4">
        <f t="shared" si="2"/>
        <v>56297</v>
      </c>
      <c r="E19" s="5">
        <f t="shared" si="0"/>
        <v>306</v>
      </c>
      <c r="F19" s="6">
        <v>4.1078030397742496E-4</v>
      </c>
    </row>
    <row r="20" spans="1:6">
      <c r="A20" s="1" t="s">
        <v>20</v>
      </c>
      <c r="B20" s="4">
        <v>650</v>
      </c>
      <c r="C20" s="5">
        <v>650</v>
      </c>
      <c r="D20" s="4">
        <v>792</v>
      </c>
      <c r="E20" s="5">
        <f t="shared" si="0"/>
        <v>142</v>
      </c>
      <c r="F20" s="6">
        <v>0.21846153846153846</v>
      </c>
    </row>
    <row r="21" spans="1:6">
      <c r="A21" s="1" t="s">
        <v>21</v>
      </c>
      <c r="B21" s="4">
        <v>3000</v>
      </c>
      <c r="C21" s="5">
        <v>3000</v>
      </c>
      <c r="D21" s="4">
        <v>2676</v>
      </c>
      <c r="E21" s="5">
        <f t="shared" si="0"/>
        <v>-324</v>
      </c>
      <c r="F21" s="6">
        <v>-0.16833333333333333</v>
      </c>
    </row>
    <row r="22" spans="1:6">
      <c r="A22" s="15" t="s">
        <v>22</v>
      </c>
      <c r="B22" s="16">
        <f>B19+B20+B21</f>
        <v>59641</v>
      </c>
      <c r="C22" s="16">
        <f t="shared" ref="C22:F22" si="3">C19+C20+C21</f>
        <v>59641</v>
      </c>
      <c r="D22" s="16">
        <f t="shared" si="3"/>
        <v>59765</v>
      </c>
      <c r="E22" s="16">
        <f t="shared" si="3"/>
        <v>124</v>
      </c>
      <c r="F22" s="16">
        <f t="shared" si="3"/>
        <v>5.0538985432182548E-2</v>
      </c>
    </row>
    <row r="23" spans="1:6" ht="15.75">
      <c r="A23" s="11" t="s">
        <v>23</v>
      </c>
      <c r="B23" s="2"/>
      <c r="C23" s="2"/>
      <c r="D23" s="2"/>
      <c r="E23" s="2"/>
      <c r="F23" s="2"/>
    </row>
    <row r="24" spans="1:6">
      <c r="A24" s="1" t="s">
        <v>24</v>
      </c>
      <c r="B24" s="4">
        <v>10010</v>
      </c>
      <c r="C24" s="5">
        <v>10010</v>
      </c>
      <c r="D24" s="4">
        <v>9777</v>
      </c>
      <c r="E24" s="5">
        <f>D24-C24</f>
        <v>-233</v>
      </c>
      <c r="F24" s="6">
        <v>-5.8132820019249277E-2</v>
      </c>
    </row>
    <row r="25" spans="1:6">
      <c r="A25" s="1" t="s">
        <v>25</v>
      </c>
      <c r="B25" s="4">
        <v>7792</v>
      </c>
      <c r="C25" s="5">
        <v>7792</v>
      </c>
      <c r="D25" s="4">
        <v>6817</v>
      </c>
      <c r="E25" s="5">
        <f t="shared" ref="E25:E41" si="4">D25-C25</f>
        <v>-975</v>
      </c>
      <c r="F25" s="6">
        <v>-0.17183687696061345</v>
      </c>
    </row>
    <row r="26" spans="1:6">
      <c r="A26" s="1" t="s">
        <v>26</v>
      </c>
      <c r="B26" s="4">
        <v>0</v>
      </c>
      <c r="C26" s="5">
        <v>0</v>
      </c>
      <c r="D26" s="4">
        <v>0</v>
      </c>
      <c r="E26" s="5">
        <f t="shared" si="4"/>
        <v>0</v>
      </c>
      <c r="F26" s="6">
        <v>0</v>
      </c>
    </row>
    <row r="27" spans="1:6">
      <c r="A27" s="1" t="s">
        <v>27</v>
      </c>
      <c r="B27" s="8">
        <f>SUM(B24:B26)</f>
        <v>17802</v>
      </c>
      <c r="C27" s="8">
        <f t="shared" ref="C27:E27" si="5">SUM(C24:C26)</f>
        <v>17802</v>
      </c>
      <c r="D27" s="8">
        <f t="shared" si="5"/>
        <v>16594</v>
      </c>
      <c r="E27" s="5">
        <f t="shared" si="4"/>
        <v>-1208</v>
      </c>
      <c r="F27" s="12">
        <v>-0.10964889193030479</v>
      </c>
    </row>
    <row r="28" spans="1:6">
      <c r="A28" s="1">
        <v>0</v>
      </c>
      <c r="B28" s="2">
        <v>0</v>
      </c>
      <c r="C28" s="2">
        <v>0</v>
      </c>
      <c r="D28" s="2">
        <v>0</v>
      </c>
      <c r="E28" s="5">
        <f t="shared" si="4"/>
        <v>0</v>
      </c>
      <c r="F28" s="2">
        <v>0</v>
      </c>
    </row>
    <row r="29" spans="1:6">
      <c r="A29" s="1" t="s">
        <v>28</v>
      </c>
      <c r="B29" s="4">
        <v>18595</v>
      </c>
      <c r="C29" s="5">
        <v>18595</v>
      </c>
      <c r="D29" s="4">
        <v>18783</v>
      </c>
      <c r="E29" s="5">
        <f t="shared" si="4"/>
        <v>188</v>
      </c>
      <c r="F29" s="6">
        <v>8.6044635654745905E-3</v>
      </c>
    </row>
    <row r="30" spans="1:6">
      <c r="A30" s="1" t="s">
        <v>29</v>
      </c>
      <c r="B30" s="4">
        <v>10213</v>
      </c>
      <c r="C30" s="5">
        <v>10213</v>
      </c>
      <c r="D30" s="4">
        <v>11162</v>
      </c>
      <c r="E30" s="5">
        <f t="shared" si="4"/>
        <v>949</v>
      </c>
      <c r="F30" s="6">
        <v>8.7927151669440914E-2</v>
      </c>
    </row>
    <row r="31" spans="1:6">
      <c r="A31" s="1" t="s">
        <v>30</v>
      </c>
      <c r="B31" s="8">
        <f>SUM(B28:B30)</f>
        <v>28808</v>
      </c>
      <c r="C31" s="8">
        <f t="shared" ref="C31:E31" si="6">SUM(C28:C30)</f>
        <v>28808</v>
      </c>
      <c r="D31" s="8">
        <f t="shared" si="6"/>
        <v>29945</v>
      </c>
      <c r="E31" s="5">
        <f t="shared" si="4"/>
        <v>1137</v>
      </c>
      <c r="F31" s="9">
        <v>3.6725909469591783E-2</v>
      </c>
    </row>
    <row r="32" spans="1:6">
      <c r="A32" s="1" t="s">
        <v>31</v>
      </c>
      <c r="B32" s="4">
        <v>2225</v>
      </c>
      <c r="C32" s="5">
        <v>2225</v>
      </c>
      <c r="D32" s="4">
        <v>2270</v>
      </c>
      <c r="E32" s="5">
        <f t="shared" si="4"/>
        <v>45</v>
      </c>
      <c r="F32" s="6">
        <v>1.5280898876404495E-2</v>
      </c>
    </row>
    <row r="33" spans="1:6">
      <c r="A33" s="1" t="s">
        <v>32</v>
      </c>
      <c r="B33" s="4">
        <v>4470</v>
      </c>
      <c r="C33" s="5">
        <v>4470</v>
      </c>
      <c r="D33" s="4">
        <v>4748</v>
      </c>
      <c r="E33" s="5">
        <f t="shared" si="4"/>
        <v>278</v>
      </c>
      <c r="F33" s="6">
        <v>6.7103479439674651E-2</v>
      </c>
    </row>
    <row r="34" spans="1:6">
      <c r="A34" s="1" t="s">
        <v>33</v>
      </c>
      <c r="B34" s="8">
        <f>B32+B33</f>
        <v>6695</v>
      </c>
      <c r="C34" s="8">
        <f t="shared" ref="C34:E34" si="7">C32+C33</f>
        <v>6695</v>
      </c>
      <c r="D34" s="8">
        <f t="shared" si="7"/>
        <v>7018</v>
      </c>
      <c r="E34" s="5">
        <f t="shared" si="4"/>
        <v>323</v>
      </c>
      <c r="F34" s="9">
        <v>4.9766952337994289E-2</v>
      </c>
    </row>
    <row r="35" spans="1:6" ht="25.5" customHeight="1">
      <c r="A35" s="10" t="s">
        <v>34</v>
      </c>
      <c r="B35" s="8">
        <f>B27+B31+B34</f>
        <v>53305</v>
      </c>
      <c r="C35" s="8">
        <f t="shared" ref="C35:D35" si="8">C27+C31+C34</f>
        <v>53305</v>
      </c>
      <c r="D35" s="8">
        <f t="shared" si="8"/>
        <v>53557</v>
      </c>
      <c r="E35" s="5">
        <f t="shared" si="4"/>
        <v>252</v>
      </c>
      <c r="F35" s="9">
        <v>-1.2744233876891435E-2</v>
      </c>
    </row>
    <row r="36" spans="1:6">
      <c r="A36" s="1" t="s">
        <v>35</v>
      </c>
      <c r="B36" s="4">
        <v>780</v>
      </c>
      <c r="C36" s="5">
        <v>780</v>
      </c>
      <c r="D36" s="4">
        <v>1214</v>
      </c>
      <c r="E36" s="5">
        <f t="shared" si="4"/>
        <v>434</v>
      </c>
      <c r="F36" s="6">
        <v>0.47564102564102562</v>
      </c>
    </row>
    <row r="37" spans="1:6">
      <c r="A37" s="1" t="s">
        <v>36</v>
      </c>
      <c r="B37" s="4">
        <v>755</v>
      </c>
      <c r="C37" s="5">
        <v>755</v>
      </c>
      <c r="D37" s="4">
        <v>488</v>
      </c>
      <c r="E37" s="5">
        <f t="shared" si="4"/>
        <v>-267</v>
      </c>
      <c r="F37" s="6">
        <v>-0.352317880794702</v>
      </c>
    </row>
    <row r="38" spans="1:6" ht="25.5">
      <c r="A38" s="13" t="s">
        <v>37</v>
      </c>
      <c r="B38" s="4">
        <f>B35+B36+B37</f>
        <v>54840</v>
      </c>
      <c r="C38" s="4">
        <f t="shared" ref="C38:E38" si="9">C35+C36+C37</f>
        <v>54840</v>
      </c>
      <c r="D38" s="4">
        <f t="shared" si="9"/>
        <v>55259</v>
      </c>
      <c r="E38" s="5">
        <f t="shared" si="4"/>
        <v>419</v>
      </c>
      <c r="F38" s="6">
        <v>-1.0519547784465361E-2</v>
      </c>
    </row>
    <row r="39" spans="1:6">
      <c r="A39" s="13" t="s">
        <v>38</v>
      </c>
      <c r="B39" s="4">
        <v>652</v>
      </c>
      <c r="C39" s="5">
        <v>652</v>
      </c>
      <c r="D39" s="4">
        <v>792</v>
      </c>
      <c r="E39" s="5">
        <f t="shared" si="4"/>
        <v>140</v>
      </c>
      <c r="F39" s="6">
        <v>0.21846153846153846</v>
      </c>
    </row>
    <row r="40" spans="1:6">
      <c r="A40" s="13" t="s">
        <v>43</v>
      </c>
      <c r="B40" s="4">
        <v>1149</v>
      </c>
      <c r="C40" s="5">
        <v>1149</v>
      </c>
      <c r="D40" s="4">
        <v>901</v>
      </c>
      <c r="E40" s="5">
        <f t="shared" si="4"/>
        <v>-248</v>
      </c>
      <c r="F40" s="6"/>
    </row>
    <row r="41" spans="1:6">
      <c r="A41" s="13" t="s">
        <v>39</v>
      </c>
      <c r="B41" s="4">
        <v>3000</v>
      </c>
      <c r="C41" s="5">
        <v>3000</v>
      </c>
      <c r="D41" s="4">
        <v>2676</v>
      </c>
      <c r="E41" s="5">
        <f t="shared" si="4"/>
        <v>-324</v>
      </c>
      <c r="F41" s="6">
        <v>-0.16833333333333333</v>
      </c>
    </row>
    <row r="42" spans="1:6">
      <c r="A42" s="15" t="s">
        <v>40</v>
      </c>
      <c r="B42" s="16">
        <f>B38+B39+B40+B41</f>
        <v>59641</v>
      </c>
      <c r="C42" s="16">
        <f t="shared" ref="C42:E42" si="10">C38+C39+C40+C41</f>
        <v>59641</v>
      </c>
      <c r="D42" s="16">
        <f t="shared" si="10"/>
        <v>59628</v>
      </c>
      <c r="E42" s="16">
        <f t="shared" si="10"/>
        <v>-13</v>
      </c>
      <c r="F42" s="17">
        <v>-1.5962173672473635E-2</v>
      </c>
    </row>
    <row r="43" spans="1:6">
      <c r="A43" s="15" t="s">
        <v>41</v>
      </c>
      <c r="B43" s="18">
        <f>B22-B42</f>
        <v>0</v>
      </c>
      <c r="C43" s="18">
        <f t="shared" ref="C43:F43" si="11">C22-C42</f>
        <v>0</v>
      </c>
      <c r="D43" s="18">
        <f t="shared" si="11"/>
        <v>137</v>
      </c>
      <c r="E43" s="18">
        <f t="shared" si="11"/>
        <v>137</v>
      </c>
      <c r="F43" s="18">
        <f t="shared" si="11"/>
        <v>6.6501159104656177E-2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OMEER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XP</dc:creator>
  <cp:lastModifiedBy>MY XP</cp:lastModifiedBy>
  <dcterms:created xsi:type="dcterms:W3CDTF">2018-04-30T12:35:54Z</dcterms:created>
  <dcterms:modified xsi:type="dcterms:W3CDTF">2018-05-21T06:06:27Z</dcterms:modified>
</cp:coreProperties>
</file>