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-jr-fs6\users\arielcoh\My Documents\"/>
    </mc:Choice>
  </mc:AlternateContent>
  <bookViews>
    <workbookView xWindow="0" yWindow="0" windowWidth="28800" windowHeight="12330"/>
  </bookViews>
  <sheets>
    <sheet name="גיליון1" sheetId="2" r:id="rId1"/>
  </sheets>
  <definedNames>
    <definedName name="ExternalData_1" localSheetId="0" hidden="1">גיליון1!$A$1:$I$55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G57" i="2"/>
  <c r="F58" i="2"/>
  <c r="F57" i="2"/>
  <c r="E58" i="2"/>
  <c r="E57" i="2"/>
  <c r="D58" i="2"/>
  <c r="D57" i="2"/>
  <c r="F56" i="2"/>
  <c r="G56" i="2"/>
  <c r="H56" i="2"/>
  <c r="I56" i="2"/>
  <c r="E56" i="2"/>
  <c r="D56" i="2"/>
  <c r="C56" i="2"/>
  <c r="B56" i="2"/>
</calcChain>
</file>

<file path=xl/connections.xml><?xml version="1.0" encoding="utf-8"?>
<connections xmlns="http://schemas.openxmlformats.org/spreadsheetml/2006/main">
  <connection id="1" keepAlive="1" name="שאילתה - טבלה3_2" description="‏‏חיבור לשאילתה 'טבלה3_2' בחוברת העבודה." type="5" refreshedVersion="6" background="1" saveData="1">
    <dbPr connection="Provider=Microsoft.Mashup.OleDb.1;Data Source=$Workbook$;Location=טבלה3_2;Extended Properties=&quot;&quot;" command="SELECT * FROM [טבלה3_2]"/>
  </connection>
</connections>
</file>

<file path=xl/sharedStrings.xml><?xml version="1.0" encoding="utf-8"?>
<sst xmlns="http://schemas.openxmlformats.org/spreadsheetml/2006/main" count="65" uniqueCount="65">
  <si>
    <t>שם פריט</t>
  </si>
  <si>
    <t>מספר פריטים</t>
  </si>
  <si>
    <t>סה"כ לפריט</t>
  </si>
  <si>
    <t>מספר פריטים.1</t>
  </si>
  <si>
    <t>סה"כ לפריט.1</t>
  </si>
  <si>
    <t>מספר פריטים.2</t>
  </si>
  <si>
    <t>סה"כ לפריט.2</t>
  </si>
  <si>
    <t>ארגז מים 24 יח</t>
  </si>
  <si>
    <t>מים מינרליים</t>
  </si>
  <si>
    <t>דיאט אשכוליות 330</t>
  </si>
  <si>
    <t>דיאט ספרייט</t>
  </si>
  <si>
    <t>דיאט ספרייט 500</t>
  </si>
  <si>
    <t>דיאט ענבים 330</t>
  </si>
  <si>
    <t>דיאט פאנטה 500</t>
  </si>
  <si>
    <t>דיאט קולה 330</t>
  </si>
  <si>
    <t>דיאט קולה 500</t>
  </si>
  <si>
    <t>דיאט קינלי 330</t>
  </si>
  <si>
    <t>דיאט קינלי 500</t>
  </si>
  <si>
    <t>דיאט תפוזים 330</t>
  </si>
  <si>
    <t>קולה zero</t>
  </si>
  <si>
    <t>מים בטעמים</t>
  </si>
  <si>
    <t>מים ליטר וחצי</t>
  </si>
  <si>
    <t>מיץ אשכוליות 330 מל</t>
  </si>
  <si>
    <t>מיץ טבעי 330 מ"ל</t>
  </si>
  <si>
    <t>מיץ טבעי אשכוליות</t>
  </si>
  <si>
    <t>מיץ טבעי תפוזים</t>
  </si>
  <si>
    <t>מיץ טבעי תפוחים</t>
  </si>
  <si>
    <t>מיץ לימונענע</t>
  </si>
  <si>
    <t>מיץ לימונענע טבעי</t>
  </si>
  <si>
    <t>מיץ מנגו טבעי</t>
  </si>
  <si>
    <t>מיץ ענבים 330 מל</t>
  </si>
  <si>
    <t>מיץ תות בננה טבעי</t>
  </si>
  <si>
    <t>מיץ תפוזים 330 מל</t>
  </si>
  <si>
    <t>מיץ תפוחים 330 מל</t>
  </si>
  <si>
    <t>משקה תה קר- פיוז טי</t>
  </si>
  <si>
    <t>נקטר/מיץ טבעי 250 מל</t>
  </si>
  <si>
    <t>סודה</t>
  </si>
  <si>
    <t>סודה 500 מל</t>
  </si>
  <si>
    <t>ספרייט 330</t>
  </si>
  <si>
    <t>ספרייט 500 מל</t>
  </si>
  <si>
    <t>ספרייט ZERO</t>
  </si>
  <si>
    <t>ספרייט זירו 500 מל</t>
  </si>
  <si>
    <t>ספרייט לימון</t>
  </si>
  <si>
    <t>פאנטה</t>
  </si>
  <si>
    <t>פאנטה 500</t>
  </si>
  <si>
    <t>פאנטה אורנג</t>
  </si>
  <si>
    <t>פאנטה אקזוטי</t>
  </si>
  <si>
    <t>פאנטה ענבים</t>
  </si>
  <si>
    <t>פאנטה תות</t>
  </si>
  <si>
    <t>פחית כללי</t>
  </si>
  <si>
    <t>קולה 330</t>
  </si>
  <si>
    <t>פיוז טי לימונענע</t>
  </si>
  <si>
    <t>קולה 500 מל</t>
  </si>
  <si>
    <t>קולה ZERO לימון</t>
  </si>
  <si>
    <t>קולה ZERO מנגו</t>
  </si>
  <si>
    <t>קולה זירו 500 מל</t>
  </si>
  <si>
    <t>קינלי 330</t>
  </si>
  <si>
    <t>קינלי 500</t>
  </si>
  <si>
    <t>שתיה ליטר וחצי</t>
  </si>
  <si>
    <t>שתיה קלה אחר 330 מל</t>
  </si>
  <si>
    <t>שתיה קלה אחר 500 מל</t>
  </si>
  <si>
    <t>סה"כ מספר פריטים</t>
  </si>
  <si>
    <t>סה"כ לסה"כ לפריט</t>
  </si>
  <si>
    <t>צמצום היקף נומינלי</t>
  </si>
  <si>
    <t>צמצום היקף אחוזי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</si>
</sst>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₪&quot;\ #,##0.00"/>
    <numFmt numFmtId="165" formatCode="&quot;₪&quot;\ #,##0"/>
    <numFmt numFmtId="166" formatCode="_ * #,##0_ ;_ * \-#,##0_ ;_ * &quot;-&quot;??_ ;_ @_ 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NumberFormat="1" applyBorder="1"/>
    <xf numFmtId="164" fontId="0" fillId="0" borderId="1" xfId="0" applyNumberFormat="1" applyBorder="1"/>
    <xf numFmtId="0" fontId="0" fillId="0" borderId="2" xfId="0" applyNumberFormat="1" applyBorder="1"/>
    <xf numFmtId="164" fontId="0" fillId="0" borderId="2" xfId="0" applyNumberFormat="1" applyBorder="1"/>
    <xf numFmtId="0" fontId="0" fillId="0" borderId="3" xfId="0" applyNumberFormat="1" applyBorder="1"/>
    <xf numFmtId="0" fontId="1" fillId="0" borderId="4" xfId="0" applyNumberFormat="1" applyFont="1" applyBorder="1"/>
    <xf numFmtId="0" fontId="0" fillId="0" borderId="5" xfId="0" applyNumberFormat="1" applyBorder="1"/>
    <xf numFmtId="0" fontId="1" fillId="0" borderId="6" xfId="0" applyNumberFormat="1" applyFont="1" applyBorder="1"/>
    <xf numFmtId="164" fontId="0" fillId="0" borderId="7" xfId="0" applyNumberFormat="1" applyBorder="1"/>
    <xf numFmtId="0" fontId="1" fillId="0" borderId="8" xfId="0" applyNumberFormat="1" applyFont="1" applyBorder="1"/>
    <xf numFmtId="164" fontId="0" fillId="0" borderId="9" xfId="0" applyNumberFormat="1" applyBorder="1"/>
    <xf numFmtId="165" fontId="0" fillId="0" borderId="2" xfId="0" applyNumberFormat="1" applyBorder="1"/>
    <xf numFmtId="165" fontId="0" fillId="0" borderId="9" xfId="0" applyNumberFormat="1" applyBorder="1"/>
    <xf numFmtId="166" fontId="0" fillId="0" borderId="2" xfId="1" applyNumberFormat="1" applyFont="1" applyBorder="1"/>
    <xf numFmtId="10" fontId="0" fillId="0" borderId="0" xfId="0" applyNumberFormat="1"/>
    <xf numFmtId="166" fontId="0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2">
    <dxf>
      <numFmt numFmtId="165" formatCode="&quot;₪&quot;\ 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164" formatCode="&quot;₪&quot;\ #,##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6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5" formatCode="&quot;₪&quot;\ 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₪&quot;\ 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6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5" formatCode="&quot;₪&quot;\ 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₪&quot;\ 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6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5" formatCode="&quot;₪&quot;\ 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₪&quot;\ #,##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166" formatCode="_ * #,##0_ ;_ * \-#,##0_ ;_ * &quot;-&quot;??_ ;_ @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</font>
      <numFmt numFmtId="0" formatCode="General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bottom style="thin">
          <color auto="1"/>
        </bottom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שם פריט" tableColumnId="19"/>
      <queryTableField id="2" name="מספר פריטים" tableColumnId="20"/>
      <queryTableField id="3" name="סה&quot;כ לפריט" tableColumnId="21"/>
      <queryTableField id="4" name="מספר פריטים.1" tableColumnId="22"/>
      <queryTableField id="5" name="סה&quot;כ לפריט.1" tableColumnId="23"/>
      <queryTableField id="6" name="מספר פריטים.2" tableColumnId="24"/>
      <queryTableField id="7" name="סה&quot;כ לפריט.2" tableColumnId="25"/>
      <queryTableField id="8" name="סה&quot;כ מספר פריטים" tableColumnId="26"/>
      <queryTableField id="9" name="סה&quot;כ לסה&quot;כ לפריט" tableColumnId="2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טבלה3_3" displayName="טבלה3_3" ref="A1:I56" tableType="queryTable" totalsRowCount="1" headerRowDxfId="21" headerRowBorderDxfId="20" tableBorderDxfId="19" totalsRowBorderDxfId="18">
  <autoFilter ref="A1:I55"/>
  <tableColumns count="9">
    <tableColumn id="19" uniqueName="19" name="שם פריט" queryTableFieldId="1" dataDxfId="17" totalsRowDxfId="16"/>
    <tableColumn id="20" uniqueName="20" name="מספר פריטים" totalsRowFunction="sum" queryTableFieldId="2" dataDxfId="15" totalsRowDxfId="14" dataCellStyle="Comma"/>
    <tableColumn id="21" uniqueName="21" name="סה&quot;כ לפריט" totalsRowFunction="sum" queryTableFieldId="3" dataDxfId="13" totalsRowDxfId="12"/>
    <tableColumn id="22" uniqueName="22" name="מספר פריטים.1" totalsRowFunction="sum" queryTableFieldId="4" dataDxfId="11" totalsRowDxfId="10" dataCellStyle="Comma"/>
    <tableColumn id="23" uniqueName="23" name="סה&quot;כ לפריט.1" totalsRowFunction="sum" queryTableFieldId="5" dataDxfId="9" totalsRowDxfId="8"/>
    <tableColumn id="24" uniqueName="24" name="מספר פריטים.2" totalsRowFunction="sum" queryTableFieldId="6" dataDxfId="7" totalsRowDxfId="6" dataCellStyle="Comma"/>
    <tableColumn id="25" uniqueName="25" name="סה&quot;כ לפריט.2" totalsRowFunction="sum" queryTableFieldId="7" dataDxfId="5" totalsRowDxfId="4"/>
    <tableColumn id="26" uniqueName="26" name="סה&quot;כ מספר פריטים" totalsRowFunction="sum" queryTableFieldId="8" dataDxfId="3" totalsRowDxfId="2" dataCellStyle="Comma"/>
    <tableColumn id="27" uniqueName="27" name="סה&quot;כ לסה&quot;כ לפריט" totalsRowFunction="sum" queryTableFieldId="9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rightToLeft="1" tabSelected="1" topLeftCell="A41" zoomScale="115" zoomScaleNormal="115" workbookViewId="0">
      <selection activeCell="D56" sqref="D56"/>
    </sheetView>
  </sheetViews>
  <sheetFormatPr defaultRowHeight="14.25" x14ac:dyDescent="0.2"/>
  <cols>
    <col min="1" max="1" width="18.25" bestFit="1" customWidth="1"/>
    <col min="2" max="2" width="13.25" bestFit="1" customWidth="1"/>
    <col min="3" max="3" width="13.125" bestFit="1" customWidth="1"/>
    <col min="4" max="4" width="18.5" customWidth="1"/>
    <col min="5" max="5" width="16.625" customWidth="1"/>
    <col min="6" max="6" width="14.75" bestFit="1" customWidth="1"/>
    <col min="7" max="7" width="14.625" bestFit="1" customWidth="1"/>
    <col min="8" max="8" width="17.875" bestFit="1" customWidth="1"/>
    <col min="9" max="9" width="17.625" bestFit="1" customWidth="1"/>
  </cols>
  <sheetData>
    <row r="1" spans="1:9" ht="15" x14ac:dyDescent="0.25">
      <c r="A1" s="6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61</v>
      </c>
      <c r="I1" s="7" t="s">
        <v>62</v>
      </c>
    </row>
    <row r="2" spans="1:9" ht="15" x14ac:dyDescent="0.25">
      <c r="A2" s="8" t="s">
        <v>7</v>
      </c>
      <c r="B2" s="1">
        <v>582</v>
      </c>
      <c r="C2" s="2">
        <v>79041</v>
      </c>
      <c r="D2" s="1">
        <v>380</v>
      </c>
      <c r="E2" s="2">
        <v>54172.800000000003</v>
      </c>
      <c r="F2" s="1">
        <v>380</v>
      </c>
      <c r="G2" s="2">
        <v>54240.2</v>
      </c>
      <c r="H2" s="1">
        <v>1342</v>
      </c>
      <c r="I2" s="9">
        <v>187454</v>
      </c>
    </row>
    <row r="3" spans="1:9" ht="15" x14ac:dyDescent="0.25">
      <c r="A3" s="8" t="s">
        <v>8</v>
      </c>
      <c r="B3" s="1">
        <v>32252</v>
      </c>
      <c r="C3" s="2">
        <v>180598.39999999999</v>
      </c>
      <c r="D3" s="1">
        <v>24429</v>
      </c>
      <c r="E3" s="2">
        <v>141929.51999999999</v>
      </c>
      <c r="F3" s="1">
        <v>14977</v>
      </c>
      <c r="G3" s="2">
        <v>86912.3</v>
      </c>
      <c r="H3" s="1">
        <v>71658</v>
      </c>
      <c r="I3" s="9">
        <v>409440.22</v>
      </c>
    </row>
    <row r="4" spans="1:9" ht="15" x14ac:dyDescent="0.25">
      <c r="A4" s="8" t="s">
        <v>9</v>
      </c>
      <c r="B4" s="1">
        <v>1343</v>
      </c>
      <c r="C4" s="2">
        <v>7690.5</v>
      </c>
      <c r="D4" s="1">
        <v>290</v>
      </c>
      <c r="E4" s="2">
        <v>1734.84</v>
      </c>
      <c r="F4" s="1">
        <v>179</v>
      </c>
      <c r="G4" s="2">
        <v>1069.74</v>
      </c>
      <c r="H4" s="1">
        <v>1812</v>
      </c>
      <c r="I4" s="9">
        <v>10495.08</v>
      </c>
    </row>
    <row r="5" spans="1:9" ht="15" x14ac:dyDescent="0.25">
      <c r="A5" s="8" t="s">
        <v>10</v>
      </c>
      <c r="B5" s="1"/>
      <c r="C5" s="2"/>
      <c r="D5" s="1"/>
      <c r="E5" s="2"/>
      <c r="F5" s="1">
        <v>1339</v>
      </c>
      <c r="G5" s="2">
        <v>9239.1</v>
      </c>
      <c r="H5" s="1">
        <v>1339</v>
      </c>
      <c r="I5" s="9">
        <v>9239.1</v>
      </c>
    </row>
    <row r="6" spans="1:9" ht="15" x14ac:dyDescent="0.25">
      <c r="A6" s="8" t="s">
        <v>11</v>
      </c>
      <c r="B6" s="1">
        <v>59</v>
      </c>
      <c r="C6" s="2">
        <v>474.95</v>
      </c>
      <c r="D6" s="1">
        <v>13</v>
      </c>
      <c r="E6" s="2">
        <v>104.65</v>
      </c>
      <c r="F6" s="1">
        <v>8</v>
      </c>
      <c r="G6" s="2">
        <v>64.400000000000006</v>
      </c>
      <c r="H6" s="1">
        <v>80</v>
      </c>
      <c r="I6" s="9">
        <v>644</v>
      </c>
    </row>
    <row r="7" spans="1:9" ht="15" x14ac:dyDescent="0.25">
      <c r="A7" s="8" t="s">
        <v>12</v>
      </c>
      <c r="B7" s="1">
        <v>78</v>
      </c>
      <c r="C7" s="2">
        <v>491.4</v>
      </c>
      <c r="D7" s="1">
        <v>15</v>
      </c>
      <c r="E7" s="2">
        <v>94.5</v>
      </c>
      <c r="F7" s="1">
        <v>1</v>
      </c>
      <c r="G7" s="2">
        <v>6.3</v>
      </c>
      <c r="H7" s="1">
        <v>94</v>
      </c>
      <c r="I7" s="9">
        <v>592.20000000000005</v>
      </c>
    </row>
    <row r="8" spans="1:9" ht="15" x14ac:dyDescent="0.25">
      <c r="A8" s="8" t="s">
        <v>13</v>
      </c>
      <c r="B8" s="1">
        <v>68</v>
      </c>
      <c r="C8" s="2">
        <v>547.4</v>
      </c>
      <c r="D8" s="1"/>
      <c r="E8" s="2"/>
      <c r="F8" s="1"/>
      <c r="G8" s="2"/>
      <c r="H8" s="1">
        <v>68</v>
      </c>
      <c r="I8" s="9">
        <v>547.4</v>
      </c>
    </row>
    <row r="9" spans="1:9" ht="15" x14ac:dyDescent="0.25">
      <c r="A9" s="8" t="s">
        <v>14</v>
      </c>
      <c r="B9" s="1">
        <v>2587</v>
      </c>
      <c r="C9" s="2">
        <v>16141.8</v>
      </c>
      <c r="D9" s="1">
        <v>1306</v>
      </c>
      <c r="E9" s="2">
        <v>8660.5</v>
      </c>
      <c r="F9" s="1">
        <v>1359</v>
      </c>
      <c r="G9" s="2">
        <v>9188.7000000000007</v>
      </c>
      <c r="H9" s="1">
        <v>5252</v>
      </c>
      <c r="I9" s="9">
        <v>33991</v>
      </c>
    </row>
    <row r="10" spans="1:9" ht="15" x14ac:dyDescent="0.25">
      <c r="A10" s="8" t="s">
        <v>15</v>
      </c>
      <c r="B10" s="1">
        <v>61</v>
      </c>
      <c r="C10" s="2">
        <v>502.3</v>
      </c>
      <c r="D10" s="1">
        <v>6</v>
      </c>
      <c r="E10" s="2">
        <v>48.75</v>
      </c>
      <c r="F10" s="1">
        <v>34</v>
      </c>
      <c r="G10" s="2">
        <v>243.7</v>
      </c>
      <c r="H10" s="1">
        <v>101</v>
      </c>
      <c r="I10" s="9">
        <v>794.75</v>
      </c>
    </row>
    <row r="11" spans="1:9" ht="15" x14ac:dyDescent="0.25">
      <c r="A11" s="8" t="s">
        <v>16</v>
      </c>
      <c r="B11" s="1">
        <v>4</v>
      </c>
      <c r="C11" s="2">
        <v>25.2</v>
      </c>
      <c r="D11" s="1">
        <v>9</v>
      </c>
      <c r="E11" s="2">
        <v>56.7</v>
      </c>
      <c r="F11" s="1">
        <v>10</v>
      </c>
      <c r="G11" s="2">
        <v>63</v>
      </c>
      <c r="H11" s="1">
        <v>23</v>
      </c>
      <c r="I11" s="9">
        <v>144.9</v>
      </c>
    </row>
    <row r="12" spans="1:9" ht="15" x14ac:dyDescent="0.25">
      <c r="A12" s="8" t="s">
        <v>17</v>
      </c>
      <c r="B12" s="1">
        <v>16</v>
      </c>
      <c r="C12" s="2">
        <v>128.80000000000001</v>
      </c>
      <c r="D12" s="1"/>
      <c r="E12" s="2"/>
      <c r="F12" s="1"/>
      <c r="G12" s="2"/>
      <c r="H12" s="1">
        <v>16</v>
      </c>
      <c r="I12" s="9">
        <v>128.80000000000001</v>
      </c>
    </row>
    <row r="13" spans="1:9" ht="15" x14ac:dyDescent="0.25">
      <c r="A13" s="8" t="s">
        <v>18</v>
      </c>
      <c r="B13" s="1">
        <v>13</v>
      </c>
      <c r="C13" s="2">
        <v>81.900000000000006</v>
      </c>
      <c r="D13" s="1">
        <v>1</v>
      </c>
      <c r="E13" s="2">
        <v>6.3</v>
      </c>
      <c r="F13" s="1">
        <v>1</v>
      </c>
      <c r="G13" s="2">
        <v>6.3</v>
      </c>
      <c r="H13" s="1">
        <v>15</v>
      </c>
      <c r="I13" s="9">
        <v>94.5</v>
      </c>
    </row>
    <row r="14" spans="1:9" ht="15" x14ac:dyDescent="0.25">
      <c r="A14" s="8" t="s">
        <v>19</v>
      </c>
      <c r="B14" s="1">
        <v>12999</v>
      </c>
      <c r="C14" s="2">
        <v>81650.399999999994</v>
      </c>
      <c r="D14" s="1">
        <v>9546</v>
      </c>
      <c r="E14" s="2">
        <v>62906.6</v>
      </c>
      <c r="F14" s="1">
        <v>9916</v>
      </c>
      <c r="G14" s="2">
        <v>66530.100000000006</v>
      </c>
      <c r="H14" s="1">
        <v>32461</v>
      </c>
      <c r="I14" s="9">
        <v>211087.1</v>
      </c>
    </row>
    <row r="15" spans="1:9" ht="15" x14ac:dyDescent="0.25">
      <c r="A15" s="8" t="s">
        <v>20</v>
      </c>
      <c r="B15" s="1">
        <v>437</v>
      </c>
      <c r="C15" s="2">
        <v>3605.6</v>
      </c>
      <c r="D15" s="1">
        <v>204</v>
      </c>
      <c r="E15" s="2">
        <v>1599.35</v>
      </c>
      <c r="F15" s="1">
        <v>205</v>
      </c>
      <c r="G15" s="2">
        <v>1524.85</v>
      </c>
      <c r="H15" s="1">
        <v>846</v>
      </c>
      <c r="I15" s="9">
        <v>6729.8</v>
      </c>
    </row>
    <row r="16" spans="1:9" ht="15" x14ac:dyDescent="0.25">
      <c r="A16" s="8" t="s">
        <v>21</v>
      </c>
      <c r="B16" s="1">
        <v>24</v>
      </c>
      <c r="C16" s="2">
        <v>240</v>
      </c>
      <c r="D16" s="1">
        <v>10</v>
      </c>
      <c r="E16" s="2">
        <v>100</v>
      </c>
      <c r="F16" s="1">
        <v>56</v>
      </c>
      <c r="G16" s="2">
        <v>417.2</v>
      </c>
      <c r="H16" s="1">
        <v>90</v>
      </c>
      <c r="I16" s="9">
        <v>757.2</v>
      </c>
    </row>
    <row r="17" spans="1:9" ht="15" x14ac:dyDescent="0.25">
      <c r="A17" s="8" t="s">
        <v>22</v>
      </c>
      <c r="B17" s="1">
        <v>1407</v>
      </c>
      <c r="C17" s="2">
        <v>8039.84</v>
      </c>
      <c r="D17" s="1">
        <v>737</v>
      </c>
      <c r="E17" s="2">
        <v>4417</v>
      </c>
      <c r="F17" s="1">
        <v>598</v>
      </c>
      <c r="G17" s="2">
        <v>3634</v>
      </c>
      <c r="H17" s="1">
        <v>2742</v>
      </c>
      <c r="I17" s="9">
        <v>16090.84</v>
      </c>
    </row>
    <row r="18" spans="1:9" ht="15" x14ac:dyDescent="0.25">
      <c r="A18" s="8" t="s">
        <v>23</v>
      </c>
      <c r="B18" s="1">
        <v>81</v>
      </c>
      <c r="C18" s="2">
        <v>660</v>
      </c>
      <c r="D18" s="1">
        <v>90</v>
      </c>
      <c r="E18" s="2">
        <v>604</v>
      </c>
      <c r="F18" s="1">
        <v>74</v>
      </c>
      <c r="G18" s="2">
        <v>518</v>
      </c>
      <c r="H18" s="1">
        <v>245</v>
      </c>
      <c r="I18" s="9">
        <v>1782</v>
      </c>
    </row>
    <row r="19" spans="1:9" ht="15" x14ac:dyDescent="0.25">
      <c r="A19" s="8" t="s">
        <v>24</v>
      </c>
      <c r="B19" s="1"/>
      <c r="C19" s="2"/>
      <c r="D19" s="1"/>
      <c r="E19" s="2"/>
      <c r="F19" s="1">
        <v>211</v>
      </c>
      <c r="G19" s="2">
        <v>1751.3</v>
      </c>
      <c r="H19" s="1">
        <v>211</v>
      </c>
      <c r="I19" s="9">
        <v>1751.3</v>
      </c>
    </row>
    <row r="20" spans="1:9" ht="15" x14ac:dyDescent="0.25">
      <c r="A20" s="8" t="s">
        <v>25</v>
      </c>
      <c r="B20" s="1"/>
      <c r="C20" s="2"/>
      <c r="D20" s="1"/>
      <c r="E20" s="2"/>
      <c r="F20" s="1">
        <v>238</v>
      </c>
      <c r="G20" s="2">
        <v>1975.4</v>
      </c>
      <c r="H20" s="1">
        <v>238</v>
      </c>
      <c r="I20" s="9">
        <v>1975.4</v>
      </c>
    </row>
    <row r="21" spans="1:9" ht="15" x14ac:dyDescent="0.25">
      <c r="A21" s="8" t="s">
        <v>26</v>
      </c>
      <c r="B21" s="1">
        <v>1405</v>
      </c>
      <c r="C21" s="2">
        <v>9654.6</v>
      </c>
      <c r="D21" s="1">
        <v>603</v>
      </c>
      <c r="E21" s="2">
        <v>3979.8</v>
      </c>
      <c r="F21" s="1">
        <v>248</v>
      </c>
      <c r="G21" s="2">
        <v>1730.3</v>
      </c>
      <c r="H21" s="1">
        <v>2256</v>
      </c>
      <c r="I21" s="9">
        <v>15364.7</v>
      </c>
    </row>
    <row r="22" spans="1:9" ht="15" x14ac:dyDescent="0.25">
      <c r="A22" s="8" t="s">
        <v>27</v>
      </c>
      <c r="B22" s="1">
        <v>113</v>
      </c>
      <c r="C22" s="2">
        <v>745.8</v>
      </c>
      <c r="D22" s="1">
        <v>109</v>
      </c>
      <c r="E22" s="2">
        <v>719.4</v>
      </c>
      <c r="F22" s="1">
        <v>139</v>
      </c>
      <c r="G22" s="2">
        <v>917.4</v>
      </c>
      <c r="H22" s="1">
        <v>361</v>
      </c>
      <c r="I22" s="9">
        <v>2382.6</v>
      </c>
    </row>
    <row r="23" spans="1:9" ht="15" x14ac:dyDescent="0.25">
      <c r="A23" s="8" t="s">
        <v>28</v>
      </c>
      <c r="B23" s="1">
        <v>1096</v>
      </c>
      <c r="C23" s="2">
        <v>7608.6</v>
      </c>
      <c r="D23" s="1">
        <v>285</v>
      </c>
      <c r="E23" s="2">
        <v>1881</v>
      </c>
      <c r="F23" s="1">
        <v>169</v>
      </c>
      <c r="G23" s="2">
        <v>1115.4000000000001</v>
      </c>
      <c r="H23" s="1">
        <v>1550</v>
      </c>
      <c r="I23" s="9">
        <v>10605</v>
      </c>
    </row>
    <row r="24" spans="1:9" ht="15" x14ac:dyDescent="0.25">
      <c r="A24" s="8" t="s">
        <v>29</v>
      </c>
      <c r="B24" s="1">
        <v>144</v>
      </c>
      <c r="C24" s="2">
        <v>1014.2</v>
      </c>
      <c r="D24" s="1"/>
      <c r="E24" s="2"/>
      <c r="F24" s="1"/>
      <c r="G24" s="2"/>
      <c r="H24" s="1">
        <v>144</v>
      </c>
      <c r="I24" s="9">
        <v>1014.2</v>
      </c>
    </row>
    <row r="25" spans="1:9" ht="15" x14ac:dyDescent="0.25">
      <c r="A25" s="8" t="s">
        <v>30</v>
      </c>
      <c r="B25" s="1">
        <v>1006</v>
      </c>
      <c r="C25" s="2">
        <v>5842.24</v>
      </c>
      <c r="D25" s="1">
        <v>544</v>
      </c>
      <c r="E25" s="2">
        <v>3275.62</v>
      </c>
      <c r="F25" s="1">
        <v>407</v>
      </c>
      <c r="G25" s="2">
        <v>2493.48</v>
      </c>
      <c r="H25" s="1">
        <v>1957</v>
      </c>
      <c r="I25" s="9">
        <v>11611.34</v>
      </c>
    </row>
    <row r="26" spans="1:9" ht="15" x14ac:dyDescent="0.25">
      <c r="A26" s="8" t="s">
        <v>31</v>
      </c>
      <c r="B26" s="1">
        <v>454</v>
      </c>
      <c r="C26" s="2">
        <v>3093</v>
      </c>
      <c r="D26" s="1">
        <v>189</v>
      </c>
      <c r="E26" s="2">
        <v>1247.4000000000001</v>
      </c>
      <c r="F26" s="1">
        <v>32</v>
      </c>
      <c r="G26" s="2">
        <v>211.2</v>
      </c>
      <c r="H26" s="1">
        <v>675</v>
      </c>
      <c r="I26" s="9">
        <v>4551.6000000000004</v>
      </c>
    </row>
    <row r="27" spans="1:9" ht="15" x14ac:dyDescent="0.25">
      <c r="A27" s="8" t="s">
        <v>32</v>
      </c>
      <c r="B27" s="1">
        <v>1361</v>
      </c>
      <c r="C27" s="2">
        <v>7924.2</v>
      </c>
      <c r="D27" s="1">
        <v>686</v>
      </c>
      <c r="E27" s="2">
        <v>4097.8999999999996</v>
      </c>
      <c r="F27" s="1">
        <v>446</v>
      </c>
      <c r="G27" s="2">
        <v>2766.12</v>
      </c>
      <c r="H27" s="1">
        <v>2493</v>
      </c>
      <c r="I27" s="9">
        <v>14788.22</v>
      </c>
    </row>
    <row r="28" spans="1:9" ht="15" x14ac:dyDescent="0.25">
      <c r="A28" s="8" t="s">
        <v>33</v>
      </c>
      <c r="B28" s="1">
        <v>26</v>
      </c>
      <c r="C28" s="2">
        <v>182</v>
      </c>
      <c r="D28" s="1">
        <v>29</v>
      </c>
      <c r="E28" s="2">
        <v>203</v>
      </c>
      <c r="F28" s="1">
        <v>166</v>
      </c>
      <c r="G28" s="2">
        <v>1063</v>
      </c>
      <c r="H28" s="1">
        <v>221</v>
      </c>
      <c r="I28" s="9">
        <v>1448</v>
      </c>
    </row>
    <row r="29" spans="1:9" ht="15" x14ac:dyDescent="0.25">
      <c r="A29" s="8" t="s">
        <v>34</v>
      </c>
      <c r="B29" s="1">
        <v>1986</v>
      </c>
      <c r="C29" s="2">
        <v>12427.2</v>
      </c>
      <c r="D29" s="1">
        <v>1303</v>
      </c>
      <c r="E29" s="2">
        <v>8599.7999999999993</v>
      </c>
      <c r="F29" s="1">
        <v>1159</v>
      </c>
      <c r="G29" s="2">
        <v>7765.2</v>
      </c>
      <c r="H29" s="1">
        <v>4448</v>
      </c>
      <c r="I29" s="9">
        <v>28792.2</v>
      </c>
    </row>
    <row r="30" spans="1:9" ht="15" x14ac:dyDescent="0.25">
      <c r="A30" s="8" t="s">
        <v>35</v>
      </c>
      <c r="B30" s="1">
        <v>2</v>
      </c>
      <c r="C30" s="2">
        <v>11</v>
      </c>
      <c r="D30" s="1"/>
      <c r="E30" s="2"/>
      <c r="F30" s="1"/>
      <c r="G30" s="2"/>
      <c r="H30" s="1">
        <v>2</v>
      </c>
      <c r="I30" s="9">
        <v>11</v>
      </c>
    </row>
    <row r="31" spans="1:9" ht="15" x14ac:dyDescent="0.25">
      <c r="A31" s="8" t="s">
        <v>36</v>
      </c>
      <c r="B31" s="1">
        <v>11161</v>
      </c>
      <c r="C31" s="2">
        <v>50773.919999999998</v>
      </c>
      <c r="D31" s="1">
        <v>7701</v>
      </c>
      <c r="E31" s="2">
        <v>35858.26</v>
      </c>
      <c r="F31" s="1">
        <v>5682</v>
      </c>
      <c r="G31" s="2">
        <v>26687.759999999998</v>
      </c>
      <c r="H31" s="1">
        <v>24544</v>
      </c>
      <c r="I31" s="9">
        <v>113319.94</v>
      </c>
    </row>
    <row r="32" spans="1:9" ht="15" x14ac:dyDescent="0.25">
      <c r="A32" s="8" t="s">
        <v>37</v>
      </c>
      <c r="B32" s="1">
        <v>1562</v>
      </c>
      <c r="C32" s="2">
        <v>8591</v>
      </c>
      <c r="D32" s="1">
        <v>1127</v>
      </c>
      <c r="E32" s="2">
        <v>6198.5</v>
      </c>
      <c r="F32" s="1">
        <v>889</v>
      </c>
      <c r="G32" s="2">
        <v>4714.8999999999996</v>
      </c>
      <c r="H32" s="1">
        <v>3578</v>
      </c>
      <c r="I32" s="9">
        <v>19504.400000000001</v>
      </c>
    </row>
    <row r="33" spans="1:9" ht="15" x14ac:dyDescent="0.25">
      <c r="A33" s="8" t="s">
        <v>38</v>
      </c>
      <c r="B33" s="1">
        <v>514</v>
      </c>
      <c r="C33" s="2">
        <v>3391.2</v>
      </c>
      <c r="D33" s="1">
        <v>35</v>
      </c>
      <c r="E33" s="2">
        <v>238</v>
      </c>
      <c r="F33" s="1">
        <v>325</v>
      </c>
      <c r="G33" s="2">
        <v>2231.9</v>
      </c>
      <c r="H33" s="1">
        <v>874</v>
      </c>
      <c r="I33" s="9">
        <v>5861.1</v>
      </c>
    </row>
    <row r="34" spans="1:9" ht="15" x14ac:dyDescent="0.25">
      <c r="A34" s="8" t="s">
        <v>39</v>
      </c>
      <c r="B34" s="1">
        <v>83</v>
      </c>
      <c r="C34" s="2">
        <v>692.45</v>
      </c>
      <c r="D34" s="1">
        <v>6</v>
      </c>
      <c r="E34" s="2">
        <v>50.1</v>
      </c>
      <c r="F34" s="1">
        <v>16</v>
      </c>
      <c r="G34" s="2">
        <v>133.75</v>
      </c>
      <c r="H34" s="1">
        <v>105</v>
      </c>
      <c r="I34" s="9">
        <v>876.3</v>
      </c>
    </row>
    <row r="35" spans="1:9" ht="15" x14ac:dyDescent="0.25">
      <c r="A35" s="8" t="s">
        <v>40</v>
      </c>
      <c r="B35" s="1">
        <v>2646</v>
      </c>
      <c r="C35" s="2">
        <v>17004.599999999999</v>
      </c>
      <c r="D35" s="1">
        <v>1243</v>
      </c>
      <c r="E35" s="2">
        <v>8214.2000000000007</v>
      </c>
      <c r="F35" s="1">
        <v>947</v>
      </c>
      <c r="G35" s="2">
        <v>6249.2</v>
      </c>
      <c r="H35" s="1">
        <v>4836</v>
      </c>
      <c r="I35" s="9">
        <v>31468</v>
      </c>
    </row>
    <row r="36" spans="1:9" ht="15" x14ac:dyDescent="0.25">
      <c r="A36" s="8" t="s">
        <v>41</v>
      </c>
      <c r="B36" s="1">
        <v>155</v>
      </c>
      <c r="C36" s="2">
        <v>1550</v>
      </c>
      <c r="D36" s="1">
        <v>99</v>
      </c>
      <c r="E36" s="2">
        <v>990</v>
      </c>
      <c r="F36" s="1">
        <v>54</v>
      </c>
      <c r="G36" s="2">
        <v>432</v>
      </c>
      <c r="H36" s="1">
        <v>308</v>
      </c>
      <c r="I36" s="9">
        <v>2972</v>
      </c>
    </row>
    <row r="37" spans="1:9" ht="15" x14ac:dyDescent="0.25">
      <c r="A37" s="8" t="s">
        <v>42</v>
      </c>
      <c r="B37" s="1">
        <v>1026</v>
      </c>
      <c r="C37" s="2">
        <v>6468.6</v>
      </c>
      <c r="D37" s="1">
        <v>917</v>
      </c>
      <c r="E37" s="2">
        <v>6052.2</v>
      </c>
      <c r="F37" s="1">
        <v>67</v>
      </c>
      <c r="G37" s="2">
        <v>442.2</v>
      </c>
      <c r="H37" s="1">
        <v>2010</v>
      </c>
      <c r="I37" s="9">
        <v>12963</v>
      </c>
    </row>
    <row r="38" spans="1:9" ht="15" x14ac:dyDescent="0.25">
      <c r="A38" s="8" t="s">
        <v>43</v>
      </c>
      <c r="B38" s="1"/>
      <c r="C38" s="2"/>
      <c r="D38" s="1"/>
      <c r="E38" s="2"/>
      <c r="F38" s="1">
        <v>130</v>
      </c>
      <c r="G38" s="2">
        <v>897</v>
      </c>
      <c r="H38" s="1">
        <v>130</v>
      </c>
      <c r="I38" s="9">
        <v>897</v>
      </c>
    </row>
    <row r="39" spans="1:9" ht="15" x14ac:dyDescent="0.25">
      <c r="A39" s="8" t="s">
        <v>44</v>
      </c>
      <c r="B39" s="1">
        <v>17</v>
      </c>
      <c r="C39" s="2">
        <v>136.85</v>
      </c>
      <c r="D39" s="1">
        <v>6</v>
      </c>
      <c r="E39" s="2">
        <v>48.3</v>
      </c>
      <c r="F39" s="1"/>
      <c r="G39" s="2"/>
      <c r="H39" s="1">
        <v>23</v>
      </c>
      <c r="I39" s="9">
        <v>185.15</v>
      </c>
    </row>
    <row r="40" spans="1:9" ht="15" x14ac:dyDescent="0.25">
      <c r="A40" s="8" t="s">
        <v>45</v>
      </c>
      <c r="B40" s="1">
        <v>445</v>
      </c>
      <c r="C40" s="2">
        <v>2787</v>
      </c>
      <c r="D40" s="1">
        <v>351</v>
      </c>
      <c r="E40" s="2">
        <v>2316.6</v>
      </c>
      <c r="F40" s="1">
        <v>110</v>
      </c>
      <c r="G40" s="2">
        <v>726</v>
      </c>
      <c r="H40" s="1">
        <v>906</v>
      </c>
      <c r="I40" s="9">
        <v>5829.6</v>
      </c>
    </row>
    <row r="41" spans="1:9" ht="15" x14ac:dyDescent="0.25">
      <c r="A41" s="8" t="s">
        <v>46</v>
      </c>
      <c r="B41" s="1">
        <v>172</v>
      </c>
      <c r="C41" s="2">
        <v>1111.2</v>
      </c>
      <c r="D41" s="1">
        <v>290</v>
      </c>
      <c r="E41" s="2">
        <v>1914</v>
      </c>
      <c r="F41" s="1">
        <v>58</v>
      </c>
      <c r="G41" s="2">
        <v>382.8</v>
      </c>
      <c r="H41" s="1">
        <v>520</v>
      </c>
      <c r="I41" s="9">
        <v>3408</v>
      </c>
    </row>
    <row r="42" spans="1:9" ht="15" x14ac:dyDescent="0.25">
      <c r="A42" s="8" t="s">
        <v>47</v>
      </c>
      <c r="B42" s="1">
        <v>25</v>
      </c>
      <c r="C42" s="2">
        <v>151.19999999999999</v>
      </c>
      <c r="D42" s="1">
        <v>40</v>
      </c>
      <c r="E42" s="2">
        <v>264</v>
      </c>
      <c r="F42" s="1">
        <v>23</v>
      </c>
      <c r="G42" s="2">
        <v>151.80000000000001</v>
      </c>
      <c r="H42" s="1">
        <v>88</v>
      </c>
      <c r="I42" s="9">
        <v>567</v>
      </c>
    </row>
    <row r="43" spans="1:9" ht="15" x14ac:dyDescent="0.25">
      <c r="A43" s="8" t="s">
        <v>48</v>
      </c>
      <c r="B43" s="1">
        <v>135</v>
      </c>
      <c r="C43" s="2">
        <v>838.2</v>
      </c>
      <c r="D43" s="1"/>
      <c r="E43" s="2"/>
      <c r="F43" s="1"/>
      <c r="G43" s="2"/>
      <c r="H43" s="1">
        <v>135</v>
      </c>
      <c r="I43" s="9">
        <v>838.2</v>
      </c>
    </row>
    <row r="44" spans="1:9" ht="15" x14ac:dyDescent="0.25">
      <c r="A44" s="8" t="s">
        <v>49</v>
      </c>
      <c r="B44" s="1">
        <v>485</v>
      </c>
      <c r="C44" s="2">
        <v>3105.6</v>
      </c>
      <c r="D44" s="1">
        <v>38</v>
      </c>
      <c r="E44" s="2">
        <v>250.8</v>
      </c>
      <c r="F44" s="1"/>
      <c r="G44" s="2"/>
      <c r="H44" s="1">
        <v>523</v>
      </c>
      <c r="I44" s="9">
        <v>3356.4</v>
      </c>
    </row>
    <row r="45" spans="1:9" ht="15" x14ac:dyDescent="0.25">
      <c r="A45" s="8" t="s">
        <v>50</v>
      </c>
      <c r="B45" s="1">
        <v>4312</v>
      </c>
      <c r="C45" s="2">
        <v>27270.799999999999</v>
      </c>
      <c r="D45" s="1">
        <v>3395</v>
      </c>
      <c r="E45" s="2">
        <v>22464.1</v>
      </c>
      <c r="F45" s="1">
        <v>2396</v>
      </c>
      <c r="G45" s="2">
        <v>16036.1</v>
      </c>
      <c r="H45" s="1">
        <v>10103</v>
      </c>
      <c r="I45" s="9">
        <v>65771</v>
      </c>
    </row>
    <row r="46" spans="1:9" ht="15" x14ac:dyDescent="0.25">
      <c r="A46" s="8" t="s">
        <v>51</v>
      </c>
      <c r="B46" s="1"/>
      <c r="C46" s="2"/>
      <c r="D46" s="1">
        <v>70</v>
      </c>
      <c r="E46" s="2">
        <v>462</v>
      </c>
      <c r="F46" s="1"/>
      <c r="G46" s="2"/>
      <c r="H46" s="1">
        <v>70</v>
      </c>
      <c r="I46" s="9">
        <v>462</v>
      </c>
    </row>
    <row r="47" spans="1:9" ht="15" x14ac:dyDescent="0.25">
      <c r="A47" s="8" t="s">
        <v>52</v>
      </c>
      <c r="B47" s="1">
        <v>218</v>
      </c>
      <c r="C47" s="2">
        <v>2082.5</v>
      </c>
      <c r="D47" s="1">
        <v>100</v>
      </c>
      <c r="E47" s="2">
        <v>978.55</v>
      </c>
      <c r="F47" s="1">
        <v>40</v>
      </c>
      <c r="G47" s="2">
        <v>347.65</v>
      </c>
      <c r="H47" s="1">
        <v>358</v>
      </c>
      <c r="I47" s="9">
        <v>3408.7</v>
      </c>
    </row>
    <row r="48" spans="1:9" ht="15" x14ac:dyDescent="0.25">
      <c r="A48" s="8" t="s">
        <v>53</v>
      </c>
      <c r="B48" s="1">
        <v>856</v>
      </c>
      <c r="C48" s="2">
        <v>5519.4</v>
      </c>
      <c r="D48" s="1">
        <v>175</v>
      </c>
      <c r="E48" s="2">
        <v>1155</v>
      </c>
      <c r="F48" s="1"/>
      <c r="G48" s="2"/>
      <c r="H48" s="1">
        <v>1031</v>
      </c>
      <c r="I48" s="9">
        <v>6674.4</v>
      </c>
    </row>
    <row r="49" spans="1:9" ht="15" x14ac:dyDescent="0.25">
      <c r="A49" s="8" t="s">
        <v>54</v>
      </c>
      <c r="B49" s="1"/>
      <c r="C49" s="2"/>
      <c r="D49" s="1">
        <v>256</v>
      </c>
      <c r="E49" s="2">
        <v>1689.6</v>
      </c>
      <c r="F49" s="1">
        <v>16</v>
      </c>
      <c r="G49" s="2">
        <v>105.6</v>
      </c>
      <c r="H49" s="1">
        <v>272</v>
      </c>
      <c r="I49" s="9">
        <v>1795.2</v>
      </c>
    </row>
    <row r="50" spans="1:9" ht="15" x14ac:dyDescent="0.25">
      <c r="A50" s="8" t="s">
        <v>55</v>
      </c>
      <c r="B50" s="1">
        <v>173</v>
      </c>
      <c r="C50" s="2">
        <v>1358</v>
      </c>
      <c r="D50" s="1">
        <v>76</v>
      </c>
      <c r="E50" s="2">
        <v>589.75</v>
      </c>
      <c r="F50" s="1">
        <v>215</v>
      </c>
      <c r="G50" s="2">
        <v>1534.4</v>
      </c>
      <c r="H50" s="1">
        <v>464</v>
      </c>
      <c r="I50" s="9">
        <v>3482.15</v>
      </c>
    </row>
    <row r="51" spans="1:9" ht="15" x14ac:dyDescent="0.25">
      <c r="A51" s="8" t="s">
        <v>56</v>
      </c>
      <c r="B51" s="1">
        <v>32</v>
      </c>
      <c r="C51" s="2">
        <v>201.6</v>
      </c>
      <c r="D51" s="1">
        <v>3</v>
      </c>
      <c r="E51" s="2">
        <v>18.899999999999999</v>
      </c>
      <c r="F51" s="1">
        <v>115</v>
      </c>
      <c r="G51" s="2">
        <v>792.9</v>
      </c>
      <c r="H51" s="1">
        <v>150</v>
      </c>
      <c r="I51" s="9">
        <v>1013.4</v>
      </c>
    </row>
    <row r="52" spans="1:9" ht="15" x14ac:dyDescent="0.25">
      <c r="A52" s="8" t="s">
        <v>57</v>
      </c>
      <c r="B52" s="1">
        <v>20</v>
      </c>
      <c r="C52" s="2">
        <v>161</v>
      </c>
      <c r="D52" s="1">
        <v>1</v>
      </c>
      <c r="E52" s="2">
        <v>8.0500000000000007</v>
      </c>
      <c r="F52" s="1"/>
      <c r="G52" s="2"/>
      <c r="H52" s="1">
        <v>21</v>
      </c>
      <c r="I52" s="9">
        <v>169.05</v>
      </c>
    </row>
    <row r="53" spans="1:9" ht="15" x14ac:dyDescent="0.25">
      <c r="A53" s="8" t="s">
        <v>58</v>
      </c>
      <c r="B53" s="1">
        <v>7</v>
      </c>
      <c r="C53" s="2">
        <v>70</v>
      </c>
      <c r="D53" s="1">
        <v>7</v>
      </c>
      <c r="E53" s="2">
        <v>70</v>
      </c>
      <c r="F53" s="1">
        <v>97</v>
      </c>
      <c r="G53" s="2">
        <v>795.4</v>
      </c>
      <c r="H53" s="1">
        <v>111</v>
      </c>
      <c r="I53" s="9">
        <v>935.4</v>
      </c>
    </row>
    <row r="54" spans="1:9" ht="15" x14ac:dyDescent="0.25">
      <c r="A54" s="8" t="s">
        <v>59</v>
      </c>
      <c r="B54" s="1">
        <v>199</v>
      </c>
      <c r="C54" s="2">
        <v>1393</v>
      </c>
      <c r="D54" s="1">
        <v>128</v>
      </c>
      <c r="E54" s="2">
        <v>798</v>
      </c>
      <c r="F54" s="1">
        <v>277</v>
      </c>
      <c r="G54" s="2">
        <v>1662</v>
      </c>
      <c r="H54" s="1">
        <v>604</v>
      </c>
      <c r="I54" s="9">
        <v>3853</v>
      </c>
    </row>
    <row r="55" spans="1:9" ht="15" x14ac:dyDescent="0.25">
      <c r="A55" s="10" t="s">
        <v>60</v>
      </c>
      <c r="B55" s="3"/>
      <c r="C55" s="4"/>
      <c r="D55" s="3">
        <v>216</v>
      </c>
      <c r="E55" s="4">
        <v>1512</v>
      </c>
      <c r="F55" s="3">
        <v>190</v>
      </c>
      <c r="G55" s="4">
        <v>1330</v>
      </c>
      <c r="H55" s="3">
        <v>406</v>
      </c>
      <c r="I55" s="11">
        <v>2842</v>
      </c>
    </row>
    <row r="56" spans="1:9" ht="15" x14ac:dyDescent="0.25">
      <c r="A56" s="10"/>
      <c r="B56" s="14">
        <f>SUBTOTAL(109,טבלה3_3[מספר פריטים])</f>
        <v>83847</v>
      </c>
      <c r="C56" s="12">
        <f>SUBTOTAL(109,טבלה3_3[סה"כ לפריט])</f>
        <v>563080.45000000007</v>
      </c>
      <c r="D56" s="14">
        <f>SUBTOTAL(109,טבלה3_3[מספר פריטים.1])</f>
        <v>57064</v>
      </c>
      <c r="E56" s="12">
        <f>SUBTOTAL(109,טבלה3_3[סה"כ לפריט.1])</f>
        <v>392580.33999999991</v>
      </c>
      <c r="F56" s="14">
        <f>SUBTOTAL(109,טבלה3_3[מספר פריטים.2])</f>
        <v>43999</v>
      </c>
      <c r="G56" s="12">
        <f>SUBTOTAL(109,טבלה3_3[סה"כ לפריט.2])</f>
        <v>321100.0500000001</v>
      </c>
      <c r="H56" s="14">
        <f>SUBTOTAL(109,טבלה3_3[סה"כ מספר פריטים])</f>
        <v>184910</v>
      </c>
      <c r="I56" s="13">
        <f>SUBTOTAL(109,טבלה3_3[סה"כ לסה"כ לפריט])</f>
        <v>1276760.8399999992</v>
      </c>
    </row>
    <row r="57" spans="1:9" x14ac:dyDescent="0.2">
      <c r="A57" t="s">
        <v>63</v>
      </c>
      <c r="D57" s="16">
        <f>טבלה3_3[[#Totals],[מספר פריטים.1]]-טבלה3_3[[#Totals],[מספר פריטים]]</f>
        <v>-26783</v>
      </c>
      <c r="E57" s="17">
        <f>טבלה3_3[[#Totals],[סה"כ לפריט.1]]-טבלה3_3[[#Totals],[סה"כ לפריט]]</f>
        <v>-170500.11000000016</v>
      </c>
      <c r="F57" s="16">
        <f>טבלה3_3[[#Totals],[מספר פריטים.2]]-טבלה3_3[[#Totals],[מספר פריטים.1]]</f>
        <v>-13065</v>
      </c>
      <c r="G57" s="17">
        <f>טבלה3_3[[#Totals],[סה"כ לפריט.2]]-טבלה3_3[[#Totals],[סה"כ לפריט.1]]</f>
        <v>-71480.289999999804</v>
      </c>
    </row>
    <row r="58" spans="1:9" x14ac:dyDescent="0.2">
      <c r="A58" t="s">
        <v>64</v>
      </c>
      <c r="D58" s="15">
        <f>D57/טבלה3_3[[#Totals],[מספר פריטים]]</f>
        <v>-0.31942705165360719</v>
      </c>
      <c r="E58" s="15">
        <f>E57/טבלה3_3[[#Totals],[סה"כ לפריט]]</f>
        <v>-0.30279884517390038</v>
      </c>
      <c r="F58" s="15">
        <f>F57/טבלה3_3[[#Totals],[מספר פריטים.1]]</f>
        <v>-0.22895345576896117</v>
      </c>
      <c r="G58" s="15">
        <f>G57/טבלה3_3[[#Totals],[סה"כ לפריט.1]]</f>
        <v>-0.18207811934749413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E A A B Q S w M E F A A C A A g A u E l K U 5 E T Z r e o A A A A + A A A A B I A H A B D b 2 5 m a W c v U G F j a 2 F n Z S 5 4 b W w g o h g A K K A U A A A A A A A A A A A A A A A A A A A A A A A A A A A A h Y / N C o J A G E V f R W b v / F V S 8 T k u W g U K Q R B t Z Z x 0 S M d w x s Z 3 a 9 E j 9 Q o J Z b V r e S / n w r m P 2 x 2 S o a m D q + q s b k 2 M G K Y o U E a 2 h T Z l j H p 3 C p c o E b D L 5 T k v V T D C x q 4 H q 2 N U O X d Z E + K 9 x 3 6 G 2 6 4 k n F J G j l m 6 l 5 V q 8 l A b 6 3 I j F f q s i v 8 r J O D w k h E c R w w v 2 I r j e c S A T D V k 2 n w R P h p j C u S n h E 1 f u 7 5 T o l L h N g U y R S D v F + I J U E s D B B Q A A g A I A L h J S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S U p T a Z A M / q Y B A A C J B g A A E w A c A E Z v c m 1 1 b G F z L 1 N l Y 3 R p b 2 4 x L m 0 g o h g A K K A U A A A A A A A A A A A A A A A A A A A A A A A A A A A A l Z T N a s J A E M f v g b z D E i 8 J h E D S 0 k v x J K U U S i 8 K P Y i U a L c o 5 k O S D S g S 6 B s U i w W L H 1 Q o r f p C c + + T d B J b t b o x 2 5 A l h P 3 n N / / M z E 5 I G 6 z l e 6 S 8 f p r n s i R L Y d M O 6 D 2 B E Q x g A s O T O 4 s U i U O Z L B G 8 C s r X 4 x P e M I N P e I G F g p s X 3 Q Z 1 j F I U B N R j t 3 7 Q r v t + W 9 X 6 1 R v b p U V l h 6 T U 4 m r J 9 x j q a v o v E O Y I e i a w h C G u F b z B M K F W 7 L p D j U p g e + G D H 7 g l 3 4 l c r 9 L r 0 F A 9 M K H 3 + w p + O y X w D g t 4 h Z G i E 4 Z S w m i X x T r B 3 R m G w c 2 N A t c U V V c e O z s 1 E u x a N s f g C o w J G t 5 D e Z F b p 0 E 2 z D C F c K l M D G i J A S 0 e c K O b w x h T N E 3 S O x H + + V S b m 4 p Y 2 9 Z w m d Q B 1 4 r 8 F G U A H 8 n r t p K X g R 9 1 V H 6 5 0 + h / 6 p c Y y q 4 a t R t N c t 0 K m V G O X L X K l d W 0 Y 2 n Z / a c 9 W o E r 4 + I y + 0 D E o G E K W u Q R u S Z R K G 7 T E r V p i d r k E P k 2 L b 7 N j V K s 6 g W h L s 8 z / 9 + O y D o a + 3 F 2 D 8 d h x 5 u 5 E y 7 7 R K X D j m t 7 P Y I b v f w B J K a 0 c p U C N m J N l l r e 0 V y c f w N Q S w E C L Q A U A A I A C A C 4 S U p T k R N m t 6 g A A A D 4 A A A A E g A A A A A A A A A A A A A A A A A A A A A A Q 2 9 u Z m l n L 1 B h Y 2 t h Z 2 U u e G 1 s U E s B A i 0 A F A A C A A g A u E l K U w / K 6 a u k A A A A 6 Q A A A B M A A A A A A A A A A A A A A A A A 9 A A A A F t D b 2 5 0 Z W 5 0 X 1 R 5 c G V z X S 5 4 b W x Q S w E C L Q A U A A I A C A C 4 S U p T a Z A M / q Y B A A C J B g A A E w A A A A A A A A A A A A A A A A D l A Q A A R m 9 y b X V s Y X M v U 2 V j d G l v b j E u b V B L B Q Y A A A A A A w A D A M I A A A D Y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E g A A A A A A A A Q S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c l O T g l R D c l O T E l R D c l O U M l R D c l O T Q z X z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e g 1 5 n X l d e V 1 5 g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1 5 j X k d e c 1 5 Q z X z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X k t e Z 1 5 z X m d e V 1 5 8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1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x M F Q w N j o x M z o 0 O S 4 4 N z k z N z E 2 W i I g L z 4 8 R W 5 0 c n k g V H l w Z T 0 i R m l s b E N v b H V t b l R 5 c G V z I i B W Y W x 1 Z T 0 i c 0 J n V V J C U k V G R V F V U i I g L z 4 8 R W 5 0 c n k g V H l w Z T 0 i R m l s b E N v b H V t b k 5 h b W V z I i B W Y W x 1 Z T 0 i c 1 s m c X V v d D v X q d e d I N e k 1 6 j X m d e Y J n F 1 b 3 Q 7 L C Z x d W 9 0 O 9 e e 1 6 H X p N e o I N e k 1 6 j X m d e Y 1 5 n X n S Z x d W 9 0 O y w m c X V v d D v X o d e U X C Z x d W 9 0 O 9 e b I N e c 1 6 T X q N e Z 1 5 g m c X V v d D s s J n F 1 b 3 Q 7 1 5 7 X o d e k 1 6 g g 1 6 T X q N e Z 1 5 j X m d e d L j E m c X V v d D s s J n F 1 b 3 Q 7 1 6 H X l F w m c X V v d D v X m y D X n N e k 1 6 j X m d e Y L j E m c X V v d D s s J n F 1 b 3 Q 7 1 5 7 X o d e k 1 6 g g 1 6 T X q N e Z 1 5 j X m d e d L j I m c X V v d D s s J n F 1 b 3 Q 7 1 6 H X l F w m c X V v d D v X m y D X n N e k 1 6 j X m d e Y L j I m c X V v d D s s J n F 1 b 3 Q 7 1 6 H X l F w m c X V v d D v X m y D X n t e h 1 6 T X q C D X p N e o 1 5 n X m N e Z 1 5 0 m c X V v d D s s J n F 1 b 3 Q 7 1 6 H X l F w m c X V v d D v X m y D X n N e h 1 5 R c J n F 1 b 3 Q 7 1 5 s g 1 5 z X p N e o 1 5 n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y Z x d W 9 0 O 9 e p 1 5 0 g 1 6 T X q N e Z 1 5 g m c X V v d D t d L C Z x d W 9 0 O 3 F 1 Z X J 5 U m V s Y X R p b 2 5 z a G l w c y Z x d W 9 0 O z p b X S w m c X V v d D t j b 2 x 1 b W 5 J Z G V u d G l 0 a W V z J n F 1 b 3 Q 7 O l s m c X V v d D t T Z W N 0 a W 9 u M S / X m N e R 1 5 z X l D N f M i / X q d e V 1 6 j X l d e q I N e e 1 6 f X l d e R 1 6 b X l d e q L n v X q d e d I N e k 1 6 j X m d e Y L D B 9 J n F 1 b 3 Q 7 L C Z x d W 9 0 O 1 N l Y 3 R p b 2 4 x L 9 e Y 1 5 H X n N e U M 1 8 y L 9 e p 1 5 X X q N e V 1 6 o g 1 5 7 X p 9 e V 1 5 H X p t e V 1 6 o u e 9 e e 1 6 H X p N e o I N e k 1 6 j X m d e Y 1 5 n X n S w x f S Z x d W 9 0 O y w m c X V v d D t T Z W N 0 a W 9 u M S / X m N e R 1 5 z X l D N f M i / X o d e V 1 5 I g 1 6 n X l N e p 1 6 r X o N e U M S 5 7 1 6 H X l F w m c X V v d D v X m y D X n N e k 1 6 j X m d e Y L D J 9 J n F 1 b 3 Q 7 L C Z x d W 9 0 O 1 N l Y 3 R p b 2 4 x L 9 e Y 1 5 H X n N e U M 1 8 y L 9 e p 1 5 X X q N e V 1 6 o g 1 5 7 X p 9 e V 1 5 H X p t e V 1 6 o u e 9 e e 1 6 H X p N e o I N e k 1 6 j X m d e Y 1 5 n X n S 4 x L D N 9 J n F 1 b 3 Q 7 L C Z x d W 9 0 O 1 N l Y 3 R p b 2 4 x L 9 e Y 1 5 H X n N e U M 1 8 y L 9 e h 1 5 X X k i D X q d e U 1 6 n X q t e g 1 5 Q x L n v X o d e U X C Z x d W 9 0 O 9 e b I N e c 1 6 T X q N e Z 1 5 g u M S w 0 f S Z x d W 9 0 O y w m c X V v d D t T Z W N 0 a W 9 u M S / X m N e R 1 5 z X l D N f M i / X q d e V 1 6 j X l d e q I N e e 1 6 f X l d e R 1 6 b X l d e q L n v X n t e h 1 6 T X q C D X p N e o 1 5 n X m N e Z 1 5 0 u M i w 1 f S Z x d W 9 0 O y w m c X V v d D t T Z W N 0 a W 9 u M S / X m N e R 1 5 z X l D N f M i / X o d e V 1 5 I g 1 6 n X l N e p 1 6 r X o N e U M S 5 7 1 6 H X l F w m c X V v d D v X m y D X n N e k 1 6 j X m d e Y L j I s N n 0 m c X V v d D s s J n F 1 b 3 Q 7 U 2 V j d G l v b j E v 1 5 j X k d e c 1 5 Q z X z I v 1 6 n X l d e o 1 5 X X q i D X n t e n 1 5 X X k d e m 1 5 X X q i 5 7 1 6 H X l F w m c X V v d D v X m y D X n t e h 1 6 T X q C D X p N e o 1 5 n X m N e Z 1 5 0 s N 3 0 m c X V v d D s s J n F 1 b 3 Q 7 U 2 V j d G l v b j E v 1 5 j X k d e c 1 5 Q z X z I v 1 6 H X l d e S I N e p 1 5 T X q d e q 1 6 D X l D E u e 9 e h 1 5 R c J n F 1 b 3 Q 7 1 5 s g 1 5 z X o d e U X C Z x d W 9 0 O 9 e b I N e c 1 6 T X q N e Z 1 5 g s O H 0 m c X V v d D t d L C Z x d W 9 0 O 0 N v b H V t b k N v d W 5 0 J n F 1 b 3 Q 7 O j k s J n F 1 b 3 Q 7 S 2 V 5 Q 2 9 s d W 1 u T m F t Z X M m c X V v d D s 6 W y Z x d W 9 0 O 9 e p 1 5 0 g 1 6 T X q N e Z 1 5 g m c X V v d D t d L C Z x d W 9 0 O 0 N v b H V t b k l k Z W 5 0 a X R p Z X M m c X V v d D s 6 W y Z x d W 9 0 O 1 N l Y 3 R p b 2 4 x L 9 e Y 1 5 H X n N e U M 1 8 y L 9 e p 1 5 X X q N e V 1 6 o g 1 5 7 X p 9 e V 1 5 H X p t e V 1 6 o u e 9 e p 1 5 0 g 1 6 T X q N e Z 1 5 g s M H 0 m c X V v d D s s J n F 1 b 3 Q 7 U 2 V j d G l v b j E v 1 5 j X k d e c 1 5 Q z X z I v 1 6 n X l d e o 1 5 X X q i D X n t e n 1 5 X X k d e m 1 5 X X q i 5 7 1 5 7 X o d e k 1 6 g g 1 6 T X q N e Z 1 5 j X m d e d L D F 9 J n F 1 b 3 Q 7 L C Z x d W 9 0 O 1 N l Y 3 R p b 2 4 x L 9 e Y 1 5 H X n N e U M 1 8 y L 9 e h 1 5 X X k i D X q d e U 1 6 n X q t e g 1 5 Q x L n v X o d e U X C Z x d W 9 0 O 9 e b I N e c 1 6 T X q N e Z 1 5 g s M n 0 m c X V v d D s s J n F 1 b 3 Q 7 U 2 V j d G l v b j E v 1 5 j X k d e c 1 5 Q z X z I v 1 6 n X l d e o 1 5 X X q i D X n t e n 1 5 X X k d e m 1 5 X X q i 5 7 1 5 7 X o d e k 1 6 g g 1 6 T X q N e Z 1 5 j X m d e d L j E s M 3 0 m c X V v d D s s J n F 1 b 3 Q 7 U 2 V j d G l v b j E v 1 5 j X k d e c 1 5 Q z X z I v 1 6 H X l d e S I N e p 1 5 T X q d e q 1 6 D X l D E u e 9 e h 1 5 R c J n F 1 b 3 Q 7 1 5 s g 1 5 z X p N e o 1 5 n X m C 4 x L D R 9 J n F 1 b 3 Q 7 L C Z x d W 9 0 O 1 N l Y 3 R p b 2 4 x L 9 e Y 1 5 H X n N e U M 1 8 y L 9 e p 1 5 X X q N e V 1 6 o g 1 5 7 X p 9 e V 1 5 H X p t e V 1 6 o u e 9 e e 1 6 H X p N e o I N e k 1 6 j X m d e Y 1 5 n X n S 4 y L D V 9 J n F 1 b 3 Q 7 L C Z x d W 9 0 O 1 N l Y 3 R p b 2 4 x L 9 e Y 1 5 H X n N e U M 1 8 y L 9 e h 1 5 X X k i D X q d e U 1 6 n X q t e g 1 5 Q x L n v X o d e U X C Z x d W 9 0 O 9 e b I N e c 1 6 T X q N e Z 1 5 g u M i w 2 f S Z x d W 9 0 O y w m c X V v d D t T Z W N 0 a W 9 u M S / X m N e R 1 5 z X l D N f M i / X q d e V 1 6 j X l d e q I N e e 1 6 f X l d e R 1 6 b X l d e q L n v X o d e U X C Z x d W 9 0 O 9 e b I N e e 1 6 H X p N e o I N e k 1 6 j X m d e Y 1 5 n X n S w 3 f S Z x d W 9 0 O y w m c X V v d D t T Z W N 0 a W 9 u M S / X m N e R 1 5 z X l D N f M i / X o d e V 1 5 I g 1 6 n X l N e p 1 6 r X o N e U M S 5 7 1 6 H X l F w m c X V v d D v X m y D X n N e h 1 5 R c J n F 1 b 3 Q 7 1 5 s g 1 5 z X p N e o 1 5 n X m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3 J T k 4 J U Q 3 J T k x J U Q 3 J T l D J U Q 3 J T k 0 M 1 8 y L y V F M i U 4 M C U 4 R i V F M i U 4 M C U 4 R i V E N y U 5 R S V E N y V B N y V E N y U 5 N S V E N y V B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N y U 5 O C V E N y U 5 M S V E N y U 5 Q y V E N y U 5 N D N f M i 8 l R D c l Q T E l R D c l O T U l R D c l O T I l M j A l R D c l Q T k l R D c l O T Q l R D c l Q T k l R D c l Q U E l R D c l Q T A l R D c l O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c l O T g l R D c l O T E l R D c l O U M l R D c l O T Q z X z I v J U Q 3 J U E 5 J U Q 3 J T k 1 J U Q 3 J U E 4 J U Q 3 J T k 1 J U Q 3 J U F B J T I w J U Q 3 J T l F J U Q 3 J U E 3 J U Q 3 J T k 1 J U Q 3 J T k x J U Q 3 J U E 2 J U Q 3 J T k 1 J U Q 3 J U F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3 J T k 4 J U Q 3 J T k x J U Q 3 J T l D J U Q 3 J T k 0 M 1 8 y L y V E N y V B M S V E N y U 5 N S V E N y U 5 M i U y M C V E N y V B O S V E N y U 5 N C V E N y V B O S V E N y V B Q S V E N y V B M C V E N y U 5 N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T I Z e t r c + E u m U / f G D K M L g A A A A A A C A A A A A A A D Z g A A w A A A A B A A A A B w u h u T s + h 5 f E K t c J u 7 G o n O A A A A A A S A A A C g A A A A E A A A A J o i Q r L 6 x C X K h 2 A v p S G + m L N Q A A A A i t c 5 g t I s l y j y 4 L x E D P E / n 9 A 6 Q V T X d p R O O h D 3 6 2 7 E M 0 y a Q K B r 0 Q 5 q f 5 u Y d 5 Q J l d o / y Y c k J L O p n v T t P W I F f Z 4 I 5 m A c 9 e S d h C Q Q t J 2 3 / 5 l i 7 E o U A A A A G z 0 s B m P b W g S T 4 c F d 7 u y C g 6 Y 8 9 f c = < / D a t a M a s h u p > 
</file>

<file path=customXml/itemProps1.xml><?xml version="1.0" encoding="utf-8"?>
<ds:datastoreItem xmlns:ds="http://schemas.openxmlformats.org/officeDocument/2006/customXml" ds:itemID="{BEF14E92-055C-4C74-9FBC-C02B4C0147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Engler</dc:creator>
  <cp:lastModifiedBy>Ariel Cohen</cp:lastModifiedBy>
  <dcterms:created xsi:type="dcterms:W3CDTF">2021-10-06T07:19:06Z</dcterms:created>
  <dcterms:modified xsi:type="dcterms:W3CDTF">2021-10-10T15:55:34Z</dcterms:modified>
</cp:coreProperties>
</file>