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bookViews>
    <workbookView xWindow="240" yWindow="420" windowWidth="24480" windowHeight="11535"/>
  </bookViews>
  <sheets>
    <sheet name="גיליון1" sheetId="1" r:id="rId1"/>
    <sheet name="גיליון2" sheetId="2" r:id="rId2"/>
    <sheet name="גיליון3" sheetId="3" r:id="rId3"/>
  </sheets>
  <calcPr calcId="152511"/>
</workbook>
</file>

<file path=xl/calcChain.xml><?xml version="1.0" encoding="utf-8"?>
<calcChain xmlns="http://schemas.openxmlformats.org/spreadsheetml/2006/main">
  <c r="H21" i="1" l="1"/>
  <c r="I16" i="1"/>
  <c r="G16" i="1"/>
  <c r="F16" i="1"/>
  <c r="E16" i="1"/>
  <c r="D16" i="1"/>
  <c r="C16" i="1"/>
  <c r="G15" i="1"/>
  <c r="F15" i="1"/>
  <c r="E15" i="1"/>
  <c r="D15" i="1"/>
  <c r="D21" i="1" s="1"/>
  <c r="C15" i="1"/>
  <c r="I15" i="1" s="1"/>
  <c r="I14" i="1"/>
  <c r="G14" i="1"/>
  <c r="F14" i="1"/>
  <c r="E14" i="1"/>
  <c r="C14" i="1"/>
  <c r="G13" i="1"/>
  <c r="F13" i="1"/>
  <c r="C13" i="1"/>
  <c r="I13" i="1" s="1"/>
  <c r="G12" i="1"/>
  <c r="F12" i="1"/>
  <c r="E12" i="1"/>
  <c r="C12" i="1"/>
  <c r="I12" i="1" s="1"/>
  <c r="G11" i="1"/>
  <c r="F11" i="1"/>
  <c r="I11" i="1" s="1"/>
  <c r="G10" i="1"/>
  <c r="F10" i="1"/>
  <c r="E10" i="1"/>
  <c r="C10" i="1"/>
  <c r="I10" i="1" s="1"/>
  <c r="G9" i="1"/>
  <c r="F9" i="1"/>
  <c r="E9" i="1"/>
  <c r="C9" i="1"/>
  <c r="I9" i="1" s="1"/>
  <c r="G8" i="1"/>
  <c r="F8" i="1"/>
  <c r="E8" i="1"/>
  <c r="C8" i="1"/>
  <c r="I8" i="1" s="1"/>
  <c r="G7" i="1"/>
  <c r="F7" i="1"/>
  <c r="E7" i="1"/>
  <c r="C7" i="1"/>
  <c r="I7" i="1" s="1"/>
  <c r="G6" i="1"/>
  <c r="G21" i="1" s="1"/>
  <c r="F6" i="1"/>
  <c r="F21" i="1" s="1"/>
  <c r="E6" i="1"/>
  <c r="E21" i="1" s="1"/>
  <c r="C6" i="1"/>
  <c r="I6" i="1" s="1"/>
  <c r="C21" i="1" l="1"/>
  <c r="A21" i="1" s="1"/>
</calcChain>
</file>

<file path=xl/sharedStrings.xml><?xml version="1.0" encoding="utf-8"?>
<sst xmlns="http://schemas.openxmlformats.org/spreadsheetml/2006/main" count="34" uniqueCount="34">
  <si>
    <t>אשל</t>
  </si>
  <si>
    <t>כרטיס טיסה</t>
  </si>
  <si>
    <t>מלון</t>
  </si>
  <si>
    <t>ארוחות</t>
  </si>
  <si>
    <t>הסעים</t>
  </si>
  <si>
    <t>דוד ביטן</t>
  </si>
  <si>
    <t>סתיו שפיר</t>
  </si>
  <si>
    <t>אלברט סחרוביץ</t>
  </si>
  <si>
    <t>ערן סידיס</t>
  </si>
  <si>
    <t>שמוליק צברי</t>
  </si>
  <si>
    <t>מירי יכין</t>
  </si>
  <si>
    <t>אלון דגן</t>
  </si>
  <si>
    <t>אסתר מונסנגו</t>
  </si>
  <si>
    <t>דוד ירימי</t>
  </si>
  <si>
    <t>אורן וינברג</t>
  </si>
  <si>
    <t>כללי</t>
  </si>
  <si>
    <t xml:space="preserve">מלון - טרם שולם למשרד החוץ - נעשה חישוב לפי שע"ח של 3.565 </t>
  </si>
  <si>
    <t>תפקיד</t>
  </si>
  <si>
    <t>חבר כנסת</t>
  </si>
  <si>
    <t>חברת כנסת</t>
  </si>
  <si>
    <t>ודים ברוורמן</t>
  </si>
  <si>
    <t>יועץ למנכ''ל הכנסת</t>
  </si>
  <si>
    <t>ראש מטה יו''ר הכנסת</t>
  </si>
  <si>
    <t>ראש אגף טקסים ואירועים</t>
  </si>
  <si>
    <t>אחות אחראית במרפאת הכנסת</t>
  </si>
  <si>
    <t>ראש מדור בכיר חשמל</t>
  </si>
  <si>
    <t xml:space="preserve">סגן ראש מדור בכיר הוצאות ותשלומים </t>
  </si>
  <si>
    <t>מנכ''ל הכנסת</t>
  </si>
  <si>
    <t>מפקד מחלקת משכן במשמר הכנסת</t>
  </si>
  <si>
    <t>ביטוח</t>
  </si>
  <si>
    <t>משלחת הכנסת למצעד הצדעה בניו-יורק 2017</t>
  </si>
  <si>
    <t xml:space="preserve">הסעים - 8,400$ </t>
  </si>
  <si>
    <t>רכז תחום הפקה באגף טקסים ואירועים</t>
  </si>
  <si>
    <t>הסעים (בטבלה) - החזרים עבור מוניות ששולמו ע"י 2 עובדים עבור הקבוצה עקב אי הגעת ההסעה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</si>
</sst>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* #,##0.00_);_(* \(#,##0.00\);_(* &quot;-&quot;??_);_(@_)"/>
    <numFmt numFmtId="165" formatCode="_ * #,##0_ ;_ * \-#,##0_ ;_ * &quot;-&quot;??_ ;_ @_ "/>
  </numFmts>
  <fonts count="5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u val="singleAccounting"/>
      <sz val="16"/>
      <color theme="1"/>
      <name val="Arial"/>
      <family val="2"/>
      <scheme val="minor"/>
    </font>
    <font>
      <b/>
      <u/>
      <sz val="11"/>
      <color theme="1"/>
      <name val="Arial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2">
    <xf numFmtId="0" fontId="0" fillId="0" borderId="0" xfId="0"/>
    <xf numFmtId="165" fontId="0" fillId="0" borderId="0" xfId="1" applyNumberFormat="1" applyFont="1"/>
    <xf numFmtId="165" fontId="3" fillId="0" borderId="1" xfId="1" applyNumberFormat="1" applyFont="1" applyBorder="1"/>
    <xf numFmtId="165" fontId="3" fillId="0" borderId="1" xfId="1" applyNumberFormat="1" applyFont="1" applyFill="1" applyBorder="1"/>
    <xf numFmtId="165" fontId="0" fillId="0" borderId="1" xfId="1" applyNumberFormat="1" applyFont="1" applyBorder="1"/>
    <xf numFmtId="165" fontId="4" fillId="0" borderId="1" xfId="1" applyNumberFormat="1" applyFont="1" applyBorder="1" applyAlignment="1">
      <alignment vertical="top"/>
    </xf>
    <xf numFmtId="165" fontId="4" fillId="0" borderId="1" xfId="1" applyNumberFormat="1" applyFont="1" applyBorder="1" applyAlignment="1">
      <alignment horizontal="right" vertical="top"/>
    </xf>
    <xf numFmtId="165" fontId="4" fillId="0" borderId="1" xfId="1" applyNumberFormat="1" applyFont="1" applyFill="1" applyBorder="1" applyAlignment="1">
      <alignment vertical="top"/>
    </xf>
    <xf numFmtId="165" fontId="4" fillId="0" borderId="1" xfId="1" applyNumberFormat="1" applyFont="1" applyFill="1" applyBorder="1" applyAlignment="1">
      <alignment horizontal="right" vertical="top"/>
    </xf>
    <xf numFmtId="165" fontId="0" fillId="0" borderId="1" xfId="1" applyNumberFormat="1" applyFont="1" applyBorder="1" applyAlignment="1">
      <alignment horizontal="right" vertical="top"/>
    </xf>
    <xf numFmtId="165" fontId="0" fillId="0" borderId="0" xfId="1" applyNumberFormat="1" applyFont="1" applyAlignment="1">
      <alignment horizontal="right"/>
    </xf>
    <xf numFmtId="165" fontId="2" fillId="0" borderId="0" xfId="1" applyNumberFormat="1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9"/>
  <sheetViews>
    <sheetView rightToLeft="1" tabSelected="1" workbookViewId="0">
      <selection activeCell="J24" sqref="J24"/>
    </sheetView>
  </sheetViews>
  <sheetFormatPr defaultColWidth="9.125" defaultRowHeight="14.25" x14ac:dyDescent="0.2"/>
  <cols>
    <col min="1" max="1" width="11.5" customWidth="1"/>
    <col min="2" max="2" width="27.375" customWidth="1"/>
    <col min="3" max="3" width="9.125" customWidth="1"/>
    <col min="4" max="4" width="10.125" customWidth="1"/>
    <col min="5" max="5" width="6.75" customWidth="1"/>
    <col min="6" max="6" width="8.875" customWidth="1"/>
    <col min="7" max="7" width="7.625" customWidth="1"/>
  </cols>
  <sheetData>
    <row r="1" spans="1:1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24.75" x14ac:dyDescent="0.6">
      <c r="A2" s="1"/>
      <c r="B2" s="1"/>
      <c r="C2" s="11" t="s">
        <v>30</v>
      </c>
      <c r="D2" s="11"/>
      <c r="E2" s="11"/>
      <c r="F2" s="11"/>
      <c r="G2" s="11"/>
      <c r="H2" s="11"/>
      <c r="I2" s="1"/>
      <c r="J2" s="1"/>
      <c r="K2" s="1"/>
    </row>
    <row r="3" spans="1:1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 ht="15" x14ac:dyDescent="0.25">
      <c r="A4" s="2"/>
      <c r="B4" s="2" t="s">
        <v>17</v>
      </c>
      <c r="C4" s="2" t="s">
        <v>0</v>
      </c>
      <c r="D4" s="2" t="s">
        <v>1</v>
      </c>
      <c r="E4" s="2" t="s">
        <v>29</v>
      </c>
      <c r="F4" s="2" t="s">
        <v>2</v>
      </c>
      <c r="G4" s="3" t="s">
        <v>3</v>
      </c>
      <c r="H4" s="2" t="s">
        <v>4</v>
      </c>
      <c r="I4" s="1"/>
    </row>
    <row r="5" spans="1:11" x14ac:dyDescent="0.2">
      <c r="A5" s="4"/>
      <c r="B5" s="4"/>
      <c r="C5" s="4"/>
      <c r="D5" s="4"/>
      <c r="E5" s="4"/>
      <c r="F5" s="4"/>
      <c r="G5" s="4"/>
      <c r="H5" s="4"/>
      <c r="I5" s="1"/>
    </row>
    <row r="6" spans="1:11" x14ac:dyDescent="0.2">
      <c r="A6" s="5" t="s">
        <v>5</v>
      </c>
      <c r="B6" s="5" t="s">
        <v>18</v>
      </c>
      <c r="C6" s="6">
        <f>1135.17+4.07</f>
        <v>1139.24</v>
      </c>
      <c r="D6" s="4">
        <v>13098.88</v>
      </c>
      <c r="E6" s="4">
        <f>-4.07+24.93</f>
        <v>20.86</v>
      </c>
      <c r="F6" s="4">
        <f>3.565*279*5</f>
        <v>4973.1750000000002</v>
      </c>
      <c r="G6" s="4">
        <f>2119.2/12</f>
        <v>176.6</v>
      </c>
      <c r="H6" s="4"/>
      <c r="I6" s="1">
        <f t="shared" ref="I6:I16" si="0">SUM(C6:H6)</f>
        <v>19408.754999999997</v>
      </c>
    </row>
    <row r="7" spans="1:11" x14ac:dyDescent="0.2">
      <c r="A7" s="5" t="s">
        <v>6</v>
      </c>
      <c r="B7" s="5" t="s">
        <v>19</v>
      </c>
      <c r="C7" s="6">
        <f>274.7*2+177.81</f>
        <v>727.21</v>
      </c>
      <c r="D7" s="4">
        <v>14150.14</v>
      </c>
      <c r="E7" s="4">
        <f>-4.04+16.62</f>
        <v>12.580000000000002</v>
      </c>
      <c r="F7" s="4">
        <f>3.565*279*4</f>
        <v>3978.54</v>
      </c>
      <c r="G7" s="4">
        <f>2119.2/12</f>
        <v>176.6</v>
      </c>
      <c r="H7" s="4"/>
      <c r="I7" s="1">
        <f t="shared" si="0"/>
        <v>19045.069999999996</v>
      </c>
    </row>
    <row r="8" spans="1:11" x14ac:dyDescent="0.2">
      <c r="A8" s="5" t="s">
        <v>7</v>
      </c>
      <c r="B8" s="5" t="s">
        <v>27</v>
      </c>
      <c r="C8" s="6">
        <f>275.89*3+178.52</f>
        <v>1006.1899999999999</v>
      </c>
      <c r="D8" s="4">
        <v>13336.52</v>
      </c>
      <c r="E8" s="4">
        <f>-12.17+32.59</f>
        <v>20.420000000000002</v>
      </c>
      <c r="F8" s="4">
        <f t="shared" ref="F8:F16" si="1">3.565*279*5</f>
        <v>4973.1750000000002</v>
      </c>
      <c r="G8" s="4">
        <f>-176.4+2119.2/6</f>
        <v>176.79999999999998</v>
      </c>
      <c r="H8" s="4"/>
      <c r="I8" s="1">
        <f t="shared" si="0"/>
        <v>19513.105</v>
      </c>
    </row>
    <row r="9" spans="1:11" x14ac:dyDescent="0.2">
      <c r="A9" s="5" t="s">
        <v>20</v>
      </c>
      <c r="B9" s="5" t="s">
        <v>21</v>
      </c>
      <c r="C9" s="6">
        <f>12.17+1091.39</f>
        <v>1103.5600000000002</v>
      </c>
      <c r="D9" s="4">
        <v>4033.2</v>
      </c>
      <c r="E9" s="4">
        <f>-12.17+33.24</f>
        <v>21.07</v>
      </c>
      <c r="F9" s="4">
        <f t="shared" si="1"/>
        <v>4973.1750000000002</v>
      </c>
      <c r="G9" s="4">
        <f t="shared" ref="G9:G16" si="2">2119.2/12</f>
        <v>176.6</v>
      </c>
      <c r="H9" s="4"/>
      <c r="I9" s="1">
        <f t="shared" si="0"/>
        <v>10307.605000000001</v>
      </c>
    </row>
    <row r="10" spans="1:11" x14ac:dyDescent="0.2">
      <c r="A10" s="5" t="s">
        <v>8</v>
      </c>
      <c r="B10" s="5" t="s">
        <v>22</v>
      </c>
      <c r="C10" s="6">
        <f>1133.21+4.42</f>
        <v>1137.6300000000001</v>
      </c>
      <c r="D10" s="4">
        <v>4533.26</v>
      </c>
      <c r="E10" s="4">
        <f>-4.42+24.93</f>
        <v>20.509999999999998</v>
      </c>
      <c r="F10" s="4">
        <f t="shared" si="1"/>
        <v>4973.1750000000002</v>
      </c>
      <c r="G10" s="4">
        <f t="shared" si="2"/>
        <v>176.6</v>
      </c>
      <c r="H10" s="4"/>
      <c r="I10" s="1">
        <f t="shared" si="0"/>
        <v>10841.175000000001</v>
      </c>
    </row>
    <row r="11" spans="1:11" x14ac:dyDescent="0.2">
      <c r="A11" s="5" t="s">
        <v>9</v>
      </c>
      <c r="B11" s="5" t="s">
        <v>28</v>
      </c>
      <c r="C11" s="6">
        <v>1337.63</v>
      </c>
      <c r="D11" s="4">
        <v>5726.41</v>
      </c>
      <c r="E11" s="4"/>
      <c r="F11" s="4">
        <f t="shared" si="1"/>
        <v>4973.1750000000002</v>
      </c>
      <c r="G11" s="4">
        <f t="shared" si="2"/>
        <v>176.6</v>
      </c>
      <c r="H11" s="4"/>
      <c r="I11" s="1">
        <f t="shared" si="0"/>
        <v>12213.815000000001</v>
      </c>
    </row>
    <row r="12" spans="1:11" x14ac:dyDescent="0.2">
      <c r="A12" s="5" t="s">
        <v>10</v>
      </c>
      <c r="B12" s="5" t="s">
        <v>23</v>
      </c>
      <c r="C12" s="6">
        <f>1331.1+8.14</f>
        <v>1339.24</v>
      </c>
      <c r="D12" s="4">
        <v>4632.4399999999996</v>
      </c>
      <c r="E12" s="4">
        <f>-8.14+33.24</f>
        <v>25.1</v>
      </c>
      <c r="F12" s="4">
        <f t="shared" si="1"/>
        <v>4973.1750000000002</v>
      </c>
      <c r="G12" s="4">
        <f t="shared" si="2"/>
        <v>176.6</v>
      </c>
      <c r="H12" s="4"/>
      <c r="I12" s="1">
        <f t="shared" si="0"/>
        <v>11146.555</v>
      </c>
    </row>
    <row r="13" spans="1:11" x14ac:dyDescent="0.2">
      <c r="A13" s="5" t="s">
        <v>11</v>
      </c>
      <c r="B13" s="5" t="s">
        <v>32</v>
      </c>
      <c r="C13" s="6">
        <f>1499.93-353.3</f>
        <v>1146.6300000000001</v>
      </c>
      <c r="D13" s="4">
        <v>5300.97</v>
      </c>
      <c r="E13" s="4">
        <v>20.37</v>
      </c>
      <c r="F13" s="4">
        <f t="shared" si="1"/>
        <v>4973.1750000000002</v>
      </c>
      <c r="G13" s="4">
        <f t="shared" si="2"/>
        <v>176.6</v>
      </c>
      <c r="H13" s="4">
        <v>353.3</v>
      </c>
      <c r="I13" s="1">
        <f t="shared" si="0"/>
        <v>11971.045</v>
      </c>
    </row>
    <row r="14" spans="1:11" x14ac:dyDescent="0.2">
      <c r="A14" s="5" t="s">
        <v>12</v>
      </c>
      <c r="B14" s="5" t="s">
        <v>24</v>
      </c>
      <c r="C14" s="6">
        <f>274.79*3+177.81</f>
        <v>1002.1800000000001</v>
      </c>
      <c r="D14" s="4">
        <v>5181.45</v>
      </c>
      <c r="E14" s="4">
        <f>-12.12+33.24</f>
        <v>21.120000000000005</v>
      </c>
      <c r="F14" s="4">
        <f t="shared" si="1"/>
        <v>4973.1750000000002</v>
      </c>
      <c r="G14" s="4">
        <f t="shared" si="2"/>
        <v>176.6</v>
      </c>
      <c r="H14" s="4"/>
      <c r="I14" s="1">
        <f t="shared" si="0"/>
        <v>11354.525</v>
      </c>
    </row>
    <row r="15" spans="1:11" x14ac:dyDescent="0.2">
      <c r="A15" s="5" t="s">
        <v>13</v>
      </c>
      <c r="B15" s="5" t="s">
        <v>25</v>
      </c>
      <c r="C15" s="6">
        <f>323.29*3+226.3</f>
        <v>1196.17</v>
      </c>
      <c r="D15" s="4">
        <f>-681.72+6037.16</f>
        <v>5355.44</v>
      </c>
      <c r="E15" s="4">
        <f>-24.25+45.7</f>
        <v>21.450000000000003</v>
      </c>
      <c r="F15" s="4">
        <f t="shared" si="1"/>
        <v>4973.1750000000002</v>
      </c>
      <c r="G15" s="4">
        <f t="shared" si="2"/>
        <v>176.6</v>
      </c>
      <c r="H15" s="4"/>
      <c r="I15" s="1">
        <f t="shared" si="0"/>
        <v>11722.835000000001</v>
      </c>
    </row>
    <row r="16" spans="1:11" x14ac:dyDescent="0.2">
      <c r="A16" s="5" t="s">
        <v>14</v>
      </c>
      <c r="B16" s="5" t="s">
        <v>26</v>
      </c>
      <c r="C16" s="6">
        <f>226.3+323.29*3+64</f>
        <v>1260.17</v>
      </c>
      <c r="D16" s="4">
        <f>-274.09+5691</f>
        <v>5416.91</v>
      </c>
      <c r="E16" s="4">
        <f>-24.25+45.7</f>
        <v>21.450000000000003</v>
      </c>
      <c r="F16" s="4">
        <f t="shared" si="1"/>
        <v>4973.1750000000002</v>
      </c>
      <c r="G16" s="4">
        <f t="shared" si="2"/>
        <v>176.6</v>
      </c>
      <c r="H16" s="4">
        <v>351.4</v>
      </c>
      <c r="I16" s="1">
        <f t="shared" si="0"/>
        <v>12199.705</v>
      </c>
    </row>
    <row r="17" spans="1:12" x14ac:dyDescent="0.2">
      <c r="A17" s="4"/>
      <c r="B17" s="9"/>
      <c r="C17" s="4"/>
      <c r="D17" s="4"/>
      <c r="E17" s="4"/>
      <c r="F17" s="4"/>
      <c r="G17" s="4"/>
      <c r="H17" s="4"/>
      <c r="I17" s="1"/>
    </row>
    <row r="18" spans="1:12" x14ac:dyDescent="0.2">
      <c r="A18" s="7" t="s">
        <v>15</v>
      </c>
      <c r="B18" s="8"/>
      <c r="C18" s="4"/>
      <c r="D18" s="4"/>
      <c r="E18" s="4"/>
      <c r="F18" s="4"/>
      <c r="G18" s="4"/>
      <c r="H18" s="4"/>
      <c r="I18" s="1"/>
    </row>
    <row r="19" spans="1:12" x14ac:dyDescent="0.2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</row>
    <row r="20" spans="1:12" x14ac:dyDescent="0.2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</row>
    <row r="21" spans="1:12" x14ac:dyDescent="0.2">
      <c r="A21" s="1">
        <f>SUM(C21:J21)</f>
        <v>149724.19</v>
      </c>
      <c r="B21" s="1"/>
      <c r="C21" s="1">
        <f>SUM(C6:C20)</f>
        <v>12395.85</v>
      </c>
      <c r="D21" s="1">
        <f t="shared" ref="D21:H21" si="3">SUM(D6:D20)</f>
        <v>80765.62</v>
      </c>
      <c r="E21" s="1">
        <f t="shared" si="3"/>
        <v>204.93</v>
      </c>
      <c r="F21" s="1">
        <f t="shared" si="3"/>
        <v>53710.290000000008</v>
      </c>
      <c r="G21" s="1">
        <f t="shared" si="3"/>
        <v>1942.7999999999995</v>
      </c>
      <c r="H21" s="1">
        <f t="shared" si="3"/>
        <v>704.7</v>
      </c>
      <c r="I21" s="1"/>
      <c r="J21" s="1"/>
      <c r="K21" s="1"/>
    </row>
    <row r="22" spans="1:12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</row>
    <row r="23" spans="1:12" x14ac:dyDescent="0.2">
      <c r="A23" s="1"/>
      <c r="B23" s="1"/>
      <c r="C23" s="10" t="s">
        <v>16</v>
      </c>
      <c r="D23" s="10"/>
      <c r="E23" s="10"/>
      <c r="F23" s="10"/>
      <c r="G23" s="10"/>
      <c r="H23" s="10"/>
      <c r="I23" s="10"/>
      <c r="J23" s="1"/>
      <c r="K23" s="1"/>
    </row>
    <row r="24" spans="1:12" x14ac:dyDescent="0.2">
      <c r="A24" s="1"/>
      <c r="B24" s="1"/>
      <c r="C24" s="10" t="s">
        <v>31</v>
      </c>
      <c r="D24" s="10"/>
      <c r="E24" s="10"/>
      <c r="F24" s="10"/>
      <c r="G24" s="10"/>
      <c r="H24" s="10"/>
      <c r="I24" s="10"/>
      <c r="J24" s="1"/>
      <c r="K24" s="1"/>
    </row>
    <row r="25" spans="1:12" x14ac:dyDescent="0.2">
      <c r="A25" s="1"/>
      <c r="B25" s="1"/>
      <c r="C25" s="10" t="s">
        <v>33</v>
      </c>
      <c r="D25" s="10"/>
      <c r="E25" s="10"/>
      <c r="F25" s="10"/>
      <c r="G25" s="10"/>
      <c r="H25" s="10"/>
      <c r="I25" s="10"/>
      <c r="J25" s="1"/>
      <c r="K25" s="1"/>
      <c r="L25" s="1"/>
    </row>
    <row r="26" spans="1:12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</row>
    <row r="27" spans="1:12" x14ac:dyDescent="0.2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</row>
    <row r="28" spans="1:12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</row>
    <row r="29" spans="1:12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</row>
  </sheetData>
  <mergeCells count="1">
    <mergeCell ref="C2:H2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>
    <AutoNumber xmlns="45b1516b-a623-4703-8d9f-d49840d8544e">03027517</AutoNumber>
    <SDDocumentSource xmlns="45b1516b-a623-4703-8d9f-d49840d8544e">OfficeAddIn</SDDocumentSource>
    <SDOriginalID xmlns="45b1516b-a623-4703-8d9f-d49840d8544e" xsi:nil="true"/>
    <SDSignersLogins xmlns="45b1516b-a623-4703-8d9f-d49840d8544e" xsi:nil="true"/>
    <SDImportance xmlns="45b1516b-a623-4703-8d9f-d49840d8544e">0</SDImportance>
    <SDCategories xmlns="45b1516b-a623-4703-8d9f-d49840d8544e">:כללי2:היועץ המשפטי לכנסת- איל ינון:איל ינון- היועץ המשפטי לכנסת;#</SDCategories>
    <SDDocDate xmlns="45b1516b-a623-4703-8d9f-d49840d8544e">2017-07-19T22:00:00+00:00</SDDocDate>
    <SDNumOfSignatures xmlns="45b1516b-a623-4703-8d9f-d49840d8544e" xsi:nil="true"/>
    <HebrewDate xmlns="7B614F91-9B26-46EF-8E5C-9B9E897377CE" xsi:nil="true"/>
    <SDAsmachta xmlns="45b1516b-a623-4703-8d9f-d49840d8544e">מח-000625-2017</SDAsmachta>
    <MechaberMismach xmlns="7B614F91-9B26-46EF-8E5C-9B9E897377CE" xsi:nil="true"/>
    <SDHebDate xmlns="45b1516b-a623-4703-8d9f-d49840d8544e">כ"ו בתמוז, התשע"ז</SDHebDate>
    <Writer_UserList xmlns="7B614F91-9B26-46EF-8E5C-9B9E897377CE" xsi:nil="true"/>
    <SDLastSigningDate xmlns="45b1516b-a623-4703-8d9f-d49840d8544e" xsi:nil="true"/>
    <Vaada xmlns="7B614F91-9B26-46EF-8E5C-9B9E897377CE">(בחר)</Vaada>
    <SDCategoryID xmlns="45b1516b-a623-4703-8d9f-d49840d8544e">a86c3c3739c7;#</SDCategoryID>
    <SDAuthor xmlns="45b1516b-a623-4703-8d9f-d49840d8544e">דן מרזוק</SDAuthor>
    <SDOfflineTo xmlns="45b1516b-a623-4703-8d9f-d49840d8544e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הלשכה המשפטית - Dept_Hok" ma:contentTypeID="0x010100D9EB0C2DABF89A499A56B8857475424903005576F58FB115F44E9C7289D0302984A5" ma:contentTypeVersion="15" ma:contentTypeDescription="צור מסמך חדש." ma:contentTypeScope="" ma:versionID="e3306dc42fc51445f6a6c870f963042e">
  <xsd:schema xmlns:xsd="http://www.w3.org/2001/XMLSchema" xmlns:p="http://schemas.microsoft.com/office/2006/metadata/properties" xmlns:ns2="45b1516b-a623-4703-8d9f-d49840d8544e" xmlns:ns3="7B614F91-9B26-46EF-8E5C-9B9E897377CE" targetNamespace="http://schemas.microsoft.com/office/2006/metadata/properties" ma:root="true" ma:fieldsID="1a5fc6f7089aaf9da835a1bdb4106a7c" ns2:_="" ns3:_="">
    <xsd:import namespace="45b1516b-a623-4703-8d9f-d49840d8544e"/>
    <xsd:import namespace="7B614F91-9B26-46EF-8E5C-9B9E897377CE"/>
    <xsd:element name="properties">
      <xsd:complexType>
        <xsd:sequence>
          <xsd:element name="documentManagement">
            <xsd:complexType>
              <xsd:all>
                <xsd:element ref="ns2:AutoNumber" minOccurs="0"/>
                <xsd:element ref="ns2:SDCategories" minOccurs="0"/>
                <xsd:element ref="ns2:SDCategoryID" minOccurs="0"/>
                <xsd:element ref="ns2:SDAuthor" minOccurs="0"/>
                <xsd:element ref="ns2:SDDocDate" minOccurs="0"/>
                <xsd:element ref="ns2:SDHebDate" minOccurs="0"/>
                <xsd:element ref="ns2:SDOriginalID" minOccurs="0"/>
                <xsd:element ref="ns2:SDOfflineTo" minOccurs="0"/>
                <xsd:element ref="ns2:SDAsmachta" minOccurs="0"/>
                <xsd:element ref="ns3:HebrewDate" minOccurs="0"/>
                <xsd:element ref="ns3:MechaberMismach" minOccurs="0"/>
                <xsd:element ref="ns3:Vaada" minOccurs="0"/>
                <xsd:element ref="ns3:Writer_UserList" minOccurs="0"/>
                <xsd:element ref="ns2:SDImportance" minOccurs="0"/>
                <xsd:element ref="ns2:SDDocumentSource" minOccurs="0"/>
                <xsd:element ref="ns2:SDLastSigningDate" minOccurs="0"/>
                <xsd:element ref="ns2:SDNumOfSignatures" minOccurs="0"/>
                <xsd:element ref="ns2:SDSignersLogins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45b1516b-a623-4703-8d9f-d49840d8544e" elementFormDefault="qualified">
    <xsd:import namespace="http://schemas.microsoft.com/office/2006/documentManagement/types"/>
    <xsd:element name="AutoNumber" ma:index="8" nillable="true" ma:displayName="סימוכין" ma:internalName="AutoNumber">
      <xsd:simpleType>
        <xsd:restriction base="dms:Text"/>
      </xsd:simpleType>
    </xsd:element>
    <xsd:element name="SDCategories" ma:index="9" nillable="true" ma:displayName="נושאים" ma:internalName="SDCategories">
      <xsd:simpleType>
        <xsd:restriction base="dms:Note"/>
      </xsd:simpleType>
    </xsd:element>
    <xsd:element name="SDCategoryID" ma:index="10" nillable="true" ma:displayName="SDCategoryID" ma:internalName="SDCategoryID">
      <xsd:simpleType>
        <xsd:restriction base="dms:Text"/>
      </xsd:simpleType>
    </xsd:element>
    <xsd:element name="SDAuthor" ma:index="11" nillable="true" ma:displayName="מחבר" ma:internalName="SDAuthor">
      <xsd:simpleType>
        <xsd:restriction base="dms:Text"/>
      </xsd:simpleType>
    </xsd:element>
    <xsd:element name="SDDocDate" ma:index="12" nillable="true" ma:displayName="תאריך המסמך" ma:internalName="SDDocDate">
      <xsd:simpleType>
        <xsd:restriction base="dms:DateTime"/>
      </xsd:simpleType>
    </xsd:element>
    <xsd:element name="SDHebDate" ma:index="13" nillable="true" ma:displayName="תאריך עברי" ma:internalName="SDHebDate">
      <xsd:simpleType>
        <xsd:restriction base="dms:Text"/>
      </xsd:simpleType>
    </xsd:element>
    <xsd:element name="SDOriginalID" ma:index="14" nillable="true" ma:displayName="סימוכין מקורי" ma:internalName="SDOriginalID">
      <xsd:simpleType>
        <xsd:restriction base="dms:Text"/>
      </xsd:simpleType>
    </xsd:element>
    <xsd:element name="SDOfflineTo" ma:index="15" nillable="true" ma:displayName="הוצא אל" ma:internalName="SDOfflineTo">
      <xsd:simpleType>
        <xsd:restriction base="dms:Text"/>
      </xsd:simpleType>
    </xsd:element>
    <xsd:element name="SDAsmachta" ma:index="16" nillable="true" ma:displayName="אסמכתא" ma:internalName="SDAsmachta">
      <xsd:simpleType>
        <xsd:restriction base="dms:Text"/>
      </xsd:simpleType>
    </xsd:element>
    <xsd:element name="SDImportance" ma:index="21" nillable="true" ma:displayName="חשיבות" ma:internalName="SDImportance">
      <xsd:simpleType>
        <xsd:restriction base="dms:Number"/>
      </xsd:simpleType>
    </xsd:element>
    <xsd:element name="SDDocumentSource" ma:index="22" nillable="true" ma:displayName="מקור המסמך" ma:internalName="SDDocumentSource">
      <xsd:simpleType>
        <xsd:restriction base="dms:Choice">
          <xsd:enumeration value="SDFileUpload"/>
          <xsd:enumeration value="SDNewFile"/>
          <xsd:enumeration value="SDMultiFilesUpload"/>
          <xsd:enumeration value="OutlookExtender"/>
          <xsd:enumeration value="SDMigration"/>
          <xsd:enumeration value="OfficeAddIn"/>
          <xsd:enumeration value="ArchiveScan"/>
          <xsd:enumeration value="PCDocs"/>
          <xsd:enumeration value="PST"/>
          <xsd:enumeration value="D2K"/>
          <xsd:enumeration value="Menahel"/>
          <xsd:enumeration value="ShipmentLoader"/>
          <xsd:enumeration value="PoliceOffices"/>
          <xsd:enumeration value="AGATForms"/>
          <xsd:enumeration value="SDK"/>
          <xsd:enumeration value="Other"/>
        </xsd:restriction>
      </xsd:simpleType>
    </xsd:element>
    <xsd:element name="SDLastSigningDate" ma:index="23" nillable="true" ma:displayName="תאריך חתימה אחרון " ma:internalName="SDLastSigningDate">
      <xsd:simpleType>
        <xsd:restriction base="dms:DateTime"/>
      </xsd:simpleType>
    </xsd:element>
    <xsd:element name="SDNumOfSignatures" ma:index="24" nillable="true" ma:displayName="מספר חתימות" ma:internalName="SDNumOfSignatures">
      <xsd:simpleType>
        <xsd:restriction base="dms:Number"/>
      </xsd:simpleType>
    </xsd:element>
    <xsd:element name="SDSignersLogins" ma:index="25" nillable="true" ma:displayName="חותם המסמך" ma:internalName="SDSignersLogins">
      <xsd:simpleType>
        <xsd:restriction base="dms:Text"/>
      </xsd:simpleType>
    </xsd:element>
  </xsd:schema>
  <xsd:schema xmlns:xsd="http://www.w3.org/2001/XMLSchema" xmlns:dms="http://schemas.microsoft.com/office/2006/documentManagement/types" targetNamespace="7B614F91-9B26-46EF-8E5C-9B9E897377CE" elementFormDefault="qualified">
    <xsd:import namespace="http://schemas.microsoft.com/office/2006/documentManagement/types"/>
    <xsd:element name="HebrewDate" ma:index="17" nillable="true" ma:displayName="תאריך עברי" ma:internalName="HebrewDate">
      <xsd:simpleType>
        <xsd:restriction base="dms:Text"/>
      </xsd:simpleType>
    </xsd:element>
    <xsd:element name="MechaberMismach" ma:index="18" nillable="true" ma:displayName="מחבר המסמך" ma:internalName="MechaberMismach">
      <xsd:simpleType>
        <xsd:restriction base="dms:Text"/>
      </xsd:simpleType>
    </xsd:element>
    <xsd:element name="Vaada" ma:index="19" nillable="true" ma:displayName="ועדה" ma:default="(בחר)" ma:format="Dropdown" ma:internalName="Vaada">
      <xsd:simpleType>
        <xsd:restriction base="dms:Choice">
          <xsd:enumeration value="(בחר)"/>
          <xsd:enumeration value="ביקורת המדינה"/>
          <xsd:enumeration value="זכויות  הילד"/>
          <xsd:enumeration value="חוץ וביטחון"/>
          <xsd:enumeration value="חוקה"/>
          <xsd:enumeration value="חינוך"/>
          <xsd:enumeration value="כלכלה"/>
          <xsd:enumeration value="כנסת"/>
          <xsd:enumeration value="כספים"/>
          <xsd:enumeration value="מדע וטכנולוגיה"/>
          <xsd:enumeration value="מעמד האשה"/>
          <xsd:enumeration value="סמים"/>
          <xsd:enumeration value="עבודה ורווחה"/>
          <xsd:enumeration value="עובדים זרים"/>
          <xsd:enumeration value="עליה"/>
          <xsd:enumeration value="פניות הציבור"/>
          <xsd:enumeration value="פנים ואכ&quot;ס"/>
        </xsd:restriction>
      </xsd:simpleType>
    </xsd:element>
    <xsd:element name="Writer_UserList" ma:index="20" nillable="true" ma:displayName="שם כותב" ma:internalName="Writer_UserList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6EF5F1AF-58A4-447D-9846-0F05076D759D}">
  <ds:schemaRefs>
    <ds:schemaRef ds:uri="7B614F91-9B26-46EF-8E5C-9B9E897377CE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45b1516b-a623-4703-8d9f-d49840d8544e"/>
    <ds:schemaRef ds:uri="http://schemas.microsoft.com/office/2006/documentManagement/typ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BD715399-B5BB-4530-BAD9-7B34EFBDEB6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D34D297-2E2D-47A4-8AD9-4BC1338E0C5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5b1516b-a623-4703-8d9f-d49840d8544e"/>
    <ds:schemaRef ds:uri="7B614F91-9B26-46EF-8E5C-9B9E897377CE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Company>Knesset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חופש המידע - משלחת - ניו יורק - ארצות הברית - ארה''ב - לינוי עקרון - טבלה - הוצאות - עלויות</dc:title>
  <dc:creator>אורן וינברג</dc:creator>
  <cp:lastModifiedBy>Windows User</cp:lastModifiedBy>
  <cp:lastPrinted>2017-07-26T08:32:27Z</cp:lastPrinted>
  <dcterms:created xsi:type="dcterms:W3CDTF">2017-07-19T11:58:44Z</dcterms:created>
  <dcterms:modified xsi:type="dcterms:W3CDTF">2018-04-08T11:06:24Z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0x010100D9EB0C2DABF89A499A56B8857475424903005576F58FB115F44E9C7289D0302984A5</vt:lpwstr>
  </property>
  <property fmtid="{D5CDD505-2E9C-101B-9397-08002B2CF9AE}" pid="3" name="ContentType">
    <vt:lpwstr>הלשכה המשפטית - Dept_Hok</vt:lpwstr>
  </property>
  <property fmtid="{D5CDD505-2E9C-101B-9397-08002B2CF9AE}" pid="4" name="SDCategoryID">
    <vt:lpwstr>a86c3c3739c7;#</vt:lpwstr>
  </property>
</Properties>
</file>