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5" windowHeight="9780" activeTab="1"/>
  </bookViews>
  <sheets>
    <sheet name="גיליון1" sheetId="1" r:id="rId1"/>
    <sheet name="גיליון3" sheetId="4" r:id="rId2"/>
    <sheet name="גיליון2" sheetId="3" r:id="rId3"/>
    <sheet name="איוב" sheetId="2" r:id="rId4"/>
  </sheets>
  <definedNames>
    <definedName name="_xlnm._FilterDatabase" localSheetId="0" hidden="1">גיליון1!$A$3:$I$45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96" i="4" l="1"/>
  <c r="T192" i="4"/>
  <c r="T190" i="4"/>
  <c r="T187" i="4"/>
  <c r="T186" i="4"/>
  <c r="T183" i="4"/>
  <c r="T182" i="4"/>
  <c r="T176" i="4"/>
  <c r="T164" i="4"/>
  <c r="T160" i="4"/>
  <c r="T159" i="4"/>
  <c r="T139" i="4"/>
  <c r="T137" i="4"/>
  <c r="T135" i="4"/>
  <c r="T133" i="4"/>
  <c r="T126" i="4"/>
  <c r="Q74" i="1" l="1"/>
  <c r="Q68" i="1"/>
  <c r="Q54" i="1"/>
  <c r="Q61" i="1"/>
  <c r="Q60" i="1"/>
  <c r="Q65" i="1"/>
  <c r="Q4" i="1"/>
  <c r="Q64" i="1"/>
  <c r="Q38" i="1" l="1"/>
  <c r="Q37" i="1"/>
  <c r="Q42" i="1"/>
  <c r="Q70" i="1" l="1"/>
  <c r="Q15" i="1"/>
  <c r="Q13" i="1"/>
  <c r="Q11" i="1"/>
  <c r="Q17" i="1" l="1"/>
</calcChain>
</file>

<file path=xl/sharedStrings.xml><?xml version="1.0" encoding="utf-8"?>
<sst xmlns="http://schemas.openxmlformats.org/spreadsheetml/2006/main" count="1733" uniqueCount="499">
  <si>
    <t xml:space="preserve">מספר </t>
  </si>
  <si>
    <t>קבלן</t>
  </si>
  <si>
    <t>גבארין מוחמד תייסיר</t>
  </si>
  <si>
    <t xml:space="preserve">ת.ז </t>
  </si>
  <si>
    <t xml:space="preserve">חו"ז </t>
  </si>
  <si>
    <t xml:space="preserve">מקום עבודה </t>
  </si>
  <si>
    <t>סעיף תקציבי</t>
  </si>
  <si>
    <t>טאהר יוסף</t>
  </si>
  <si>
    <t xml:space="preserve">סעיד זטאם </t>
  </si>
  <si>
    <t>מוחמד סולימאן(הסעות רגד)</t>
  </si>
  <si>
    <t>סוג שירות</t>
  </si>
  <si>
    <t>נקיון</t>
  </si>
  <si>
    <t xml:space="preserve">מרכז הדרכה  </t>
  </si>
  <si>
    <t xml:space="preserve">מח" רווחה </t>
  </si>
  <si>
    <t xml:space="preserve">מתנ"ס  </t>
  </si>
  <si>
    <t>הסעות</t>
  </si>
  <si>
    <t xml:space="preserve">מפעל מוגן </t>
  </si>
  <si>
    <t>סכום כולל</t>
  </si>
  <si>
    <t xml:space="preserve">ליום לפני </t>
  </si>
  <si>
    <t>א.הכוח</t>
  </si>
  <si>
    <t>שמירה</t>
  </si>
  <si>
    <t>בתי ספר</t>
  </si>
  <si>
    <t>מרואן רתיב</t>
  </si>
  <si>
    <t>פיקוח</t>
  </si>
  <si>
    <t>הנדסה</t>
  </si>
  <si>
    <t>ורד</t>
  </si>
  <si>
    <t>אשפה</t>
  </si>
  <si>
    <t>תברואה</t>
  </si>
  <si>
    <t>דאניה</t>
  </si>
  <si>
    <t xml:space="preserve">הסעות </t>
  </si>
  <si>
    <t>בי"ס אלחנאן</t>
  </si>
  <si>
    <t>אבטחה</t>
  </si>
  <si>
    <t>רווחה</t>
  </si>
  <si>
    <t>גבארין עמאר</t>
  </si>
  <si>
    <t xml:space="preserve">טיאות </t>
  </si>
  <si>
    <t>מחמיד מוחמד יוסף</t>
  </si>
  <si>
    <t xml:space="preserve">נקיון </t>
  </si>
  <si>
    <t>בי"ס תסאמח</t>
  </si>
  <si>
    <t>מוחמד תאופיק גבארין</t>
  </si>
  <si>
    <t>אולם נסור</t>
  </si>
  <si>
    <t>טאהר עאטף מחמיד</t>
  </si>
  <si>
    <t>אלאמל</t>
  </si>
  <si>
    <t>מקיף</t>
  </si>
  <si>
    <t>ע.ש בניין עיסא מחמיד</t>
  </si>
  <si>
    <t xml:space="preserve">נסור </t>
  </si>
  <si>
    <t>חט"ב חדיגה</t>
  </si>
  <si>
    <t>אלחכמה</t>
  </si>
  <si>
    <t>אלראזי</t>
  </si>
  <si>
    <t>בי"ס עומר</t>
  </si>
  <si>
    <t xml:space="preserve"> בי"סחדיגה </t>
  </si>
  <si>
    <t>מרכז אחיא</t>
  </si>
  <si>
    <t>סדרנים</t>
  </si>
  <si>
    <t xml:space="preserve">שירותי קבורה </t>
  </si>
  <si>
    <t>בתי קברות</t>
  </si>
  <si>
    <t>מרכז רואד</t>
  </si>
  <si>
    <t>מרכז פיס אלשאגור</t>
  </si>
  <si>
    <t>ארז ב.א בלאל</t>
  </si>
  <si>
    <t>מתנס</t>
  </si>
  <si>
    <t>תיאטרון</t>
  </si>
  <si>
    <t xml:space="preserve">גביה </t>
  </si>
  <si>
    <t>גפני</t>
  </si>
  <si>
    <t>ליווי ניהול עצמי</t>
  </si>
  <si>
    <t>יסודי</t>
  </si>
  <si>
    <t>פישמן</t>
  </si>
  <si>
    <t>בדיקות חינוך</t>
  </si>
  <si>
    <t>חינוך כללי</t>
  </si>
  <si>
    <t>אחזקה חינול</t>
  </si>
  <si>
    <t>אחמד עדנאן</t>
  </si>
  <si>
    <t>נאדין אגבאריה</t>
  </si>
  <si>
    <t xml:space="preserve">שכ"ט </t>
  </si>
  <si>
    <t>יועץ משפטי</t>
  </si>
  <si>
    <t>אשכול פיס</t>
  </si>
  <si>
    <t xml:space="preserve">הנאא שמירה </t>
  </si>
  <si>
    <t>מ.ח החזקות</t>
  </si>
  <si>
    <t>הסעות תלמידים</t>
  </si>
  <si>
    <t>עלי שאיב</t>
  </si>
  <si>
    <t>מ4.17 10000לא כולל</t>
  </si>
  <si>
    <t>הערות</t>
  </si>
  <si>
    <t>בי"ס איסכנדר</t>
  </si>
  <si>
    <t>נזיה</t>
  </si>
  <si>
    <t>מע"ש</t>
  </si>
  <si>
    <t>גזאלי</t>
  </si>
  <si>
    <t>רון ירון</t>
  </si>
  <si>
    <t>קשישים</t>
  </si>
  <si>
    <t>אפאק</t>
  </si>
  <si>
    <t>מ.ח החזקות מחאמיד חוסאם</t>
  </si>
  <si>
    <t>ספריה</t>
  </si>
  <si>
    <t>אבו סרור לבניה ופיתוח בע"מ</t>
  </si>
  <si>
    <t>טיפת חלב מחאמיד</t>
  </si>
  <si>
    <t>שחק מעליות וסוכניות בע"מ</t>
  </si>
  <si>
    <t xml:space="preserve">שירות </t>
  </si>
  <si>
    <t>מעלית</t>
  </si>
  <si>
    <t>ספרייה</t>
  </si>
  <si>
    <t xml:space="preserve">א.הכוח </t>
  </si>
  <si>
    <t>אחזקה חינוך</t>
  </si>
  <si>
    <t>אבו שקרה עלאא</t>
  </si>
  <si>
    <t>חומרים</t>
  </si>
  <si>
    <t>מרכז מלחמה בסמים</t>
  </si>
  <si>
    <t>מוקד 106</t>
  </si>
  <si>
    <t>גבארין אחמד תאופיק</t>
  </si>
  <si>
    <t>גבארין מוסטפא רדא</t>
  </si>
  <si>
    <t>אספקת מנות</t>
  </si>
  <si>
    <t>ליום - עד 8/17</t>
  </si>
  <si>
    <t>חשמל זועבי</t>
  </si>
  <si>
    <t xml:space="preserve">אחזקה  </t>
  </si>
  <si>
    <t>חשמל מוסדות</t>
  </si>
  <si>
    <t>תאורת רחובות</t>
  </si>
  <si>
    <t>אחזקה</t>
  </si>
  <si>
    <t>מחאמיד אחמד נגיב</t>
  </si>
  <si>
    <t>מחאמיד באסם חוסין</t>
  </si>
  <si>
    <t>בי"ס מפתן</t>
  </si>
  <si>
    <t>טיפות חלב</t>
  </si>
  <si>
    <t>ט.חלב עין וסטא</t>
  </si>
  <si>
    <t>מרכז אלנור אלטבי</t>
  </si>
  <si>
    <t>שירות</t>
  </si>
  <si>
    <t>רפואה דחופה</t>
  </si>
  <si>
    <t>אלקטרה</t>
  </si>
  <si>
    <t>מעלית - מרכז אלעלום</t>
  </si>
  <si>
    <t xml:space="preserve">רבעון - בתוקף פתוח </t>
  </si>
  <si>
    <t>ג.ע. חנאן טורס בע"מ</t>
  </si>
  <si>
    <t>*</t>
  </si>
  <si>
    <t>החוזה הסתיים</t>
  </si>
  <si>
    <t>עד 4/2018</t>
  </si>
  <si>
    <t>עד 12/2017</t>
  </si>
  <si>
    <t>עד 6/2018</t>
  </si>
  <si>
    <t>עד 1/2018</t>
  </si>
  <si>
    <t>אולם ספורט</t>
  </si>
  <si>
    <t>עד 8/2017</t>
  </si>
  <si>
    <t>עד 9/2017</t>
  </si>
  <si>
    <t>עד 5/2018</t>
  </si>
  <si>
    <t>עד 2/2018</t>
  </si>
  <si>
    <t>עד 3/2018</t>
  </si>
  <si>
    <t>עד 12/2019</t>
  </si>
  <si>
    <t>מרכז גיל רך גבארין</t>
  </si>
  <si>
    <t>ליום - עד 7/2017</t>
  </si>
  <si>
    <t>עד 10/2017</t>
  </si>
  <si>
    <t>עד 8/2018</t>
  </si>
  <si>
    <t>פתוח</t>
  </si>
  <si>
    <t>ר.א.ג.י חברה לגבייה</t>
  </si>
  <si>
    <t>לפי אספקה</t>
  </si>
  <si>
    <t>עד 1/2019</t>
  </si>
  <si>
    <t>סיום לפי תקציב</t>
  </si>
  <si>
    <t>ליום - עד 12/2017</t>
  </si>
  <si>
    <t>דפוס אלואן</t>
  </si>
  <si>
    <t>לפי הזמנה</t>
  </si>
  <si>
    <t>שנתי - עד 6/2018</t>
  </si>
  <si>
    <t>אבראהים טלאל מחאמיד</t>
  </si>
  <si>
    <t>מוסטפא סאלח אגבאריה</t>
  </si>
  <si>
    <t>עבר למכרז משק וכלכלה החל מ 1.9.2017</t>
  </si>
  <si>
    <t>עד 12/2018</t>
  </si>
  <si>
    <t>הדפסות</t>
  </si>
  <si>
    <t>מגה סיסטימס נאז בע"מ</t>
  </si>
  <si>
    <t>השכרה</t>
  </si>
  <si>
    <t>מכונת צילום</t>
  </si>
  <si>
    <t xml:space="preserve">עבר לגבארין מוחמד </t>
  </si>
  <si>
    <t xml:space="preserve"> לפי מונה</t>
  </si>
  <si>
    <t>עלי אוסיד</t>
  </si>
  <si>
    <t>מחאמיד מוחמד עלי</t>
  </si>
  <si>
    <t>אשכול גני עין חאלד</t>
  </si>
  <si>
    <t>עד 12-2018</t>
  </si>
  <si>
    <t xml:space="preserve">רווחה </t>
  </si>
  <si>
    <t xml:space="preserve">לפי שעה   </t>
  </si>
  <si>
    <t xml:space="preserve">לפי שעה </t>
  </si>
  <si>
    <t>החוזה הסתיים עבר ל א. הכוח</t>
  </si>
  <si>
    <t>מונתדא</t>
  </si>
  <si>
    <t>בי"ס אסכנדר</t>
  </si>
  <si>
    <t>לפי שעה</t>
  </si>
  <si>
    <t>אולם ראזי</t>
  </si>
  <si>
    <t>מרכז פסיכולוגים</t>
  </si>
  <si>
    <t>הנאא שמירה - מחאמיד עסאם</t>
  </si>
  <si>
    <t>חדש</t>
  </si>
  <si>
    <t>עירון מיגון ואבטחה (מחאמיד טלאל)</t>
  </si>
  <si>
    <t xml:space="preserve">מוקד מוסדות כללי  </t>
  </si>
  <si>
    <t>עד 10/2019</t>
  </si>
  <si>
    <t>סאלח עבד אלטיף מחאמיד</t>
  </si>
  <si>
    <t>חוקר</t>
  </si>
  <si>
    <t>דוראר</t>
  </si>
  <si>
    <t>מחאגנה מוסטפא</t>
  </si>
  <si>
    <t>490 לנסיעה</t>
  </si>
  <si>
    <t>560 לנסיעה</t>
  </si>
  <si>
    <t>עד 2/2019</t>
  </si>
  <si>
    <t>מ 1/2018 לפי הזמנה</t>
  </si>
  <si>
    <t>עד 6/2019</t>
  </si>
  <si>
    <t>מרש"ל</t>
  </si>
  <si>
    <t>עד 7/2018</t>
  </si>
  <si>
    <t>עד 7/2019</t>
  </si>
  <si>
    <t>עמודה1</t>
  </si>
  <si>
    <t>עמודה2</t>
  </si>
  <si>
    <t>מספר חוזה</t>
  </si>
  <si>
    <t>תאור חוזה</t>
  </si>
  <si>
    <t>סטטוס</t>
  </si>
  <si>
    <t>תיאור סטטוס</t>
  </si>
  <si>
    <t>פרויקט</t>
  </si>
  <si>
    <t>שלב פרוייקט</t>
  </si>
  <si>
    <t>סוג</t>
  </si>
  <si>
    <t>סוג2</t>
  </si>
  <si>
    <t>ספק</t>
  </si>
  <si>
    <t>תאור ספק</t>
  </si>
  <si>
    <t>תאריך התחלה</t>
  </si>
  <si>
    <t>תאריך סיום</t>
  </si>
  <si>
    <t>חודשי ההארכה</t>
  </si>
  <si>
    <t>תאריך חוזה</t>
  </si>
  <si>
    <t>ביצוע בהנה"ח</t>
  </si>
  <si>
    <t>סכום + תוספות</t>
  </si>
  <si>
    <t>יתרת מקדמה</t>
  </si>
  <si>
    <t>סה"כ פ.ט.ע.</t>
  </si>
  <si>
    <t>סה"כ עכבון</t>
  </si>
  <si>
    <t>סכום חוזה  אב</t>
  </si>
  <si>
    <t>ביצוע</t>
  </si>
  <si>
    <t>סכום ביצוע בפועל</t>
  </si>
  <si>
    <t>יתרת שריון</t>
  </si>
  <si>
    <t>יתרת מסגרת</t>
  </si>
  <si>
    <t>סכום חוזה</t>
  </si>
  <si>
    <t>מספר חיצוני</t>
  </si>
  <si>
    <t>מספר חודשים מקסימאלי להארכה</t>
  </si>
  <si>
    <t>בניית חט"ב ב אלראזי</t>
  </si>
  <si>
    <t>פעיל</t>
  </si>
  <si>
    <t>עם מסגרת</t>
  </si>
  <si>
    <t>חוזה קבלן</t>
  </si>
  <si>
    <t>ים סוף נדל"ן הנדסה והשקעו</t>
  </si>
  <si>
    <t/>
  </si>
  <si>
    <t>16/2014</t>
  </si>
  <si>
    <t>חוזה מתכנן</t>
  </si>
  <si>
    <t>ריאד סאלח - אדריכל</t>
  </si>
  <si>
    <t>שיפוץ מגרש כדורגל תיכון מקיף</t>
  </si>
  <si>
    <t>מחאמיד אימן</t>
  </si>
  <si>
    <t>12/2015</t>
  </si>
  <si>
    <t>מיפוי ומדידות ענ/424</t>
  </si>
  <si>
    <t>מחאמיד מנסור שירותים הנדס</t>
  </si>
  <si>
    <t>4</t>
  </si>
  <si>
    <t>סקר נכסים וGIS</t>
  </si>
  <si>
    <t>אורהייטק G.I.S בע"מ</t>
  </si>
  <si>
    <t>9/2015א</t>
  </si>
  <si>
    <t>במאי "שם זמני" 48-67</t>
  </si>
  <si>
    <t>מאושר</t>
  </si>
  <si>
    <t>בכרי מוניר</t>
  </si>
  <si>
    <t>תכנון מערכת כבישים ענ424</t>
  </si>
  <si>
    <t>ח. פאהום ושות'. ש.הנדסיים</t>
  </si>
  <si>
    <t>שיפות עבודות חשמל תיכון מקיף</t>
  </si>
  <si>
    <t>16/2015</t>
  </si>
  <si>
    <t>מפורטת נקודתית (כיכר עיון)</t>
  </si>
  <si>
    <t>פארוק יחיא - אדריכל</t>
  </si>
  <si>
    <t>16</t>
  </si>
  <si>
    <t>מ.ת.ע.מ מהנדסים ויועצים ב</t>
  </si>
  <si>
    <t>תוכנית אב לתחבורה</t>
  </si>
  <si>
    <t>אוסאמה חטיב , מהנדסים ויו</t>
  </si>
  <si>
    <t>18</t>
  </si>
  <si>
    <t>תכנון אולם ספורט קטאין שומר</t>
  </si>
  <si>
    <t>ז.ר.ם אדרכלים בע"מ</t>
  </si>
  <si>
    <t>עבודות נגרות כותר פיס ספרייה</t>
  </si>
  <si>
    <t>מחאמיד עלי חמאד</t>
  </si>
  <si>
    <t>27/2015</t>
  </si>
  <si>
    <t>תכנון מתחם G ענ 301</t>
  </si>
  <si>
    <t>ג'בארין מחמד תיסיר אדריכל</t>
  </si>
  <si>
    <t>21</t>
  </si>
  <si>
    <t>יעוץ סביבתי וליווי פרויקט סביב</t>
  </si>
  <si>
    <t>יפעת מאירוביץ יפת יעוץ ול</t>
  </si>
  <si>
    <t>שיקום דרכים חקלאיות 7/16</t>
  </si>
  <si>
    <t>מחאמיד מחמוד קבלן בניין ו</t>
  </si>
  <si>
    <t>7/2016</t>
  </si>
  <si>
    <t>תכנון ענ/1112 שכ' אבו לאחם</t>
  </si>
  <si>
    <t>24</t>
  </si>
  <si>
    <t>תכנון ענ/1145 אלעיון</t>
  </si>
  <si>
    <t>25</t>
  </si>
  <si>
    <t>תכנון ענ/424 - מתחם 1</t>
  </si>
  <si>
    <t>ריאד אמין מחאג'נה</t>
  </si>
  <si>
    <t>26</t>
  </si>
  <si>
    <t>תכנון ענ/424 מתחם 3</t>
  </si>
  <si>
    <t>27</t>
  </si>
  <si>
    <t>תכנון ענ/424 מתחם 4</t>
  </si>
  <si>
    <t>אג'בריה קאסם קבלאוי</t>
  </si>
  <si>
    <t>28</t>
  </si>
  <si>
    <t>תכנון נוטף ענ424</t>
  </si>
  <si>
    <t>דוד אלחנתי אדריכלות נוף</t>
  </si>
  <si>
    <t>29</t>
  </si>
  <si>
    <t>מנהל פרויקט ענ424</t>
  </si>
  <si>
    <t>תנע ניהול פרויקטים</t>
  </si>
  <si>
    <t>31</t>
  </si>
  <si>
    <t>ריהוט כסאות כותר פיס</t>
  </si>
  <si>
    <t>שאול שכטר בדי ריפוד בע"מ</t>
  </si>
  <si>
    <t>33/2015</t>
  </si>
  <si>
    <t>ריהוט שלחנות וארונות</t>
  </si>
  <si>
    <t>נישה פרויקטים וספריות בע"</t>
  </si>
  <si>
    <t>32/2015</t>
  </si>
  <si>
    <t>שיקום ופיתוח כבישים בעיר</t>
  </si>
  <si>
    <t>מפלסי הגליל סלילה עפר ופי</t>
  </si>
  <si>
    <t>08/2016</t>
  </si>
  <si>
    <t>שיפות ביה"ס יסודי אלחנסא</t>
  </si>
  <si>
    <t>עיסא מוחמד ע.ש בניין והנד</t>
  </si>
  <si>
    <t>09/2016</t>
  </si>
  <si>
    <t>הנגשת מוסדות ציבור</t>
  </si>
  <si>
    <t>28/2016</t>
  </si>
  <si>
    <t>תוכנית אב תחבורה</t>
  </si>
  <si>
    <t>בשיר עבד אלראזק בע"מ</t>
  </si>
  <si>
    <t>38</t>
  </si>
  <si>
    <t>סקירה היערכות לרעידת אדמה</t>
  </si>
  <si>
    <t>סיגמה הנדסה - עבד אלבאסט</t>
  </si>
  <si>
    <t>טיפול בתשלומי יתר למע"מ</t>
  </si>
  <si>
    <t>סאיב ותד יעוץ כלכלי בע"מ</t>
  </si>
  <si>
    <t>ביה"ס אסכנדר שלב ג</t>
  </si>
  <si>
    <t>ג'בארין אברהים מוחמד</t>
  </si>
  <si>
    <t>51/2013ג</t>
  </si>
  <si>
    <t>מחאמיד ג'אנם</t>
  </si>
  <si>
    <t>42</t>
  </si>
  <si>
    <t>תכנון ביה"ס אסכנדר</t>
  </si>
  <si>
    <t>43</t>
  </si>
  <si>
    <t>דלפקים לעירייה החדשה</t>
  </si>
  <si>
    <t>13/2016</t>
  </si>
  <si>
    <t>תכנון נספח ביוב ענ/424</t>
  </si>
  <si>
    <t>ת.ל.מ. מהנדסים (ג.ש) בע"מ</t>
  </si>
  <si>
    <t>45</t>
  </si>
  <si>
    <t>תכנון מעון יום וגנ"י אלדהר</t>
  </si>
  <si>
    <t>חסן מאמון בדיע</t>
  </si>
  <si>
    <t>46</t>
  </si>
  <si>
    <t>פיקוח הנדסי גנ"י אקוואס</t>
  </si>
  <si>
    <t>אברהים מוחמד כליפה מהנדס</t>
  </si>
  <si>
    <t>47</t>
  </si>
  <si>
    <t>פיקוח הנדסי גנ"י אלביאר</t>
  </si>
  <si>
    <t>48</t>
  </si>
  <si>
    <t>פיקוח גנ"י אלדהר ומעון יום</t>
  </si>
  <si>
    <t>49</t>
  </si>
  <si>
    <t>פיקוח א.ספורט קטאין שומר</t>
  </si>
  <si>
    <t>זכי מחמד אג'בריה - מהנדס</t>
  </si>
  <si>
    <t>50</t>
  </si>
  <si>
    <t>אולם ספורט קטאין שומר</t>
  </si>
  <si>
    <t>10/2016</t>
  </si>
  <si>
    <t>תכנון גנ"י אלביאר</t>
  </si>
  <si>
    <t>שקיר פריד אדריכל ומתכנן ע</t>
  </si>
  <si>
    <t>אספקת פחי אשפה וחלוקה</t>
  </si>
  <si>
    <t>ע. עזיזה טויל ובניו בע"מ</t>
  </si>
  <si>
    <t>31/2016</t>
  </si>
  <si>
    <t>בניית גנ"י אלדהר</t>
  </si>
  <si>
    <t>21/2016</t>
  </si>
  <si>
    <t>בניית מעון יום אלדהר</t>
  </si>
  <si>
    <t>הכשרת כיתות ליקויי שמיעה</t>
  </si>
  <si>
    <t>32/2016</t>
  </si>
  <si>
    <t>פיקוח בניית גנ"י עין שערה</t>
  </si>
  <si>
    <t>שיפוץ ביה"ס עתיד מקצועי</t>
  </si>
  <si>
    <t>26/2016</t>
  </si>
  <si>
    <t>שיפוץ ביה"ס תיד מקצועי ק2</t>
  </si>
  <si>
    <t>27/2016</t>
  </si>
  <si>
    <t>החלפת כיסוי גג א.ספורט באטן</t>
  </si>
  <si>
    <t>בניית גנ"י אלביאר</t>
  </si>
  <si>
    <t>מע קבלנים בבניה בע"מ</t>
  </si>
  <si>
    <t>02/2016</t>
  </si>
  <si>
    <t>תכנון גנ"י אקוואס</t>
  </si>
  <si>
    <t>חאג פרח איאד אחמד</t>
  </si>
  <si>
    <t>63</t>
  </si>
  <si>
    <t>פיקוח שיפוץ  מבנה העירייה הישן</t>
  </si>
  <si>
    <t>וג'יה מהנדסים</t>
  </si>
  <si>
    <t>65</t>
  </si>
  <si>
    <t>יועץ קרקע ענ/424</t>
  </si>
  <si>
    <t>אקולוג הנדסה בע"מ</t>
  </si>
  <si>
    <t>66</t>
  </si>
  <si>
    <t>שמאות קרקע ענ/424</t>
  </si>
  <si>
    <t>ענאן סלאמה - פסיפס שמאות</t>
  </si>
  <si>
    <t>67</t>
  </si>
  <si>
    <t>ערוך ראשי ומחם 5 (ענ/424)</t>
  </si>
  <si>
    <t>עמרי ילין - אדריכל</t>
  </si>
  <si>
    <t>68</t>
  </si>
  <si>
    <t>תכנון מתחם 2 ענ424</t>
  </si>
  <si>
    <t>69</t>
  </si>
  <si>
    <t>התאמת מתנס למערכת כיבוי אש</t>
  </si>
  <si>
    <t>08/2017</t>
  </si>
  <si>
    <t>עבודות חשמל ביה"ס עתיד</t>
  </si>
  <si>
    <t>חשמל זועבי בע"מ</t>
  </si>
  <si>
    <t>27/2016א</t>
  </si>
  <si>
    <t>שיפוץ בניין העירייה הישן</t>
  </si>
  <si>
    <t>07/2017</t>
  </si>
  <si>
    <t>הצטידות לביה"ס עתיד 23/16</t>
  </si>
  <si>
    <t>עתיד - רשת חינוך ובתי ספר</t>
  </si>
  <si>
    <t>23/2016</t>
  </si>
  <si>
    <t>הצטידות מעבדת רכב</t>
  </si>
  <si>
    <t>24/2016</t>
  </si>
  <si>
    <t>הצטידות מעבדת רכב 25/16</t>
  </si>
  <si>
    <t>25/2016</t>
  </si>
  <si>
    <t>תכנון סביבה 424</t>
  </si>
  <si>
    <t>לשם שפר איכות הסביבה בע"מ</t>
  </si>
  <si>
    <t>תכנון שיפוצים בניין העירייה</t>
  </si>
  <si>
    <t>תכנון מתחם B ענ/379</t>
  </si>
  <si>
    <t>תכנון מתחם D ענ379</t>
  </si>
  <si>
    <t>תכנון והכנת נספחי חשמל ענ424</t>
  </si>
  <si>
    <t>טופז להנדסת חשמל ותאורה ב</t>
  </si>
  <si>
    <t>ספרינקלרים ביה"ס אלמפתאן</t>
  </si>
  <si>
    <t>23/2017</t>
  </si>
  <si>
    <t>שיפוצים מחלקת הנדסה</t>
  </si>
  <si>
    <t>06/2017</t>
  </si>
  <si>
    <t>אספקת תכנות ורובטיקה</t>
  </si>
  <si>
    <t>סאקלאב ציוד מדעי וטכנולוג</t>
  </si>
  <si>
    <t>13/2017</t>
  </si>
  <si>
    <t>פיקוח כבישים ברחבי העיר</t>
  </si>
  <si>
    <t>84</t>
  </si>
  <si>
    <t>מגרש ספורט סט כזראןן</t>
  </si>
  <si>
    <t>26/2015</t>
  </si>
  <si>
    <t>דרויש ד.א.מ הנדסה ובנייה</t>
  </si>
  <si>
    <t>04/2017</t>
  </si>
  <si>
    <t>שיפוץ מבני פיס סקר מבנים</t>
  </si>
  <si>
    <t>29/2017</t>
  </si>
  <si>
    <t>הכשרת כיתות לימוד לליקויי שמיע</t>
  </si>
  <si>
    <t>28/2017</t>
  </si>
  <si>
    <t>פיתוח ברחוב אלמדינה</t>
  </si>
  <si>
    <t>ג'בארין עלי מוסטפא ובניו</t>
  </si>
  <si>
    <t>24/2017</t>
  </si>
  <si>
    <t>הסכם ייעוץ - סביבה שווה</t>
  </si>
  <si>
    <t>אבראהים זועבי</t>
  </si>
  <si>
    <t>תכנון התאמת נגישות למוסדות</t>
  </si>
  <si>
    <t>ג'בארין אחמד מוסטפא-אדריכ</t>
  </si>
  <si>
    <t>93</t>
  </si>
  <si>
    <t>פיקוח הנגשת בתי ספר</t>
  </si>
  <si>
    <t>פיקוח וניהול ע.ק התאמת אתגרים</t>
  </si>
  <si>
    <t>95</t>
  </si>
  <si>
    <t>בניית גנ"י אקוואס</t>
  </si>
  <si>
    <t>מחאמיד עבד אלבאסט מוחמד</t>
  </si>
  <si>
    <t>22/2015</t>
  </si>
  <si>
    <t>בניית גנ"י עין אלוסטה</t>
  </si>
  <si>
    <t>24/2015</t>
  </si>
  <si>
    <t>ציוד טכנולוגיה הנגשות</t>
  </si>
  <si>
    <t>שדאפנה קומפיוטר בע"מ</t>
  </si>
  <si>
    <t>22/2017</t>
  </si>
  <si>
    <t>פיקוח גנ"י עין אלוסטא</t>
  </si>
  <si>
    <t>תכנון גנ"י עין אלוסטא</t>
  </si>
  <si>
    <t>עומר סעוד - אדריכל</t>
  </si>
  <si>
    <t>100</t>
  </si>
  <si>
    <t>תכנון שפוץ מחלקת גביה</t>
  </si>
  <si>
    <t>101</t>
  </si>
  <si>
    <t>שירותי א.תשתיות תקשורת</t>
  </si>
  <si>
    <t>מערכות העמקים בע"מ</t>
  </si>
  <si>
    <t>102</t>
  </si>
  <si>
    <t>תכנית אב לניקוז</t>
  </si>
  <si>
    <t>103</t>
  </si>
  <si>
    <t>תכנון מתחם B ענ 340 שרפה</t>
  </si>
  <si>
    <t>104</t>
  </si>
  <si>
    <t>26/2017</t>
  </si>
  <si>
    <t>פיקוח הנדסי שיפוץ ב"ס חנסא</t>
  </si>
  <si>
    <t>מ. גאנם הנדסה בע"מ</t>
  </si>
  <si>
    <t>106</t>
  </si>
  <si>
    <t>ניהול פ' חיזוק מבנים מפני רעיד</t>
  </si>
  <si>
    <t>ריהוט אולם מופעים</t>
  </si>
  <si>
    <t>19/2017</t>
  </si>
  <si>
    <t>חסכון באנרגיה תאורת לדים</t>
  </si>
  <si>
    <t>א.א.כ.ע שערותי חשמל ואחזק</t>
  </si>
  <si>
    <t>3/2017</t>
  </si>
  <si>
    <t>פיתוח מבנה מתנ"ס</t>
  </si>
  <si>
    <t>18/2017</t>
  </si>
  <si>
    <t>יועץ סביבתי</t>
  </si>
  <si>
    <t>תכנון ופיקוח כביש עין חאלד</t>
  </si>
  <si>
    <t>גיאו טרפקס - עבד אלרחמאן</t>
  </si>
  <si>
    <t>112</t>
  </si>
  <si>
    <t>113</t>
  </si>
  <si>
    <t>תכנון ופיקוח כביש סלאח דין גבא</t>
  </si>
  <si>
    <t>114</t>
  </si>
  <si>
    <t>בניית אתר אינטרנט</t>
  </si>
  <si>
    <t>הואנה-עודה בלאל</t>
  </si>
  <si>
    <t>פיקוח גן ציבורי אלמדינה</t>
  </si>
  <si>
    <t>לין הרצאות תכנון והנדסה (</t>
  </si>
  <si>
    <t>שיפוץ כביש אלמדינה</t>
  </si>
  <si>
    <t>אחים אנטון חברה לעבודות ב</t>
  </si>
  <si>
    <t>20/2016 א</t>
  </si>
  <si>
    <t>הצללות חצרות בגנ"י</t>
  </si>
  <si>
    <t>אינג' מוחמד ריאד בע"מ</t>
  </si>
  <si>
    <t>118</t>
  </si>
  <si>
    <t>פיתוח חניון אלג'זלאת</t>
  </si>
  <si>
    <t>מ.מ. אבן פינה 2015 בע"מ</t>
  </si>
  <si>
    <t>01/2018</t>
  </si>
  <si>
    <t>שירותי שבתי קברות</t>
  </si>
  <si>
    <t>חוזה שירות</t>
  </si>
  <si>
    <t>עמותה לעבודה התנדבותית</t>
  </si>
  <si>
    <t>אחזקת מעלית מתנ"ס</t>
  </si>
  <si>
    <t>שינדלר נחושתן מעליות בע"מ</t>
  </si>
  <si>
    <t>513984</t>
  </si>
  <si>
    <t>א.מעלית ביה"ס אמל</t>
  </si>
  <si>
    <t>306456</t>
  </si>
  <si>
    <t>א.מעלית מע"ש</t>
  </si>
  <si>
    <t>10627899</t>
  </si>
  <si>
    <t>מרכזיה טלפונית</t>
  </si>
  <si>
    <t>יורוקום תקשורת</t>
  </si>
  <si>
    <t>א.מעלית ביה"ס אלח'יאם</t>
  </si>
  <si>
    <t>802420</t>
  </si>
  <si>
    <t>שירות למעלית העירייה</t>
  </si>
  <si>
    <t>שירות למעלית מתנס 10711754</t>
  </si>
  <si>
    <t>131277544</t>
  </si>
  <si>
    <t>הפעלת מרכז הל"ב מרחב פתוח לנער</t>
  </si>
  <si>
    <t>חנן נצרת בע"מ</t>
  </si>
  <si>
    <t>13</t>
  </si>
  <si>
    <t>גביה</t>
  </si>
  <si>
    <t>מ.ג.ע.ר בע"מ</t>
  </si>
  <si>
    <t>שג/26/2016</t>
  </si>
  <si>
    <t>א.חשמל מוסדות</t>
  </si>
  <si>
    <t>חוזה מול הזמנת עבודה</t>
  </si>
  <si>
    <t>29/2016</t>
  </si>
  <si>
    <t>שרותי שמירה ואבטחה מ.העירייה</t>
  </si>
  <si>
    <t>ארז ב.א שמירה ואבטחה</t>
  </si>
  <si>
    <t>14/2017</t>
  </si>
  <si>
    <t>תיקונים ואחזקת כבישים</t>
  </si>
  <si>
    <t>25/2017</t>
  </si>
  <si>
    <t>אחזקת תאורת רחובות</t>
  </si>
  <si>
    <t>33/2017</t>
  </si>
  <si>
    <t>א.חשמל במוסודות 2018</t>
  </si>
  <si>
    <t>37/2017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</si>
</sst>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4"/>
      <color theme="1"/>
      <name val="Arial"/>
      <family val="2"/>
      <charset val="177"/>
      <scheme val="minor"/>
    </font>
    <font>
      <sz val="14"/>
      <color rgb="FF000000"/>
      <name val="Arial"/>
      <family val="2"/>
      <charset val="177"/>
      <scheme val="minor"/>
    </font>
    <font>
      <sz val="14"/>
      <color rgb="FF000000"/>
      <name val="Arial"/>
      <family val="2"/>
      <scheme val="minor"/>
    </font>
    <font>
      <sz val="12"/>
      <color theme="1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2" borderId="0" applyNumberFormat="0" applyBorder="0" applyAlignment="0" applyProtection="0"/>
  </cellStyleXfs>
  <cellXfs count="31">
    <xf numFmtId="0" fontId="0" fillId="0" borderId="0" xfId="0"/>
    <xf numFmtId="0" fontId="2" fillId="0" borderId="0" xfId="0" applyFont="1"/>
    <xf numFmtId="164" fontId="2" fillId="0" borderId="0" xfId="1" applyNumberFormat="1" applyFont="1"/>
    <xf numFmtId="0" fontId="4" fillId="0" borderId="0" xfId="0" applyFont="1"/>
    <xf numFmtId="0" fontId="2" fillId="0" borderId="1" xfId="0" applyFont="1" applyBorder="1"/>
    <xf numFmtId="164" fontId="2" fillId="0" borderId="1" xfId="1" applyNumberFormat="1" applyFont="1" applyBorder="1"/>
    <xf numFmtId="0" fontId="3" fillId="0" borderId="1" xfId="0" applyFont="1" applyBorder="1"/>
    <xf numFmtId="4" fontId="3" fillId="0" borderId="1" xfId="0" applyNumberFormat="1" applyFont="1" applyBorder="1"/>
    <xf numFmtId="0" fontId="5" fillId="0" borderId="0" xfId="0" applyFont="1"/>
    <xf numFmtId="164" fontId="5" fillId="0" borderId="0" xfId="1" applyNumberFormat="1" applyFont="1"/>
    <xf numFmtId="0" fontId="5" fillId="0" borderId="0" xfId="0" applyFont="1" applyBorder="1"/>
    <xf numFmtId="0" fontId="5" fillId="0" borderId="2" xfId="0" applyFont="1" applyBorder="1"/>
    <xf numFmtId="0" fontId="5" fillId="0" borderId="0" xfId="0" applyNumberFormat="1" applyFont="1"/>
    <xf numFmtId="164" fontId="5" fillId="0" borderId="0" xfId="1" applyNumberFormat="1" applyFont="1" applyBorder="1"/>
    <xf numFmtId="0" fontId="0" fillId="0" borderId="0" xfId="0" applyAlignment="1">
      <alignment wrapText="1"/>
    </xf>
    <xf numFmtId="43" fontId="0" fillId="0" borderId="0" xfId="1" applyFont="1" applyAlignment="1">
      <alignment wrapText="1"/>
    </xf>
    <xf numFmtId="43" fontId="0" fillId="0" borderId="0" xfId="1" applyFont="1"/>
    <xf numFmtId="43" fontId="7" fillId="0" borderId="0" xfId="1" applyFont="1"/>
    <xf numFmtId="0" fontId="6" fillId="2" borderId="0" xfId="2"/>
    <xf numFmtId="43" fontId="6" fillId="2" borderId="0" xfId="2" applyNumberFormat="1"/>
    <xf numFmtId="43" fontId="7" fillId="2" borderId="0" xfId="1" applyFont="1" applyFill="1"/>
    <xf numFmtId="0" fontId="0" fillId="3" borderId="0" xfId="0" applyFill="1"/>
    <xf numFmtId="0" fontId="6" fillId="3" borderId="0" xfId="2" applyFill="1"/>
    <xf numFmtId="0" fontId="0" fillId="3" borderId="0" xfId="0" applyFill="1" applyAlignment="1">
      <alignment wrapText="1"/>
    </xf>
    <xf numFmtId="14" fontId="6" fillId="3" borderId="0" xfId="2" applyNumberFormat="1" applyFill="1"/>
    <xf numFmtId="14" fontId="0" fillId="3" borderId="0" xfId="0" applyNumberFormat="1" applyFill="1"/>
    <xf numFmtId="43" fontId="0" fillId="3" borderId="0" xfId="1" applyFont="1" applyFill="1"/>
    <xf numFmtId="43" fontId="6" fillId="3" borderId="0" xfId="2" applyNumberFormat="1" applyFill="1"/>
    <xf numFmtId="43" fontId="7" fillId="3" borderId="0" xfId="1" applyFont="1" applyFill="1"/>
    <xf numFmtId="17" fontId="0" fillId="3" borderId="0" xfId="0" applyNumberFormat="1" applyFill="1"/>
    <xf numFmtId="0" fontId="0" fillId="0" borderId="0" xfId="0" applyFill="1"/>
  </cellXfs>
  <cellStyles count="3">
    <cellStyle name="Comma" xfId="1" builtinId="3"/>
    <cellStyle name="Normal" xfId="0" builtinId="0"/>
    <cellStyle name="רע" xfId="2" builtinId="27"/>
  </cellStyles>
  <dxfs count="20">
    <dxf>
      <fill>
        <patternFill>
          <fgColor indexed="64"/>
          <bgColor theme="5" tint="0.79998168889431442"/>
        </patternFill>
      </fill>
    </dxf>
    <dxf>
      <fill>
        <patternFill>
          <fgColor indexed="64"/>
          <bgColor theme="5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>
          <fgColor indexed="64"/>
          <bgColor theme="5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numFmt numFmtId="165" formatCode="dd/mm/yy"/>
      <fill>
        <patternFill>
          <fgColor indexed="64"/>
          <bgColor theme="5" tint="0.79998168889431442"/>
        </patternFill>
      </fill>
    </dxf>
    <dxf>
      <numFmt numFmtId="165" formatCode="dd/mm/yy"/>
      <fill>
        <patternFill>
          <fgColor indexed="64"/>
          <bgColor theme="5" tint="0.79998168889431442"/>
        </patternFill>
      </fill>
    </dxf>
    <dxf>
      <numFmt numFmtId="165" formatCode="dd/mm/yy"/>
      <fill>
        <patternFill>
          <fgColor indexed="64"/>
          <bgColor theme="5" tint="0.79998168889431442"/>
        </patternFill>
      </fill>
    </dxf>
    <dxf>
      <fill>
        <patternFill>
          <fgColor indexed="64"/>
          <bgColor theme="5" tint="0.79998168889431442"/>
        </patternFill>
      </fill>
    </dxf>
    <dxf>
      <fill>
        <patternFill>
          <fgColor indexed="64"/>
          <bgColor theme="5" tint="0.79998168889431442"/>
        </patternFill>
      </fill>
    </dxf>
    <dxf>
      <fill>
        <patternFill>
          <fgColor indexed="64"/>
          <bgColor theme="5" tint="0.79998168889431442"/>
        </patternFill>
      </fill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2" name="טבלה13" displayName="טבלה13" ref="A1:AB196" totalsRowShown="0" headerRowDxfId="19">
  <autoFilter ref="A1:AB196"/>
  <tableColumns count="28">
    <tableColumn id="1" name="מספר חוזה" dataDxfId="18"/>
    <tableColumn id="2" name="תאור חוזה" dataDxfId="17"/>
    <tableColumn id="3" name="סטטוס"/>
    <tableColumn id="4" name="תיאור סטטוס"/>
    <tableColumn id="5" name="פרויקט"/>
    <tableColumn id="6" name="שלב פרוייקט"/>
    <tableColumn id="7" name="סוג"/>
    <tableColumn id="8" name="סוג2"/>
    <tableColumn id="9" name="ספק"/>
    <tableColumn id="10" name="תאור ספק" dataDxfId="16"/>
    <tableColumn id="11" name="תאריך התחלה" dataDxfId="15"/>
    <tableColumn id="12" name="תאריך סיום" dataDxfId="14"/>
    <tableColumn id="13" name="חודשי ההארכה"/>
    <tableColumn id="14" name="תאריך חוזה" dataDxfId="13"/>
    <tableColumn id="15" name="ביצוע בהנה&quot;ח" dataDxfId="12" dataCellStyle="Comma"/>
    <tableColumn id="16" name="סכום + תוספות" dataDxfId="11" dataCellStyle="Comma"/>
    <tableColumn id="17" name="יתרת מקדמה" dataDxfId="10" dataCellStyle="Comma"/>
    <tableColumn id="18" name="סה&quot;כ פ.ט.ע." dataDxfId="9" dataCellStyle="Comma"/>
    <tableColumn id="19" name="סה&quot;כ עכבון" dataDxfId="8" dataCellStyle="Comma"/>
    <tableColumn id="20" name="סכום חוזה  אב" dataDxfId="7" dataCellStyle="Comma"/>
    <tableColumn id="21" name="ביצוע" dataDxfId="6" dataCellStyle="Comma"/>
    <tableColumn id="22" name="סכום ביצוע בפועל" dataDxfId="5" dataCellStyle="Comma"/>
    <tableColumn id="23" name="יתרת שריון" dataDxfId="4" dataCellStyle="Comma"/>
    <tableColumn id="24" name="יתרת מסגרת" dataDxfId="3" dataCellStyle="Comma"/>
    <tableColumn id="25" name="סכום חוזה" dataDxfId="2" dataCellStyle="Comma"/>
    <tableColumn id="26" name="סעיף תקציבי" dataDxfId="1"/>
    <tableColumn id="27" name="מספר חיצוני" dataDxfId="0"/>
    <tableColumn id="28" name="מספר חודשים מקסימאלי להארכה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4"/>
  <sheetViews>
    <sheetView rightToLeft="1" topLeftCell="A19" workbookViewId="0">
      <selection activeCell="Y1" sqref="Y1"/>
    </sheetView>
  </sheetViews>
  <sheetFormatPr defaultColWidth="9" defaultRowHeight="15" x14ac:dyDescent="0.2"/>
  <cols>
    <col min="1" max="1" width="6.375" style="8" bestFit="1" customWidth="1"/>
    <col min="2" max="2" width="27.75" style="8" bestFit="1" customWidth="1"/>
    <col min="3" max="3" width="11.375" style="8" bestFit="1" customWidth="1"/>
    <col min="4" max="4" width="12.5" style="8" bestFit="1" customWidth="1"/>
    <col min="5" max="5" width="11.875" style="8" bestFit="1" customWidth="1"/>
    <col min="6" max="6" width="17.75" style="8" bestFit="1" customWidth="1"/>
    <col min="7" max="7" width="13" style="8" customWidth="1"/>
    <col min="8" max="8" width="11.75" style="9" customWidth="1"/>
    <col min="9" max="9" width="19.125" style="8" customWidth="1"/>
    <col min="10" max="10" width="21.875" style="8" customWidth="1"/>
    <col min="11" max="11" width="34.125" style="8" bestFit="1" customWidth="1"/>
    <col min="12" max="26" width="9.125" style="8" bestFit="1" customWidth="1"/>
    <col min="27" max="27" width="10.875" style="8" bestFit="1" customWidth="1"/>
    <col min="28" max="28" width="9.125" style="8" bestFit="1" customWidth="1"/>
    <col min="29" max="16384" width="9" style="8"/>
  </cols>
  <sheetData>
    <row r="1" spans="1:28" x14ac:dyDescent="0.2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12</v>
      </c>
      <c r="N1">
        <v>13</v>
      </c>
      <c r="O1">
        <v>14</v>
      </c>
      <c r="P1">
        <v>15</v>
      </c>
      <c r="Q1">
        <v>16</v>
      </c>
      <c r="R1">
        <v>17</v>
      </c>
      <c r="S1">
        <v>18</v>
      </c>
      <c r="T1">
        <v>19</v>
      </c>
      <c r="U1">
        <v>20</v>
      </c>
      <c r="V1">
        <v>21</v>
      </c>
      <c r="W1">
        <v>22</v>
      </c>
      <c r="X1">
        <v>23</v>
      </c>
      <c r="Y1">
        <v>24</v>
      </c>
      <c r="Z1">
        <v>25</v>
      </c>
      <c r="AA1">
        <v>26</v>
      </c>
      <c r="AB1">
        <v>28</v>
      </c>
    </row>
    <row r="2" spans="1:28" x14ac:dyDescent="0.2">
      <c r="A2" t="s">
        <v>0</v>
      </c>
      <c r="B2" t="s">
        <v>10</v>
      </c>
      <c r="C2" t="s">
        <v>186</v>
      </c>
      <c r="D2" t="s">
        <v>187</v>
      </c>
      <c r="E2"/>
      <c r="F2"/>
      <c r="G2"/>
      <c r="H2"/>
      <c r="I2" t="s">
        <v>4</v>
      </c>
      <c r="J2" t="s">
        <v>1</v>
      </c>
      <c r="K2" t="s">
        <v>3</v>
      </c>
      <c r="L2" t="s">
        <v>5</v>
      </c>
      <c r="M2" t="s">
        <v>77</v>
      </c>
      <c r="N2"/>
      <c r="O2"/>
      <c r="P2"/>
      <c r="Q2" t="s">
        <v>17</v>
      </c>
      <c r="R2"/>
      <c r="S2"/>
      <c r="T2"/>
      <c r="U2"/>
      <c r="V2"/>
      <c r="W2"/>
      <c r="X2"/>
      <c r="Y2"/>
      <c r="Z2"/>
      <c r="AA2" t="s">
        <v>6</v>
      </c>
      <c r="AB2"/>
    </row>
    <row r="3" spans="1:28" x14ac:dyDescent="0.2">
      <c r="A3">
        <v>37</v>
      </c>
      <c r="B3" t="s">
        <v>20</v>
      </c>
      <c r="C3" t="s">
        <v>120</v>
      </c>
      <c r="D3"/>
      <c r="E3"/>
      <c r="F3"/>
      <c r="G3"/>
      <c r="H3"/>
      <c r="I3">
        <v>6000913000</v>
      </c>
      <c r="J3" t="s">
        <v>93</v>
      </c>
      <c r="K3">
        <v>514594282</v>
      </c>
      <c r="L3" t="s">
        <v>92</v>
      </c>
      <c r="M3" t="s">
        <v>184</v>
      </c>
      <c r="N3"/>
      <c r="O3"/>
      <c r="P3"/>
      <c r="Q3">
        <v>12000</v>
      </c>
      <c r="R3"/>
      <c r="S3"/>
      <c r="T3"/>
      <c r="U3"/>
      <c r="V3"/>
      <c r="W3"/>
      <c r="X3"/>
      <c r="Y3"/>
      <c r="Z3"/>
      <c r="AA3">
        <v>1823000750</v>
      </c>
      <c r="AB3"/>
    </row>
    <row r="4" spans="1:28" x14ac:dyDescent="0.2">
      <c r="A4">
        <v>6</v>
      </c>
      <c r="B4" t="s">
        <v>20</v>
      </c>
      <c r="C4" t="s">
        <v>120</v>
      </c>
      <c r="D4"/>
      <c r="E4"/>
      <c r="F4"/>
      <c r="G4"/>
      <c r="H4"/>
      <c r="I4"/>
      <c r="J4" t="s">
        <v>93</v>
      </c>
      <c r="K4"/>
      <c r="L4" t="s">
        <v>21</v>
      </c>
      <c r="M4" t="s">
        <v>124</v>
      </c>
      <c r="N4"/>
      <c r="O4"/>
      <c r="P4"/>
      <c r="Q4">
        <f>70208*1.17</f>
        <v>82143.360000000001</v>
      </c>
      <c r="R4"/>
      <c r="S4"/>
      <c r="T4"/>
      <c r="U4"/>
      <c r="V4"/>
      <c r="W4"/>
      <c r="X4"/>
      <c r="Y4"/>
      <c r="Z4"/>
      <c r="AA4">
        <v>1817100750</v>
      </c>
      <c r="AB4"/>
    </row>
    <row r="5" spans="1:28" x14ac:dyDescent="0.2">
      <c r="A5">
        <v>37</v>
      </c>
      <c r="B5" t="s">
        <v>36</v>
      </c>
      <c r="C5"/>
      <c r="D5"/>
      <c r="E5"/>
      <c r="F5"/>
      <c r="G5"/>
      <c r="H5"/>
      <c r="I5"/>
      <c r="J5" t="s">
        <v>93</v>
      </c>
      <c r="K5"/>
      <c r="L5" t="s">
        <v>160</v>
      </c>
      <c r="M5" t="s">
        <v>162</v>
      </c>
      <c r="N5"/>
      <c r="O5"/>
      <c r="P5"/>
      <c r="Q5">
        <v>38.97</v>
      </c>
      <c r="R5"/>
      <c r="S5"/>
      <c r="T5"/>
      <c r="U5"/>
      <c r="V5"/>
      <c r="W5"/>
      <c r="X5"/>
      <c r="Y5"/>
      <c r="Z5"/>
      <c r="AA5">
        <v>1841000434</v>
      </c>
      <c r="AB5"/>
    </row>
    <row r="6" spans="1:28" x14ac:dyDescent="0.2">
      <c r="A6">
        <v>54</v>
      </c>
      <c r="B6" t="s">
        <v>11</v>
      </c>
      <c r="C6"/>
      <c r="D6"/>
      <c r="E6"/>
      <c r="F6"/>
      <c r="G6"/>
      <c r="H6"/>
      <c r="I6"/>
      <c r="J6" t="s">
        <v>93</v>
      </c>
      <c r="K6"/>
      <c r="L6" t="s">
        <v>84</v>
      </c>
      <c r="M6" t="s">
        <v>161</v>
      </c>
      <c r="N6"/>
      <c r="O6"/>
      <c r="P6"/>
      <c r="Q6">
        <v>38.97</v>
      </c>
      <c r="R6"/>
      <c r="S6"/>
      <c r="T6"/>
      <c r="U6"/>
      <c r="V6"/>
      <c r="W6"/>
      <c r="X6"/>
      <c r="Y6"/>
      <c r="Z6"/>
      <c r="AA6">
        <v>1813340434</v>
      </c>
      <c r="AB6"/>
    </row>
    <row r="7" spans="1:28" x14ac:dyDescent="0.2">
      <c r="A7">
        <v>54</v>
      </c>
      <c r="B7" t="s">
        <v>11</v>
      </c>
      <c r="C7"/>
      <c r="D7"/>
      <c r="E7"/>
      <c r="F7"/>
      <c r="G7"/>
      <c r="H7"/>
      <c r="I7"/>
      <c r="J7" t="s">
        <v>93</v>
      </c>
      <c r="K7"/>
      <c r="L7" t="s">
        <v>164</v>
      </c>
      <c r="M7" t="s">
        <v>161</v>
      </c>
      <c r="N7"/>
      <c r="O7"/>
      <c r="P7"/>
      <c r="Q7">
        <v>38.97</v>
      </c>
      <c r="R7"/>
      <c r="S7"/>
      <c r="T7"/>
      <c r="U7"/>
      <c r="V7"/>
      <c r="W7"/>
      <c r="X7"/>
      <c r="Y7"/>
      <c r="Z7"/>
      <c r="AA7">
        <v>1841000434</v>
      </c>
      <c r="AB7"/>
    </row>
    <row r="8" spans="1:28" x14ac:dyDescent="0.2">
      <c r="A8">
        <v>54</v>
      </c>
      <c r="B8" t="s">
        <v>11</v>
      </c>
      <c r="C8"/>
      <c r="D8"/>
      <c r="E8"/>
      <c r="F8"/>
      <c r="G8"/>
      <c r="H8"/>
      <c r="I8"/>
      <c r="J8" t="s">
        <v>93</v>
      </c>
      <c r="K8"/>
      <c r="L8" t="s">
        <v>167</v>
      </c>
      <c r="M8" t="s">
        <v>161</v>
      </c>
      <c r="N8"/>
      <c r="O8"/>
      <c r="P8"/>
      <c r="Q8">
        <v>38.97</v>
      </c>
      <c r="R8"/>
      <c r="S8"/>
      <c r="T8"/>
      <c r="U8"/>
      <c r="V8"/>
      <c r="W8"/>
      <c r="X8"/>
      <c r="Y8"/>
      <c r="Z8"/>
      <c r="AA8">
        <v>1814000434</v>
      </c>
      <c r="AB8"/>
    </row>
    <row r="9" spans="1:28" x14ac:dyDescent="0.2">
      <c r="A9">
        <v>64</v>
      </c>
      <c r="B9" t="s">
        <v>11</v>
      </c>
      <c r="C9"/>
      <c r="D9"/>
      <c r="E9"/>
      <c r="F9"/>
      <c r="G9"/>
      <c r="H9"/>
      <c r="I9"/>
      <c r="J9" t="s">
        <v>93</v>
      </c>
      <c r="K9"/>
      <c r="L9" t="s">
        <v>165</v>
      </c>
      <c r="M9" t="s">
        <v>166</v>
      </c>
      <c r="N9"/>
      <c r="O9"/>
      <c r="P9"/>
      <c r="Q9">
        <v>38.97</v>
      </c>
      <c r="R9"/>
      <c r="S9"/>
      <c r="T9"/>
      <c r="U9"/>
      <c r="V9"/>
      <c r="W9"/>
      <c r="X9"/>
      <c r="Y9"/>
      <c r="Z9"/>
      <c r="AA9">
        <v>1815750434</v>
      </c>
      <c r="AB9"/>
    </row>
    <row r="10" spans="1:28" x14ac:dyDescent="0.2">
      <c r="A10">
        <v>65</v>
      </c>
      <c r="B10" t="s">
        <v>11</v>
      </c>
      <c r="C10"/>
      <c r="D10"/>
      <c r="E10"/>
      <c r="F10"/>
      <c r="G10"/>
      <c r="H10"/>
      <c r="I10"/>
      <c r="J10" t="s">
        <v>93</v>
      </c>
      <c r="K10"/>
      <c r="L10" t="s">
        <v>168</v>
      </c>
      <c r="M10" t="s">
        <v>166</v>
      </c>
      <c r="N10"/>
      <c r="O10"/>
      <c r="P10"/>
      <c r="Q10">
        <v>38.97</v>
      </c>
      <c r="R10"/>
      <c r="S10"/>
      <c r="T10"/>
      <c r="U10"/>
      <c r="V10"/>
      <c r="W10"/>
      <c r="X10"/>
      <c r="Y10"/>
      <c r="Z10"/>
      <c r="AA10">
        <v>1817300434</v>
      </c>
      <c r="AB10"/>
    </row>
    <row r="11" spans="1:28" x14ac:dyDescent="0.2">
      <c r="A11">
        <v>38</v>
      </c>
      <c r="B11" t="s">
        <v>11</v>
      </c>
      <c r="C11"/>
      <c r="D11"/>
      <c r="E11"/>
      <c r="F11"/>
      <c r="G11"/>
      <c r="H11"/>
      <c r="I11">
        <v>6000450000</v>
      </c>
      <c r="J11" t="s">
        <v>87</v>
      </c>
      <c r="K11">
        <v>514415736</v>
      </c>
      <c r="L11" t="s">
        <v>88</v>
      </c>
      <c r="M11" t="s">
        <v>130</v>
      </c>
      <c r="N11"/>
      <c r="O11"/>
      <c r="P11"/>
      <c r="Q11">
        <f>1500*1.17</f>
        <v>1755</v>
      </c>
      <c r="R11"/>
      <c r="S11"/>
      <c r="T11"/>
      <c r="U11"/>
      <c r="V11"/>
      <c r="W11"/>
      <c r="X11"/>
      <c r="Y11"/>
      <c r="Z11"/>
      <c r="AA11">
        <v>1832400434</v>
      </c>
      <c r="AB11"/>
    </row>
    <row r="12" spans="1:28" x14ac:dyDescent="0.2">
      <c r="A12">
        <v>39</v>
      </c>
      <c r="B12" t="s">
        <v>11</v>
      </c>
      <c r="C12"/>
      <c r="D12"/>
      <c r="E12"/>
      <c r="F12"/>
      <c r="G12"/>
      <c r="H12"/>
      <c r="I12">
        <v>6001852000</v>
      </c>
      <c r="J12" t="s">
        <v>95</v>
      </c>
      <c r="K12">
        <v>29866738</v>
      </c>
      <c r="L12" t="s">
        <v>96</v>
      </c>
      <c r="M12" t="s">
        <v>140</v>
      </c>
      <c r="N12"/>
      <c r="O12"/>
      <c r="P12"/>
      <c r="Q12" t="s">
        <v>139</v>
      </c>
      <c r="R12"/>
      <c r="S12"/>
      <c r="T12"/>
      <c r="U12"/>
      <c r="V12"/>
      <c r="W12"/>
      <c r="X12"/>
      <c r="Y12"/>
      <c r="Z12"/>
      <c r="AA12">
        <v>1817900420</v>
      </c>
      <c r="AB12"/>
    </row>
    <row r="13" spans="1:28" x14ac:dyDescent="0.2">
      <c r="A13">
        <v>25</v>
      </c>
      <c r="B13" t="s">
        <v>11</v>
      </c>
      <c r="C13" t="s">
        <v>120</v>
      </c>
      <c r="D13"/>
      <c r="E13"/>
      <c r="F13"/>
      <c r="G13"/>
      <c r="H13"/>
      <c r="I13">
        <v>6001463000</v>
      </c>
      <c r="J13" t="s">
        <v>146</v>
      </c>
      <c r="K13">
        <v>25856238</v>
      </c>
      <c r="L13" t="s">
        <v>97</v>
      </c>
      <c r="M13" t="s">
        <v>129</v>
      </c>
      <c r="N13"/>
      <c r="O13"/>
      <c r="P13"/>
      <c r="Q13">
        <f>3500*1.17</f>
        <v>4094.9999999999995</v>
      </c>
      <c r="R13"/>
      <c r="S13"/>
      <c r="T13"/>
      <c r="U13"/>
      <c r="V13"/>
      <c r="W13"/>
      <c r="X13"/>
      <c r="Y13"/>
      <c r="Z13"/>
      <c r="AA13">
        <v>1847300434</v>
      </c>
      <c r="AB13"/>
    </row>
    <row r="14" spans="1:28" x14ac:dyDescent="0.2">
      <c r="A14">
        <v>32</v>
      </c>
      <c r="B14" t="s">
        <v>94</v>
      </c>
      <c r="C14" t="s">
        <v>120</v>
      </c>
      <c r="D14"/>
      <c r="E14"/>
      <c r="F14"/>
      <c r="G14"/>
      <c r="H14"/>
      <c r="I14">
        <v>6000092000</v>
      </c>
      <c r="J14" t="s">
        <v>67</v>
      </c>
      <c r="K14">
        <v>34515676</v>
      </c>
      <c r="L14" t="s">
        <v>65</v>
      </c>
      <c r="M14" t="s">
        <v>182</v>
      </c>
      <c r="N14"/>
      <c r="O14"/>
      <c r="P14"/>
      <c r="Q14">
        <v>64525</v>
      </c>
      <c r="R14"/>
      <c r="S14"/>
      <c r="T14"/>
      <c r="U14"/>
      <c r="V14"/>
      <c r="W14"/>
      <c r="X14"/>
      <c r="Y14"/>
      <c r="Z14"/>
      <c r="AA14">
        <v>1813200420</v>
      </c>
      <c r="AB14"/>
    </row>
    <row r="15" spans="1:28" x14ac:dyDescent="0.2">
      <c r="A15">
        <v>40</v>
      </c>
      <c r="B15" t="s">
        <v>11</v>
      </c>
      <c r="C15" t="s">
        <v>120</v>
      </c>
      <c r="D15"/>
      <c r="E15"/>
      <c r="F15"/>
      <c r="G15"/>
      <c r="H15"/>
      <c r="I15">
        <v>6000092000</v>
      </c>
      <c r="J15" t="s">
        <v>67</v>
      </c>
      <c r="K15">
        <v>34515676</v>
      </c>
      <c r="L15" t="s">
        <v>98</v>
      </c>
      <c r="M15" t="s">
        <v>136</v>
      </c>
      <c r="N15"/>
      <c r="O15"/>
      <c r="P15"/>
      <c r="Q15">
        <f>1600*1.17</f>
        <v>1872</v>
      </c>
      <c r="R15"/>
      <c r="S15"/>
      <c r="T15"/>
      <c r="U15"/>
      <c r="V15"/>
      <c r="W15"/>
      <c r="X15"/>
      <c r="Y15"/>
      <c r="Z15"/>
      <c r="AA15"/>
      <c r="AB15"/>
    </row>
    <row r="16" spans="1:28" x14ac:dyDescent="0.2">
      <c r="A16">
        <v>59</v>
      </c>
      <c r="B16" t="s">
        <v>114</v>
      </c>
      <c r="C16" t="s">
        <v>120</v>
      </c>
      <c r="D16"/>
      <c r="E16"/>
      <c r="F16"/>
      <c r="G16"/>
      <c r="H16"/>
      <c r="I16">
        <v>6000001064</v>
      </c>
      <c r="J16" t="s">
        <v>116</v>
      </c>
      <c r="K16">
        <v>520028911</v>
      </c>
      <c r="L16" t="s">
        <v>117</v>
      </c>
      <c r="M16" t="s">
        <v>118</v>
      </c>
      <c r="N16"/>
      <c r="O16"/>
      <c r="P16"/>
      <c r="Q16">
        <v>2460</v>
      </c>
      <c r="R16"/>
      <c r="S16"/>
      <c r="T16"/>
      <c r="U16"/>
      <c r="V16"/>
      <c r="W16"/>
      <c r="X16"/>
      <c r="Y16"/>
      <c r="Z16"/>
      <c r="AA16">
        <v>1814100420</v>
      </c>
      <c r="AB16"/>
    </row>
    <row r="17" spans="1:28" x14ac:dyDescent="0.2">
      <c r="A17">
        <v>10</v>
      </c>
      <c r="B17" t="s">
        <v>31</v>
      </c>
      <c r="C17" t="s">
        <v>120</v>
      </c>
      <c r="D17"/>
      <c r="E17"/>
      <c r="F17"/>
      <c r="G17"/>
      <c r="H17"/>
      <c r="I17">
        <v>6000580000</v>
      </c>
      <c r="J17" t="s">
        <v>56</v>
      </c>
      <c r="K17">
        <v>514235621</v>
      </c>
      <c r="L17" t="s">
        <v>32</v>
      </c>
      <c r="M17" t="s">
        <v>122</v>
      </c>
      <c r="N17"/>
      <c r="O17"/>
      <c r="P17"/>
      <c r="Q17">
        <f>5160*1.17</f>
        <v>6037.2</v>
      </c>
      <c r="R17"/>
      <c r="S17"/>
      <c r="T17"/>
      <c r="U17"/>
      <c r="V17"/>
      <c r="W17"/>
      <c r="X17"/>
      <c r="Y17"/>
      <c r="Z17"/>
      <c r="AA17">
        <v>1841000780</v>
      </c>
      <c r="AB17"/>
    </row>
    <row r="18" spans="1:28" x14ac:dyDescent="0.2">
      <c r="A18">
        <v>26</v>
      </c>
      <c r="B18" t="s">
        <v>31</v>
      </c>
      <c r="C18" t="s">
        <v>120</v>
      </c>
      <c r="D18"/>
      <c r="E18"/>
      <c r="F18"/>
      <c r="G18"/>
      <c r="H18"/>
      <c r="I18">
        <v>6000580000</v>
      </c>
      <c r="J18" t="s">
        <v>56</v>
      </c>
      <c r="K18">
        <v>514235621</v>
      </c>
      <c r="L18" t="s">
        <v>57</v>
      </c>
      <c r="M18" t="s">
        <v>122</v>
      </c>
      <c r="N18"/>
      <c r="O18"/>
      <c r="P18"/>
      <c r="Q18">
        <v>10782</v>
      </c>
      <c r="R18"/>
      <c r="S18"/>
      <c r="T18"/>
      <c r="U18"/>
      <c r="V18"/>
      <c r="W18"/>
      <c r="X18"/>
      <c r="Y18"/>
      <c r="Z18"/>
      <c r="AA18">
        <v>1824000750</v>
      </c>
      <c r="AB18"/>
    </row>
    <row r="19" spans="1:28" x14ac:dyDescent="0.2">
      <c r="A19">
        <v>27</v>
      </c>
      <c r="B19" t="s">
        <v>31</v>
      </c>
      <c r="C19" t="s">
        <v>120</v>
      </c>
      <c r="D19"/>
      <c r="E19"/>
      <c r="F19"/>
      <c r="G19"/>
      <c r="H19"/>
      <c r="I19">
        <v>6000580000</v>
      </c>
      <c r="J19" t="s">
        <v>56</v>
      </c>
      <c r="K19">
        <v>514235621</v>
      </c>
      <c r="L19" t="s">
        <v>58</v>
      </c>
      <c r="M19" t="s">
        <v>122</v>
      </c>
      <c r="N19"/>
      <c r="O19"/>
      <c r="P19"/>
      <c r="Q19">
        <v>11000</v>
      </c>
      <c r="R19"/>
      <c r="S19"/>
      <c r="T19"/>
      <c r="U19"/>
      <c r="V19"/>
      <c r="W19"/>
      <c r="X19"/>
      <c r="Y19"/>
      <c r="Z19"/>
      <c r="AA19">
        <v>1824000750</v>
      </c>
      <c r="AB19"/>
    </row>
    <row r="20" spans="1:28" x14ac:dyDescent="0.2">
      <c r="A20">
        <v>28</v>
      </c>
      <c r="B20" t="s">
        <v>31</v>
      </c>
      <c r="C20" t="s">
        <v>120</v>
      </c>
      <c r="D20"/>
      <c r="E20"/>
      <c r="F20"/>
      <c r="G20"/>
      <c r="H20"/>
      <c r="I20">
        <v>6000580000</v>
      </c>
      <c r="J20" t="s">
        <v>56</v>
      </c>
      <c r="K20">
        <v>514235621</v>
      </c>
      <c r="L20" t="s">
        <v>59</v>
      </c>
      <c r="M20" t="s">
        <v>122</v>
      </c>
      <c r="N20"/>
      <c r="O20"/>
      <c r="P20"/>
      <c r="Q20">
        <v>6037</v>
      </c>
      <c r="R20"/>
      <c r="S20"/>
      <c r="T20"/>
      <c r="U20"/>
      <c r="V20"/>
      <c r="W20"/>
      <c r="X20"/>
      <c r="Y20"/>
      <c r="Z20"/>
      <c r="AA20">
        <v>1623200750</v>
      </c>
      <c r="AB20"/>
    </row>
    <row r="21" spans="1:28" x14ac:dyDescent="0.2">
      <c r="A21">
        <v>29</v>
      </c>
      <c r="B21" t="s">
        <v>31</v>
      </c>
      <c r="C21" t="s">
        <v>120</v>
      </c>
      <c r="D21"/>
      <c r="E21"/>
      <c r="F21"/>
      <c r="G21"/>
      <c r="H21"/>
      <c r="I21">
        <v>6000580000</v>
      </c>
      <c r="J21" t="s">
        <v>56</v>
      </c>
      <c r="K21">
        <v>514235621</v>
      </c>
      <c r="L21" t="s">
        <v>32</v>
      </c>
      <c r="M21" t="s">
        <v>122</v>
      </c>
      <c r="N21"/>
      <c r="O21"/>
      <c r="P21"/>
      <c r="Q21">
        <v>6037</v>
      </c>
      <c r="R21"/>
      <c r="S21"/>
      <c r="T21"/>
      <c r="U21"/>
      <c r="V21"/>
      <c r="W21"/>
      <c r="X21"/>
      <c r="Y21"/>
      <c r="Z21"/>
      <c r="AA21">
        <v>1841000780</v>
      </c>
      <c r="AB21"/>
    </row>
    <row r="22" spans="1:28" x14ac:dyDescent="0.2">
      <c r="A22">
        <v>60</v>
      </c>
      <c r="B22" t="s">
        <v>114</v>
      </c>
      <c r="C22" t="s">
        <v>120</v>
      </c>
      <c r="D22" t="s">
        <v>148</v>
      </c>
      <c r="E22"/>
      <c r="F22"/>
      <c r="G22"/>
      <c r="H22"/>
      <c r="I22">
        <v>6000499000</v>
      </c>
      <c r="J22" t="s">
        <v>119</v>
      </c>
      <c r="K22">
        <v>514382092</v>
      </c>
      <c r="L22" t="s">
        <v>74</v>
      </c>
      <c r="M22" t="s">
        <v>127</v>
      </c>
      <c r="N22"/>
      <c r="O22"/>
      <c r="P22"/>
      <c r="Q22" t="s">
        <v>144</v>
      </c>
      <c r="R22"/>
      <c r="S22"/>
      <c r="T22"/>
      <c r="U22"/>
      <c r="V22"/>
      <c r="W22"/>
      <c r="X22"/>
      <c r="Y22"/>
      <c r="Z22"/>
      <c r="AA22">
        <v>1817810710</v>
      </c>
      <c r="AB22"/>
    </row>
    <row r="23" spans="1:28" x14ac:dyDescent="0.2">
      <c r="A23">
        <v>41</v>
      </c>
      <c r="B23" t="s">
        <v>11</v>
      </c>
      <c r="C23" t="s">
        <v>120</v>
      </c>
      <c r="D23" t="s">
        <v>154</v>
      </c>
      <c r="E23"/>
      <c r="F23"/>
      <c r="G23"/>
      <c r="H23"/>
      <c r="I23"/>
      <c r="J23" t="s">
        <v>99</v>
      </c>
      <c r="K23">
        <v>36868503</v>
      </c>
      <c r="L23" t="s">
        <v>126</v>
      </c>
      <c r="M23" t="s">
        <v>128</v>
      </c>
      <c r="N23"/>
      <c r="O23"/>
      <c r="P23"/>
      <c r="Q23">
        <v>6395</v>
      </c>
      <c r="R23"/>
      <c r="S23"/>
      <c r="T23"/>
      <c r="U23"/>
      <c r="V23"/>
      <c r="W23"/>
      <c r="X23"/>
      <c r="Y23"/>
      <c r="Z23"/>
      <c r="AA23"/>
      <c r="AB23"/>
    </row>
    <row r="24" spans="1:28" x14ac:dyDescent="0.2">
      <c r="A24">
        <v>1</v>
      </c>
      <c r="B24" t="s">
        <v>11</v>
      </c>
      <c r="C24" t="s">
        <v>120</v>
      </c>
      <c r="D24"/>
      <c r="E24"/>
      <c r="F24"/>
      <c r="G24"/>
      <c r="H24"/>
      <c r="I24">
        <v>6000700000</v>
      </c>
      <c r="J24" t="s">
        <v>2</v>
      </c>
      <c r="K24">
        <v>26392902</v>
      </c>
      <c r="L24" t="s">
        <v>12</v>
      </c>
      <c r="M24" t="s">
        <v>132</v>
      </c>
      <c r="N24"/>
      <c r="O24"/>
      <c r="P24"/>
      <c r="Q24">
        <v>5700</v>
      </c>
      <c r="R24"/>
      <c r="S24"/>
      <c r="T24"/>
      <c r="U24"/>
      <c r="V24"/>
      <c r="W24"/>
      <c r="X24"/>
      <c r="Y24"/>
      <c r="Z24"/>
      <c r="AA24">
        <v>1744000434</v>
      </c>
      <c r="AB24"/>
    </row>
    <row r="25" spans="1:28" x14ac:dyDescent="0.2">
      <c r="A25">
        <v>42</v>
      </c>
      <c r="B25" t="s">
        <v>101</v>
      </c>
      <c r="C25" t="s">
        <v>120</v>
      </c>
      <c r="D25"/>
      <c r="E25"/>
      <c r="F25"/>
      <c r="G25"/>
      <c r="H25"/>
      <c r="I25">
        <v>6000888000</v>
      </c>
      <c r="J25" t="s">
        <v>100</v>
      </c>
      <c r="K25">
        <v>59979443</v>
      </c>
      <c r="L25"/>
      <c r="M25" t="s">
        <v>128</v>
      </c>
      <c r="N25"/>
      <c r="O25"/>
      <c r="P25"/>
      <c r="Q25" t="s">
        <v>139</v>
      </c>
      <c r="R25"/>
      <c r="S25"/>
      <c r="T25"/>
      <c r="U25"/>
      <c r="V25"/>
      <c r="W25"/>
      <c r="X25"/>
      <c r="Y25"/>
      <c r="Z25"/>
      <c r="AA25">
        <v>1812600725</v>
      </c>
      <c r="AB25"/>
    </row>
    <row r="26" spans="1:28" x14ac:dyDescent="0.2">
      <c r="A26">
        <v>11</v>
      </c>
      <c r="B26" t="s">
        <v>34</v>
      </c>
      <c r="C26" t="s">
        <v>120</v>
      </c>
      <c r="D26"/>
      <c r="E26"/>
      <c r="F26"/>
      <c r="G26"/>
      <c r="H26"/>
      <c r="I26">
        <v>6000001056</v>
      </c>
      <c r="J26" t="s">
        <v>33</v>
      </c>
      <c r="K26">
        <v>300599875</v>
      </c>
      <c r="L26" t="s">
        <v>27</v>
      </c>
      <c r="M26" t="s">
        <v>181</v>
      </c>
      <c r="N26"/>
      <c r="O26"/>
      <c r="P26"/>
      <c r="Q26">
        <v>141405</v>
      </c>
      <c r="R26"/>
      <c r="S26"/>
      <c r="T26"/>
      <c r="U26"/>
      <c r="V26"/>
      <c r="W26"/>
      <c r="X26"/>
      <c r="Y26"/>
      <c r="Z26"/>
      <c r="AA26">
        <v>1712200750</v>
      </c>
      <c r="AB26"/>
    </row>
    <row r="27" spans="1:28" x14ac:dyDescent="0.2">
      <c r="A27">
        <v>17</v>
      </c>
      <c r="B27" t="s">
        <v>11</v>
      </c>
      <c r="C27" t="s">
        <v>120</v>
      </c>
      <c r="D27"/>
      <c r="E27"/>
      <c r="F27"/>
      <c r="G27"/>
      <c r="H27"/>
      <c r="I27">
        <v>6000001056</v>
      </c>
      <c r="J27" t="s">
        <v>33</v>
      </c>
      <c r="K27">
        <v>300599875</v>
      </c>
      <c r="L27" t="s">
        <v>45</v>
      </c>
      <c r="M27">
        <v>43647</v>
      </c>
      <c r="N27"/>
      <c r="O27"/>
      <c r="P27"/>
      <c r="Q27">
        <v>14625</v>
      </c>
      <c r="R27"/>
      <c r="S27"/>
      <c r="T27"/>
      <c r="U27"/>
      <c r="V27"/>
      <c r="W27"/>
      <c r="X27"/>
      <c r="Y27"/>
      <c r="Z27"/>
      <c r="AA27">
        <v>1814000434</v>
      </c>
      <c r="AB27"/>
    </row>
    <row r="28" spans="1:28" x14ac:dyDescent="0.2">
      <c r="A28">
        <v>18</v>
      </c>
      <c r="B28" t="s">
        <v>11</v>
      </c>
      <c r="C28" t="s">
        <v>120</v>
      </c>
      <c r="D28"/>
      <c r="E28"/>
      <c r="F28"/>
      <c r="G28"/>
      <c r="H28"/>
      <c r="I28">
        <v>6000001056</v>
      </c>
      <c r="J28" t="s">
        <v>33</v>
      </c>
      <c r="K28">
        <v>300599875</v>
      </c>
      <c r="L28" t="s">
        <v>46</v>
      </c>
      <c r="M28" t="s">
        <v>184</v>
      </c>
      <c r="N28"/>
      <c r="O28"/>
      <c r="P28"/>
      <c r="Q28">
        <v>16848</v>
      </c>
      <c r="R28"/>
      <c r="S28"/>
      <c r="T28"/>
      <c r="U28"/>
      <c r="V28"/>
      <c r="W28"/>
      <c r="X28"/>
      <c r="Y28"/>
      <c r="Z28"/>
      <c r="AA28">
        <v>1815720434</v>
      </c>
      <c r="AB28"/>
    </row>
    <row r="29" spans="1:28" x14ac:dyDescent="0.2">
      <c r="A29">
        <v>19</v>
      </c>
      <c r="B29" t="s">
        <v>11</v>
      </c>
      <c r="C29" t="s">
        <v>120</v>
      </c>
      <c r="D29"/>
      <c r="E29"/>
      <c r="F29"/>
      <c r="G29"/>
      <c r="H29"/>
      <c r="I29">
        <v>6000001056</v>
      </c>
      <c r="J29" t="s">
        <v>33</v>
      </c>
      <c r="K29">
        <v>300599875</v>
      </c>
      <c r="L29" t="s">
        <v>47</v>
      </c>
      <c r="M29" t="s">
        <v>185</v>
      </c>
      <c r="N29"/>
      <c r="O29"/>
      <c r="P29"/>
      <c r="Q29">
        <v>19890</v>
      </c>
      <c r="R29"/>
      <c r="S29"/>
      <c r="T29"/>
      <c r="U29"/>
      <c r="V29"/>
      <c r="W29"/>
      <c r="X29"/>
      <c r="Y29"/>
      <c r="Z29"/>
      <c r="AA29">
        <v>1814000434</v>
      </c>
      <c r="AB29"/>
    </row>
    <row r="30" spans="1:28" x14ac:dyDescent="0.2">
      <c r="A30">
        <v>20</v>
      </c>
      <c r="B30" t="s">
        <v>11</v>
      </c>
      <c r="C30" t="s">
        <v>120</v>
      </c>
      <c r="D30"/>
      <c r="E30"/>
      <c r="F30"/>
      <c r="G30"/>
      <c r="H30"/>
      <c r="I30">
        <v>6000001056</v>
      </c>
      <c r="J30" t="s">
        <v>33</v>
      </c>
      <c r="K30">
        <v>300599875</v>
      </c>
      <c r="L30" t="s">
        <v>49</v>
      </c>
      <c r="M30" t="s">
        <v>184</v>
      </c>
      <c r="N30"/>
      <c r="O30"/>
      <c r="P30"/>
      <c r="Q30">
        <v>13540</v>
      </c>
      <c r="R30"/>
      <c r="S30"/>
      <c r="T30"/>
      <c r="U30"/>
      <c r="V30"/>
      <c r="W30"/>
      <c r="X30"/>
      <c r="Y30"/>
      <c r="Z30"/>
      <c r="AA30">
        <v>1815710434</v>
      </c>
      <c r="AB30"/>
    </row>
    <row r="31" spans="1:28" x14ac:dyDescent="0.2">
      <c r="A31">
        <v>21</v>
      </c>
      <c r="B31" t="s">
        <v>51</v>
      </c>
      <c r="C31" t="s">
        <v>120</v>
      </c>
      <c r="D31" t="s">
        <v>170</v>
      </c>
      <c r="E31"/>
      <c r="F31"/>
      <c r="G31"/>
      <c r="H31"/>
      <c r="I31">
        <v>6000001056</v>
      </c>
      <c r="J31" t="s">
        <v>33</v>
      </c>
      <c r="K31">
        <v>300599875</v>
      </c>
      <c r="L31" t="s">
        <v>48</v>
      </c>
      <c r="M31" t="s">
        <v>136</v>
      </c>
      <c r="N31"/>
      <c r="O31"/>
      <c r="P31"/>
      <c r="Q31">
        <v>10179</v>
      </c>
      <c r="R31"/>
      <c r="S31"/>
      <c r="T31"/>
      <c r="U31"/>
      <c r="V31"/>
      <c r="W31"/>
      <c r="X31"/>
      <c r="Y31"/>
      <c r="Z31"/>
      <c r="AA31">
        <v>1813200434</v>
      </c>
      <c r="AB31"/>
    </row>
    <row r="32" spans="1:28" x14ac:dyDescent="0.2">
      <c r="A32">
        <v>30</v>
      </c>
      <c r="B32" t="s">
        <v>61</v>
      </c>
      <c r="C32"/>
      <c r="D32"/>
      <c r="E32"/>
      <c r="F32"/>
      <c r="G32"/>
      <c r="H32"/>
      <c r="I32">
        <v>6000858000</v>
      </c>
      <c r="J32" t="s">
        <v>60</v>
      </c>
      <c r="K32">
        <v>514618776</v>
      </c>
      <c r="L32" t="s">
        <v>62</v>
      </c>
      <c r="M32"/>
      <c r="N32"/>
      <c r="O32"/>
      <c r="P32"/>
      <c r="Q32">
        <v>11407.5</v>
      </c>
      <c r="R32"/>
      <c r="S32"/>
      <c r="T32"/>
      <c r="U32"/>
      <c r="V32"/>
      <c r="W32"/>
      <c r="X32"/>
      <c r="Y32"/>
      <c r="Z32"/>
      <c r="AA32">
        <v>1813200760</v>
      </c>
      <c r="AB32"/>
    </row>
    <row r="33" spans="1:28" x14ac:dyDescent="0.2">
      <c r="A33">
        <v>9</v>
      </c>
      <c r="B33" t="s">
        <v>29</v>
      </c>
      <c r="C33" t="s">
        <v>120</v>
      </c>
      <c r="D33" t="s">
        <v>148</v>
      </c>
      <c r="E33"/>
      <c r="F33"/>
      <c r="G33"/>
      <c r="H33"/>
      <c r="I33">
        <v>6002120000</v>
      </c>
      <c r="J33" t="s">
        <v>28</v>
      </c>
      <c r="K33">
        <v>513016097</v>
      </c>
      <c r="L33" t="s">
        <v>30</v>
      </c>
      <c r="M33" t="s">
        <v>102</v>
      </c>
      <c r="N33"/>
      <c r="O33"/>
      <c r="P33"/>
      <c r="Q33">
        <v>1900</v>
      </c>
      <c r="R33"/>
      <c r="S33"/>
      <c r="T33"/>
      <c r="U33"/>
      <c r="V33"/>
      <c r="W33"/>
      <c r="X33"/>
      <c r="Y33"/>
      <c r="Z33"/>
      <c r="AA33">
        <v>1817810710</v>
      </c>
      <c r="AB33"/>
    </row>
    <row r="34" spans="1:28" x14ac:dyDescent="0.2">
      <c r="A34">
        <v>69</v>
      </c>
      <c r="B34" t="s">
        <v>15</v>
      </c>
      <c r="C34" t="s">
        <v>120</v>
      </c>
      <c r="D34"/>
      <c r="E34"/>
      <c r="F34"/>
      <c r="G34"/>
      <c r="H34"/>
      <c r="I34"/>
      <c r="J34" t="s">
        <v>176</v>
      </c>
      <c r="K34">
        <v>59862250</v>
      </c>
      <c r="L34"/>
      <c r="M34" t="s">
        <v>136</v>
      </c>
      <c r="N34"/>
      <c r="O34"/>
      <c r="P34"/>
      <c r="Q34" t="s">
        <v>179</v>
      </c>
      <c r="R34"/>
      <c r="S34"/>
      <c r="T34"/>
      <c r="U34"/>
      <c r="V34"/>
      <c r="W34"/>
      <c r="X34"/>
      <c r="Y34"/>
      <c r="Z34"/>
      <c r="AA34"/>
      <c r="AB34"/>
    </row>
    <row r="35" spans="1:28" x14ac:dyDescent="0.2">
      <c r="A35">
        <v>61</v>
      </c>
      <c r="B35" t="s">
        <v>150</v>
      </c>
      <c r="C35" t="s">
        <v>120</v>
      </c>
      <c r="D35"/>
      <c r="E35"/>
      <c r="F35"/>
      <c r="G35"/>
      <c r="H35"/>
      <c r="I35">
        <v>6000528000</v>
      </c>
      <c r="J35" t="s">
        <v>143</v>
      </c>
      <c r="K35">
        <v>53861068</v>
      </c>
      <c r="L35"/>
      <c r="M35" t="s">
        <v>149</v>
      </c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</row>
    <row r="36" spans="1:28" x14ac:dyDescent="0.2">
      <c r="A36">
        <v>35</v>
      </c>
      <c r="B36" t="s">
        <v>11</v>
      </c>
      <c r="C36" t="s">
        <v>120</v>
      </c>
      <c r="D36" t="s">
        <v>121</v>
      </c>
      <c r="E36"/>
      <c r="F36"/>
      <c r="G36"/>
      <c r="H36"/>
      <c r="I36">
        <v>6001792000</v>
      </c>
      <c r="J36" t="s">
        <v>169</v>
      </c>
      <c r="K36">
        <v>23111891</v>
      </c>
      <c r="L36" t="s">
        <v>111</v>
      </c>
      <c r="M36" t="s">
        <v>127</v>
      </c>
      <c r="N36"/>
      <c r="O36"/>
      <c r="P36"/>
      <c r="Q36">
        <v>7375</v>
      </c>
      <c r="R36"/>
      <c r="S36"/>
      <c r="T36"/>
      <c r="U36"/>
      <c r="V36"/>
      <c r="W36"/>
      <c r="X36"/>
      <c r="Y36"/>
      <c r="Z36"/>
      <c r="AA36">
        <v>1832400434</v>
      </c>
      <c r="AB36"/>
    </row>
    <row r="37" spans="1:28" x14ac:dyDescent="0.2">
      <c r="A37">
        <v>43</v>
      </c>
      <c r="B37" t="s">
        <v>11</v>
      </c>
      <c r="C37" t="s">
        <v>120</v>
      </c>
      <c r="D37"/>
      <c r="E37"/>
      <c r="F37"/>
      <c r="G37"/>
      <c r="H37"/>
      <c r="I37">
        <v>6001792000</v>
      </c>
      <c r="J37" t="s">
        <v>169</v>
      </c>
      <c r="K37">
        <v>23111891</v>
      </c>
      <c r="L37" t="s">
        <v>78</v>
      </c>
      <c r="M37" t="s">
        <v>136</v>
      </c>
      <c r="N37"/>
      <c r="O37"/>
      <c r="P37"/>
      <c r="Q37">
        <f>10870*1.17</f>
        <v>12717.9</v>
      </c>
      <c r="R37"/>
      <c r="S37"/>
      <c r="T37"/>
      <c r="U37"/>
      <c r="V37"/>
      <c r="W37"/>
      <c r="X37"/>
      <c r="Y37"/>
      <c r="Z37"/>
      <c r="AA37">
        <v>1815750434</v>
      </c>
      <c r="AB37"/>
    </row>
    <row r="38" spans="1:28" x14ac:dyDescent="0.2">
      <c r="A38">
        <v>44</v>
      </c>
      <c r="B38" t="s">
        <v>11</v>
      </c>
      <c r="C38" t="s">
        <v>120</v>
      </c>
      <c r="D38"/>
      <c r="E38"/>
      <c r="F38"/>
      <c r="G38"/>
      <c r="H38"/>
      <c r="I38">
        <v>6001792000</v>
      </c>
      <c r="J38" t="s">
        <v>169</v>
      </c>
      <c r="K38">
        <v>23111891</v>
      </c>
      <c r="L38" t="s">
        <v>112</v>
      </c>
      <c r="M38" t="s">
        <v>129</v>
      </c>
      <c r="N38"/>
      <c r="O38"/>
      <c r="P38"/>
      <c r="Q38">
        <f>2000*1.17</f>
        <v>2340</v>
      </c>
      <c r="R38"/>
      <c r="S38"/>
      <c r="T38"/>
      <c r="U38"/>
      <c r="V38"/>
      <c r="W38"/>
      <c r="X38"/>
      <c r="Y38"/>
      <c r="Z38"/>
      <c r="AA38"/>
      <c r="AB38"/>
    </row>
    <row r="39" spans="1:28" x14ac:dyDescent="0.2">
      <c r="A39">
        <v>8</v>
      </c>
      <c r="B39" t="s">
        <v>26</v>
      </c>
      <c r="C39" t="s">
        <v>120</v>
      </c>
      <c r="D39"/>
      <c r="E39"/>
      <c r="F39"/>
      <c r="G39"/>
      <c r="H39"/>
      <c r="I39">
        <v>6000146000</v>
      </c>
      <c r="J39" t="s">
        <v>25</v>
      </c>
      <c r="K39">
        <v>511506552</v>
      </c>
      <c r="L39" t="s">
        <v>27</v>
      </c>
      <c r="M39" t="s">
        <v>149</v>
      </c>
      <c r="N39"/>
      <c r="O39"/>
      <c r="P39"/>
      <c r="Q39">
        <v>1200000</v>
      </c>
      <c r="R39"/>
      <c r="S39"/>
      <c r="T39"/>
      <c r="U39"/>
      <c r="V39"/>
      <c r="W39"/>
      <c r="X39"/>
      <c r="Y39"/>
      <c r="Z39"/>
      <c r="AA39">
        <v>1712300750</v>
      </c>
      <c r="AB39"/>
    </row>
    <row r="40" spans="1:28" x14ac:dyDescent="0.2">
      <c r="A40">
        <v>46</v>
      </c>
      <c r="B40" t="s">
        <v>104</v>
      </c>
      <c r="C40" t="s">
        <v>120</v>
      </c>
      <c r="D40"/>
      <c r="E40"/>
      <c r="F40"/>
      <c r="G40"/>
      <c r="H40"/>
      <c r="I40">
        <v>6001967000</v>
      </c>
      <c r="J40" t="s">
        <v>103</v>
      </c>
      <c r="K40">
        <v>511740979</v>
      </c>
      <c r="L40" t="s">
        <v>105</v>
      </c>
      <c r="M40" t="s">
        <v>141</v>
      </c>
      <c r="N40"/>
      <c r="O40"/>
      <c r="P40"/>
      <c r="Q40">
        <v>400000</v>
      </c>
      <c r="R40"/>
      <c r="S40"/>
      <c r="T40"/>
      <c r="U40"/>
      <c r="V40"/>
      <c r="W40"/>
      <c r="X40"/>
      <c r="Y40"/>
      <c r="Z40"/>
      <c r="AA40">
        <v>1813200420</v>
      </c>
      <c r="AB40"/>
    </row>
    <row r="41" spans="1:28" x14ac:dyDescent="0.2">
      <c r="A41">
        <v>47</v>
      </c>
      <c r="B41" t="s">
        <v>107</v>
      </c>
      <c r="C41" t="s">
        <v>120</v>
      </c>
      <c r="D41"/>
      <c r="E41"/>
      <c r="F41"/>
      <c r="G41"/>
      <c r="H41"/>
      <c r="I41">
        <v>6001967000</v>
      </c>
      <c r="J41" t="s">
        <v>103</v>
      </c>
      <c r="K41">
        <v>511740979</v>
      </c>
      <c r="L41" t="s">
        <v>106</v>
      </c>
      <c r="M41" t="s">
        <v>141</v>
      </c>
      <c r="N41"/>
      <c r="O41"/>
      <c r="P41"/>
      <c r="Q41">
        <v>420000</v>
      </c>
      <c r="R41"/>
      <c r="S41"/>
      <c r="T41"/>
      <c r="U41"/>
      <c r="V41"/>
      <c r="W41"/>
      <c r="X41"/>
      <c r="Y41"/>
      <c r="Z41"/>
      <c r="AA41">
        <v>2746012750</v>
      </c>
      <c r="AB41"/>
    </row>
    <row r="42" spans="1:28" x14ac:dyDescent="0.2">
      <c r="A42">
        <v>2</v>
      </c>
      <c r="B42" t="s">
        <v>11</v>
      </c>
      <c r="C42" t="s">
        <v>120</v>
      </c>
      <c r="D42"/>
      <c r="E42"/>
      <c r="F42"/>
      <c r="G42"/>
      <c r="H42"/>
      <c r="I42">
        <v>6001434000</v>
      </c>
      <c r="J42" t="s">
        <v>7</v>
      </c>
      <c r="K42">
        <v>23426075</v>
      </c>
      <c r="L42" t="s">
        <v>13</v>
      </c>
      <c r="M42" t="s">
        <v>123</v>
      </c>
      <c r="N42"/>
      <c r="O42"/>
      <c r="P42"/>
      <c r="Q42">
        <f>9500*1.17</f>
        <v>11115</v>
      </c>
      <c r="R42"/>
      <c r="S42"/>
      <c r="T42"/>
      <c r="U42"/>
      <c r="V42"/>
      <c r="W42"/>
      <c r="X42"/>
      <c r="Y42"/>
      <c r="Z42"/>
      <c r="AA42">
        <v>1841000434</v>
      </c>
      <c r="AB42"/>
    </row>
    <row r="43" spans="1:28" x14ac:dyDescent="0.2">
      <c r="A43">
        <v>15</v>
      </c>
      <c r="B43" t="s">
        <v>11</v>
      </c>
      <c r="C43" t="s">
        <v>120</v>
      </c>
      <c r="D43"/>
      <c r="E43"/>
      <c r="F43"/>
      <c r="G43"/>
      <c r="H43"/>
      <c r="I43">
        <v>6001434000</v>
      </c>
      <c r="J43" t="s">
        <v>7</v>
      </c>
      <c r="K43">
        <v>23426075</v>
      </c>
      <c r="L43" t="s">
        <v>42</v>
      </c>
      <c r="M43" t="s">
        <v>125</v>
      </c>
      <c r="N43"/>
      <c r="O43"/>
      <c r="P43"/>
      <c r="Q43">
        <v>24200</v>
      </c>
      <c r="R43"/>
      <c r="S43"/>
      <c r="T43"/>
      <c r="U43"/>
      <c r="V43"/>
      <c r="W43"/>
      <c r="X43"/>
      <c r="Y43"/>
      <c r="Z43"/>
      <c r="AA43">
        <v>1815700434</v>
      </c>
      <c r="AB43"/>
    </row>
    <row r="44" spans="1:28" x14ac:dyDescent="0.2">
      <c r="A44">
        <v>14</v>
      </c>
      <c r="B44" t="s">
        <v>36</v>
      </c>
      <c r="C44" t="s">
        <v>120</v>
      </c>
      <c r="D44"/>
      <c r="E44"/>
      <c r="F44"/>
      <c r="G44"/>
      <c r="H44"/>
      <c r="I44">
        <v>6001676000</v>
      </c>
      <c r="J44" t="s">
        <v>40</v>
      </c>
      <c r="K44">
        <v>27524271</v>
      </c>
      <c r="L44" t="s">
        <v>41</v>
      </c>
      <c r="M44" t="s">
        <v>185</v>
      </c>
      <c r="N44"/>
      <c r="O44"/>
      <c r="P44"/>
      <c r="Q44">
        <v>11700</v>
      </c>
      <c r="R44"/>
      <c r="S44"/>
      <c r="T44"/>
      <c r="U44"/>
      <c r="V44"/>
      <c r="W44"/>
      <c r="X44"/>
      <c r="Y44"/>
      <c r="Z44"/>
      <c r="AA44">
        <v>1813300434</v>
      </c>
      <c r="AB44"/>
    </row>
    <row r="45" spans="1:28" x14ac:dyDescent="0.2">
      <c r="A45">
        <v>36</v>
      </c>
      <c r="B45" t="s">
        <v>23</v>
      </c>
      <c r="C45"/>
      <c r="D45"/>
      <c r="E45"/>
      <c r="F45"/>
      <c r="G45"/>
      <c r="H45"/>
      <c r="I45">
        <v>6000328000</v>
      </c>
      <c r="J45" t="s">
        <v>73</v>
      </c>
      <c r="K45">
        <v>29249950</v>
      </c>
      <c r="L45" t="s">
        <v>74</v>
      </c>
      <c r="M45"/>
      <c r="N45"/>
      <c r="O45"/>
      <c r="P45"/>
      <c r="Q45">
        <v>6490</v>
      </c>
      <c r="R45"/>
      <c r="S45"/>
      <c r="T45"/>
      <c r="U45"/>
      <c r="V45"/>
      <c r="W45"/>
      <c r="X45"/>
      <c r="Y45"/>
      <c r="Z45"/>
      <c r="AA45">
        <v>1817810750</v>
      </c>
      <c r="AB45"/>
    </row>
    <row r="46" spans="1:28" x14ac:dyDescent="0.2">
      <c r="A46">
        <v>48</v>
      </c>
      <c r="B46" t="s">
        <v>11</v>
      </c>
      <c r="C46" t="s">
        <v>120</v>
      </c>
      <c r="D46"/>
      <c r="E46"/>
      <c r="F46"/>
      <c r="G46"/>
      <c r="H46"/>
      <c r="I46">
        <v>6000328000</v>
      </c>
      <c r="J46" t="s">
        <v>85</v>
      </c>
      <c r="K46">
        <v>29249950</v>
      </c>
      <c r="L46" t="s">
        <v>86</v>
      </c>
      <c r="M46" t="s">
        <v>184</v>
      </c>
      <c r="N46"/>
      <c r="O46"/>
      <c r="P46"/>
      <c r="Q46">
        <v>9800</v>
      </c>
      <c r="R46"/>
      <c r="S46"/>
      <c r="T46"/>
      <c r="U46"/>
      <c r="V46"/>
      <c r="W46"/>
      <c r="X46"/>
      <c r="Y46"/>
      <c r="Z46"/>
      <c r="AA46">
        <v>1823000434</v>
      </c>
      <c r="AB46"/>
    </row>
    <row r="47" spans="1:28" x14ac:dyDescent="0.2">
      <c r="A47">
        <v>62</v>
      </c>
      <c r="B47" t="s">
        <v>152</v>
      </c>
      <c r="C47" t="s">
        <v>120</v>
      </c>
      <c r="D47"/>
      <c r="E47"/>
      <c r="F47"/>
      <c r="G47"/>
      <c r="H47"/>
      <c r="I47">
        <v>6001845000</v>
      </c>
      <c r="J47" t="s">
        <v>151</v>
      </c>
      <c r="K47">
        <v>513833467</v>
      </c>
      <c r="L47" t="s">
        <v>153</v>
      </c>
      <c r="M47" t="s">
        <v>149</v>
      </c>
      <c r="N47"/>
      <c r="O47"/>
      <c r="P47"/>
      <c r="Q47" t="s">
        <v>155</v>
      </c>
      <c r="R47"/>
      <c r="S47"/>
      <c r="T47"/>
      <c r="U47"/>
      <c r="V47"/>
      <c r="W47"/>
      <c r="X47"/>
      <c r="Y47"/>
      <c r="Z47"/>
      <c r="AA47"/>
      <c r="AB47"/>
    </row>
    <row r="48" spans="1:28" x14ac:dyDescent="0.2">
      <c r="A48">
        <v>5</v>
      </c>
      <c r="B48" t="s">
        <v>15</v>
      </c>
      <c r="C48" t="s">
        <v>120</v>
      </c>
      <c r="D48"/>
      <c r="E48"/>
      <c r="F48"/>
      <c r="G48"/>
      <c r="H48"/>
      <c r="I48">
        <v>6000010053</v>
      </c>
      <c r="J48" t="s">
        <v>9</v>
      </c>
      <c r="K48">
        <v>25853110</v>
      </c>
      <c r="L48" t="s">
        <v>16</v>
      </c>
      <c r="M48" t="s">
        <v>134</v>
      </c>
      <c r="N48"/>
      <c r="O48"/>
      <c r="P48"/>
      <c r="Q48">
        <v>830</v>
      </c>
      <c r="R48"/>
      <c r="S48"/>
      <c r="T48"/>
      <c r="U48"/>
      <c r="V48"/>
      <c r="W48"/>
      <c r="X48"/>
      <c r="Y48"/>
      <c r="Z48"/>
      <c r="AA48">
        <v>1846600710</v>
      </c>
      <c r="AB48"/>
    </row>
    <row r="49" spans="1:28" x14ac:dyDescent="0.2">
      <c r="A49"/>
      <c r="B49" t="s">
        <v>15</v>
      </c>
      <c r="C49"/>
      <c r="D49"/>
      <c r="E49"/>
      <c r="F49"/>
      <c r="G49"/>
      <c r="H49"/>
      <c r="I49"/>
      <c r="J49"/>
      <c r="K49"/>
      <c r="L49" t="s">
        <v>183</v>
      </c>
      <c r="M49"/>
      <c r="N49"/>
      <c r="O49"/>
      <c r="P49"/>
      <c r="Q49">
        <v>280</v>
      </c>
      <c r="R49"/>
      <c r="S49"/>
      <c r="T49"/>
      <c r="U49"/>
      <c r="V49"/>
      <c r="W49"/>
      <c r="X49"/>
      <c r="Y49"/>
      <c r="Z49"/>
      <c r="AA49"/>
      <c r="AB49"/>
    </row>
    <row r="50" spans="1:28" x14ac:dyDescent="0.2">
      <c r="A50">
        <v>13</v>
      </c>
      <c r="B50" t="s">
        <v>36</v>
      </c>
      <c r="C50" t="s">
        <v>120</v>
      </c>
      <c r="D50"/>
      <c r="E50"/>
      <c r="F50"/>
      <c r="G50"/>
      <c r="H50"/>
      <c r="I50">
        <v>6001612000</v>
      </c>
      <c r="J50" t="s">
        <v>38</v>
      </c>
      <c r="K50">
        <v>318629052</v>
      </c>
      <c r="L50" t="s">
        <v>39</v>
      </c>
      <c r="M50" t="s">
        <v>136</v>
      </c>
      <c r="N50"/>
      <c r="O50"/>
      <c r="P50"/>
      <c r="Q50">
        <v>6341</v>
      </c>
      <c r="R50"/>
      <c r="S50"/>
      <c r="T50"/>
      <c r="U50"/>
      <c r="V50"/>
      <c r="W50"/>
      <c r="X50"/>
      <c r="Y50"/>
      <c r="Z50"/>
      <c r="AA50">
        <v>1814000434</v>
      </c>
      <c r="AB50"/>
    </row>
    <row r="51" spans="1:28" x14ac:dyDescent="0.2">
      <c r="A51">
        <v>34</v>
      </c>
      <c r="B51" t="s">
        <v>36</v>
      </c>
      <c r="C51" t="s">
        <v>120</v>
      </c>
      <c r="D51"/>
      <c r="E51"/>
      <c r="F51"/>
      <c r="G51"/>
      <c r="H51"/>
      <c r="I51">
        <v>6000064000</v>
      </c>
      <c r="J51" t="s">
        <v>147</v>
      </c>
      <c r="K51">
        <v>59876813</v>
      </c>
      <c r="L51" t="s">
        <v>71</v>
      </c>
      <c r="M51" t="s">
        <v>122</v>
      </c>
      <c r="N51"/>
      <c r="O51"/>
      <c r="P51"/>
      <c r="Q51">
        <v>8800</v>
      </c>
      <c r="R51"/>
      <c r="S51"/>
      <c r="T51"/>
      <c r="U51"/>
      <c r="V51"/>
      <c r="W51"/>
      <c r="X51"/>
      <c r="Y51"/>
      <c r="Z51"/>
      <c r="AA51">
        <v>1814100434</v>
      </c>
      <c r="AB51"/>
    </row>
    <row r="52" spans="1:28" x14ac:dyDescent="0.2">
      <c r="A52">
        <v>68</v>
      </c>
      <c r="B52" t="s">
        <v>15</v>
      </c>
      <c r="C52" t="s">
        <v>120</v>
      </c>
      <c r="D52"/>
      <c r="E52"/>
      <c r="F52"/>
      <c r="G52"/>
      <c r="H52"/>
      <c r="I52">
        <v>6000293000</v>
      </c>
      <c r="J52" t="s">
        <v>177</v>
      </c>
      <c r="K52">
        <v>23179427</v>
      </c>
      <c r="L52"/>
      <c r="M52" t="s">
        <v>136</v>
      </c>
      <c r="N52"/>
      <c r="O52"/>
      <c r="P52"/>
      <c r="Q52" t="s">
        <v>178</v>
      </c>
      <c r="R52"/>
      <c r="S52"/>
      <c r="T52"/>
      <c r="U52"/>
      <c r="V52"/>
      <c r="W52"/>
      <c r="X52"/>
      <c r="Y52"/>
      <c r="Z52"/>
      <c r="AA52"/>
      <c r="AB52"/>
    </row>
    <row r="53" spans="1:28" x14ac:dyDescent="0.2">
      <c r="A53">
        <v>49</v>
      </c>
      <c r="B53" t="s">
        <v>11</v>
      </c>
      <c r="C53" t="s">
        <v>120</v>
      </c>
      <c r="D53"/>
      <c r="E53"/>
      <c r="F53"/>
      <c r="G53"/>
      <c r="H53"/>
      <c r="I53"/>
      <c r="J53" t="s">
        <v>108</v>
      </c>
      <c r="K53">
        <v>50336411</v>
      </c>
      <c r="L53" t="s">
        <v>96</v>
      </c>
      <c r="M53" t="s">
        <v>140</v>
      </c>
      <c r="N53"/>
      <c r="O53"/>
      <c r="P53"/>
      <c r="Q53" t="s">
        <v>139</v>
      </c>
      <c r="R53"/>
      <c r="S53"/>
      <c r="T53"/>
      <c r="U53"/>
      <c r="V53"/>
      <c r="W53"/>
      <c r="X53"/>
      <c r="Y53"/>
      <c r="Z53"/>
      <c r="AA53"/>
      <c r="AB53"/>
    </row>
    <row r="54" spans="1:28" x14ac:dyDescent="0.2">
      <c r="A54">
        <v>50</v>
      </c>
      <c r="B54" t="s">
        <v>11</v>
      </c>
      <c r="C54" t="s">
        <v>120</v>
      </c>
      <c r="D54"/>
      <c r="E54"/>
      <c r="F54"/>
      <c r="G54"/>
      <c r="H54"/>
      <c r="I54">
        <v>6001446000</v>
      </c>
      <c r="J54" t="s">
        <v>109</v>
      </c>
      <c r="K54">
        <v>56919582</v>
      </c>
      <c r="L54" t="s">
        <v>110</v>
      </c>
      <c r="M54" t="s">
        <v>136</v>
      </c>
      <c r="N54"/>
      <c r="O54"/>
      <c r="P54"/>
      <c r="Q54">
        <f>6000*1.17</f>
        <v>7020</v>
      </c>
      <c r="R54"/>
      <c r="S54"/>
      <c r="T54"/>
      <c r="U54"/>
      <c r="V54"/>
      <c r="W54"/>
      <c r="X54"/>
      <c r="Y54"/>
      <c r="Z54"/>
      <c r="AA54"/>
      <c r="AB54"/>
    </row>
    <row r="55" spans="1:28" s="12" customFormat="1" x14ac:dyDescent="0.2">
      <c r="A55">
        <v>63</v>
      </c>
      <c r="B55" t="s">
        <v>20</v>
      </c>
      <c r="C55" t="s">
        <v>120</v>
      </c>
      <c r="D55"/>
      <c r="E55"/>
      <c r="F55"/>
      <c r="G55"/>
      <c r="H55"/>
      <c r="I55">
        <v>6001611000</v>
      </c>
      <c r="J55" t="s">
        <v>157</v>
      </c>
      <c r="K55">
        <v>39631239</v>
      </c>
      <c r="L55" t="s">
        <v>158</v>
      </c>
      <c r="M55" t="s">
        <v>136</v>
      </c>
      <c r="N55"/>
      <c r="O55"/>
      <c r="P55"/>
      <c r="Q55">
        <v>9500</v>
      </c>
      <c r="R55"/>
      <c r="S55"/>
      <c r="T55"/>
      <c r="U55"/>
      <c r="V55"/>
      <c r="W55"/>
      <c r="X55"/>
      <c r="Y55"/>
      <c r="Z55"/>
      <c r="AA55">
        <v>1812300434</v>
      </c>
      <c r="AB55"/>
    </row>
    <row r="56" spans="1:28" x14ac:dyDescent="0.2">
      <c r="A56">
        <v>12</v>
      </c>
      <c r="B56" t="s">
        <v>36</v>
      </c>
      <c r="C56" t="s">
        <v>120</v>
      </c>
      <c r="D56"/>
      <c r="E56"/>
      <c r="F56"/>
      <c r="G56"/>
      <c r="H56"/>
      <c r="I56">
        <v>6000269000</v>
      </c>
      <c r="J56" t="s">
        <v>35</v>
      </c>
      <c r="K56">
        <v>57546244</v>
      </c>
      <c r="L56" t="s">
        <v>37</v>
      </c>
      <c r="M56" t="s">
        <v>184</v>
      </c>
      <c r="N56"/>
      <c r="O56"/>
      <c r="P56"/>
      <c r="Q56">
        <v>17000</v>
      </c>
      <c r="R56"/>
      <c r="S56"/>
      <c r="T56"/>
      <c r="U56"/>
      <c r="V56"/>
      <c r="W56"/>
      <c r="X56"/>
      <c r="Y56"/>
      <c r="Z56"/>
      <c r="AA56">
        <v>1815740434</v>
      </c>
      <c r="AB56"/>
    </row>
    <row r="57" spans="1:28" x14ac:dyDescent="0.2">
      <c r="A57">
        <v>7</v>
      </c>
      <c r="B57" t="s">
        <v>23</v>
      </c>
      <c r="C57" t="s">
        <v>120</v>
      </c>
      <c r="D57"/>
      <c r="E57"/>
      <c r="F57"/>
      <c r="G57"/>
      <c r="H57"/>
      <c r="I57">
        <v>6001862000</v>
      </c>
      <c r="J57" t="s">
        <v>22</v>
      </c>
      <c r="K57">
        <v>27697002</v>
      </c>
      <c r="L57" t="s">
        <v>24</v>
      </c>
      <c r="M57" t="s">
        <v>173</v>
      </c>
      <c r="N57"/>
      <c r="O57"/>
      <c r="P57"/>
      <c r="Q57">
        <v>11000</v>
      </c>
      <c r="R57"/>
      <c r="S57"/>
      <c r="T57"/>
      <c r="U57"/>
      <c r="V57"/>
      <c r="W57"/>
      <c r="X57"/>
      <c r="Y57"/>
      <c r="Z57"/>
      <c r="AA57">
        <v>1731000750</v>
      </c>
      <c r="AB57"/>
    </row>
    <row r="58" spans="1:28" x14ac:dyDescent="0.2">
      <c r="A58">
        <v>22</v>
      </c>
      <c r="B58" t="s">
        <v>52</v>
      </c>
      <c r="C58" t="s">
        <v>120</v>
      </c>
      <c r="D58"/>
      <c r="E58"/>
      <c r="F58"/>
      <c r="G58"/>
      <c r="H58"/>
      <c r="I58">
        <v>6002230000</v>
      </c>
      <c r="J58" t="s">
        <v>50</v>
      </c>
      <c r="K58">
        <v>580202133</v>
      </c>
      <c r="L58" t="s">
        <v>53</v>
      </c>
      <c r="M58" t="s">
        <v>123</v>
      </c>
      <c r="N58"/>
      <c r="O58"/>
      <c r="P58"/>
      <c r="Q58">
        <v>34960</v>
      </c>
      <c r="R58"/>
      <c r="S58"/>
      <c r="T58"/>
      <c r="U58"/>
      <c r="V58"/>
      <c r="W58"/>
      <c r="X58"/>
      <c r="Y58"/>
      <c r="Z58"/>
      <c r="AA58">
        <v>1748000750</v>
      </c>
      <c r="AB58"/>
    </row>
    <row r="59" spans="1:28" x14ac:dyDescent="0.2">
      <c r="A59">
        <v>51</v>
      </c>
      <c r="B59" t="s">
        <v>114</v>
      </c>
      <c r="C59" t="s">
        <v>120</v>
      </c>
      <c r="D59"/>
      <c r="E59"/>
      <c r="F59"/>
      <c r="G59"/>
      <c r="H59"/>
      <c r="I59">
        <v>1836300750</v>
      </c>
      <c r="J59" t="s">
        <v>113</v>
      </c>
      <c r="K59">
        <v>580264826</v>
      </c>
      <c r="L59" t="s">
        <v>115</v>
      </c>
      <c r="M59" t="s">
        <v>137</v>
      </c>
      <c r="N59"/>
      <c r="O59"/>
      <c r="P59"/>
      <c r="Q59">
        <v>80000</v>
      </c>
      <c r="R59"/>
      <c r="S59"/>
      <c r="T59"/>
      <c r="U59"/>
      <c r="V59"/>
      <c r="W59"/>
      <c r="X59"/>
      <c r="Y59"/>
      <c r="Z59"/>
      <c r="AA59"/>
      <c r="AB59"/>
    </row>
    <row r="60" spans="1:28" x14ac:dyDescent="0.2">
      <c r="A60">
        <v>33</v>
      </c>
      <c r="B60" t="s">
        <v>69</v>
      </c>
      <c r="C60" t="s">
        <v>120</v>
      </c>
      <c r="D60"/>
      <c r="E60"/>
      <c r="F60"/>
      <c r="G60"/>
      <c r="H60"/>
      <c r="I60">
        <v>6001832000</v>
      </c>
      <c r="J60" t="s">
        <v>68</v>
      </c>
      <c r="K60">
        <v>300358470</v>
      </c>
      <c r="L60" t="s">
        <v>70</v>
      </c>
      <c r="M60" t="s">
        <v>137</v>
      </c>
      <c r="N60"/>
      <c r="O60"/>
      <c r="P60"/>
      <c r="Q60">
        <f>8000*1.17</f>
        <v>9360</v>
      </c>
      <c r="R60"/>
      <c r="S60"/>
      <c r="T60"/>
      <c r="U60"/>
      <c r="V60"/>
      <c r="W60"/>
      <c r="X60"/>
      <c r="Y60"/>
      <c r="Z60"/>
      <c r="AA60">
        <v>1617000750</v>
      </c>
      <c r="AB60"/>
    </row>
    <row r="61" spans="1:28" x14ac:dyDescent="0.2">
      <c r="A61">
        <v>52</v>
      </c>
      <c r="B61" t="s">
        <v>11</v>
      </c>
      <c r="C61" t="s">
        <v>120</v>
      </c>
      <c r="D61"/>
      <c r="E61"/>
      <c r="F61"/>
      <c r="G61"/>
      <c r="H61"/>
      <c r="I61">
        <v>6000009104</v>
      </c>
      <c r="J61" t="s">
        <v>79</v>
      </c>
      <c r="K61">
        <v>59975789</v>
      </c>
      <c r="L61" t="s">
        <v>80</v>
      </c>
      <c r="M61" t="s">
        <v>123</v>
      </c>
      <c r="N61"/>
      <c r="O61"/>
      <c r="P61"/>
      <c r="Q61">
        <f>5500*1.17</f>
        <v>6435</v>
      </c>
      <c r="R61"/>
      <c r="S61"/>
      <c r="T61"/>
      <c r="U61"/>
      <c r="V61"/>
      <c r="W61"/>
      <c r="X61"/>
      <c r="Y61"/>
      <c r="Z61"/>
      <c r="AA61">
        <v>1845400434</v>
      </c>
      <c r="AB61"/>
    </row>
    <row r="62" spans="1:28" x14ac:dyDescent="0.2">
      <c r="A62">
        <v>53</v>
      </c>
      <c r="B62" t="s">
        <v>11</v>
      </c>
      <c r="C62" t="s">
        <v>120</v>
      </c>
      <c r="D62"/>
      <c r="E62"/>
      <c r="F62"/>
      <c r="G62"/>
      <c r="H62"/>
      <c r="I62">
        <v>6000009104</v>
      </c>
      <c r="J62" t="s">
        <v>79</v>
      </c>
      <c r="K62">
        <v>59975789</v>
      </c>
      <c r="L62" t="s">
        <v>81</v>
      </c>
      <c r="M62" t="s">
        <v>159</v>
      </c>
      <c r="N62"/>
      <c r="O62"/>
      <c r="P62"/>
      <c r="Q62">
        <v>15270</v>
      </c>
      <c r="R62"/>
      <c r="S62"/>
      <c r="T62"/>
      <c r="U62"/>
      <c r="V62"/>
      <c r="W62"/>
      <c r="X62"/>
      <c r="Y62"/>
      <c r="Z62"/>
      <c r="AA62">
        <v>1814000434</v>
      </c>
      <c r="AB62"/>
    </row>
    <row r="63" spans="1:28" x14ac:dyDescent="0.2">
      <c r="A63">
        <v>67</v>
      </c>
      <c r="B63" t="s">
        <v>114</v>
      </c>
      <c r="C63" t="s">
        <v>120</v>
      </c>
      <c r="D63"/>
      <c r="E63"/>
      <c r="F63"/>
      <c r="G63"/>
      <c r="H63"/>
      <c r="I63">
        <v>6000019000</v>
      </c>
      <c r="J63" t="s">
        <v>174</v>
      </c>
      <c r="K63">
        <v>28365930</v>
      </c>
      <c r="L63" t="s">
        <v>175</v>
      </c>
      <c r="M63" t="s">
        <v>132</v>
      </c>
      <c r="N63"/>
      <c r="O63"/>
      <c r="P63"/>
      <c r="Q63"/>
      <c r="R63"/>
      <c r="S63"/>
      <c r="T63"/>
      <c r="U63"/>
      <c r="V63"/>
      <c r="W63"/>
      <c r="X63"/>
      <c r="Y63"/>
      <c r="Z63"/>
      <c r="AA63">
        <v>1617000750</v>
      </c>
      <c r="AB63"/>
    </row>
    <row r="64" spans="1:28" x14ac:dyDescent="0.2">
      <c r="A64">
        <v>4</v>
      </c>
      <c r="B64" t="s">
        <v>11</v>
      </c>
      <c r="C64" t="s">
        <v>120</v>
      </c>
      <c r="D64"/>
      <c r="E64"/>
      <c r="F64"/>
      <c r="G64"/>
      <c r="H64"/>
      <c r="I64">
        <v>6000282000</v>
      </c>
      <c r="J64" t="s">
        <v>8</v>
      </c>
      <c r="K64">
        <v>28171080</v>
      </c>
      <c r="L64" t="s">
        <v>14</v>
      </c>
      <c r="M64" t="s">
        <v>131</v>
      </c>
      <c r="N64"/>
      <c r="O64"/>
      <c r="P64"/>
      <c r="Q64">
        <f>(7400+1200+1850)*1.17</f>
        <v>12226.5</v>
      </c>
      <c r="R64"/>
      <c r="S64"/>
      <c r="T64"/>
      <c r="U64"/>
      <c r="V64"/>
      <c r="W64"/>
      <c r="X64"/>
      <c r="Y64"/>
      <c r="Z64"/>
      <c r="AA64">
        <v>1824000434</v>
      </c>
      <c r="AB64"/>
    </row>
    <row r="65" spans="1:28" x14ac:dyDescent="0.2">
      <c r="A65">
        <v>16</v>
      </c>
      <c r="B65" t="s">
        <v>11</v>
      </c>
      <c r="C65" t="s">
        <v>120</v>
      </c>
      <c r="D65"/>
      <c r="E65"/>
      <c r="F65"/>
      <c r="G65"/>
      <c r="H65"/>
      <c r="I65">
        <v>6000267000</v>
      </c>
      <c r="J65" t="s">
        <v>43</v>
      </c>
      <c r="K65">
        <v>26314872</v>
      </c>
      <c r="L65" t="s">
        <v>44</v>
      </c>
      <c r="M65" t="s">
        <v>184</v>
      </c>
      <c r="N65"/>
      <c r="O65"/>
      <c r="P65"/>
      <c r="Q65">
        <f>16848+2000</f>
        <v>18848</v>
      </c>
      <c r="R65"/>
      <c r="S65"/>
      <c r="T65"/>
      <c r="U65"/>
      <c r="V65"/>
      <c r="W65"/>
      <c r="X65"/>
      <c r="Y65"/>
      <c r="Z65"/>
      <c r="AA65">
        <v>1814000434</v>
      </c>
      <c r="AB65"/>
    </row>
    <row r="66" spans="1:28" x14ac:dyDescent="0.2">
      <c r="A66">
        <v>23</v>
      </c>
      <c r="B66" t="s">
        <v>11</v>
      </c>
      <c r="C66" t="s">
        <v>120</v>
      </c>
      <c r="D66"/>
      <c r="E66"/>
      <c r="F66"/>
      <c r="G66"/>
      <c r="H66"/>
      <c r="I66">
        <v>6000267000</v>
      </c>
      <c r="J66" t="s">
        <v>43</v>
      </c>
      <c r="K66">
        <v>26314872</v>
      </c>
      <c r="L66" t="s">
        <v>133</v>
      </c>
      <c r="M66" t="s">
        <v>130</v>
      </c>
      <c r="N66"/>
      <c r="O66"/>
      <c r="P66"/>
      <c r="Q66">
        <v>3500</v>
      </c>
      <c r="R66"/>
      <c r="S66"/>
      <c r="T66"/>
      <c r="U66"/>
      <c r="V66"/>
      <c r="W66"/>
      <c r="X66"/>
      <c r="Y66"/>
      <c r="Z66"/>
      <c r="AA66">
        <v>1812300434</v>
      </c>
      <c r="AB66"/>
    </row>
    <row r="67" spans="1:28" x14ac:dyDescent="0.2">
      <c r="A67">
        <v>24</v>
      </c>
      <c r="B67" t="s">
        <v>11</v>
      </c>
      <c r="C67" t="s">
        <v>120</v>
      </c>
      <c r="D67"/>
      <c r="E67"/>
      <c r="F67"/>
      <c r="G67"/>
      <c r="H67"/>
      <c r="I67">
        <v>6000267000</v>
      </c>
      <c r="J67" t="s">
        <v>43</v>
      </c>
      <c r="K67">
        <v>26314872</v>
      </c>
      <c r="L67" t="s">
        <v>55</v>
      </c>
      <c r="M67" t="s">
        <v>123</v>
      </c>
      <c r="N67"/>
      <c r="O67"/>
      <c r="P67"/>
      <c r="Q67">
        <v>5310</v>
      </c>
      <c r="R67"/>
      <c r="S67"/>
      <c r="T67"/>
      <c r="U67"/>
      <c r="V67"/>
      <c r="W67"/>
      <c r="X67"/>
      <c r="Y67"/>
      <c r="Z67"/>
      <c r="AA67">
        <v>1828200434</v>
      </c>
      <c r="AB67"/>
    </row>
    <row r="68" spans="1:28" x14ac:dyDescent="0.2">
      <c r="A68">
        <v>54</v>
      </c>
      <c r="B68" t="s">
        <v>11</v>
      </c>
      <c r="C68" t="s">
        <v>120</v>
      </c>
      <c r="D68" t="s">
        <v>163</v>
      </c>
      <c r="E68"/>
      <c r="F68"/>
      <c r="G68"/>
      <c r="H68"/>
      <c r="I68">
        <v>6000267000</v>
      </c>
      <c r="J68" t="s">
        <v>43</v>
      </c>
      <c r="K68">
        <v>26314872</v>
      </c>
      <c r="L68" t="s">
        <v>84</v>
      </c>
      <c r="M68" t="s">
        <v>127</v>
      </c>
      <c r="N68"/>
      <c r="O68"/>
      <c r="P68"/>
      <c r="Q68">
        <f>11000*1.17</f>
        <v>12870</v>
      </c>
      <c r="R68"/>
      <c r="S68"/>
      <c r="T68"/>
      <c r="U68"/>
      <c r="V68"/>
      <c r="W68"/>
      <c r="X68"/>
      <c r="Y68"/>
      <c r="Z68"/>
      <c r="AA68">
        <v>1813340434</v>
      </c>
      <c r="AB68"/>
    </row>
    <row r="69" spans="1:28" x14ac:dyDescent="0.2">
      <c r="A69">
        <v>66</v>
      </c>
      <c r="B69" t="s">
        <v>31</v>
      </c>
      <c r="C69" t="s">
        <v>120</v>
      </c>
      <c r="D69"/>
      <c r="E69"/>
      <c r="F69"/>
      <c r="G69"/>
      <c r="H69"/>
      <c r="I69">
        <v>6000002054</v>
      </c>
      <c r="J69" t="s">
        <v>171</v>
      </c>
      <c r="K69">
        <v>59396556</v>
      </c>
      <c r="L69" t="s">
        <v>172</v>
      </c>
      <c r="M69" t="s">
        <v>135</v>
      </c>
      <c r="N69"/>
      <c r="O69"/>
      <c r="P69"/>
      <c r="Q69">
        <v>5400</v>
      </c>
      <c r="R69"/>
      <c r="S69"/>
      <c r="T69"/>
      <c r="U69"/>
      <c r="V69"/>
      <c r="W69"/>
      <c r="X69"/>
      <c r="Y69"/>
      <c r="Z69"/>
      <c r="AA69">
        <v>1817100750</v>
      </c>
      <c r="AB69"/>
    </row>
    <row r="70" spans="1:28" x14ac:dyDescent="0.2">
      <c r="A70">
        <v>55</v>
      </c>
      <c r="B70" t="s">
        <v>23</v>
      </c>
      <c r="C70" t="s">
        <v>120</v>
      </c>
      <c r="D70"/>
      <c r="E70"/>
      <c r="F70"/>
      <c r="G70"/>
      <c r="H70"/>
      <c r="I70">
        <v>6000850000</v>
      </c>
      <c r="J70" t="s">
        <v>156</v>
      </c>
      <c r="K70">
        <v>40388407</v>
      </c>
      <c r="L70" t="s">
        <v>74</v>
      </c>
      <c r="M70" t="s">
        <v>136</v>
      </c>
      <c r="N70"/>
      <c r="O70"/>
      <c r="P70"/>
      <c r="Q70">
        <f>10000*1.17</f>
        <v>11700</v>
      </c>
      <c r="R70"/>
      <c r="S70"/>
      <c r="T70"/>
      <c r="U70"/>
      <c r="V70"/>
      <c r="W70"/>
      <c r="X70"/>
      <c r="Y70"/>
      <c r="Z70"/>
      <c r="AA70">
        <v>1817810750</v>
      </c>
      <c r="AB70"/>
    </row>
    <row r="71" spans="1:28" x14ac:dyDescent="0.2">
      <c r="A71">
        <v>31</v>
      </c>
      <c r="B71" t="s">
        <v>64</v>
      </c>
      <c r="C71" t="s">
        <v>120</v>
      </c>
      <c r="D71"/>
      <c r="E71"/>
      <c r="F71"/>
      <c r="G71"/>
      <c r="H71"/>
      <c r="I71">
        <v>6000652000</v>
      </c>
      <c r="J71" t="s">
        <v>63</v>
      </c>
      <c r="K71">
        <v>514426923</v>
      </c>
      <c r="L71" t="s">
        <v>65</v>
      </c>
      <c r="M71" t="s">
        <v>180</v>
      </c>
      <c r="N71"/>
      <c r="O71"/>
      <c r="P71"/>
      <c r="Q71">
        <v>13500</v>
      </c>
      <c r="R71"/>
      <c r="S71"/>
      <c r="T71"/>
      <c r="U71"/>
      <c r="V71"/>
      <c r="W71"/>
      <c r="X71"/>
      <c r="Y71"/>
      <c r="Z71"/>
      <c r="AA71">
        <v>1815700750</v>
      </c>
      <c r="AB71"/>
    </row>
    <row r="72" spans="1:28" x14ac:dyDescent="0.2">
      <c r="A72">
        <v>56</v>
      </c>
      <c r="B72"/>
      <c r="C72" t="s">
        <v>120</v>
      </c>
      <c r="D72"/>
      <c r="E72"/>
      <c r="F72"/>
      <c r="G72"/>
      <c r="H72"/>
      <c r="I72"/>
      <c r="J72" t="s">
        <v>138</v>
      </c>
      <c r="K72"/>
      <c r="L72"/>
      <c r="M72" t="s">
        <v>123</v>
      </c>
      <c r="N72"/>
      <c r="O72"/>
      <c r="P72"/>
      <c r="Q72">
        <v>57404</v>
      </c>
      <c r="R72"/>
      <c r="S72"/>
      <c r="T72"/>
      <c r="U72"/>
      <c r="V72"/>
      <c r="W72"/>
      <c r="X72"/>
      <c r="Y72"/>
      <c r="Z72"/>
      <c r="AA72"/>
      <c r="AB72"/>
    </row>
    <row r="73" spans="1:28" x14ac:dyDescent="0.2">
      <c r="A73">
        <v>57</v>
      </c>
      <c r="B73" t="s">
        <v>15</v>
      </c>
      <c r="C73" t="s">
        <v>120</v>
      </c>
      <c r="D73"/>
      <c r="E73"/>
      <c r="F73"/>
      <c r="G73"/>
      <c r="H73"/>
      <c r="I73">
        <v>6000273000</v>
      </c>
      <c r="J73" t="s">
        <v>82</v>
      </c>
      <c r="K73">
        <v>511575771</v>
      </c>
      <c r="L73" t="s">
        <v>83</v>
      </c>
      <c r="M73" t="s">
        <v>142</v>
      </c>
      <c r="N73"/>
      <c r="O73"/>
      <c r="P73"/>
      <c r="Q73">
        <v>287</v>
      </c>
      <c r="R73"/>
      <c r="S73"/>
      <c r="T73"/>
      <c r="U73"/>
      <c r="V73"/>
      <c r="W73"/>
      <c r="X73"/>
      <c r="Y73"/>
      <c r="Z73"/>
      <c r="AA73">
        <v>1844500710</v>
      </c>
      <c r="AB73"/>
    </row>
    <row r="74" spans="1:28" x14ac:dyDescent="0.2">
      <c r="A74">
        <v>58</v>
      </c>
      <c r="B74" t="s">
        <v>90</v>
      </c>
      <c r="C74" t="s">
        <v>120</v>
      </c>
      <c r="D74"/>
      <c r="E74"/>
      <c r="F74"/>
      <c r="G74"/>
      <c r="H74"/>
      <c r="I74">
        <v>6002253000</v>
      </c>
      <c r="J74" t="s">
        <v>89</v>
      </c>
      <c r="K74">
        <v>511638421</v>
      </c>
      <c r="L74" t="s">
        <v>91</v>
      </c>
      <c r="M74" t="s">
        <v>145</v>
      </c>
      <c r="N74"/>
      <c r="O74"/>
      <c r="P74"/>
      <c r="Q74">
        <f>11000*1.17</f>
        <v>12870</v>
      </c>
      <c r="R74"/>
      <c r="S74"/>
      <c r="T74"/>
      <c r="U74"/>
      <c r="V74"/>
      <c r="W74"/>
      <c r="X74"/>
      <c r="Y74"/>
      <c r="Z74"/>
      <c r="AA74">
        <v>1938000420</v>
      </c>
      <c r="AB74"/>
    </row>
    <row r="78" spans="1:28" x14ac:dyDescent="0.2">
      <c r="A78" s="8">
        <v>1</v>
      </c>
      <c r="B78" s="8">
        <v>10</v>
      </c>
      <c r="C78" s="8">
        <v>11</v>
      </c>
      <c r="D78" s="8">
        <v>9</v>
      </c>
      <c r="E78" s="8">
        <v>2</v>
      </c>
      <c r="F78" s="8">
        <v>12</v>
      </c>
      <c r="G78" s="8">
        <v>26</v>
      </c>
      <c r="H78" s="9">
        <v>16</v>
      </c>
      <c r="I78" s="8">
        <v>12</v>
      </c>
      <c r="J78" s="8">
        <v>3</v>
      </c>
      <c r="K78" s="8">
        <v>4</v>
      </c>
      <c r="L78" s="8">
        <v>5</v>
      </c>
      <c r="M78" s="8">
        <v>6</v>
      </c>
      <c r="N78" s="8">
        <v>7</v>
      </c>
      <c r="O78" s="8">
        <v>8</v>
      </c>
      <c r="P78" s="8">
        <v>13</v>
      </c>
      <c r="Q78" s="8">
        <v>14</v>
      </c>
      <c r="R78" s="8">
        <v>15</v>
      </c>
      <c r="S78" s="8">
        <v>17</v>
      </c>
      <c r="T78" s="8">
        <v>18</v>
      </c>
      <c r="U78" s="8">
        <v>19</v>
      </c>
      <c r="V78" s="8">
        <v>20</v>
      </c>
      <c r="W78" s="8">
        <v>21</v>
      </c>
      <c r="X78" s="8">
        <v>22</v>
      </c>
      <c r="Y78" s="8">
        <v>23</v>
      </c>
      <c r="Z78" s="8">
        <v>24</v>
      </c>
      <c r="AA78" s="8">
        <v>25</v>
      </c>
      <c r="AB78" s="8">
        <v>28</v>
      </c>
    </row>
    <row r="79" spans="1:28" x14ac:dyDescent="0.2">
      <c r="A79" s="11" t="s">
        <v>0</v>
      </c>
      <c r="B79" s="11" t="s">
        <v>1</v>
      </c>
      <c r="C79" s="11" t="s">
        <v>3</v>
      </c>
      <c r="D79" s="11" t="s">
        <v>4</v>
      </c>
      <c r="E79" s="11" t="s">
        <v>10</v>
      </c>
      <c r="F79" s="11" t="s">
        <v>5</v>
      </c>
      <c r="G79" s="11" t="s">
        <v>6</v>
      </c>
      <c r="H79" s="13" t="s">
        <v>17</v>
      </c>
      <c r="I79" s="10" t="s">
        <v>77</v>
      </c>
      <c r="J79" s="10" t="s">
        <v>186</v>
      </c>
      <c r="K79" s="8" t="s">
        <v>187</v>
      </c>
    </row>
    <row r="80" spans="1:28" x14ac:dyDescent="0.2">
      <c r="A80" s="8">
        <v>1</v>
      </c>
      <c r="B80" s="8">
        <v>2</v>
      </c>
      <c r="C80" s="8">
        <v>3</v>
      </c>
      <c r="D80" s="8">
        <v>4</v>
      </c>
      <c r="E80" s="8">
        <v>5</v>
      </c>
      <c r="F80" s="8">
        <v>6</v>
      </c>
      <c r="G80" s="8">
        <v>7</v>
      </c>
      <c r="H80" s="8">
        <v>8</v>
      </c>
      <c r="I80" s="8">
        <v>9</v>
      </c>
      <c r="J80" s="8">
        <v>10</v>
      </c>
      <c r="K80" s="8">
        <v>11</v>
      </c>
      <c r="L80" s="8">
        <v>12</v>
      </c>
      <c r="M80" s="8">
        <v>13</v>
      </c>
      <c r="N80" s="8">
        <v>14</v>
      </c>
      <c r="O80" s="8">
        <v>15</v>
      </c>
      <c r="P80" s="8">
        <v>16</v>
      </c>
      <c r="Q80" s="8">
        <v>17</v>
      </c>
      <c r="R80" s="8">
        <v>18</v>
      </c>
      <c r="S80" s="8">
        <v>19</v>
      </c>
      <c r="T80" s="8">
        <v>20</v>
      </c>
      <c r="U80" s="8">
        <v>21</v>
      </c>
      <c r="V80" s="8">
        <v>22</v>
      </c>
      <c r="W80" s="8">
        <v>23</v>
      </c>
      <c r="X80" s="8">
        <v>24</v>
      </c>
      <c r="Y80" s="8">
        <v>25</v>
      </c>
      <c r="Z80" s="8">
        <v>26</v>
      </c>
      <c r="AA80" s="8">
        <v>27</v>
      </c>
      <c r="AB80" s="8">
        <v>28</v>
      </c>
    </row>
    <row r="83" spans="1:28" x14ac:dyDescent="0.2">
      <c r="A83" s="8">
        <v>1</v>
      </c>
      <c r="B83" s="8">
        <v>2</v>
      </c>
      <c r="C83" s="8">
        <v>3</v>
      </c>
      <c r="D83" s="8">
        <v>4</v>
      </c>
      <c r="E83" s="8">
        <v>5</v>
      </c>
      <c r="F83" s="8">
        <v>6</v>
      </c>
      <c r="G83" s="8">
        <v>7</v>
      </c>
      <c r="H83" s="8">
        <v>8</v>
      </c>
      <c r="I83" s="8">
        <v>9</v>
      </c>
      <c r="J83" s="8">
        <v>10</v>
      </c>
      <c r="K83" s="8">
        <v>11</v>
      </c>
      <c r="L83" s="8">
        <v>12</v>
      </c>
      <c r="M83" s="8">
        <v>13</v>
      </c>
      <c r="N83" s="8">
        <v>14</v>
      </c>
      <c r="O83" s="8">
        <v>15</v>
      </c>
      <c r="P83" s="8">
        <v>16</v>
      </c>
      <c r="Q83" s="8">
        <v>17</v>
      </c>
      <c r="R83" s="8">
        <v>18</v>
      </c>
      <c r="S83" s="8">
        <v>19</v>
      </c>
      <c r="T83" s="8">
        <v>20</v>
      </c>
      <c r="U83" s="8">
        <v>21</v>
      </c>
      <c r="V83" s="8">
        <v>22</v>
      </c>
      <c r="W83" s="8">
        <v>23</v>
      </c>
      <c r="X83" s="8">
        <v>24</v>
      </c>
      <c r="Y83" s="8">
        <v>25</v>
      </c>
      <c r="Z83" s="8">
        <v>26</v>
      </c>
      <c r="AA83" s="8">
        <v>27</v>
      </c>
      <c r="AB83" s="8">
        <v>28</v>
      </c>
    </row>
    <row r="84" spans="1:28" customFormat="1" ht="57" x14ac:dyDescent="0.2">
      <c r="A84" s="14" t="s">
        <v>188</v>
      </c>
      <c r="B84" s="14" t="s">
        <v>189</v>
      </c>
      <c r="C84" s="14" t="s">
        <v>190</v>
      </c>
      <c r="D84" s="14" t="s">
        <v>191</v>
      </c>
      <c r="E84" s="14" t="s">
        <v>192</v>
      </c>
      <c r="F84" s="14" t="s">
        <v>193</v>
      </c>
      <c r="G84" s="14" t="s">
        <v>194</v>
      </c>
      <c r="H84" s="14" t="s">
        <v>195</v>
      </c>
      <c r="I84" s="14" t="s">
        <v>196</v>
      </c>
      <c r="J84" s="14" t="s">
        <v>197</v>
      </c>
      <c r="K84" s="14" t="s">
        <v>198</v>
      </c>
      <c r="L84" s="14" t="s">
        <v>199</v>
      </c>
      <c r="M84" s="14" t="s">
        <v>200</v>
      </c>
      <c r="N84" s="14" t="s">
        <v>201</v>
      </c>
      <c r="O84" s="15" t="s">
        <v>202</v>
      </c>
      <c r="P84" s="15" t="s">
        <v>203</v>
      </c>
      <c r="Q84" s="15" t="s">
        <v>204</v>
      </c>
      <c r="R84" s="15" t="s">
        <v>205</v>
      </c>
      <c r="S84" s="15" t="s">
        <v>206</v>
      </c>
      <c r="T84" s="15" t="s">
        <v>207</v>
      </c>
      <c r="U84" s="15" t="s">
        <v>208</v>
      </c>
      <c r="V84" s="15" t="s">
        <v>209</v>
      </c>
      <c r="W84" s="15" t="s">
        <v>210</v>
      </c>
      <c r="X84" s="15" t="s">
        <v>211</v>
      </c>
      <c r="Y84" s="15" t="s">
        <v>212</v>
      </c>
      <c r="Z84" s="14" t="s">
        <v>6</v>
      </c>
      <c r="AA84" s="14" t="s">
        <v>213</v>
      </c>
      <c r="AB84" s="14" t="s">
        <v>214</v>
      </c>
    </row>
  </sheetData>
  <sortState columnSort="1" ref="A1:AB74">
    <sortCondition ref="A1:AB1"/>
  </sortState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96"/>
  <sheetViews>
    <sheetView rightToLeft="1" tabSelected="1" workbookViewId="0">
      <selection activeCell="P131" sqref="P131"/>
    </sheetView>
  </sheetViews>
  <sheetFormatPr defaultRowHeight="14.25" x14ac:dyDescent="0.2"/>
  <cols>
    <col min="1" max="1" width="9" style="30"/>
    <col min="2" max="2" width="28" style="30" bestFit="1" customWidth="1"/>
    <col min="3" max="7" width="9" style="30"/>
    <col min="8" max="8" width="17.75" style="30" bestFit="1" customWidth="1"/>
    <col min="9" max="9" width="10.875" style="30" bestFit="1" customWidth="1"/>
    <col min="10" max="10" width="23.125" style="30" bestFit="1" customWidth="1"/>
    <col min="11" max="11" width="10" style="30" customWidth="1"/>
    <col min="12" max="12" width="10.875" style="30" customWidth="1"/>
    <col min="13" max="13" width="9" style="30"/>
    <col min="14" max="14" width="10.25" style="30" customWidth="1"/>
    <col min="15" max="15" width="14.375" style="30" customWidth="1"/>
    <col min="16" max="16" width="13.5" style="30" bestFit="1" customWidth="1"/>
    <col min="17" max="17" width="12.375" style="30" bestFit="1" customWidth="1"/>
    <col min="18" max="18" width="10.875" style="30" bestFit="1" customWidth="1"/>
    <col min="19" max="19" width="9" style="30"/>
    <col min="20" max="22" width="12.375" style="30" bestFit="1" customWidth="1"/>
    <col min="23" max="23" width="13.5" style="30" bestFit="1" customWidth="1"/>
    <col min="24" max="25" width="12.375" style="30" bestFit="1" customWidth="1"/>
    <col min="26" max="26" width="10.875" style="30" bestFit="1" customWidth="1"/>
    <col min="27" max="16384" width="9" style="30"/>
  </cols>
  <sheetData>
    <row r="1" spans="1:28" customFormat="1" ht="57" x14ac:dyDescent="0.2">
      <c r="A1" s="14" t="s">
        <v>188</v>
      </c>
      <c r="B1" s="23" t="s">
        <v>189</v>
      </c>
      <c r="C1" s="14" t="s">
        <v>190</v>
      </c>
      <c r="D1" s="14" t="s">
        <v>191</v>
      </c>
      <c r="E1" s="14" t="s">
        <v>192</v>
      </c>
      <c r="F1" s="14" t="s">
        <v>193</v>
      </c>
      <c r="G1" s="14" t="s">
        <v>194</v>
      </c>
      <c r="H1" s="14" t="s">
        <v>195</v>
      </c>
      <c r="I1" s="14" t="s">
        <v>196</v>
      </c>
      <c r="J1" s="14" t="s">
        <v>197</v>
      </c>
      <c r="K1" s="23" t="s">
        <v>198</v>
      </c>
      <c r="L1" s="23" t="s">
        <v>199</v>
      </c>
      <c r="M1" s="14" t="s">
        <v>200</v>
      </c>
      <c r="N1" s="23" t="s">
        <v>201</v>
      </c>
      <c r="O1" s="15" t="s">
        <v>202</v>
      </c>
      <c r="P1" s="15" t="s">
        <v>203</v>
      </c>
      <c r="Q1" s="15" t="s">
        <v>204</v>
      </c>
      <c r="R1" s="15" t="s">
        <v>205</v>
      </c>
      <c r="S1" s="15" t="s">
        <v>206</v>
      </c>
      <c r="T1" s="15" t="s">
        <v>207</v>
      </c>
      <c r="U1" s="15" t="s">
        <v>208</v>
      </c>
      <c r="V1" s="15" t="s">
        <v>209</v>
      </c>
      <c r="W1" s="15" t="s">
        <v>210</v>
      </c>
      <c r="X1" s="15" t="s">
        <v>211</v>
      </c>
      <c r="Y1" s="15" t="s">
        <v>212</v>
      </c>
      <c r="Z1" s="14" t="s">
        <v>6</v>
      </c>
      <c r="AA1" s="14" t="s">
        <v>213</v>
      </c>
      <c r="AB1" s="14" t="s">
        <v>214</v>
      </c>
    </row>
    <row r="2" spans="1:28" customFormat="1" x14ac:dyDescent="0.2">
      <c r="A2" s="21">
        <v>1</v>
      </c>
      <c r="B2" s="21" t="s">
        <v>215</v>
      </c>
      <c r="C2">
        <v>350</v>
      </c>
      <c r="D2" t="s">
        <v>216</v>
      </c>
      <c r="E2">
        <v>405</v>
      </c>
      <c r="F2">
        <v>0</v>
      </c>
      <c r="G2" t="s">
        <v>217</v>
      </c>
      <c r="H2" t="s">
        <v>218</v>
      </c>
      <c r="I2">
        <v>6003038000</v>
      </c>
      <c r="J2" s="21" t="s">
        <v>219</v>
      </c>
      <c r="K2" s="21" t="s">
        <v>220</v>
      </c>
      <c r="L2" s="21" t="s">
        <v>220</v>
      </c>
      <c r="M2">
        <v>0</v>
      </c>
      <c r="N2" s="25">
        <v>42277</v>
      </c>
      <c r="O2" s="16">
        <v>5498008</v>
      </c>
      <c r="P2" s="16">
        <v>7831760</v>
      </c>
      <c r="Q2" s="16">
        <v>0</v>
      </c>
      <c r="R2" s="16">
        <v>0</v>
      </c>
      <c r="S2" s="16">
        <v>0</v>
      </c>
      <c r="T2" s="26">
        <v>6693812</v>
      </c>
      <c r="U2" s="16">
        <v>4699151.8499999996</v>
      </c>
      <c r="V2" s="16">
        <v>5498007.6699999999</v>
      </c>
      <c r="W2" s="16">
        <v>2333752</v>
      </c>
      <c r="X2" s="16">
        <v>0</v>
      </c>
      <c r="Y2" s="16">
        <v>6693812</v>
      </c>
      <c r="Z2" s="21">
        <v>2144052750</v>
      </c>
      <c r="AA2" s="21" t="s">
        <v>221</v>
      </c>
      <c r="AB2">
        <v>0</v>
      </c>
    </row>
    <row r="3" spans="1:28" customFormat="1" x14ac:dyDescent="0.2">
      <c r="A3" s="21">
        <v>2</v>
      </c>
      <c r="B3" s="21" t="s">
        <v>215</v>
      </c>
      <c r="C3">
        <v>350</v>
      </c>
      <c r="D3" t="s">
        <v>216</v>
      </c>
      <c r="E3">
        <v>405</v>
      </c>
      <c r="F3">
        <v>0</v>
      </c>
      <c r="G3" t="s">
        <v>222</v>
      </c>
      <c r="H3" t="s">
        <v>218</v>
      </c>
      <c r="I3">
        <v>6001859000</v>
      </c>
      <c r="J3" s="21" t="s">
        <v>223</v>
      </c>
      <c r="K3" s="25">
        <v>40651</v>
      </c>
      <c r="L3" s="25">
        <v>42735</v>
      </c>
      <c r="M3">
        <v>0</v>
      </c>
      <c r="N3" s="25">
        <v>41764</v>
      </c>
      <c r="O3" s="16">
        <v>224115</v>
      </c>
      <c r="P3" s="16">
        <v>267752</v>
      </c>
      <c r="Q3" s="16">
        <v>0</v>
      </c>
      <c r="R3" s="16">
        <v>0</v>
      </c>
      <c r="S3" s="16">
        <v>0</v>
      </c>
      <c r="T3" s="26">
        <v>6693812</v>
      </c>
      <c r="U3" s="16">
        <v>224115</v>
      </c>
      <c r="V3" s="16">
        <v>224115</v>
      </c>
      <c r="W3" s="16">
        <v>43637</v>
      </c>
      <c r="X3" s="16">
        <v>0</v>
      </c>
      <c r="Y3" s="16">
        <v>267752.48</v>
      </c>
      <c r="Z3" s="21">
        <v>2144052950</v>
      </c>
      <c r="AA3" s="21" t="s">
        <v>220</v>
      </c>
      <c r="AB3">
        <v>24</v>
      </c>
    </row>
    <row r="4" spans="1:28" customFormat="1" x14ac:dyDescent="0.2">
      <c r="A4" s="21">
        <v>3</v>
      </c>
      <c r="B4" s="21" t="s">
        <v>224</v>
      </c>
      <c r="C4">
        <v>350</v>
      </c>
      <c r="D4" t="s">
        <v>216</v>
      </c>
      <c r="E4">
        <v>516</v>
      </c>
      <c r="F4">
        <v>0</v>
      </c>
      <c r="G4" t="s">
        <v>217</v>
      </c>
      <c r="H4" t="s">
        <v>218</v>
      </c>
      <c r="I4">
        <v>6000836000</v>
      </c>
      <c r="J4" s="21" t="s">
        <v>225</v>
      </c>
      <c r="K4" s="21" t="s">
        <v>220</v>
      </c>
      <c r="L4" s="21" t="s">
        <v>220</v>
      </c>
      <c r="M4">
        <v>0</v>
      </c>
      <c r="N4" s="25">
        <v>42352</v>
      </c>
      <c r="O4" s="16">
        <v>265813</v>
      </c>
      <c r="P4" s="16">
        <v>250829</v>
      </c>
      <c r="Q4" s="16">
        <v>0</v>
      </c>
      <c r="R4" s="16">
        <v>0</v>
      </c>
      <c r="S4" s="16">
        <v>0</v>
      </c>
      <c r="T4" s="26">
        <v>250828.78</v>
      </c>
      <c r="U4" s="16">
        <v>265813</v>
      </c>
      <c r="V4" s="16">
        <v>265813</v>
      </c>
      <c r="W4" s="16">
        <v>0</v>
      </c>
      <c r="X4" s="16">
        <v>0</v>
      </c>
      <c r="Y4" s="16">
        <v>250828.78</v>
      </c>
      <c r="Z4" s="21">
        <v>2155162750</v>
      </c>
      <c r="AA4" s="21" t="s">
        <v>226</v>
      </c>
      <c r="AB4">
        <v>0</v>
      </c>
    </row>
    <row r="5" spans="1:28" customFormat="1" x14ac:dyDescent="0.2">
      <c r="A5" s="21">
        <v>4</v>
      </c>
      <c r="B5" s="21" t="s">
        <v>227</v>
      </c>
      <c r="C5">
        <v>350</v>
      </c>
      <c r="D5" t="s">
        <v>216</v>
      </c>
      <c r="E5">
        <v>904</v>
      </c>
      <c r="F5">
        <v>0</v>
      </c>
      <c r="G5" t="s">
        <v>217</v>
      </c>
      <c r="H5" t="s">
        <v>218</v>
      </c>
      <c r="I5">
        <v>6000002013</v>
      </c>
      <c r="J5" s="21" t="s">
        <v>228</v>
      </c>
      <c r="K5" s="21" t="s">
        <v>220</v>
      </c>
      <c r="L5" s="21" t="s">
        <v>220</v>
      </c>
      <c r="M5">
        <v>12</v>
      </c>
      <c r="N5" s="25">
        <v>41308</v>
      </c>
      <c r="O5" s="16">
        <v>267638</v>
      </c>
      <c r="P5" s="16">
        <v>733590</v>
      </c>
      <c r="Q5" s="16">
        <v>0</v>
      </c>
      <c r="R5" s="16">
        <v>0</v>
      </c>
      <c r="S5" s="16">
        <v>0</v>
      </c>
      <c r="T5" s="26">
        <v>733590</v>
      </c>
      <c r="U5" s="16">
        <v>228045</v>
      </c>
      <c r="V5" s="16">
        <v>267637.65000000002</v>
      </c>
      <c r="W5" s="16">
        <v>466777</v>
      </c>
      <c r="X5" s="16">
        <v>106590</v>
      </c>
      <c r="Y5" s="16">
        <v>627000</v>
      </c>
      <c r="Z5" s="21">
        <v>2129042950</v>
      </c>
      <c r="AA5" s="21" t="s">
        <v>229</v>
      </c>
      <c r="AB5">
        <v>0</v>
      </c>
    </row>
    <row r="6" spans="1:28" customFormat="1" x14ac:dyDescent="0.2">
      <c r="A6" s="21">
        <v>9</v>
      </c>
      <c r="B6" s="21" t="s">
        <v>230</v>
      </c>
      <c r="C6">
        <v>350</v>
      </c>
      <c r="D6" t="s">
        <v>216</v>
      </c>
      <c r="E6">
        <v>0</v>
      </c>
      <c r="F6">
        <v>0</v>
      </c>
      <c r="G6" t="s">
        <v>217</v>
      </c>
      <c r="H6" t="s">
        <v>218</v>
      </c>
      <c r="I6">
        <v>6003040000</v>
      </c>
      <c r="J6" s="21" t="s">
        <v>231</v>
      </c>
      <c r="K6" s="21" t="s">
        <v>220</v>
      </c>
      <c r="L6" s="21" t="s">
        <v>220</v>
      </c>
      <c r="M6">
        <v>0</v>
      </c>
      <c r="N6" s="25">
        <v>42389</v>
      </c>
      <c r="O6" s="16">
        <v>852110</v>
      </c>
      <c r="P6" s="16">
        <v>2241000</v>
      </c>
      <c r="Q6" s="16">
        <v>0</v>
      </c>
      <c r="R6" s="16">
        <v>0</v>
      </c>
      <c r="S6" s="16">
        <v>0</v>
      </c>
      <c r="T6" s="26">
        <v>2800000</v>
      </c>
      <c r="U6" s="16">
        <v>852110</v>
      </c>
      <c r="V6" s="16">
        <v>852110</v>
      </c>
      <c r="W6" s="16">
        <v>1388890</v>
      </c>
      <c r="X6" s="16">
        <v>559000</v>
      </c>
      <c r="Y6" s="16">
        <v>2241000</v>
      </c>
      <c r="Z6" s="21">
        <v>2625652750</v>
      </c>
      <c r="AA6" s="21" t="s">
        <v>232</v>
      </c>
      <c r="AB6">
        <v>0</v>
      </c>
    </row>
    <row r="7" spans="1:28" customFormat="1" x14ac:dyDescent="0.2">
      <c r="A7" s="21">
        <v>10</v>
      </c>
      <c r="B7" s="21" t="s">
        <v>233</v>
      </c>
      <c r="C7">
        <v>280</v>
      </c>
      <c r="D7" t="s">
        <v>234</v>
      </c>
      <c r="E7">
        <v>0</v>
      </c>
      <c r="F7">
        <v>0</v>
      </c>
      <c r="G7" t="s">
        <v>217</v>
      </c>
      <c r="H7" t="s">
        <v>218</v>
      </c>
      <c r="I7">
        <v>6003041000</v>
      </c>
      <c r="J7" s="21" t="s">
        <v>235</v>
      </c>
      <c r="K7" s="21" t="s">
        <v>220</v>
      </c>
      <c r="L7" s="21" t="s">
        <v>220</v>
      </c>
      <c r="M7">
        <v>0</v>
      </c>
      <c r="N7" s="25">
        <v>42402</v>
      </c>
      <c r="O7" s="16">
        <v>0</v>
      </c>
      <c r="P7" s="16">
        <v>30000</v>
      </c>
      <c r="Q7" s="16">
        <v>0</v>
      </c>
      <c r="R7" s="16">
        <v>0</v>
      </c>
      <c r="S7" s="16">
        <v>0</v>
      </c>
      <c r="T7" s="26">
        <v>30000</v>
      </c>
      <c r="U7" s="16">
        <v>0</v>
      </c>
      <c r="V7" s="16">
        <v>0</v>
      </c>
      <c r="W7" s="16">
        <v>30000</v>
      </c>
      <c r="X7" s="16">
        <v>0</v>
      </c>
      <c r="Y7" s="16">
        <v>30000</v>
      </c>
      <c r="Z7" s="21">
        <v>1826000781</v>
      </c>
      <c r="AA7" s="21" t="s">
        <v>220</v>
      </c>
      <c r="AB7">
        <v>0</v>
      </c>
    </row>
    <row r="8" spans="1:28" customFormat="1" x14ac:dyDescent="0.2">
      <c r="A8" s="21">
        <v>14</v>
      </c>
      <c r="B8" s="21" t="s">
        <v>236</v>
      </c>
      <c r="C8">
        <v>350</v>
      </c>
      <c r="D8" t="s">
        <v>216</v>
      </c>
      <c r="E8">
        <v>904</v>
      </c>
      <c r="F8">
        <v>0</v>
      </c>
      <c r="G8" t="s">
        <v>217</v>
      </c>
      <c r="H8" t="s">
        <v>218</v>
      </c>
      <c r="I8">
        <v>6000862000</v>
      </c>
      <c r="J8" s="21" t="s">
        <v>237</v>
      </c>
      <c r="K8" s="25">
        <v>42370</v>
      </c>
      <c r="L8" s="25">
        <v>43100</v>
      </c>
      <c r="M8">
        <v>12</v>
      </c>
      <c r="N8" s="25">
        <v>42423</v>
      </c>
      <c r="O8" s="16">
        <v>450450</v>
      </c>
      <c r="P8" s="16">
        <v>808762</v>
      </c>
      <c r="Q8" s="16">
        <v>0</v>
      </c>
      <c r="R8" s="16">
        <v>0</v>
      </c>
      <c r="S8" s="16">
        <v>0</v>
      </c>
      <c r="T8" s="26">
        <v>808762.5</v>
      </c>
      <c r="U8" s="16">
        <v>450450</v>
      </c>
      <c r="V8" s="16">
        <v>450450</v>
      </c>
      <c r="W8" s="16">
        <v>358312</v>
      </c>
      <c r="X8" s="16">
        <v>0</v>
      </c>
      <c r="Y8" s="16">
        <v>808762.5</v>
      </c>
      <c r="Z8" s="21">
        <v>2129042950</v>
      </c>
      <c r="AA8" s="21" t="s">
        <v>220</v>
      </c>
      <c r="AB8">
        <v>0</v>
      </c>
    </row>
    <row r="9" spans="1:28" customFormat="1" x14ac:dyDescent="0.2">
      <c r="A9" s="21">
        <v>15</v>
      </c>
      <c r="B9" s="21" t="s">
        <v>238</v>
      </c>
      <c r="C9">
        <v>350</v>
      </c>
      <c r="D9" t="s">
        <v>216</v>
      </c>
      <c r="E9">
        <v>526</v>
      </c>
      <c r="F9">
        <v>0</v>
      </c>
      <c r="G9" t="s">
        <v>217</v>
      </c>
      <c r="H9" t="s">
        <v>218</v>
      </c>
      <c r="I9">
        <v>6000836000</v>
      </c>
      <c r="J9" s="21" t="s">
        <v>225</v>
      </c>
      <c r="K9" s="25">
        <v>42270</v>
      </c>
      <c r="L9" s="25">
        <v>43100</v>
      </c>
      <c r="M9">
        <v>6</v>
      </c>
      <c r="N9" s="25">
        <v>42261</v>
      </c>
      <c r="O9" s="16">
        <v>241947</v>
      </c>
      <c r="P9" s="16">
        <v>241947</v>
      </c>
      <c r="Q9" s="16">
        <v>0</v>
      </c>
      <c r="R9" s="16">
        <v>40086</v>
      </c>
      <c r="S9" s="16">
        <v>0</v>
      </c>
      <c r="T9" s="26">
        <v>241947</v>
      </c>
      <c r="U9" s="16">
        <v>241946.71</v>
      </c>
      <c r="V9" s="16">
        <v>241946.71</v>
      </c>
      <c r="W9" s="16">
        <v>0</v>
      </c>
      <c r="X9" s="16">
        <v>0</v>
      </c>
      <c r="Y9" s="16">
        <v>241947</v>
      </c>
      <c r="Z9" s="21">
        <v>2815262750</v>
      </c>
      <c r="AA9" s="21" t="s">
        <v>239</v>
      </c>
      <c r="AB9">
        <v>0</v>
      </c>
    </row>
    <row r="10" spans="1:28" customFormat="1" x14ac:dyDescent="0.2">
      <c r="A10" s="21">
        <v>16</v>
      </c>
      <c r="B10" s="21" t="s">
        <v>240</v>
      </c>
      <c r="C10">
        <v>350</v>
      </c>
      <c r="D10" t="s">
        <v>216</v>
      </c>
      <c r="E10">
        <v>0</v>
      </c>
      <c r="F10">
        <v>0</v>
      </c>
      <c r="G10" t="s">
        <v>217</v>
      </c>
      <c r="H10" t="s">
        <v>218</v>
      </c>
      <c r="I10">
        <v>6001860000</v>
      </c>
      <c r="J10" s="21" t="s">
        <v>241</v>
      </c>
      <c r="K10" s="25">
        <v>42527</v>
      </c>
      <c r="L10" s="25">
        <v>43100</v>
      </c>
      <c r="M10">
        <v>6</v>
      </c>
      <c r="N10" s="25">
        <v>42529</v>
      </c>
      <c r="O10" s="16">
        <v>23400</v>
      </c>
      <c r="P10" s="16">
        <v>46800</v>
      </c>
      <c r="Q10" s="16">
        <v>0</v>
      </c>
      <c r="R10" s="16">
        <v>0</v>
      </c>
      <c r="S10" s="16">
        <v>0</v>
      </c>
      <c r="T10" s="26">
        <v>46800</v>
      </c>
      <c r="U10" s="16">
        <v>20000</v>
      </c>
      <c r="V10" s="16">
        <v>23400</v>
      </c>
      <c r="W10" s="16">
        <v>23400</v>
      </c>
      <c r="X10" s="16">
        <v>6800</v>
      </c>
      <c r="Y10" s="16">
        <v>40000</v>
      </c>
      <c r="Z10" s="21">
        <v>1731000950</v>
      </c>
      <c r="AA10" s="21" t="s">
        <v>242</v>
      </c>
      <c r="AB10">
        <v>6</v>
      </c>
    </row>
    <row r="11" spans="1:28" customFormat="1" x14ac:dyDescent="0.2">
      <c r="A11" s="21">
        <v>17</v>
      </c>
      <c r="B11" s="21" t="s">
        <v>215</v>
      </c>
      <c r="C11">
        <v>350</v>
      </c>
      <c r="D11" t="s">
        <v>216</v>
      </c>
      <c r="E11">
        <v>405</v>
      </c>
      <c r="F11">
        <v>0</v>
      </c>
      <c r="G11" t="s">
        <v>222</v>
      </c>
      <c r="H11" t="s">
        <v>218</v>
      </c>
      <c r="I11">
        <v>6001878000</v>
      </c>
      <c r="J11" s="21" t="s">
        <v>243</v>
      </c>
      <c r="K11" s="25">
        <v>42008</v>
      </c>
      <c r="L11" s="25">
        <v>42978</v>
      </c>
      <c r="M11">
        <v>6</v>
      </c>
      <c r="N11" s="25">
        <v>42008</v>
      </c>
      <c r="O11" s="16">
        <v>128036</v>
      </c>
      <c r="P11" s="16">
        <v>188250</v>
      </c>
      <c r="Q11" s="16">
        <v>0</v>
      </c>
      <c r="R11" s="16">
        <v>0</v>
      </c>
      <c r="S11" s="16">
        <v>0</v>
      </c>
      <c r="T11" s="26">
        <v>6693812</v>
      </c>
      <c r="U11" s="16">
        <v>128036.04</v>
      </c>
      <c r="V11" s="16">
        <v>128036.04</v>
      </c>
      <c r="W11" s="16">
        <v>60214</v>
      </c>
      <c r="X11" s="16">
        <v>0</v>
      </c>
      <c r="Y11" s="16">
        <v>150600</v>
      </c>
      <c r="Z11" s="21">
        <v>2144052950</v>
      </c>
      <c r="AA11" s="21" t="s">
        <v>220</v>
      </c>
      <c r="AB11">
        <v>0</v>
      </c>
    </row>
    <row r="12" spans="1:28" customFormat="1" x14ac:dyDescent="0.2">
      <c r="A12" s="21">
        <v>18</v>
      </c>
      <c r="B12" s="21" t="s">
        <v>244</v>
      </c>
      <c r="C12">
        <v>350</v>
      </c>
      <c r="D12" t="s">
        <v>216</v>
      </c>
      <c r="E12">
        <v>0</v>
      </c>
      <c r="F12">
        <v>0</v>
      </c>
      <c r="G12" t="s">
        <v>217</v>
      </c>
      <c r="H12" t="s">
        <v>218</v>
      </c>
      <c r="I12">
        <v>6001872000</v>
      </c>
      <c r="J12" s="21" t="s">
        <v>245</v>
      </c>
      <c r="K12" s="25">
        <v>42492</v>
      </c>
      <c r="L12" s="25">
        <v>42704</v>
      </c>
      <c r="M12">
        <v>6</v>
      </c>
      <c r="N12" s="25">
        <v>42492</v>
      </c>
      <c r="O12" s="16">
        <v>163110</v>
      </c>
      <c r="P12" s="16">
        <v>182520</v>
      </c>
      <c r="Q12" s="16">
        <v>0</v>
      </c>
      <c r="R12" s="16">
        <v>53598</v>
      </c>
      <c r="S12" s="16">
        <v>0</v>
      </c>
      <c r="T12" s="26">
        <v>182520</v>
      </c>
      <c r="U12" s="16">
        <v>163110</v>
      </c>
      <c r="V12" s="16">
        <v>163110</v>
      </c>
      <c r="W12" s="16">
        <v>19410</v>
      </c>
      <c r="X12" s="16">
        <v>0</v>
      </c>
      <c r="Y12" s="16">
        <v>182520</v>
      </c>
      <c r="Z12" s="21">
        <v>2735042950</v>
      </c>
      <c r="AA12" s="21" t="s">
        <v>246</v>
      </c>
      <c r="AB12">
        <v>0</v>
      </c>
    </row>
    <row r="13" spans="1:28" customFormat="1" x14ac:dyDescent="0.2">
      <c r="A13" s="21">
        <v>19</v>
      </c>
      <c r="B13" s="21" t="s">
        <v>247</v>
      </c>
      <c r="C13">
        <v>350</v>
      </c>
      <c r="D13" t="s">
        <v>216</v>
      </c>
      <c r="E13">
        <v>522</v>
      </c>
      <c r="F13">
        <v>0</v>
      </c>
      <c r="G13" t="s">
        <v>217</v>
      </c>
      <c r="H13" t="s">
        <v>218</v>
      </c>
      <c r="I13">
        <v>6000854000</v>
      </c>
      <c r="J13" s="21" t="s">
        <v>248</v>
      </c>
      <c r="K13" s="21" t="s">
        <v>220</v>
      </c>
      <c r="L13" s="21" t="s">
        <v>220</v>
      </c>
      <c r="M13">
        <v>0</v>
      </c>
      <c r="N13" s="25">
        <v>42589</v>
      </c>
      <c r="O13" s="16">
        <v>100000</v>
      </c>
      <c r="P13" s="16">
        <v>419000</v>
      </c>
      <c r="Q13" s="16">
        <v>0</v>
      </c>
      <c r="R13" s="16">
        <v>0</v>
      </c>
      <c r="S13" s="16">
        <v>0</v>
      </c>
      <c r="T13" s="26">
        <v>420000</v>
      </c>
      <c r="U13" s="16">
        <v>100000</v>
      </c>
      <c r="V13" s="16">
        <v>100000</v>
      </c>
      <c r="W13" s="16">
        <v>319000</v>
      </c>
      <c r="X13" s="16">
        <v>1000</v>
      </c>
      <c r="Y13" s="16">
        <v>419000</v>
      </c>
      <c r="Z13" s="21">
        <v>2825222950</v>
      </c>
      <c r="AA13" s="21" t="s">
        <v>220</v>
      </c>
      <c r="AB13">
        <v>0</v>
      </c>
    </row>
    <row r="14" spans="1:28" customFormat="1" x14ac:dyDescent="0.2">
      <c r="A14" s="21">
        <v>20</v>
      </c>
      <c r="B14" s="21" t="s">
        <v>249</v>
      </c>
      <c r="C14">
        <v>350</v>
      </c>
      <c r="D14" t="s">
        <v>216</v>
      </c>
      <c r="E14">
        <v>303</v>
      </c>
      <c r="F14">
        <v>0</v>
      </c>
      <c r="G14" t="s">
        <v>217</v>
      </c>
      <c r="H14" t="s">
        <v>218</v>
      </c>
      <c r="I14">
        <v>6000546000</v>
      </c>
      <c r="J14" s="21" t="s">
        <v>250</v>
      </c>
      <c r="K14" s="25">
        <v>42461</v>
      </c>
      <c r="L14" s="25">
        <v>42613</v>
      </c>
      <c r="M14">
        <v>6</v>
      </c>
      <c r="N14" s="25">
        <v>42389</v>
      </c>
      <c r="O14" s="16">
        <v>293787</v>
      </c>
      <c r="P14" s="16">
        <v>301129</v>
      </c>
      <c r="Q14" s="16">
        <v>0</v>
      </c>
      <c r="R14" s="16">
        <v>0</v>
      </c>
      <c r="S14" s="16">
        <v>0</v>
      </c>
      <c r="T14" s="26">
        <v>293787</v>
      </c>
      <c r="U14" s="16">
        <v>293787</v>
      </c>
      <c r="V14" s="16">
        <v>293787</v>
      </c>
      <c r="W14" s="16">
        <v>7342</v>
      </c>
      <c r="X14" s="16">
        <v>0</v>
      </c>
      <c r="Y14" s="16">
        <v>293787</v>
      </c>
      <c r="Z14" s="21">
        <v>2133032750</v>
      </c>
      <c r="AA14" s="21" t="s">
        <v>251</v>
      </c>
      <c r="AB14">
        <v>0</v>
      </c>
    </row>
    <row r="15" spans="1:28" customFormat="1" x14ac:dyDescent="0.2">
      <c r="A15" s="21">
        <v>21</v>
      </c>
      <c r="B15" s="21" t="s">
        <v>252</v>
      </c>
      <c r="C15">
        <v>350</v>
      </c>
      <c r="D15" t="s">
        <v>216</v>
      </c>
      <c r="E15">
        <v>0</v>
      </c>
      <c r="F15">
        <v>0</v>
      </c>
      <c r="G15" t="s">
        <v>217</v>
      </c>
      <c r="H15" t="s">
        <v>218</v>
      </c>
      <c r="I15">
        <v>6001694000</v>
      </c>
      <c r="J15" s="21" t="s">
        <v>253</v>
      </c>
      <c r="K15" s="25">
        <v>42561</v>
      </c>
      <c r="L15" s="21" t="s">
        <v>220</v>
      </c>
      <c r="M15">
        <v>6</v>
      </c>
      <c r="N15" s="25">
        <v>42561</v>
      </c>
      <c r="O15" s="16">
        <v>106470</v>
      </c>
      <c r="P15" s="16">
        <v>152100</v>
      </c>
      <c r="Q15" s="16">
        <v>0</v>
      </c>
      <c r="R15" s="16">
        <v>0</v>
      </c>
      <c r="S15" s="16">
        <v>0</v>
      </c>
      <c r="T15" s="26">
        <v>131000</v>
      </c>
      <c r="U15" s="16">
        <v>91000</v>
      </c>
      <c r="V15" s="16">
        <v>106470</v>
      </c>
      <c r="W15" s="16">
        <v>45630</v>
      </c>
      <c r="X15" s="16">
        <v>1000</v>
      </c>
      <c r="Y15" s="16">
        <v>130000</v>
      </c>
      <c r="Z15" s="21">
        <v>2735542950</v>
      </c>
      <c r="AA15" s="21" t="s">
        <v>254</v>
      </c>
      <c r="AB15">
        <v>0</v>
      </c>
    </row>
    <row r="16" spans="1:28" customFormat="1" x14ac:dyDescent="0.2">
      <c r="A16" s="21">
        <v>22</v>
      </c>
      <c r="B16" s="21" t="s">
        <v>255</v>
      </c>
      <c r="C16">
        <v>120</v>
      </c>
      <c r="D16" t="s">
        <v>137</v>
      </c>
      <c r="E16">
        <v>569</v>
      </c>
      <c r="F16">
        <v>0</v>
      </c>
      <c r="G16" t="s">
        <v>217</v>
      </c>
      <c r="H16" t="s">
        <v>218</v>
      </c>
      <c r="I16">
        <v>6003050000</v>
      </c>
      <c r="J16" s="21" t="s">
        <v>256</v>
      </c>
      <c r="K16" s="25">
        <v>42592</v>
      </c>
      <c r="L16" s="21" t="s">
        <v>220</v>
      </c>
      <c r="M16">
        <v>6</v>
      </c>
      <c r="N16" s="25">
        <v>42593</v>
      </c>
      <c r="O16" s="16">
        <v>0</v>
      </c>
      <c r="P16" s="16">
        <v>149760</v>
      </c>
      <c r="Q16" s="16">
        <v>0</v>
      </c>
      <c r="R16" s="16">
        <v>0</v>
      </c>
      <c r="S16" s="16">
        <v>0</v>
      </c>
      <c r="T16" s="26">
        <v>149760</v>
      </c>
      <c r="U16" s="16">
        <v>0</v>
      </c>
      <c r="V16" s="16">
        <v>0</v>
      </c>
      <c r="W16" s="16">
        <v>149760</v>
      </c>
      <c r="X16" s="16">
        <v>0</v>
      </c>
      <c r="Y16" s="16">
        <v>149760</v>
      </c>
      <c r="Z16" s="21">
        <v>2875692750</v>
      </c>
      <c r="AA16" s="21" t="s">
        <v>220</v>
      </c>
      <c r="AB16">
        <v>0</v>
      </c>
    </row>
    <row r="17" spans="1:28" customFormat="1" x14ac:dyDescent="0.2">
      <c r="A17" s="21">
        <v>23</v>
      </c>
      <c r="B17" s="21" t="s">
        <v>257</v>
      </c>
      <c r="C17">
        <v>350</v>
      </c>
      <c r="D17" t="s">
        <v>216</v>
      </c>
      <c r="E17">
        <v>541</v>
      </c>
      <c r="F17">
        <v>0</v>
      </c>
      <c r="G17" t="s">
        <v>217</v>
      </c>
      <c r="H17" t="s">
        <v>218</v>
      </c>
      <c r="I17">
        <v>6003051000</v>
      </c>
      <c r="J17" s="21" t="s">
        <v>258</v>
      </c>
      <c r="K17" s="25">
        <v>42597</v>
      </c>
      <c r="L17" s="21" t="s">
        <v>220</v>
      </c>
      <c r="M17">
        <v>6</v>
      </c>
      <c r="N17" s="25">
        <v>42564</v>
      </c>
      <c r="O17" s="16">
        <v>452415</v>
      </c>
      <c r="P17" s="16">
        <v>577500</v>
      </c>
      <c r="Q17" s="16">
        <v>0</v>
      </c>
      <c r="R17" s="16">
        <v>45242</v>
      </c>
      <c r="S17" s="16">
        <v>0</v>
      </c>
      <c r="T17" s="26">
        <v>462486</v>
      </c>
      <c r="U17" s="16">
        <v>452415</v>
      </c>
      <c r="V17" s="16">
        <v>452415</v>
      </c>
      <c r="W17" s="16">
        <v>125035</v>
      </c>
      <c r="X17" s="16">
        <v>486</v>
      </c>
      <c r="Y17" s="16">
        <v>462000</v>
      </c>
      <c r="Z17" s="21">
        <v>2745412750</v>
      </c>
      <c r="AA17" s="21" t="s">
        <v>259</v>
      </c>
      <c r="AB17">
        <v>0</v>
      </c>
    </row>
    <row r="18" spans="1:28" customFormat="1" x14ac:dyDescent="0.2">
      <c r="A18" s="21">
        <v>24</v>
      </c>
      <c r="B18" s="21" t="s">
        <v>260</v>
      </c>
      <c r="C18">
        <v>350</v>
      </c>
      <c r="D18" t="s">
        <v>216</v>
      </c>
      <c r="E18">
        <v>0</v>
      </c>
      <c r="F18">
        <v>0</v>
      </c>
      <c r="G18" t="s">
        <v>217</v>
      </c>
      <c r="H18" t="s">
        <v>218</v>
      </c>
      <c r="I18">
        <v>6001860000</v>
      </c>
      <c r="J18" s="21" t="s">
        <v>241</v>
      </c>
      <c r="K18" s="25">
        <v>42370</v>
      </c>
      <c r="L18" s="25">
        <v>42735</v>
      </c>
      <c r="M18">
        <v>6</v>
      </c>
      <c r="N18" s="25">
        <v>42606</v>
      </c>
      <c r="O18" s="16">
        <v>12285</v>
      </c>
      <c r="P18" s="16">
        <v>43875</v>
      </c>
      <c r="Q18" s="16">
        <v>0</v>
      </c>
      <c r="R18" s="16">
        <v>0</v>
      </c>
      <c r="S18" s="16">
        <v>0</v>
      </c>
      <c r="T18" s="26">
        <v>35100</v>
      </c>
      <c r="U18" s="16">
        <v>12285</v>
      </c>
      <c r="V18" s="16">
        <v>12285</v>
      </c>
      <c r="W18" s="16">
        <v>31590</v>
      </c>
      <c r="X18" s="16">
        <v>0</v>
      </c>
      <c r="Y18" s="16">
        <v>35100</v>
      </c>
      <c r="Z18" s="21">
        <v>2118852950</v>
      </c>
      <c r="AA18" s="21" t="s">
        <v>261</v>
      </c>
      <c r="AB18">
        <v>0</v>
      </c>
    </row>
    <row r="19" spans="1:28" customFormat="1" x14ac:dyDescent="0.2">
      <c r="A19" s="21">
        <v>25</v>
      </c>
      <c r="B19" s="21" t="s">
        <v>262</v>
      </c>
      <c r="C19">
        <v>350</v>
      </c>
      <c r="D19" t="s">
        <v>216</v>
      </c>
      <c r="E19">
        <v>0</v>
      </c>
      <c r="F19">
        <v>0</v>
      </c>
      <c r="G19" t="s">
        <v>217</v>
      </c>
      <c r="H19" t="s">
        <v>218</v>
      </c>
      <c r="I19">
        <v>6001860000</v>
      </c>
      <c r="J19" s="21" t="s">
        <v>241</v>
      </c>
      <c r="K19" s="25">
        <v>42370</v>
      </c>
      <c r="L19" s="25">
        <v>42735</v>
      </c>
      <c r="M19">
        <v>6</v>
      </c>
      <c r="N19" s="25">
        <v>42606</v>
      </c>
      <c r="O19" s="16">
        <v>28665</v>
      </c>
      <c r="P19" s="16">
        <v>102375</v>
      </c>
      <c r="Q19" s="16">
        <v>0</v>
      </c>
      <c r="R19" s="16">
        <v>0</v>
      </c>
      <c r="S19" s="16">
        <v>0</v>
      </c>
      <c r="T19" s="26">
        <v>70000</v>
      </c>
      <c r="U19" s="16">
        <v>24500</v>
      </c>
      <c r="V19" s="16">
        <v>28665</v>
      </c>
      <c r="W19" s="16">
        <v>73710</v>
      </c>
      <c r="X19" s="16">
        <v>0</v>
      </c>
      <c r="Y19" s="16">
        <v>70000</v>
      </c>
      <c r="Z19" s="21">
        <v>2118852950</v>
      </c>
      <c r="AA19" s="21" t="s">
        <v>263</v>
      </c>
      <c r="AB19">
        <v>0</v>
      </c>
    </row>
    <row r="20" spans="1:28" customFormat="1" x14ac:dyDescent="0.2">
      <c r="A20" s="21">
        <v>26</v>
      </c>
      <c r="B20" s="21" t="s">
        <v>264</v>
      </c>
      <c r="C20">
        <v>350</v>
      </c>
      <c r="D20" t="s">
        <v>216</v>
      </c>
      <c r="E20">
        <v>904</v>
      </c>
      <c r="F20">
        <v>0</v>
      </c>
      <c r="G20" t="s">
        <v>217</v>
      </c>
      <c r="H20" t="s">
        <v>218</v>
      </c>
      <c r="I20">
        <v>6001839000</v>
      </c>
      <c r="J20" s="21" t="s">
        <v>265</v>
      </c>
      <c r="K20" s="21" t="s">
        <v>220</v>
      </c>
      <c r="L20" s="21" t="s">
        <v>220</v>
      </c>
      <c r="M20">
        <v>0</v>
      </c>
      <c r="N20" s="25">
        <v>42642</v>
      </c>
      <c r="O20" s="16">
        <v>150526</v>
      </c>
      <c r="P20" s="16">
        <v>273686</v>
      </c>
      <c r="Q20" s="16">
        <v>0</v>
      </c>
      <c r="R20" s="16">
        <v>0</v>
      </c>
      <c r="S20" s="16">
        <v>0</v>
      </c>
      <c r="T20" s="26">
        <v>273686</v>
      </c>
      <c r="U20" s="16">
        <v>150526.5</v>
      </c>
      <c r="V20" s="16">
        <v>150526.5</v>
      </c>
      <c r="W20" s="16">
        <v>123160</v>
      </c>
      <c r="X20" s="16">
        <v>0</v>
      </c>
      <c r="Y20" s="16">
        <v>273686</v>
      </c>
      <c r="Z20" s="21">
        <v>2129042950</v>
      </c>
      <c r="AA20" s="21" t="s">
        <v>266</v>
      </c>
      <c r="AB20">
        <v>0</v>
      </c>
    </row>
    <row r="21" spans="1:28" customFormat="1" x14ac:dyDescent="0.2">
      <c r="A21" s="21">
        <v>27</v>
      </c>
      <c r="B21" s="21" t="s">
        <v>267</v>
      </c>
      <c r="C21">
        <v>350</v>
      </c>
      <c r="D21" t="s">
        <v>216</v>
      </c>
      <c r="E21">
        <v>904</v>
      </c>
      <c r="F21">
        <v>0</v>
      </c>
      <c r="G21" t="s">
        <v>217</v>
      </c>
      <c r="H21" t="s">
        <v>218</v>
      </c>
      <c r="I21">
        <v>6001860000</v>
      </c>
      <c r="J21" s="21" t="s">
        <v>241</v>
      </c>
      <c r="K21" s="21" t="s">
        <v>220</v>
      </c>
      <c r="L21" s="21" t="s">
        <v>220</v>
      </c>
      <c r="M21">
        <v>0</v>
      </c>
      <c r="N21" s="25">
        <v>41666</v>
      </c>
      <c r="O21" s="16">
        <v>122523</v>
      </c>
      <c r="P21" s="16">
        <v>222768</v>
      </c>
      <c r="Q21" s="16">
        <v>0</v>
      </c>
      <c r="R21" s="16">
        <v>0</v>
      </c>
      <c r="S21" s="16">
        <v>0</v>
      </c>
      <c r="T21" s="26">
        <v>222768</v>
      </c>
      <c r="U21" s="16">
        <v>122522.6</v>
      </c>
      <c r="V21" s="16">
        <v>122522.6</v>
      </c>
      <c r="W21" s="16">
        <v>100245</v>
      </c>
      <c r="X21" s="16">
        <v>0</v>
      </c>
      <c r="Y21" s="16">
        <v>222768</v>
      </c>
      <c r="Z21" s="21">
        <v>2129042950</v>
      </c>
      <c r="AA21" s="21" t="s">
        <v>268</v>
      </c>
      <c r="AB21">
        <v>0</v>
      </c>
    </row>
    <row r="22" spans="1:28" customFormat="1" x14ac:dyDescent="0.2">
      <c r="A22" s="21">
        <v>28</v>
      </c>
      <c r="B22" s="21" t="s">
        <v>269</v>
      </c>
      <c r="C22">
        <v>350</v>
      </c>
      <c r="D22" t="s">
        <v>216</v>
      </c>
      <c r="E22">
        <v>904</v>
      </c>
      <c r="F22">
        <v>0</v>
      </c>
      <c r="G22" t="s">
        <v>217</v>
      </c>
      <c r="H22" t="s">
        <v>218</v>
      </c>
      <c r="I22">
        <v>6003022000</v>
      </c>
      <c r="J22" s="21" t="s">
        <v>270</v>
      </c>
      <c r="K22" s="21" t="s">
        <v>220</v>
      </c>
      <c r="L22" s="21" t="s">
        <v>220</v>
      </c>
      <c r="M22">
        <v>0</v>
      </c>
      <c r="N22" s="25">
        <v>41666</v>
      </c>
      <c r="O22" s="16">
        <v>116834</v>
      </c>
      <c r="P22" s="16">
        <v>212425</v>
      </c>
      <c r="Q22" s="16">
        <v>0</v>
      </c>
      <c r="R22" s="16">
        <v>0</v>
      </c>
      <c r="S22" s="16">
        <v>0</v>
      </c>
      <c r="T22" s="26">
        <v>212425.2</v>
      </c>
      <c r="U22" s="16">
        <v>116834</v>
      </c>
      <c r="V22" s="16">
        <v>116834</v>
      </c>
      <c r="W22" s="16">
        <v>95591</v>
      </c>
      <c r="X22" s="16">
        <v>0</v>
      </c>
      <c r="Y22" s="16">
        <v>212425.2</v>
      </c>
      <c r="Z22" s="21">
        <v>2129042950</v>
      </c>
      <c r="AA22" s="21" t="s">
        <v>271</v>
      </c>
      <c r="AB22">
        <v>0</v>
      </c>
    </row>
    <row r="23" spans="1:28" customFormat="1" x14ac:dyDescent="0.2">
      <c r="A23" s="21">
        <v>29</v>
      </c>
      <c r="B23" s="21" t="s">
        <v>272</v>
      </c>
      <c r="C23">
        <v>350</v>
      </c>
      <c r="D23" t="s">
        <v>216</v>
      </c>
      <c r="E23">
        <v>904</v>
      </c>
      <c r="F23">
        <v>0</v>
      </c>
      <c r="G23" t="s">
        <v>217</v>
      </c>
      <c r="H23" t="s">
        <v>218</v>
      </c>
      <c r="I23">
        <v>6001902000</v>
      </c>
      <c r="J23" s="21" t="s">
        <v>273</v>
      </c>
      <c r="K23" s="21" t="s">
        <v>220</v>
      </c>
      <c r="L23" s="21" t="s">
        <v>220</v>
      </c>
      <c r="M23">
        <v>6</v>
      </c>
      <c r="N23" s="25">
        <v>42654</v>
      </c>
      <c r="O23" s="16">
        <v>202995</v>
      </c>
      <c r="P23" s="16">
        <v>524160</v>
      </c>
      <c r="Q23" s="16">
        <v>0</v>
      </c>
      <c r="R23" s="16">
        <v>0</v>
      </c>
      <c r="S23" s="16">
        <v>0</v>
      </c>
      <c r="T23" s="26">
        <v>524160</v>
      </c>
      <c r="U23" s="16">
        <v>202995</v>
      </c>
      <c r="V23" s="16">
        <v>202995</v>
      </c>
      <c r="W23" s="16">
        <v>321165</v>
      </c>
      <c r="X23" s="16">
        <v>0</v>
      </c>
      <c r="Y23" s="16">
        <v>524160</v>
      </c>
      <c r="Z23" s="21">
        <v>2129042950</v>
      </c>
      <c r="AA23" s="21" t="s">
        <v>274</v>
      </c>
      <c r="AB23">
        <v>0</v>
      </c>
    </row>
    <row r="24" spans="1:28" customFormat="1" x14ac:dyDescent="0.2">
      <c r="A24" s="21">
        <v>31</v>
      </c>
      <c r="B24" s="21" t="s">
        <v>275</v>
      </c>
      <c r="C24">
        <v>350</v>
      </c>
      <c r="D24" t="s">
        <v>216</v>
      </c>
      <c r="E24">
        <v>904</v>
      </c>
      <c r="F24">
        <v>0</v>
      </c>
      <c r="G24" t="s">
        <v>217</v>
      </c>
      <c r="H24" t="s">
        <v>218</v>
      </c>
      <c r="I24">
        <v>6000330000</v>
      </c>
      <c r="J24" s="21" t="s">
        <v>276</v>
      </c>
      <c r="K24" s="21" t="s">
        <v>220</v>
      </c>
      <c r="L24" s="21" t="s">
        <v>220</v>
      </c>
      <c r="M24">
        <v>6</v>
      </c>
      <c r="N24" s="25">
        <v>42654</v>
      </c>
      <c r="O24" s="16">
        <v>167310</v>
      </c>
      <c r="P24" s="16">
        <v>304200</v>
      </c>
      <c r="Q24" s="16">
        <v>0</v>
      </c>
      <c r="R24" s="16">
        <v>0</v>
      </c>
      <c r="S24" s="16">
        <v>0</v>
      </c>
      <c r="T24" s="26">
        <v>304200</v>
      </c>
      <c r="U24" s="16">
        <v>167310</v>
      </c>
      <c r="V24" s="16">
        <v>167310</v>
      </c>
      <c r="W24" s="16">
        <v>136890</v>
      </c>
      <c r="X24" s="16">
        <v>0</v>
      </c>
      <c r="Y24" s="16">
        <v>304200</v>
      </c>
      <c r="Z24" s="21">
        <v>2129042950</v>
      </c>
      <c r="AA24" s="21" t="s">
        <v>277</v>
      </c>
      <c r="AB24">
        <v>0</v>
      </c>
    </row>
    <row r="25" spans="1:28" customFormat="1" x14ac:dyDescent="0.2">
      <c r="A25" s="21">
        <v>33</v>
      </c>
      <c r="B25" s="21" t="s">
        <v>278</v>
      </c>
      <c r="C25">
        <v>350</v>
      </c>
      <c r="D25" t="s">
        <v>216</v>
      </c>
      <c r="E25">
        <v>303</v>
      </c>
      <c r="F25">
        <v>0</v>
      </c>
      <c r="G25" t="s">
        <v>217</v>
      </c>
      <c r="H25" t="s">
        <v>218</v>
      </c>
      <c r="I25">
        <v>6003057000</v>
      </c>
      <c r="J25" s="21" t="s">
        <v>279</v>
      </c>
      <c r="K25" s="21" t="s">
        <v>220</v>
      </c>
      <c r="L25" s="21" t="s">
        <v>220</v>
      </c>
      <c r="M25">
        <v>6</v>
      </c>
      <c r="N25" s="25">
        <v>42568</v>
      </c>
      <c r="O25" s="16">
        <v>119921</v>
      </c>
      <c r="P25" s="16">
        <v>129965</v>
      </c>
      <c r="Q25" s="16">
        <v>0</v>
      </c>
      <c r="R25" s="16">
        <v>0</v>
      </c>
      <c r="S25" s="16">
        <v>0</v>
      </c>
      <c r="T25" s="26">
        <v>129965</v>
      </c>
      <c r="U25" s="16">
        <v>119921</v>
      </c>
      <c r="V25" s="16">
        <v>119921</v>
      </c>
      <c r="W25" s="16">
        <v>10044</v>
      </c>
      <c r="X25" s="16">
        <v>0</v>
      </c>
      <c r="Y25" s="16">
        <v>129965</v>
      </c>
      <c r="Z25" s="21">
        <v>2133032750</v>
      </c>
      <c r="AA25" s="21" t="s">
        <v>280</v>
      </c>
      <c r="AB25">
        <v>0</v>
      </c>
    </row>
    <row r="26" spans="1:28" customFormat="1" x14ac:dyDescent="0.2">
      <c r="A26" s="21">
        <v>34</v>
      </c>
      <c r="B26" s="21" t="s">
        <v>281</v>
      </c>
      <c r="C26">
        <v>350</v>
      </c>
      <c r="D26" t="s">
        <v>216</v>
      </c>
      <c r="E26">
        <v>303</v>
      </c>
      <c r="F26">
        <v>0</v>
      </c>
      <c r="G26" t="s">
        <v>217</v>
      </c>
      <c r="H26" t="s">
        <v>218</v>
      </c>
      <c r="I26">
        <v>6003058000</v>
      </c>
      <c r="J26" s="21" t="s">
        <v>282</v>
      </c>
      <c r="K26" s="21" t="s">
        <v>220</v>
      </c>
      <c r="L26" s="21" t="s">
        <v>220</v>
      </c>
      <c r="M26">
        <v>0</v>
      </c>
      <c r="N26" s="25">
        <v>42654</v>
      </c>
      <c r="O26" s="16">
        <v>367402</v>
      </c>
      <c r="P26" s="16">
        <v>367402</v>
      </c>
      <c r="Q26" s="16">
        <v>0</v>
      </c>
      <c r="R26" s="16">
        <v>0</v>
      </c>
      <c r="S26" s="16">
        <v>0</v>
      </c>
      <c r="T26" s="26">
        <v>367402</v>
      </c>
      <c r="U26" s="16">
        <v>367402</v>
      </c>
      <c r="V26" s="16">
        <v>367402</v>
      </c>
      <c r="W26" s="16">
        <v>0</v>
      </c>
      <c r="X26" s="16">
        <v>0</v>
      </c>
      <c r="Y26" s="16">
        <v>367402</v>
      </c>
      <c r="Z26" s="21">
        <v>2133032750</v>
      </c>
      <c r="AA26" s="21" t="s">
        <v>283</v>
      </c>
      <c r="AB26">
        <v>0</v>
      </c>
    </row>
    <row r="27" spans="1:28" customFormat="1" x14ac:dyDescent="0.2">
      <c r="A27" s="21">
        <v>35</v>
      </c>
      <c r="B27" s="21" t="s">
        <v>284</v>
      </c>
      <c r="C27">
        <v>350</v>
      </c>
      <c r="D27" t="s">
        <v>216</v>
      </c>
      <c r="E27">
        <v>0</v>
      </c>
      <c r="F27">
        <v>0</v>
      </c>
      <c r="G27" t="s">
        <v>217</v>
      </c>
      <c r="H27" t="s">
        <v>218</v>
      </c>
      <c r="I27">
        <v>6001478000</v>
      </c>
      <c r="J27" s="21" t="s">
        <v>285</v>
      </c>
      <c r="K27" s="21" t="s">
        <v>220</v>
      </c>
      <c r="L27" s="21" t="s">
        <v>220</v>
      </c>
      <c r="M27">
        <v>6</v>
      </c>
      <c r="N27" s="25">
        <v>42496</v>
      </c>
      <c r="O27" s="16">
        <v>1139169</v>
      </c>
      <c r="P27" s="16">
        <v>1153846</v>
      </c>
      <c r="Q27" s="16">
        <v>0</v>
      </c>
      <c r="R27" s="16">
        <v>69448</v>
      </c>
      <c r="S27" s="16">
        <v>0</v>
      </c>
      <c r="T27" s="26">
        <v>2640770</v>
      </c>
      <c r="U27" s="16">
        <v>1139168.96</v>
      </c>
      <c r="V27" s="16">
        <v>1139168.96</v>
      </c>
      <c r="W27" s="16">
        <v>14677</v>
      </c>
      <c r="X27" s="16">
        <v>1486924</v>
      </c>
      <c r="Y27" s="16">
        <v>1153846</v>
      </c>
      <c r="Z27" s="21">
        <v>2745022750</v>
      </c>
      <c r="AA27" s="21" t="s">
        <v>286</v>
      </c>
      <c r="AB27">
        <v>0</v>
      </c>
    </row>
    <row r="28" spans="1:28" customFormat="1" x14ac:dyDescent="0.2">
      <c r="A28" s="21">
        <v>36</v>
      </c>
      <c r="B28" s="21" t="s">
        <v>287</v>
      </c>
      <c r="C28">
        <v>350</v>
      </c>
      <c r="D28" t="s">
        <v>216</v>
      </c>
      <c r="E28">
        <v>526</v>
      </c>
      <c r="F28">
        <v>0</v>
      </c>
      <c r="G28" t="s">
        <v>217</v>
      </c>
      <c r="H28" t="s">
        <v>218</v>
      </c>
      <c r="I28">
        <v>6000267000</v>
      </c>
      <c r="J28" s="21" t="s">
        <v>288</v>
      </c>
      <c r="K28" s="21" t="s">
        <v>220</v>
      </c>
      <c r="L28" s="21" t="s">
        <v>220</v>
      </c>
      <c r="M28">
        <v>0</v>
      </c>
      <c r="N28" s="25">
        <v>42500</v>
      </c>
      <c r="O28" s="16">
        <v>51481</v>
      </c>
      <c r="P28" s="16">
        <v>85752</v>
      </c>
      <c r="Q28" s="16">
        <v>0</v>
      </c>
      <c r="R28" s="16">
        <v>5148</v>
      </c>
      <c r="S28" s="16">
        <v>0</v>
      </c>
      <c r="T28" s="26">
        <v>85752</v>
      </c>
      <c r="U28" s="16">
        <v>51480.959999999999</v>
      </c>
      <c r="V28" s="16">
        <v>51480.959999999999</v>
      </c>
      <c r="W28" s="16">
        <v>34271</v>
      </c>
      <c r="X28" s="16">
        <v>0</v>
      </c>
      <c r="Y28" s="16">
        <v>85752</v>
      </c>
      <c r="Z28" s="21">
        <v>2815262750</v>
      </c>
      <c r="AA28" s="21" t="s">
        <v>289</v>
      </c>
      <c r="AB28">
        <v>0</v>
      </c>
    </row>
    <row r="29" spans="1:28" customFormat="1" x14ac:dyDescent="0.2">
      <c r="A29" s="21">
        <v>37</v>
      </c>
      <c r="B29" s="21" t="s">
        <v>290</v>
      </c>
      <c r="C29">
        <v>120</v>
      </c>
      <c r="D29" t="s">
        <v>137</v>
      </c>
      <c r="E29">
        <v>0</v>
      </c>
      <c r="F29">
        <v>0</v>
      </c>
      <c r="G29" t="s">
        <v>217</v>
      </c>
      <c r="H29" t="s">
        <v>218</v>
      </c>
      <c r="I29">
        <v>6000836000</v>
      </c>
      <c r="J29" s="21" t="s">
        <v>225</v>
      </c>
      <c r="K29" s="21" t="s">
        <v>220</v>
      </c>
      <c r="L29" s="21" t="s">
        <v>220</v>
      </c>
      <c r="M29">
        <v>6</v>
      </c>
      <c r="N29" s="25">
        <v>42647</v>
      </c>
      <c r="O29" s="16">
        <v>0</v>
      </c>
      <c r="P29" s="16">
        <v>1570444</v>
      </c>
      <c r="Q29" s="16">
        <v>0</v>
      </c>
      <c r="R29" s="16">
        <v>0</v>
      </c>
      <c r="S29" s="16">
        <v>0</v>
      </c>
      <c r="T29" s="26">
        <v>1570444</v>
      </c>
      <c r="U29" s="16">
        <v>0</v>
      </c>
      <c r="V29" s="16">
        <v>0</v>
      </c>
      <c r="W29" s="16">
        <v>1570444</v>
      </c>
      <c r="X29" s="16">
        <v>0</v>
      </c>
      <c r="Y29" s="16">
        <v>1570444</v>
      </c>
      <c r="Z29" s="21">
        <v>2815702750</v>
      </c>
      <c r="AA29" s="21" t="s">
        <v>291</v>
      </c>
      <c r="AB29">
        <v>0</v>
      </c>
    </row>
    <row r="30" spans="1:28" customFormat="1" x14ac:dyDescent="0.2">
      <c r="A30" s="21">
        <v>38</v>
      </c>
      <c r="B30" s="21" t="s">
        <v>292</v>
      </c>
      <c r="C30">
        <v>350</v>
      </c>
      <c r="D30" t="s">
        <v>216</v>
      </c>
      <c r="E30">
        <v>0</v>
      </c>
      <c r="F30">
        <v>0</v>
      </c>
      <c r="G30" t="s">
        <v>217</v>
      </c>
      <c r="H30" t="s">
        <v>218</v>
      </c>
      <c r="I30">
        <v>6001871000</v>
      </c>
      <c r="J30" s="21" t="s">
        <v>293</v>
      </c>
      <c r="K30" s="21" t="s">
        <v>220</v>
      </c>
      <c r="L30" s="21" t="s">
        <v>220</v>
      </c>
      <c r="M30">
        <v>0</v>
      </c>
      <c r="N30" s="25">
        <v>42662</v>
      </c>
      <c r="O30" s="16">
        <v>200000</v>
      </c>
      <c r="P30" s="16">
        <v>200000</v>
      </c>
      <c r="Q30" s="16">
        <v>0</v>
      </c>
      <c r="R30" s="16">
        <v>0</v>
      </c>
      <c r="S30" s="16">
        <v>0</v>
      </c>
      <c r="T30" s="26">
        <v>200000</v>
      </c>
      <c r="U30" s="16">
        <v>200000</v>
      </c>
      <c r="V30" s="16">
        <v>200000</v>
      </c>
      <c r="W30" s="16">
        <v>0</v>
      </c>
      <c r="X30" s="16">
        <v>0</v>
      </c>
      <c r="Y30" s="16">
        <v>200000</v>
      </c>
      <c r="Z30" s="21">
        <v>2734122750</v>
      </c>
      <c r="AA30" s="21" t="s">
        <v>294</v>
      </c>
      <c r="AB30">
        <v>0</v>
      </c>
    </row>
    <row r="31" spans="1:28" customFormat="1" x14ac:dyDescent="0.2">
      <c r="A31" s="21">
        <v>39</v>
      </c>
      <c r="B31" s="21" t="s">
        <v>295</v>
      </c>
      <c r="C31">
        <v>350</v>
      </c>
      <c r="D31" t="s">
        <v>216</v>
      </c>
      <c r="E31">
        <v>0</v>
      </c>
      <c r="F31">
        <v>0</v>
      </c>
      <c r="G31" t="s">
        <v>217</v>
      </c>
      <c r="H31" t="s">
        <v>218</v>
      </c>
      <c r="I31">
        <v>6000002015</v>
      </c>
      <c r="J31" s="21" t="s">
        <v>296</v>
      </c>
      <c r="K31" s="21" t="s">
        <v>220</v>
      </c>
      <c r="L31" s="21" t="s">
        <v>220</v>
      </c>
      <c r="M31">
        <v>6</v>
      </c>
      <c r="N31" s="25">
        <v>41933</v>
      </c>
      <c r="O31" s="16">
        <v>250000</v>
      </c>
      <c r="P31" s="16">
        <v>250000</v>
      </c>
      <c r="Q31" s="16">
        <v>0</v>
      </c>
      <c r="R31" s="16">
        <v>0</v>
      </c>
      <c r="S31" s="16">
        <v>0</v>
      </c>
      <c r="T31" s="26">
        <v>350000</v>
      </c>
      <c r="U31" s="16">
        <v>250000</v>
      </c>
      <c r="V31" s="16">
        <v>250000</v>
      </c>
      <c r="W31" s="16">
        <v>0</v>
      </c>
      <c r="X31" s="16">
        <v>100000</v>
      </c>
      <c r="Y31" s="16">
        <v>250000</v>
      </c>
      <c r="Z31" s="21">
        <v>2749272750</v>
      </c>
      <c r="AA31" s="21" t="s">
        <v>220</v>
      </c>
      <c r="AB31">
        <v>0</v>
      </c>
    </row>
    <row r="32" spans="1:28" customFormat="1" x14ac:dyDescent="0.2">
      <c r="A32" s="21">
        <v>40</v>
      </c>
      <c r="B32" s="21" t="s">
        <v>297</v>
      </c>
      <c r="C32">
        <v>120</v>
      </c>
      <c r="D32" t="s">
        <v>137</v>
      </c>
      <c r="E32">
        <v>0</v>
      </c>
      <c r="F32">
        <v>0</v>
      </c>
      <c r="G32" t="s">
        <v>217</v>
      </c>
      <c r="H32" t="s">
        <v>218</v>
      </c>
      <c r="I32">
        <v>6003060000</v>
      </c>
      <c r="J32" s="21" t="s">
        <v>298</v>
      </c>
      <c r="K32" s="21" t="s">
        <v>220</v>
      </c>
      <c r="L32" s="21" t="s">
        <v>220</v>
      </c>
      <c r="M32">
        <v>6</v>
      </c>
      <c r="N32" s="25">
        <v>43100</v>
      </c>
      <c r="O32" s="16">
        <v>0</v>
      </c>
      <c r="P32" s="16">
        <v>0</v>
      </c>
      <c r="Q32" s="16">
        <v>0</v>
      </c>
      <c r="R32" s="16">
        <v>0</v>
      </c>
      <c r="S32" s="16">
        <v>0</v>
      </c>
      <c r="T32" s="26">
        <v>360000</v>
      </c>
      <c r="U32" s="16">
        <v>0</v>
      </c>
      <c r="V32" s="16">
        <v>0</v>
      </c>
      <c r="W32" s="16">
        <v>0</v>
      </c>
      <c r="X32" s="16">
        <v>360000</v>
      </c>
      <c r="Y32" s="16">
        <v>0</v>
      </c>
      <c r="Z32" s="21">
        <v>1623600750</v>
      </c>
      <c r="AA32" s="21" t="s">
        <v>220</v>
      </c>
      <c r="AB32">
        <v>0</v>
      </c>
    </row>
    <row r="33" spans="1:28" customFormat="1" x14ac:dyDescent="0.2">
      <c r="A33" s="21">
        <v>41</v>
      </c>
      <c r="B33" s="21" t="s">
        <v>299</v>
      </c>
      <c r="C33">
        <v>350</v>
      </c>
      <c r="D33" t="s">
        <v>216</v>
      </c>
      <c r="E33">
        <v>322</v>
      </c>
      <c r="F33">
        <v>0</v>
      </c>
      <c r="G33" t="s">
        <v>217</v>
      </c>
      <c r="H33" t="s">
        <v>218</v>
      </c>
      <c r="I33">
        <v>6000648000</v>
      </c>
      <c r="J33" s="21" t="s">
        <v>300</v>
      </c>
      <c r="K33" s="21" t="s">
        <v>220</v>
      </c>
      <c r="L33" s="21" t="s">
        <v>220</v>
      </c>
      <c r="M33">
        <v>0</v>
      </c>
      <c r="N33" s="25">
        <v>42571</v>
      </c>
      <c r="O33" s="16">
        <v>3190242</v>
      </c>
      <c r="P33" s="16">
        <v>13972506</v>
      </c>
      <c r="Q33" s="16">
        <v>0</v>
      </c>
      <c r="R33" s="16">
        <v>0</v>
      </c>
      <c r="S33" s="16">
        <v>0</v>
      </c>
      <c r="T33" s="26">
        <v>5971156.3300000001</v>
      </c>
      <c r="U33" s="16">
        <v>2726702.84</v>
      </c>
      <c r="V33" s="16">
        <v>3190242.32</v>
      </c>
      <c r="W33" s="16">
        <v>10782264</v>
      </c>
      <c r="X33" s="16">
        <v>0</v>
      </c>
      <c r="Y33" s="16">
        <v>5971156.3300000001</v>
      </c>
      <c r="Z33" s="21">
        <v>2133222750</v>
      </c>
      <c r="AA33" s="21" t="s">
        <v>301</v>
      </c>
      <c r="AB33">
        <v>0</v>
      </c>
    </row>
    <row r="34" spans="1:28" customFormat="1" x14ac:dyDescent="0.2">
      <c r="A34" s="21">
        <v>42</v>
      </c>
      <c r="B34" s="21" t="s">
        <v>299</v>
      </c>
      <c r="C34">
        <v>350</v>
      </c>
      <c r="D34" t="s">
        <v>216</v>
      </c>
      <c r="E34">
        <v>322</v>
      </c>
      <c r="F34">
        <v>0</v>
      </c>
      <c r="G34" t="s">
        <v>222</v>
      </c>
      <c r="H34" t="s">
        <v>218</v>
      </c>
      <c r="I34">
        <v>6001857000</v>
      </c>
      <c r="J34" s="21" t="s">
        <v>302</v>
      </c>
      <c r="K34" s="21" t="s">
        <v>220</v>
      </c>
      <c r="L34" s="21" t="s">
        <v>220</v>
      </c>
      <c r="M34">
        <v>12</v>
      </c>
      <c r="N34" s="25">
        <v>41821</v>
      </c>
      <c r="O34" s="16">
        <v>71780</v>
      </c>
      <c r="P34" s="16">
        <v>157191</v>
      </c>
      <c r="Q34" s="16">
        <v>0</v>
      </c>
      <c r="R34" s="16">
        <v>0</v>
      </c>
      <c r="S34" s="16">
        <v>0</v>
      </c>
      <c r="T34" s="26">
        <v>5971156.3300000001</v>
      </c>
      <c r="U34" s="16">
        <v>61350.81</v>
      </c>
      <c r="V34" s="16">
        <v>71780.45</v>
      </c>
      <c r="W34" s="16">
        <v>85410</v>
      </c>
      <c r="X34" s="16">
        <v>0</v>
      </c>
      <c r="Y34" s="16">
        <v>134351</v>
      </c>
      <c r="Z34" s="21">
        <v>2133222950</v>
      </c>
      <c r="AA34" s="21" t="s">
        <v>303</v>
      </c>
      <c r="AB34">
        <v>0</v>
      </c>
    </row>
    <row r="35" spans="1:28" customFormat="1" x14ac:dyDescent="0.2">
      <c r="A35" s="21">
        <v>43</v>
      </c>
      <c r="B35" s="21" t="s">
        <v>304</v>
      </c>
      <c r="C35">
        <v>350</v>
      </c>
      <c r="D35" t="s">
        <v>216</v>
      </c>
      <c r="E35">
        <v>322</v>
      </c>
      <c r="F35">
        <v>0</v>
      </c>
      <c r="G35" t="s">
        <v>217</v>
      </c>
      <c r="H35" t="s">
        <v>218</v>
      </c>
      <c r="I35">
        <v>6003022000</v>
      </c>
      <c r="J35" s="21" t="s">
        <v>270</v>
      </c>
      <c r="K35" s="21" t="s">
        <v>220</v>
      </c>
      <c r="L35" s="21" t="s">
        <v>220</v>
      </c>
      <c r="M35">
        <v>0</v>
      </c>
      <c r="N35" s="25">
        <v>41730</v>
      </c>
      <c r="O35" s="16">
        <v>282575</v>
      </c>
      <c r="P35" s="16">
        <v>565829</v>
      </c>
      <c r="Q35" s="16">
        <v>0</v>
      </c>
      <c r="R35" s="16">
        <v>0</v>
      </c>
      <c r="S35" s="16">
        <v>0</v>
      </c>
      <c r="T35" s="26">
        <v>1600000</v>
      </c>
      <c r="U35" s="16">
        <v>376055.21</v>
      </c>
      <c r="V35" s="16">
        <v>441329.98</v>
      </c>
      <c r="W35" s="16">
        <v>127444</v>
      </c>
      <c r="X35" s="16">
        <v>1116385</v>
      </c>
      <c r="Y35" s="16">
        <v>483614.9</v>
      </c>
      <c r="Z35" s="21">
        <v>2133222950</v>
      </c>
      <c r="AA35" s="21" t="s">
        <v>305</v>
      </c>
      <c r="AB35">
        <v>0</v>
      </c>
    </row>
    <row r="36" spans="1:28" customFormat="1" x14ac:dyDescent="0.2">
      <c r="A36" s="21">
        <v>44</v>
      </c>
      <c r="B36" s="21" t="s">
        <v>306</v>
      </c>
      <c r="C36">
        <v>350</v>
      </c>
      <c r="D36" t="s">
        <v>216</v>
      </c>
      <c r="E36">
        <v>0</v>
      </c>
      <c r="F36">
        <v>0</v>
      </c>
      <c r="G36" t="s">
        <v>217</v>
      </c>
      <c r="H36" t="s">
        <v>218</v>
      </c>
      <c r="I36">
        <v>6000546000</v>
      </c>
      <c r="J36" s="21" t="s">
        <v>250</v>
      </c>
      <c r="K36" s="21" t="s">
        <v>220</v>
      </c>
      <c r="L36" s="21" t="s">
        <v>220</v>
      </c>
      <c r="M36">
        <v>0</v>
      </c>
      <c r="N36" s="25">
        <v>42644</v>
      </c>
      <c r="O36" s="16">
        <v>52065</v>
      </c>
      <c r="P36" s="16">
        <v>60395</v>
      </c>
      <c r="Q36" s="16">
        <v>0</v>
      </c>
      <c r="R36" s="16">
        <v>0</v>
      </c>
      <c r="S36" s="16">
        <v>0</v>
      </c>
      <c r="T36" s="26">
        <v>60395</v>
      </c>
      <c r="U36" s="16">
        <v>52065</v>
      </c>
      <c r="V36" s="16">
        <v>52065</v>
      </c>
      <c r="W36" s="16">
        <v>8330</v>
      </c>
      <c r="X36" s="16">
        <v>0</v>
      </c>
      <c r="Y36" s="16">
        <v>60395</v>
      </c>
      <c r="Z36" s="21">
        <v>2745352930</v>
      </c>
      <c r="AA36" s="21" t="s">
        <v>307</v>
      </c>
      <c r="AB36">
        <v>0</v>
      </c>
    </row>
    <row r="37" spans="1:28" customFormat="1" x14ac:dyDescent="0.2">
      <c r="A37" s="21">
        <v>45</v>
      </c>
      <c r="B37" s="21" t="s">
        <v>308</v>
      </c>
      <c r="C37">
        <v>350</v>
      </c>
      <c r="D37" t="s">
        <v>216</v>
      </c>
      <c r="E37">
        <v>0</v>
      </c>
      <c r="F37">
        <v>0</v>
      </c>
      <c r="G37" t="s">
        <v>217</v>
      </c>
      <c r="H37" t="s">
        <v>218</v>
      </c>
      <c r="I37">
        <v>6000167000</v>
      </c>
      <c r="J37" s="21" t="s">
        <v>309</v>
      </c>
      <c r="K37" s="21" t="s">
        <v>220</v>
      </c>
      <c r="L37" s="21" t="s">
        <v>220</v>
      </c>
      <c r="M37">
        <v>6</v>
      </c>
      <c r="N37" s="25">
        <v>42619</v>
      </c>
      <c r="O37" s="16">
        <v>21236</v>
      </c>
      <c r="P37" s="16">
        <v>38610</v>
      </c>
      <c r="Q37" s="16">
        <v>0</v>
      </c>
      <c r="R37" s="16">
        <v>0</v>
      </c>
      <c r="S37" s="16">
        <v>0</v>
      </c>
      <c r="T37" s="26">
        <v>33000</v>
      </c>
      <c r="U37" s="16">
        <v>18150</v>
      </c>
      <c r="V37" s="16">
        <v>21235.5</v>
      </c>
      <c r="W37" s="16">
        <v>17374</v>
      </c>
      <c r="X37" s="16">
        <v>0</v>
      </c>
      <c r="Y37" s="16">
        <v>33000</v>
      </c>
      <c r="Z37" s="21">
        <v>2129042950</v>
      </c>
      <c r="AA37" s="21" t="s">
        <v>310</v>
      </c>
      <c r="AB37">
        <v>0</v>
      </c>
    </row>
    <row r="38" spans="1:28" customFormat="1" x14ac:dyDescent="0.2">
      <c r="A38" s="21">
        <v>46</v>
      </c>
      <c r="B38" s="21" t="s">
        <v>311</v>
      </c>
      <c r="C38">
        <v>350</v>
      </c>
      <c r="D38" t="s">
        <v>216</v>
      </c>
      <c r="E38">
        <v>0</v>
      </c>
      <c r="F38">
        <v>0</v>
      </c>
      <c r="G38" t="s">
        <v>217</v>
      </c>
      <c r="H38" t="s">
        <v>218</v>
      </c>
      <c r="I38">
        <v>6001027000</v>
      </c>
      <c r="J38" s="21" t="s">
        <v>312</v>
      </c>
      <c r="K38" s="21" t="s">
        <v>220</v>
      </c>
      <c r="L38" s="21" t="s">
        <v>220</v>
      </c>
      <c r="M38">
        <v>0</v>
      </c>
      <c r="N38" s="25">
        <v>42725</v>
      </c>
      <c r="O38" s="16">
        <v>150000</v>
      </c>
      <c r="P38" s="16">
        <v>396349</v>
      </c>
      <c r="Q38" s="16">
        <v>0</v>
      </c>
      <c r="R38" s="16">
        <v>0</v>
      </c>
      <c r="S38" s="16">
        <v>0</v>
      </c>
      <c r="T38" s="26">
        <v>338760</v>
      </c>
      <c r="U38" s="16">
        <v>128205.13</v>
      </c>
      <c r="V38" s="16">
        <v>150000</v>
      </c>
      <c r="W38" s="16">
        <v>246349</v>
      </c>
      <c r="X38" s="16">
        <v>0</v>
      </c>
      <c r="Y38" s="16">
        <v>338760</v>
      </c>
      <c r="Z38" s="21">
        <v>2815682950</v>
      </c>
      <c r="AA38" s="21" t="s">
        <v>313</v>
      </c>
      <c r="AB38">
        <v>0</v>
      </c>
    </row>
    <row r="39" spans="1:28" customFormat="1" x14ac:dyDescent="0.2">
      <c r="A39" s="21">
        <v>47</v>
      </c>
      <c r="B39" s="21" t="s">
        <v>314</v>
      </c>
      <c r="C39">
        <v>120</v>
      </c>
      <c r="D39" t="s">
        <v>137</v>
      </c>
      <c r="E39">
        <v>304</v>
      </c>
      <c r="F39">
        <v>0</v>
      </c>
      <c r="G39" t="s">
        <v>217</v>
      </c>
      <c r="H39" t="s">
        <v>218</v>
      </c>
      <c r="I39">
        <v>6000323000</v>
      </c>
      <c r="J39" s="21" t="s">
        <v>315</v>
      </c>
      <c r="K39" s="21" t="s">
        <v>220</v>
      </c>
      <c r="L39" s="21" t="s">
        <v>220</v>
      </c>
      <c r="M39">
        <v>6</v>
      </c>
      <c r="N39" s="25">
        <v>42744</v>
      </c>
      <c r="O39" s="16">
        <v>0</v>
      </c>
      <c r="P39" s="16">
        <v>47736</v>
      </c>
      <c r="Q39" s="16">
        <v>0</v>
      </c>
      <c r="R39" s="16">
        <v>0</v>
      </c>
      <c r="S39" s="16">
        <v>0</v>
      </c>
      <c r="T39" s="26">
        <v>47736</v>
      </c>
      <c r="U39" s="16">
        <v>0</v>
      </c>
      <c r="V39" s="16">
        <v>0</v>
      </c>
      <c r="W39" s="16">
        <v>47736</v>
      </c>
      <c r="X39" s="16">
        <v>0</v>
      </c>
      <c r="Y39" s="16">
        <v>47736</v>
      </c>
      <c r="Z39" s="21">
        <v>2133042950</v>
      </c>
      <c r="AA39" s="21" t="s">
        <v>316</v>
      </c>
      <c r="AB39">
        <v>0</v>
      </c>
    </row>
    <row r="40" spans="1:28" customFormat="1" x14ac:dyDescent="0.2">
      <c r="A40" s="21">
        <v>48</v>
      </c>
      <c r="B40" s="21" t="s">
        <v>317</v>
      </c>
      <c r="C40">
        <v>350</v>
      </c>
      <c r="D40" t="s">
        <v>216</v>
      </c>
      <c r="E40">
        <v>512</v>
      </c>
      <c r="F40">
        <v>0</v>
      </c>
      <c r="G40" t="s">
        <v>217</v>
      </c>
      <c r="H40" t="s">
        <v>218</v>
      </c>
      <c r="I40">
        <v>6000323000</v>
      </c>
      <c r="J40" s="21" t="s">
        <v>315</v>
      </c>
      <c r="K40" s="21" t="s">
        <v>220</v>
      </c>
      <c r="L40" s="21" t="s">
        <v>220</v>
      </c>
      <c r="M40">
        <v>0</v>
      </c>
      <c r="N40" s="25">
        <v>42744</v>
      </c>
      <c r="O40" s="16">
        <v>40653</v>
      </c>
      <c r="P40" s="16">
        <v>45875</v>
      </c>
      <c r="Q40" s="16">
        <v>0</v>
      </c>
      <c r="R40" s="16">
        <v>0</v>
      </c>
      <c r="S40" s="16">
        <v>0</v>
      </c>
      <c r="T40" s="26">
        <v>39209</v>
      </c>
      <c r="U40" s="16">
        <v>34746.28</v>
      </c>
      <c r="V40" s="16">
        <v>40653.15</v>
      </c>
      <c r="W40" s="16">
        <v>5221</v>
      </c>
      <c r="X40" s="16">
        <v>0</v>
      </c>
      <c r="Y40" s="16">
        <v>39209</v>
      </c>
      <c r="Z40" s="21">
        <v>2815122950</v>
      </c>
      <c r="AA40" s="21" t="s">
        <v>318</v>
      </c>
      <c r="AB40">
        <v>0</v>
      </c>
    </row>
    <row r="41" spans="1:28" customFormat="1" x14ac:dyDescent="0.2">
      <c r="A41" s="21">
        <v>49</v>
      </c>
      <c r="B41" s="21" t="s">
        <v>319</v>
      </c>
      <c r="C41">
        <v>350</v>
      </c>
      <c r="D41" t="s">
        <v>216</v>
      </c>
      <c r="E41">
        <v>0</v>
      </c>
      <c r="F41">
        <v>0</v>
      </c>
      <c r="G41" t="s">
        <v>217</v>
      </c>
      <c r="H41" t="s">
        <v>218</v>
      </c>
      <c r="I41">
        <v>6001878000</v>
      </c>
      <c r="J41" s="21" t="s">
        <v>243</v>
      </c>
      <c r="K41" s="21" t="s">
        <v>220</v>
      </c>
      <c r="L41" s="21" t="s">
        <v>220</v>
      </c>
      <c r="M41">
        <v>6</v>
      </c>
      <c r="N41" s="25">
        <v>42744</v>
      </c>
      <c r="O41" s="16">
        <v>34072</v>
      </c>
      <c r="P41" s="16">
        <v>137274</v>
      </c>
      <c r="Q41" s="16">
        <v>0</v>
      </c>
      <c r="R41" s="16">
        <v>0</v>
      </c>
      <c r="S41" s="16">
        <v>0</v>
      </c>
      <c r="T41" s="26">
        <v>137300</v>
      </c>
      <c r="U41" s="16">
        <v>34071.64</v>
      </c>
      <c r="V41" s="16">
        <v>34071.64</v>
      </c>
      <c r="W41" s="16">
        <v>103202</v>
      </c>
      <c r="X41" s="16">
        <v>26</v>
      </c>
      <c r="Y41" s="16">
        <v>137274</v>
      </c>
      <c r="Z41" s="21">
        <v>2815682950</v>
      </c>
      <c r="AA41" s="21" t="s">
        <v>320</v>
      </c>
      <c r="AB41">
        <v>0</v>
      </c>
    </row>
    <row r="42" spans="1:28" customFormat="1" x14ac:dyDescent="0.2">
      <c r="A42" s="21">
        <v>50</v>
      </c>
      <c r="B42" s="21" t="s">
        <v>321</v>
      </c>
      <c r="C42">
        <v>120</v>
      </c>
      <c r="D42" t="s">
        <v>137</v>
      </c>
      <c r="E42">
        <v>522</v>
      </c>
      <c r="F42">
        <v>0</v>
      </c>
      <c r="G42" t="s">
        <v>217</v>
      </c>
      <c r="H42" t="s">
        <v>218</v>
      </c>
      <c r="I42">
        <v>6001900000</v>
      </c>
      <c r="J42" s="21" t="s">
        <v>322</v>
      </c>
      <c r="K42" s="25">
        <v>42750</v>
      </c>
      <c r="L42" s="25">
        <v>43465</v>
      </c>
      <c r="M42">
        <v>6</v>
      </c>
      <c r="N42" s="25">
        <v>42744</v>
      </c>
      <c r="O42" s="16">
        <v>0</v>
      </c>
      <c r="P42" s="16">
        <v>170001</v>
      </c>
      <c r="Q42" s="16">
        <v>0</v>
      </c>
      <c r="R42" s="16">
        <v>0</v>
      </c>
      <c r="S42" s="16">
        <v>0</v>
      </c>
      <c r="T42" s="26">
        <v>145300</v>
      </c>
      <c r="U42" s="16">
        <v>0</v>
      </c>
      <c r="V42" s="16">
        <v>0</v>
      </c>
      <c r="W42" s="16">
        <v>170001</v>
      </c>
      <c r="X42" s="16">
        <v>0</v>
      </c>
      <c r="Y42" s="16">
        <v>145300</v>
      </c>
      <c r="Z42" s="21">
        <v>2825222950</v>
      </c>
      <c r="AA42" s="21" t="s">
        <v>323</v>
      </c>
      <c r="AB42">
        <v>0</v>
      </c>
    </row>
    <row r="43" spans="1:28" customFormat="1" x14ac:dyDescent="0.2">
      <c r="A43" s="21">
        <v>51</v>
      </c>
      <c r="B43" s="21" t="s">
        <v>324</v>
      </c>
      <c r="C43">
        <v>120</v>
      </c>
      <c r="D43" t="s">
        <v>137</v>
      </c>
      <c r="E43">
        <v>522</v>
      </c>
      <c r="F43">
        <v>0</v>
      </c>
      <c r="G43" t="s">
        <v>217</v>
      </c>
      <c r="H43" t="s">
        <v>218</v>
      </c>
      <c r="I43">
        <v>6000648000</v>
      </c>
      <c r="J43" s="21" t="s">
        <v>300</v>
      </c>
      <c r="K43" s="25">
        <v>42370</v>
      </c>
      <c r="L43" s="25">
        <v>43465</v>
      </c>
      <c r="M43">
        <v>6</v>
      </c>
      <c r="N43" s="25">
        <v>42732</v>
      </c>
      <c r="O43" s="16">
        <v>0</v>
      </c>
      <c r="P43" s="16">
        <v>7544903</v>
      </c>
      <c r="Q43" s="16">
        <v>0</v>
      </c>
      <c r="R43" s="16">
        <v>0</v>
      </c>
      <c r="S43" s="16">
        <v>0</v>
      </c>
      <c r="T43" s="26">
        <v>8140163.8499999996</v>
      </c>
      <c r="U43" s="16">
        <v>0</v>
      </c>
      <c r="V43" s="16">
        <v>0</v>
      </c>
      <c r="W43" s="16">
        <v>7544903</v>
      </c>
      <c r="X43" s="16">
        <v>1691529</v>
      </c>
      <c r="Y43" s="16">
        <v>6448635</v>
      </c>
      <c r="Z43" s="21">
        <v>2825222750</v>
      </c>
      <c r="AA43" s="21" t="s">
        <v>325</v>
      </c>
      <c r="AB43">
        <v>0</v>
      </c>
    </row>
    <row r="44" spans="1:28" customFormat="1" x14ac:dyDescent="0.2">
      <c r="A44" s="21">
        <v>52</v>
      </c>
      <c r="B44" s="21" t="s">
        <v>326</v>
      </c>
      <c r="C44">
        <v>350</v>
      </c>
      <c r="D44" t="s">
        <v>216</v>
      </c>
      <c r="E44">
        <v>512</v>
      </c>
      <c r="F44">
        <v>0</v>
      </c>
      <c r="G44" t="s">
        <v>217</v>
      </c>
      <c r="H44" t="s">
        <v>218</v>
      </c>
      <c r="I44">
        <v>6000002121</v>
      </c>
      <c r="J44" s="21" t="s">
        <v>327</v>
      </c>
      <c r="K44" s="21" t="s">
        <v>220</v>
      </c>
      <c r="L44" s="21" t="s">
        <v>220</v>
      </c>
      <c r="M44">
        <v>0</v>
      </c>
      <c r="N44" s="25">
        <v>42759</v>
      </c>
      <c r="O44" s="16">
        <v>74048</v>
      </c>
      <c r="P44" s="16">
        <v>91749</v>
      </c>
      <c r="Q44" s="16">
        <v>0</v>
      </c>
      <c r="R44" s="16">
        <v>0</v>
      </c>
      <c r="S44" s="16">
        <v>0</v>
      </c>
      <c r="T44" s="26">
        <v>78418</v>
      </c>
      <c r="U44" s="16">
        <v>63288.9</v>
      </c>
      <c r="V44" s="16">
        <v>74048.009999999995</v>
      </c>
      <c r="W44" s="16">
        <v>17701</v>
      </c>
      <c r="X44" s="16">
        <v>0</v>
      </c>
      <c r="Y44" s="16">
        <v>78418</v>
      </c>
      <c r="Z44" s="21">
        <v>2815122950</v>
      </c>
      <c r="AA44" s="21" t="s">
        <v>220</v>
      </c>
      <c r="AB44">
        <v>0</v>
      </c>
    </row>
    <row r="45" spans="1:28" customFormat="1" x14ac:dyDescent="0.2">
      <c r="A45" s="21">
        <v>53</v>
      </c>
      <c r="B45" s="21" t="s">
        <v>328</v>
      </c>
      <c r="C45">
        <v>350</v>
      </c>
      <c r="D45" t="s">
        <v>216</v>
      </c>
      <c r="E45">
        <v>569</v>
      </c>
      <c r="F45">
        <v>0</v>
      </c>
      <c r="G45" t="s">
        <v>217</v>
      </c>
      <c r="H45" t="s">
        <v>218</v>
      </c>
      <c r="I45">
        <v>6003064000</v>
      </c>
      <c r="J45" s="21" t="s">
        <v>329</v>
      </c>
      <c r="K45" s="21" t="s">
        <v>220</v>
      </c>
      <c r="L45" s="21" t="s">
        <v>220</v>
      </c>
      <c r="M45">
        <v>0</v>
      </c>
      <c r="N45" s="25">
        <v>42675</v>
      </c>
      <c r="O45" s="16">
        <v>3238127</v>
      </c>
      <c r="P45" s="16">
        <v>3390364</v>
      </c>
      <c r="Q45" s="16">
        <v>0</v>
      </c>
      <c r="R45" s="16">
        <v>0</v>
      </c>
      <c r="S45" s="16">
        <v>0</v>
      </c>
      <c r="T45" s="26">
        <v>2897747</v>
      </c>
      <c r="U45" s="16">
        <v>2767630.34</v>
      </c>
      <c r="V45" s="16">
        <v>3238127.49</v>
      </c>
      <c r="W45" s="16">
        <v>152236</v>
      </c>
      <c r="X45" s="16">
        <v>0</v>
      </c>
      <c r="Y45" s="16">
        <v>2897747</v>
      </c>
      <c r="Z45" s="21">
        <v>2875692750</v>
      </c>
      <c r="AA45" s="21" t="s">
        <v>330</v>
      </c>
      <c r="AB45">
        <v>0</v>
      </c>
    </row>
    <row r="46" spans="1:28" customFormat="1" x14ac:dyDescent="0.2">
      <c r="A46" s="21">
        <v>54</v>
      </c>
      <c r="B46" s="21" t="s">
        <v>331</v>
      </c>
      <c r="C46">
        <v>350</v>
      </c>
      <c r="D46" t="s">
        <v>216</v>
      </c>
      <c r="E46">
        <v>568</v>
      </c>
      <c r="F46">
        <v>0</v>
      </c>
      <c r="G46" t="s">
        <v>217</v>
      </c>
      <c r="H46" t="s">
        <v>218</v>
      </c>
      <c r="I46">
        <v>6000648000</v>
      </c>
      <c r="J46" s="21" t="s">
        <v>300</v>
      </c>
      <c r="K46" s="21" t="s">
        <v>220</v>
      </c>
      <c r="L46" s="21" t="s">
        <v>220</v>
      </c>
      <c r="M46">
        <v>0</v>
      </c>
      <c r="N46" s="25">
        <v>42605</v>
      </c>
      <c r="O46" s="16">
        <v>1514295</v>
      </c>
      <c r="P46" s="16">
        <v>3205230</v>
      </c>
      <c r="Q46" s="16">
        <v>0</v>
      </c>
      <c r="R46" s="16">
        <v>151429</v>
      </c>
      <c r="S46" s="16">
        <v>0</v>
      </c>
      <c r="T46" s="26">
        <v>2739513</v>
      </c>
      <c r="U46" s="16">
        <v>1294269.02</v>
      </c>
      <c r="V46" s="16">
        <v>1514294.75</v>
      </c>
      <c r="W46" s="16">
        <v>1690935</v>
      </c>
      <c r="X46" s="16">
        <v>0</v>
      </c>
      <c r="Y46" s="16">
        <v>2739513</v>
      </c>
      <c r="Z46" s="21">
        <v>0</v>
      </c>
      <c r="AA46" s="21" t="s">
        <v>332</v>
      </c>
      <c r="AB46">
        <v>0</v>
      </c>
    </row>
    <row r="47" spans="1:28" customFormat="1" x14ac:dyDescent="0.2">
      <c r="A47" s="21">
        <v>55</v>
      </c>
      <c r="B47" s="21" t="s">
        <v>333</v>
      </c>
      <c r="C47">
        <v>120</v>
      </c>
      <c r="D47" t="s">
        <v>137</v>
      </c>
      <c r="E47">
        <v>536</v>
      </c>
      <c r="F47">
        <v>0</v>
      </c>
      <c r="G47" t="s">
        <v>217</v>
      </c>
      <c r="H47" t="s">
        <v>218</v>
      </c>
      <c r="I47">
        <v>6000648000</v>
      </c>
      <c r="J47" s="21" t="s">
        <v>300</v>
      </c>
      <c r="K47" s="21" t="s">
        <v>220</v>
      </c>
      <c r="L47" s="21" t="s">
        <v>220</v>
      </c>
      <c r="M47">
        <v>0</v>
      </c>
      <c r="N47" s="25">
        <v>42743</v>
      </c>
      <c r="O47" s="16">
        <v>0</v>
      </c>
      <c r="P47" s="16">
        <v>3162962</v>
      </c>
      <c r="Q47" s="16">
        <v>0</v>
      </c>
      <c r="R47" s="16">
        <v>0</v>
      </c>
      <c r="S47" s="16">
        <v>0</v>
      </c>
      <c r="T47" s="26">
        <v>2703386.32</v>
      </c>
      <c r="U47" s="16">
        <v>0</v>
      </c>
      <c r="V47" s="16">
        <v>0</v>
      </c>
      <c r="W47" s="16">
        <v>3162962</v>
      </c>
      <c r="X47" s="16">
        <v>0</v>
      </c>
      <c r="Y47" s="16">
        <v>2703386.32</v>
      </c>
      <c r="Z47" s="21">
        <v>2815362750</v>
      </c>
      <c r="AA47" s="21" t="s">
        <v>332</v>
      </c>
      <c r="AB47">
        <v>0</v>
      </c>
    </row>
    <row r="48" spans="1:28" customFormat="1" x14ac:dyDescent="0.2">
      <c r="A48" s="21">
        <v>56</v>
      </c>
      <c r="B48" s="21" t="s">
        <v>334</v>
      </c>
      <c r="C48">
        <v>350</v>
      </c>
      <c r="D48" t="s">
        <v>216</v>
      </c>
      <c r="E48">
        <v>576</v>
      </c>
      <c r="F48">
        <v>0</v>
      </c>
      <c r="G48" t="s">
        <v>217</v>
      </c>
      <c r="H48" t="s">
        <v>218</v>
      </c>
      <c r="I48">
        <v>6000836000</v>
      </c>
      <c r="J48" s="21" t="s">
        <v>225</v>
      </c>
      <c r="K48" s="21" t="s">
        <v>220</v>
      </c>
      <c r="L48" s="21" t="s">
        <v>220</v>
      </c>
      <c r="M48">
        <v>0</v>
      </c>
      <c r="N48" s="25">
        <v>42722</v>
      </c>
      <c r="O48" s="16">
        <v>199444</v>
      </c>
      <c r="P48" s="16">
        <v>199444</v>
      </c>
      <c r="Q48" s="16">
        <v>0</v>
      </c>
      <c r="R48" s="16">
        <v>19944</v>
      </c>
      <c r="S48" s="16">
        <v>0</v>
      </c>
      <c r="T48" s="26">
        <v>199444.1</v>
      </c>
      <c r="U48" s="16">
        <v>170465.04</v>
      </c>
      <c r="V48" s="16">
        <v>199444.1</v>
      </c>
      <c r="W48" s="16">
        <v>0</v>
      </c>
      <c r="X48" s="16">
        <v>28979</v>
      </c>
      <c r="Y48" s="16">
        <v>170465.04</v>
      </c>
      <c r="Z48" s="21">
        <v>2815762750</v>
      </c>
      <c r="AA48" s="21" t="s">
        <v>335</v>
      </c>
      <c r="AB48">
        <v>0</v>
      </c>
    </row>
    <row r="49" spans="1:28" customFormat="1" x14ac:dyDescent="0.2">
      <c r="A49" s="21">
        <v>57</v>
      </c>
      <c r="B49" s="21" t="s">
        <v>336</v>
      </c>
      <c r="C49">
        <v>120</v>
      </c>
      <c r="D49" t="s">
        <v>137</v>
      </c>
      <c r="E49">
        <v>511</v>
      </c>
      <c r="F49">
        <v>0</v>
      </c>
      <c r="G49" t="s">
        <v>217</v>
      </c>
      <c r="H49" t="s">
        <v>218</v>
      </c>
      <c r="I49">
        <v>6000323000</v>
      </c>
      <c r="J49" s="21" t="s">
        <v>315</v>
      </c>
      <c r="K49" s="21" t="s">
        <v>220</v>
      </c>
      <c r="L49" s="21" t="s">
        <v>220</v>
      </c>
      <c r="M49">
        <v>0</v>
      </c>
      <c r="N49" s="25">
        <v>42767</v>
      </c>
      <c r="O49" s="16">
        <v>0</v>
      </c>
      <c r="P49" s="16">
        <v>79349</v>
      </c>
      <c r="Q49" s="16">
        <v>0</v>
      </c>
      <c r="R49" s="16">
        <v>0</v>
      </c>
      <c r="S49" s="16">
        <v>0</v>
      </c>
      <c r="T49" s="26">
        <v>67820</v>
      </c>
      <c r="U49" s="16">
        <v>0</v>
      </c>
      <c r="V49" s="16">
        <v>0</v>
      </c>
      <c r="W49" s="16">
        <v>79349</v>
      </c>
      <c r="X49" s="16">
        <v>0</v>
      </c>
      <c r="Y49" s="16">
        <v>67820</v>
      </c>
      <c r="Z49" s="21">
        <v>2815112950</v>
      </c>
      <c r="AA49" s="21" t="s">
        <v>220</v>
      </c>
      <c r="AB49">
        <v>0</v>
      </c>
    </row>
    <row r="50" spans="1:28" customFormat="1" x14ac:dyDescent="0.2">
      <c r="A50" s="21">
        <v>58</v>
      </c>
      <c r="B50" s="21" t="s">
        <v>337</v>
      </c>
      <c r="C50">
        <v>350</v>
      </c>
      <c r="D50" t="s">
        <v>216</v>
      </c>
      <c r="E50">
        <v>539</v>
      </c>
      <c r="F50">
        <v>0</v>
      </c>
      <c r="G50" t="s">
        <v>217</v>
      </c>
      <c r="H50" t="s">
        <v>218</v>
      </c>
      <c r="I50">
        <v>6000836000</v>
      </c>
      <c r="J50" s="21" t="s">
        <v>225</v>
      </c>
      <c r="K50" s="21" t="s">
        <v>220</v>
      </c>
      <c r="L50" s="21" t="s">
        <v>220</v>
      </c>
      <c r="M50">
        <v>0</v>
      </c>
      <c r="N50" s="25">
        <v>42768</v>
      </c>
      <c r="O50" s="16">
        <v>163986</v>
      </c>
      <c r="P50" s="16">
        <v>273492</v>
      </c>
      <c r="Q50" s="16">
        <v>0</v>
      </c>
      <c r="R50" s="16">
        <v>16399</v>
      </c>
      <c r="S50" s="16">
        <v>0</v>
      </c>
      <c r="T50" s="26">
        <v>233754</v>
      </c>
      <c r="U50" s="16">
        <v>140158.59</v>
      </c>
      <c r="V50" s="16">
        <v>163985.54999999999</v>
      </c>
      <c r="W50" s="16">
        <v>109507</v>
      </c>
      <c r="X50" s="16">
        <v>0</v>
      </c>
      <c r="Y50" s="16">
        <v>233754</v>
      </c>
      <c r="Z50" s="21">
        <v>2815392750</v>
      </c>
      <c r="AA50" s="21" t="s">
        <v>338</v>
      </c>
      <c r="AB50">
        <v>0</v>
      </c>
    </row>
    <row r="51" spans="1:28" customFormat="1" x14ac:dyDescent="0.2">
      <c r="A51" s="21">
        <v>59</v>
      </c>
      <c r="B51" s="21" t="s">
        <v>339</v>
      </c>
      <c r="C51">
        <v>350</v>
      </c>
      <c r="D51" t="s">
        <v>216</v>
      </c>
      <c r="E51">
        <v>539</v>
      </c>
      <c r="F51">
        <v>0</v>
      </c>
      <c r="G51" t="s">
        <v>217</v>
      </c>
      <c r="H51" t="s">
        <v>218</v>
      </c>
      <c r="I51">
        <v>6000836000</v>
      </c>
      <c r="J51" s="21" t="s">
        <v>225</v>
      </c>
      <c r="K51" s="21" t="s">
        <v>220</v>
      </c>
      <c r="L51" s="21" t="s">
        <v>220</v>
      </c>
      <c r="M51">
        <v>0</v>
      </c>
      <c r="N51" s="25">
        <v>42607</v>
      </c>
      <c r="O51" s="16">
        <v>141329</v>
      </c>
      <c r="P51" s="16">
        <v>340659</v>
      </c>
      <c r="Q51" s="16">
        <v>0</v>
      </c>
      <c r="R51" s="16">
        <v>14133</v>
      </c>
      <c r="S51" s="16">
        <v>0</v>
      </c>
      <c r="T51" s="26">
        <v>336659</v>
      </c>
      <c r="U51" s="16">
        <v>120794.44</v>
      </c>
      <c r="V51" s="16">
        <v>141329.49</v>
      </c>
      <c r="W51" s="16">
        <v>199329</v>
      </c>
      <c r="X51" s="16">
        <v>45498</v>
      </c>
      <c r="Y51" s="16">
        <v>291161.37</v>
      </c>
      <c r="Z51" s="21">
        <v>2815392750</v>
      </c>
      <c r="AA51" s="21" t="s">
        <v>340</v>
      </c>
      <c r="AB51">
        <v>0</v>
      </c>
    </row>
    <row r="52" spans="1:28" customFormat="1" x14ac:dyDescent="0.2">
      <c r="A52" s="21">
        <v>60</v>
      </c>
      <c r="B52" s="21" t="s">
        <v>341</v>
      </c>
      <c r="C52">
        <v>350</v>
      </c>
      <c r="D52" t="s">
        <v>216</v>
      </c>
      <c r="E52">
        <v>434</v>
      </c>
      <c r="F52">
        <v>0</v>
      </c>
      <c r="G52" t="s">
        <v>217</v>
      </c>
      <c r="H52" t="s">
        <v>218</v>
      </c>
      <c r="I52">
        <v>6000836000</v>
      </c>
      <c r="J52" s="21" t="s">
        <v>225</v>
      </c>
      <c r="K52" s="21" t="s">
        <v>220</v>
      </c>
      <c r="L52" s="21" t="s">
        <v>220</v>
      </c>
      <c r="M52">
        <v>6</v>
      </c>
      <c r="N52" s="25">
        <v>42603</v>
      </c>
      <c r="O52" s="16">
        <v>384610</v>
      </c>
      <c r="P52" s="16">
        <v>384614</v>
      </c>
      <c r="Q52" s="16">
        <v>0</v>
      </c>
      <c r="R52" s="16">
        <v>38461</v>
      </c>
      <c r="S52" s="16">
        <v>0</v>
      </c>
      <c r="T52" s="26">
        <v>328730</v>
      </c>
      <c r="U52" s="16">
        <v>328726.12</v>
      </c>
      <c r="V52" s="16">
        <v>384609.56</v>
      </c>
      <c r="W52" s="16">
        <v>5</v>
      </c>
      <c r="X52" s="16">
        <v>0</v>
      </c>
      <c r="Y52" s="16">
        <v>328730</v>
      </c>
      <c r="Z52" s="21">
        <v>2824342750</v>
      </c>
      <c r="AA52" s="21" t="s">
        <v>338</v>
      </c>
      <c r="AB52">
        <v>0</v>
      </c>
    </row>
    <row r="53" spans="1:28" customFormat="1" x14ac:dyDescent="0.2">
      <c r="A53" s="21">
        <v>61</v>
      </c>
      <c r="B53" s="21" t="s">
        <v>342</v>
      </c>
      <c r="C53">
        <v>350</v>
      </c>
      <c r="D53" t="s">
        <v>216</v>
      </c>
      <c r="E53">
        <v>512</v>
      </c>
      <c r="F53">
        <v>0</v>
      </c>
      <c r="G53" t="s">
        <v>217</v>
      </c>
      <c r="H53" t="s">
        <v>218</v>
      </c>
      <c r="I53">
        <v>6003067000</v>
      </c>
      <c r="J53" s="21" t="s">
        <v>343</v>
      </c>
      <c r="K53" s="21" t="s">
        <v>220</v>
      </c>
      <c r="L53" s="21" t="s">
        <v>220</v>
      </c>
      <c r="M53">
        <v>6</v>
      </c>
      <c r="N53" s="25">
        <v>42480</v>
      </c>
      <c r="O53" s="16">
        <v>1626129</v>
      </c>
      <c r="P53" s="16">
        <v>1834986</v>
      </c>
      <c r="Q53" s="16">
        <v>0</v>
      </c>
      <c r="R53" s="16">
        <v>162613</v>
      </c>
      <c r="S53" s="16">
        <v>0</v>
      </c>
      <c r="T53" s="26">
        <v>1582222.78</v>
      </c>
      <c r="U53" s="16">
        <v>1389853.42</v>
      </c>
      <c r="V53" s="16">
        <v>1626128.51</v>
      </c>
      <c r="W53" s="16">
        <v>208857</v>
      </c>
      <c r="X53" s="16">
        <v>13859</v>
      </c>
      <c r="Y53" s="16">
        <v>1568364</v>
      </c>
      <c r="Z53" s="21">
        <v>2815122750</v>
      </c>
      <c r="AA53" s="21" t="s">
        <v>344</v>
      </c>
      <c r="AB53">
        <v>0</v>
      </c>
    </row>
    <row r="54" spans="1:28" customFormat="1" x14ac:dyDescent="0.2">
      <c r="A54" s="21">
        <v>63</v>
      </c>
      <c r="B54" s="21" t="s">
        <v>345</v>
      </c>
      <c r="C54">
        <v>350</v>
      </c>
      <c r="D54" t="s">
        <v>216</v>
      </c>
      <c r="E54">
        <v>304</v>
      </c>
      <c r="F54">
        <v>0</v>
      </c>
      <c r="G54" t="s">
        <v>217</v>
      </c>
      <c r="H54" t="s">
        <v>218</v>
      </c>
      <c r="I54">
        <v>6001829000</v>
      </c>
      <c r="J54" s="21" t="s">
        <v>346</v>
      </c>
      <c r="K54" s="21" t="s">
        <v>220</v>
      </c>
      <c r="L54" s="21" t="s">
        <v>220</v>
      </c>
      <c r="M54">
        <v>6</v>
      </c>
      <c r="N54" s="25">
        <v>41424</v>
      </c>
      <c r="O54" s="16">
        <v>51094</v>
      </c>
      <c r="P54" s="16">
        <v>114660</v>
      </c>
      <c r="Q54" s="16">
        <v>0</v>
      </c>
      <c r="R54" s="16">
        <v>0</v>
      </c>
      <c r="S54" s="16">
        <v>0</v>
      </c>
      <c r="T54" s="26">
        <v>98000</v>
      </c>
      <c r="U54" s="16">
        <v>43670.25</v>
      </c>
      <c r="V54" s="16">
        <v>51094.19</v>
      </c>
      <c r="W54" s="16">
        <v>82865</v>
      </c>
      <c r="X54" s="16">
        <v>0</v>
      </c>
      <c r="Y54" s="16">
        <v>98000</v>
      </c>
      <c r="Z54" s="21">
        <v>2133042950</v>
      </c>
      <c r="AA54" s="21" t="s">
        <v>347</v>
      </c>
      <c r="AB54">
        <v>0</v>
      </c>
    </row>
    <row r="55" spans="1:28" customFormat="1" x14ac:dyDescent="0.2">
      <c r="A55" s="21">
        <v>65</v>
      </c>
      <c r="B55" s="21" t="s">
        <v>348</v>
      </c>
      <c r="C55">
        <v>350</v>
      </c>
      <c r="D55" t="s">
        <v>216</v>
      </c>
      <c r="E55">
        <v>0</v>
      </c>
      <c r="F55">
        <v>0</v>
      </c>
      <c r="G55" t="s">
        <v>217</v>
      </c>
      <c r="H55" t="s">
        <v>218</v>
      </c>
      <c r="I55">
        <v>6003073000</v>
      </c>
      <c r="J55" s="21" t="s">
        <v>349</v>
      </c>
      <c r="K55" s="21" t="s">
        <v>220</v>
      </c>
      <c r="L55" s="21" t="s">
        <v>220</v>
      </c>
      <c r="M55">
        <v>6</v>
      </c>
      <c r="N55" s="25">
        <v>42871</v>
      </c>
      <c r="O55" s="16">
        <v>8489</v>
      </c>
      <c r="P55" s="16">
        <v>36028</v>
      </c>
      <c r="Q55" s="16">
        <v>0</v>
      </c>
      <c r="R55" s="16">
        <v>0</v>
      </c>
      <c r="S55" s="16">
        <v>0</v>
      </c>
      <c r="T55" s="26">
        <v>120663</v>
      </c>
      <c r="U55" s="16">
        <v>7255.49</v>
      </c>
      <c r="V55" s="16">
        <v>8488.92</v>
      </c>
      <c r="W55" s="16">
        <v>27539</v>
      </c>
      <c r="X55" s="16">
        <v>89870</v>
      </c>
      <c r="Y55" s="16">
        <v>30793</v>
      </c>
      <c r="Z55" s="21">
        <v>0</v>
      </c>
      <c r="AA55" s="21" t="s">
        <v>350</v>
      </c>
      <c r="AB55">
        <v>0</v>
      </c>
    </row>
    <row r="56" spans="1:28" customFormat="1" x14ac:dyDescent="0.2">
      <c r="A56" s="21">
        <v>66</v>
      </c>
      <c r="B56" s="21" t="s">
        <v>351</v>
      </c>
      <c r="C56">
        <v>350</v>
      </c>
      <c r="D56" t="s">
        <v>216</v>
      </c>
      <c r="E56">
        <v>904</v>
      </c>
      <c r="F56">
        <v>0</v>
      </c>
      <c r="G56" t="s">
        <v>217</v>
      </c>
      <c r="H56" t="s">
        <v>218</v>
      </c>
      <c r="I56">
        <v>6003075000</v>
      </c>
      <c r="J56" s="21" t="s">
        <v>352</v>
      </c>
      <c r="K56" s="21" t="s">
        <v>220</v>
      </c>
      <c r="L56" s="21" t="s">
        <v>220</v>
      </c>
      <c r="M56">
        <v>0</v>
      </c>
      <c r="N56" s="25">
        <v>42705</v>
      </c>
      <c r="O56" s="16">
        <v>8190</v>
      </c>
      <c r="P56" s="16">
        <v>8190</v>
      </c>
      <c r="Q56" s="16">
        <v>0</v>
      </c>
      <c r="R56" s="16">
        <v>0</v>
      </c>
      <c r="S56" s="16">
        <v>0</v>
      </c>
      <c r="T56" s="26">
        <v>7000</v>
      </c>
      <c r="U56" s="16">
        <v>7000</v>
      </c>
      <c r="V56" s="16">
        <v>8190</v>
      </c>
      <c r="W56" s="16">
        <v>0</v>
      </c>
      <c r="X56" s="16">
        <v>0</v>
      </c>
      <c r="Y56" s="16">
        <v>7000</v>
      </c>
      <c r="Z56" s="21">
        <v>2129042950</v>
      </c>
      <c r="AA56" s="21" t="s">
        <v>353</v>
      </c>
      <c r="AB56">
        <v>0</v>
      </c>
    </row>
    <row r="57" spans="1:28" customFormat="1" x14ac:dyDescent="0.2">
      <c r="A57" s="21">
        <v>67</v>
      </c>
      <c r="B57" s="21" t="s">
        <v>354</v>
      </c>
      <c r="C57">
        <v>350</v>
      </c>
      <c r="D57" t="s">
        <v>216</v>
      </c>
      <c r="E57">
        <v>904</v>
      </c>
      <c r="F57">
        <v>0</v>
      </c>
      <c r="G57" t="s">
        <v>217</v>
      </c>
      <c r="H57" t="s">
        <v>218</v>
      </c>
      <c r="I57">
        <v>6003074000</v>
      </c>
      <c r="J57" s="21" t="s">
        <v>355</v>
      </c>
      <c r="K57" s="21" t="s">
        <v>220</v>
      </c>
      <c r="L57" s="21" t="s">
        <v>220</v>
      </c>
      <c r="M57">
        <v>6</v>
      </c>
      <c r="N57" s="25">
        <v>42957</v>
      </c>
      <c r="O57" s="16">
        <v>120393</v>
      </c>
      <c r="P57" s="16">
        <v>343980</v>
      </c>
      <c r="Q57" s="16">
        <v>0</v>
      </c>
      <c r="R57" s="16">
        <v>0</v>
      </c>
      <c r="S57" s="16">
        <v>0</v>
      </c>
      <c r="T57" s="26">
        <v>294000</v>
      </c>
      <c r="U57" s="16">
        <v>102900</v>
      </c>
      <c r="V57" s="16">
        <v>120393</v>
      </c>
      <c r="W57" s="16">
        <v>223587</v>
      </c>
      <c r="X57" s="16">
        <v>0</v>
      </c>
      <c r="Y57" s="16">
        <v>294000</v>
      </c>
      <c r="Z57" s="21">
        <v>2129042950</v>
      </c>
      <c r="AA57" s="21" t="s">
        <v>356</v>
      </c>
      <c r="AB57">
        <v>0</v>
      </c>
    </row>
    <row r="58" spans="1:28" customFormat="1" x14ac:dyDescent="0.2">
      <c r="A58" s="21">
        <v>68</v>
      </c>
      <c r="B58" s="21" t="s">
        <v>357</v>
      </c>
      <c r="C58">
        <v>350</v>
      </c>
      <c r="D58" t="s">
        <v>216</v>
      </c>
      <c r="E58">
        <v>904</v>
      </c>
      <c r="F58">
        <v>0</v>
      </c>
      <c r="G58" t="s">
        <v>217</v>
      </c>
      <c r="H58" t="s">
        <v>218</v>
      </c>
      <c r="I58">
        <v>6003055000</v>
      </c>
      <c r="J58" s="21" t="s">
        <v>358</v>
      </c>
      <c r="K58" s="25">
        <v>42370</v>
      </c>
      <c r="L58" s="25">
        <v>43465</v>
      </c>
      <c r="M58">
        <v>6</v>
      </c>
      <c r="N58" s="25">
        <v>42894</v>
      </c>
      <c r="O58" s="16">
        <v>565580</v>
      </c>
      <c r="P58" s="16">
        <v>1010028</v>
      </c>
      <c r="Q58" s="16">
        <v>0</v>
      </c>
      <c r="R58" s="16">
        <v>0</v>
      </c>
      <c r="S58" s="16">
        <v>0</v>
      </c>
      <c r="T58" s="26">
        <v>863500</v>
      </c>
      <c r="U58" s="16">
        <v>483401.71</v>
      </c>
      <c r="V58" s="16">
        <v>565580</v>
      </c>
      <c r="W58" s="16">
        <v>444448</v>
      </c>
      <c r="X58" s="16">
        <v>228</v>
      </c>
      <c r="Y58" s="16">
        <v>863271.79</v>
      </c>
      <c r="Z58" s="21">
        <v>2129042950</v>
      </c>
      <c r="AA58" s="21" t="s">
        <v>359</v>
      </c>
      <c r="AB58">
        <v>0</v>
      </c>
    </row>
    <row r="59" spans="1:28" customFormat="1" x14ac:dyDescent="0.2">
      <c r="A59" s="21">
        <v>69</v>
      </c>
      <c r="B59" s="21" t="s">
        <v>360</v>
      </c>
      <c r="C59">
        <v>350</v>
      </c>
      <c r="D59" t="s">
        <v>216</v>
      </c>
      <c r="E59">
        <v>904</v>
      </c>
      <c r="F59">
        <v>0</v>
      </c>
      <c r="G59" t="s">
        <v>217</v>
      </c>
      <c r="H59" t="s">
        <v>218</v>
      </c>
      <c r="I59">
        <v>6003055000</v>
      </c>
      <c r="J59" s="21" t="s">
        <v>358</v>
      </c>
      <c r="K59" s="25">
        <v>42879</v>
      </c>
      <c r="L59" s="25">
        <v>43465</v>
      </c>
      <c r="M59">
        <v>0</v>
      </c>
      <c r="N59" s="25">
        <v>42894</v>
      </c>
      <c r="O59" s="16">
        <v>118147</v>
      </c>
      <c r="P59" s="16">
        <v>214812</v>
      </c>
      <c r="Q59" s="16">
        <v>0</v>
      </c>
      <c r="R59" s="16">
        <v>0</v>
      </c>
      <c r="S59" s="16">
        <v>0</v>
      </c>
      <c r="T59" s="26">
        <v>183600</v>
      </c>
      <c r="U59" s="16">
        <v>100980</v>
      </c>
      <c r="V59" s="16">
        <v>118146.6</v>
      </c>
      <c r="W59" s="16">
        <v>96665</v>
      </c>
      <c r="X59" s="16">
        <v>0</v>
      </c>
      <c r="Y59" s="16">
        <v>183600</v>
      </c>
      <c r="Z59" s="21">
        <v>0</v>
      </c>
      <c r="AA59" s="21" t="s">
        <v>361</v>
      </c>
      <c r="AB59">
        <v>0</v>
      </c>
    </row>
    <row r="60" spans="1:28" customFormat="1" x14ac:dyDescent="0.2">
      <c r="A60" s="21">
        <v>70</v>
      </c>
      <c r="B60" s="21" t="s">
        <v>362</v>
      </c>
      <c r="C60">
        <v>350</v>
      </c>
      <c r="D60" t="s">
        <v>216</v>
      </c>
      <c r="E60">
        <v>799</v>
      </c>
      <c r="F60">
        <v>0</v>
      </c>
      <c r="G60" t="s">
        <v>217</v>
      </c>
      <c r="H60" t="s">
        <v>218</v>
      </c>
      <c r="I60">
        <v>6000836000</v>
      </c>
      <c r="J60" s="21" t="s">
        <v>225</v>
      </c>
      <c r="K60" s="21" t="s">
        <v>220</v>
      </c>
      <c r="L60" s="21" t="s">
        <v>220</v>
      </c>
      <c r="M60">
        <v>6</v>
      </c>
      <c r="N60" s="25">
        <v>42890</v>
      </c>
      <c r="O60" s="16">
        <v>1794553</v>
      </c>
      <c r="P60" s="16">
        <v>3533577</v>
      </c>
      <c r="Q60" s="16">
        <v>0</v>
      </c>
      <c r="R60" s="16">
        <v>179455</v>
      </c>
      <c r="S60" s="16">
        <v>0</v>
      </c>
      <c r="T60" s="26">
        <v>3020151.19</v>
      </c>
      <c r="U60" s="16">
        <v>1533806.3</v>
      </c>
      <c r="V60" s="16">
        <v>1794553.37</v>
      </c>
      <c r="W60" s="16">
        <v>1739024</v>
      </c>
      <c r="X60" s="16">
        <v>0</v>
      </c>
      <c r="Y60" s="16">
        <v>3020151.19</v>
      </c>
      <c r="Z60" s="21">
        <v>2097992750</v>
      </c>
      <c r="AA60" s="21" t="s">
        <v>363</v>
      </c>
      <c r="AB60">
        <v>0</v>
      </c>
    </row>
    <row r="61" spans="1:28" customFormat="1" x14ac:dyDescent="0.2">
      <c r="A61" s="21">
        <v>71</v>
      </c>
      <c r="B61" s="21" t="s">
        <v>364</v>
      </c>
      <c r="C61">
        <v>350</v>
      </c>
      <c r="D61" t="s">
        <v>216</v>
      </c>
      <c r="E61">
        <v>539</v>
      </c>
      <c r="F61">
        <v>0</v>
      </c>
      <c r="G61" t="s">
        <v>217</v>
      </c>
      <c r="H61" t="s">
        <v>218</v>
      </c>
      <c r="I61">
        <v>6001967000</v>
      </c>
      <c r="J61" s="21" t="s">
        <v>365</v>
      </c>
      <c r="K61" s="21" t="s">
        <v>220</v>
      </c>
      <c r="L61" s="21" t="s">
        <v>220</v>
      </c>
      <c r="M61">
        <v>6</v>
      </c>
      <c r="N61" s="25">
        <v>42605</v>
      </c>
      <c r="O61" s="16">
        <v>212803</v>
      </c>
      <c r="P61" s="16">
        <v>349020</v>
      </c>
      <c r="Q61" s="16">
        <v>0</v>
      </c>
      <c r="R61" s="16">
        <v>21280</v>
      </c>
      <c r="S61" s="16">
        <v>0</v>
      </c>
      <c r="T61" s="26">
        <v>349019</v>
      </c>
      <c r="U61" s="16">
        <v>181883</v>
      </c>
      <c r="V61" s="16">
        <v>212803.11</v>
      </c>
      <c r="W61" s="16">
        <v>136217</v>
      </c>
      <c r="X61" s="16">
        <v>50712</v>
      </c>
      <c r="Y61" s="16">
        <v>298307.5</v>
      </c>
      <c r="Z61" s="21">
        <v>0</v>
      </c>
      <c r="AA61" s="21" t="s">
        <v>366</v>
      </c>
      <c r="AB61">
        <v>0</v>
      </c>
    </row>
    <row r="62" spans="1:28" customFormat="1" x14ac:dyDescent="0.2">
      <c r="A62" s="21">
        <v>72</v>
      </c>
      <c r="B62" s="21" t="s">
        <v>367</v>
      </c>
      <c r="C62">
        <v>350</v>
      </c>
      <c r="D62" t="s">
        <v>216</v>
      </c>
      <c r="E62">
        <v>0</v>
      </c>
      <c r="F62">
        <v>0</v>
      </c>
      <c r="G62" t="s">
        <v>217</v>
      </c>
      <c r="H62" t="s">
        <v>218</v>
      </c>
      <c r="I62">
        <v>6000836000</v>
      </c>
      <c r="J62" s="21" t="s">
        <v>225</v>
      </c>
      <c r="K62" s="21" t="s">
        <v>220</v>
      </c>
      <c r="L62" s="21" t="s">
        <v>220</v>
      </c>
      <c r="M62">
        <v>6</v>
      </c>
      <c r="N62" s="25">
        <v>42843</v>
      </c>
      <c r="O62" s="16">
        <v>377286</v>
      </c>
      <c r="P62" s="16">
        <v>4035118</v>
      </c>
      <c r="Q62" s="16">
        <v>0</v>
      </c>
      <c r="R62" s="16">
        <v>37729</v>
      </c>
      <c r="S62" s="16">
        <v>0</v>
      </c>
      <c r="T62" s="26">
        <v>3448819.66</v>
      </c>
      <c r="U62" s="16">
        <v>322466.7</v>
      </c>
      <c r="V62" s="16">
        <v>377286.04</v>
      </c>
      <c r="W62" s="16">
        <v>3657832</v>
      </c>
      <c r="X62" s="16">
        <v>0</v>
      </c>
      <c r="Y62" s="16">
        <v>3448819.18</v>
      </c>
      <c r="Z62" s="21">
        <v>2745062750</v>
      </c>
      <c r="AA62" s="21" t="s">
        <v>368</v>
      </c>
      <c r="AB62">
        <v>0</v>
      </c>
    </row>
    <row r="63" spans="1:28" customFormat="1" x14ac:dyDescent="0.2">
      <c r="A63" s="21">
        <v>73</v>
      </c>
      <c r="B63" s="21" t="s">
        <v>369</v>
      </c>
      <c r="C63">
        <v>350</v>
      </c>
      <c r="D63" t="s">
        <v>216</v>
      </c>
      <c r="E63">
        <v>539</v>
      </c>
      <c r="F63">
        <v>0</v>
      </c>
      <c r="G63" t="s">
        <v>217</v>
      </c>
      <c r="H63" t="s">
        <v>218</v>
      </c>
      <c r="I63">
        <v>6003090000</v>
      </c>
      <c r="J63" s="21" t="s">
        <v>370</v>
      </c>
      <c r="K63" s="21" t="s">
        <v>220</v>
      </c>
      <c r="L63" s="21" t="s">
        <v>220</v>
      </c>
      <c r="M63">
        <v>0</v>
      </c>
      <c r="N63" s="25">
        <v>42648</v>
      </c>
      <c r="O63" s="16">
        <v>125105</v>
      </c>
      <c r="P63" s="16">
        <v>240330</v>
      </c>
      <c r="Q63" s="16">
        <v>0</v>
      </c>
      <c r="R63" s="16">
        <v>0</v>
      </c>
      <c r="S63" s="16">
        <v>0</v>
      </c>
      <c r="T63" s="26">
        <v>253341</v>
      </c>
      <c r="U63" s="16">
        <v>106927.3</v>
      </c>
      <c r="V63" s="16">
        <v>125104.94</v>
      </c>
      <c r="W63" s="16">
        <v>115225</v>
      </c>
      <c r="X63" s="16">
        <v>47931</v>
      </c>
      <c r="Y63" s="16">
        <v>205409.89</v>
      </c>
      <c r="Z63" s="21">
        <v>2815392750</v>
      </c>
      <c r="AA63" s="21" t="s">
        <v>371</v>
      </c>
      <c r="AB63">
        <v>0</v>
      </c>
    </row>
    <row r="64" spans="1:28" customFormat="1" x14ac:dyDescent="0.2">
      <c r="A64" s="21">
        <v>74</v>
      </c>
      <c r="B64" s="21" t="s">
        <v>372</v>
      </c>
      <c r="C64">
        <v>350</v>
      </c>
      <c r="D64" t="s">
        <v>216</v>
      </c>
      <c r="E64">
        <v>539</v>
      </c>
      <c r="F64">
        <v>0</v>
      </c>
      <c r="G64" t="s">
        <v>217</v>
      </c>
      <c r="H64" t="s">
        <v>218</v>
      </c>
      <c r="I64">
        <v>6003090000</v>
      </c>
      <c r="J64" s="21" t="s">
        <v>370</v>
      </c>
      <c r="K64" s="21" t="s">
        <v>220</v>
      </c>
      <c r="L64" s="21" t="s">
        <v>220</v>
      </c>
      <c r="M64">
        <v>6</v>
      </c>
      <c r="N64" s="25">
        <v>42648</v>
      </c>
      <c r="O64" s="16">
        <v>103732</v>
      </c>
      <c r="P64" s="16">
        <v>207464</v>
      </c>
      <c r="Q64" s="16">
        <v>0</v>
      </c>
      <c r="R64" s="16">
        <v>0</v>
      </c>
      <c r="S64" s="16">
        <v>0</v>
      </c>
      <c r="T64" s="26">
        <v>272690</v>
      </c>
      <c r="U64" s="16">
        <v>88659.68</v>
      </c>
      <c r="V64" s="16">
        <v>103731.83</v>
      </c>
      <c r="W64" s="16">
        <v>103732</v>
      </c>
      <c r="X64" s="16">
        <v>95371</v>
      </c>
      <c r="Y64" s="16">
        <v>177319.35</v>
      </c>
      <c r="Z64" s="21">
        <v>2815392750</v>
      </c>
      <c r="AA64" s="21" t="s">
        <v>373</v>
      </c>
      <c r="AB64">
        <v>0</v>
      </c>
    </row>
    <row r="65" spans="1:28" customFormat="1" x14ac:dyDescent="0.2">
      <c r="A65" s="21">
        <v>75</v>
      </c>
      <c r="B65" s="21" t="s">
        <v>374</v>
      </c>
      <c r="C65">
        <v>350</v>
      </c>
      <c r="D65" t="s">
        <v>216</v>
      </c>
      <c r="E65">
        <v>539</v>
      </c>
      <c r="F65">
        <v>0</v>
      </c>
      <c r="G65" t="s">
        <v>217</v>
      </c>
      <c r="H65" t="s">
        <v>218</v>
      </c>
      <c r="I65">
        <v>6003090000</v>
      </c>
      <c r="J65" s="21" t="s">
        <v>370</v>
      </c>
      <c r="K65" s="21" t="s">
        <v>220</v>
      </c>
      <c r="L65" s="21" t="s">
        <v>220</v>
      </c>
      <c r="M65">
        <v>0</v>
      </c>
      <c r="N65" s="25">
        <v>42648</v>
      </c>
      <c r="O65" s="16">
        <v>125105</v>
      </c>
      <c r="P65" s="16">
        <v>250210</v>
      </c>
      <c r="Q65" s="16">
        <v>0</v>
      </c>
      <c r="R65" s="16">
        <v>0</v>
      </c>
      <c r="S65" s="16">
        <v>0</v>
      </c>
      <c r="T65" s="26">
        <v>281924</v>
      </c>
      <c r="U65" s="16">
        <v>106927.3</v>
      </c>
      <c r="V65" s="16">
        <v>125104.94</v>
      </c>
      <c r="W65" s="16">
        <v>125105</v>
      </c>
      <c r="X65" s="16">
        <v>68069</v>
      </c>
      <c r="Y65" s="16">
        <v>213854.6</v>
      </c>
      <c r="Z65" s="21">
        <v>2815392750</v>
      </c>
      <c r="AA65" s="21" t="s">
        <v>375</v>
      </c>
      <c r="AB65">
        <v>0</v>
      </c>
    </row>
    <row r="66" spans="1:28" customFormat="1" x14ac:dyDescent="0.2">
      <c r="A66" s="21">
        <v>76</v>
      </c>
      <c r="B66" s="21" t="s">
        <v>376</v>
      </c>
      <c r="C66">
        <v>350</v>
      </c>
      <c r="D66" t="s">
        <v>216</v>
      </c>
      <c r="E66">
        <v>904</v>
      </c>
      <c r="F66">
        <v>0</v>
      </c>
      <c r="G66" t="s">
        <v>217</v>
      </c>
      <c r="H66" t="s">
        <v>218</v>
      </c>
      <c r="I66">
        <v>6003091000</v>
      </c>
      <c r="J66" s="21" t="s">
        <v>377</v>
      </c>
      <c r="K66" s="21" t="s">
        <v>220</v>
      </c>
      <c r="L66" s="21" t="s">
        <v>220</v>
      </c>
      <c r="M66">
        <v>0</v>
      </c>
      <c r="N66" s="25">
        <v>42827</v>
      </c>
      <c r="O66" s="16">
        <v>64350</v>
      </c>
      <c r="P66" s="16">
        <v>117000</v>
      </c>
      <c r="Q66" s="16">
        <v>0</v>
      </c>
      <c r="R66" s="16">
        <v>0</v>
      </c>
      <c r="S66" s="16">
        <v>0</v>
      </c>
      <c r="T66" s="26">
        <v>117000</v>
      </c>
      <c r="U66" s="16">
        <v>55000</v>
      </c>
      <c r="V66" s="16">
        <v>64350</v>
      </c>
      <c r="W66" s="16">
        <v>52650</v>
      </c>
      <c r="X66" s="16">
        <v>17000</v>
      </c>
      <c r="Y66" s="16">
        <v>100000</v>
      </c>
      <c r="Z66" s="21">
        <v>2129042950</v>
      </c>
      <c r="AA66" s="21" t="s">
        <v>220</v>
      </c>
      <c r="AB66">
        <v>0</v>
      </c>
    </row>
    <row r="67" spans="1:28" customFormat="1" x14ac:dyDescent="0.2">
      <c r="A67" s="21">
        <v>77</v>
      </c>
      <c r="B67" s="21" t="s">
        <v>378</v>
      </c>
      <c r="C67">
        <v>350</v>
      </c>
      <c r="D67" t="s">
        <v>216</v>
      </c>
      <c r="E67">
        <v>0</v>
      </c>
      <c r="F67">
        <v>0</v>
      </c>
      <c r="G67" t="s">
        <v>217</v>
      </c>
      <c r="H67" t="s">
        <v>218</v>
      </c>
      <c r="I67">
        <v>6001694000</v>
      </c>
      <c r="J67" s="21" t="s">
        <v>253</v>
      </c>
      <c r="K67" s="21" t="s">
        <v>220</v>
      </c>
      <c r="L67" s="21" t="s">
        <v>220</v>
      </c>
      <c r="M67">
        <v>6</v>
      </c>
      <c r="N67" s="25">
        <v>42827</v>
      </c>
      <c r="O67" s="16">
        <v>62640</v>
      </c>
      <c r="P67" s="16">
        <v>86407</v>
      </c>
      <c r="Q67" s="16">
        <v>0</v>
      </c>
      <c r="R67" s="16">
        <v>0</v>
      </c>
      <c r="S67" s="16">
        <v>0</v>
      </c>
      <c r="T67" s="26">
        <v>242107</v>
      </c>
      <c r="U67" s="16">
        <v>62640</v>
      </c>
      <c r="V67" s="16">
        <v>62640</v>
      </c>
      <c r="W67" s="16">
        <v>23767</v>
      </c>
      <c r="X67" s="16">
        <v>155700</v>
      </c>
      <c r="Y67" s="16">
        <v>86407</v>
      </c>
      <c r="Z67" s="21">
        <v>0</v>
      </c>
      <c r="AA67" s="21" t="s">
        <v>220</v>
      </c>
      <c r="AB67">
        <v>0</v>
      </c>
    </row>
    <row r="68" spans="1:28" customFormat="1" x14ac:dyDescent="0.2">
      <c r="A68" s="21">
        <v>78</v>
      </c>
      <c r="B68" s="21" t="s">
        <v>379</v>
      </c>
      <c r="C68">
        <v>350</v>
      </c>
      <c r="D68" t="s">
        <v>216</v>
      </c>
      <c r="E68">
        <v>554</v>
      </c>
      <c r="F68">
        <v>0</v>
      </c>
      <c r="G68" t="s">
        <v>217</v>
      </c>
      <c r="H68" t="s">
        <v>218</v>
      </c>
      <c r="I68">
        <v>6001694000</v>
      </c>
      <c r="J68" s="21" t="s">
        <v>253</v>
      </c>
      <c r="K68" s="21" t="s">
        <v>220</v>
      </c>
      <c r="L68" s="21" t="s">
        <v>220</v>
      </c>
      <c r="M68">
        <v>12</v>
      </c>
      <c r="N68" s="25">
        <v>42943</v>
      </c>
      <c r="O68" s="16">
        <v>55692</v>
      </c>
      <c r="P68" s="16">
        <v>79560</v>
      </c>
      <c r="Q68" s="16">
        <v>0</v>
      </c>
      <c r="R68" s="16">
        <v>0</v>
      </c>
      <c r="S68" s="16">
        <v>0</v>
      </c>
      <c r="T68" s="26">
        <v>79560</v>
      </c>
      <c r="U68" s="16">
        <v>47600</v>
      </c>
      <c r="V68" s="16">
        <v>55692</v>
      </c>
      <c r="W68" s="16">
        <v>23868</v>
      </c>
      <c r="X68" s="16">
        <v>11560</v>
      </c>
      <c r="Y68" s="16">
        <v>68000</v>
      </c>
      <c r="Z68" s="21">
        <v>2735542950</v>
      </c>
      <c r="AA68" s="21" t="s">
        <v>220</v>
      </c>
      <c r="AB68">
        <v>0</v>
      </c>
    </row>
    <row r="69" spans="1:28" customFormat="1" x14ac:dyDescent="0.2">
      <c r="A69" s="21">
        <v>79</v>
      </c>
      <c r="B69" s="21" t="s">
        <v>380</v>
      </c>
      <c r="C69">
        <v>350</v>
      </c>
      <c r="D69" t="s">
        <v>216</v>
      </c>
      <c r="E69">
        <v>0</v>
      </c>
      <c r="F69">
        <v>0</v>
      </c>
      <c r="G69" t="s">
        <v>217</v>
      </c>
      <c r="H69" t="s">
        <v>218</v>
      </c>
      <c r="I69">
        <v>6001694000</v>
      </c>
      <c r="J69" s="21" t="s">
        <v>253</v>
      </c>
      <c r="K69" s="21" t="s">
        <v>220</v>
      </c>
      <c r="L69" s="21" t="s">
        <v>220</v>
      </c>
      <c r="M69">
        <v>6</v>
      </c>
      <c r="N69" s="25">
        <v>42943</v>
      </c>
      <c r="O69" s="16">
        <v>68445</v>
      </c>
      <c r="P69" s="16">
        <v>231566</v>
      </c>
      <c r="Q69" s="16">
        <v>0</v>
      </c>
      <c r="R69" s="16">
        <v>0</v>
      </c>
      <c r="S69" s="16">
        <v>0</v>
      </c>
      <c r="T69" s="26">
        <v>228150</v>
      </c>
      <c r="U69" s="16">
        <v>58500</v>
      </c>
      <c r="V69" s="16">
        <v>68445</v>
      </c>
      <c r="W69" s="16">
        <v>163121</v>
      </c>
      <c r="X69" s="16">
        <v>30230</v>
      </c>
      <c r="Y69" s="16">
        <v>197919.66</v>
      </c>
      <c r="Z69" s="21">
        <v>2735542950</v>
      </c>
      <c r="AA69" s="21" t="s">
        <v>220</v>
      </c>
      <c r="AB69">
        <v>0</v>
      </c>
    </row>
    <row r="70" spans="1:28" customFormat="1" x14ac:dyDescent="0.2">
      <c r="A70" s="21">
        <v>80</v>
      </c>
      <c r="B70" s="21" t="s">
        <v>381</v>
      </c>
      <c r="C70">
        <v>350</v>
      </c>
      <c r="D70" t="s">
        <v>216</v>
      </c>
      <c r="E70">
        <v>904</v>
      </c>
      <c r="F70">
        <v>0</v>
      </c>
      <c r="G70" t="s">
        <v>217</v>
      </c>
      <c r="H70" t="s">
        <v>218</v>
      </c>
      <c r="I70">
        <v>6003076000</v>
      </c>
      <c r="J70" s="21" t="s">
        <v>382</v>
      </c>
      <c r="K70" s="21" t="s">
        <v>220</v>
      </c>
      <c r="L70" s="21" t="s">
        <v>220</v>
      </c>
      <c r="M70">
        <v>6</v>
      </c>
      <c r="N70" s="25">
        <v>42953</v>
      </c>
      <c r="O70" s="16">
        <v>28314</v>
      </c>
      <c r="P70" s="16">
        <v>40950</v>
      </c>
      <c r="Q70" s="16">
        <v>0</v>
      </c>
      <c r="R70" s="16">
        <v>0</v>
      </c>
      <c r="S70" s="16">
        <v>0</v>
      </c>
      <c r="T70" s="26">
        <v>35000</v>
      </c>
      <c r="U70" s="16">
        <v>24200</v>
      </c>
      <c r="V70" s="16">
        <v>28314</v>
      </c>
      <c r="W70" s="16">
        <v>12636</v>
      </c>
      <c r="X70" s="16">
        <v>0</v>
      </c>
      <c r="Y70" s="16">
        <v>35000</v>
      </c>
      <c r="Z70" s="21">
        <v>2129042950</v>
      </c>
      <c r="AA70" s="21" t="s">
        <v>220</v>
      </c>
      <c r="AB70">
        <v>0</v>
      </c>
    </row>
    <row r="71" spans="1:28" customFormat="1" x14ac:dyDescent="0.2">
      <c r="A71" s="21">
        <v>81</v>
      </c>
      <c r="B71" s="21" t="s">
        <v>383</v>
      </c>
      <c r="C71">
        <v>350</v>
      </c>
      <c r="D71" t="s">
        <v>216</v>
      </c>
      <c r="E71">
        <v>538</v>
      </c>
      <c r="F71">
        <v>0</v>
      </c>
      <c r="G71" t="s">
        <v>217</v>
      </c>
      <c r="H71" t="s">
        <v>218</v>
      </c>
      <c r="I71">
        <v>6000836000</v>
      </c>
      <c r="J71" s="21" t="s">
        <v>225</v>
      </c>
      <c r="K71" s="21" t="s">
        <v>220</v>
      </c>
      <c r="L71" s="21" t="s">
        <v>220</v>
      </c>
      <c r="M71">
        <v>6</v>
      </c>
      <c r="N71" s="25">
        <v>42954</v>
      </c>
      <c r="O71" s="16">
        <v>157669</v>
      </c>
      <c r="P71" s="16">
        <v>191506</v>
      </c>
      <c r="Q71" s="16">
        <v>0</v>
      </c>
      <c r="R71" s="16">
        <v>15767</v>
      </c>
      <c r="S71" s="16">
        <v>0</v>
      </c>
      <c r="T71" s="26">
        <v>191505.72</v>
      </c>
      <c r="U71" s="16">
        <v>134759.65</v>
      </c>
      <c r="V71" s="16">
        <v>157668.79</v>
      </c>
      <c r="W71" s="16">
        <v>33837</v>
      </c>
      <c r="X71" s="16">
        <v>27826</v>
      </c>
      <c r="Y71" s="16">
        <v>163680.1</v>
      </c>
      <c r="Z71" s="21">
        <v>2845382750</v>
      </c>
      <c r="AA71" s="21" t="s">
        <v>384</v>
      </c>
      <c r="AB71">
        <v>0</v>
      </c>
    </row>
    <row r="72" spans="1:28" customFormat="1" x14ac:dyDescent="0.2">
      <c r="A72" s="21">
        <v>82</v>
      </c>
      <c r="B72" s="21" t="s">
        <v>385</v>
      </c>
      <c r="C72">
        <v>350</v>
      </c>
      <c r="D72" t="s">
        <v>216</v>
      </c>
      <c r="E72">
        <v>562</v>
      </c>
      <c r="F72">
        <v>0</v>
      </c>
      <c r="G72" t="s">
        <v>217</v>
      </c>
      <c r="H72" t="s">
        <v>218</v>
      </c>
      <c r="I72">
        <v>6000836000</v>
      </c>
      <c r="J72" s="21" t="s">
        <v>225</v>
      </c>
      <c r="K72" s="21" t="s">
        <v>220</v>
      </c>
      <c r="L72" s="21" t="s">
        <v>220</v>
      </c>
      <c r="M72">
        <v>6</v>
      </c>
      <c r="N72" s="25">
        <v>42954</v>
      </c>
      <c r="O72" s="16">
        <v>235849</v>
      </c>
      <c r="P72" s="16">
        <v>235849</v>
      </c>
      <c r="Q72" s="16">
        <v>0</v>
      </c>
      <c r="R72" s="16">
        <v>23585</v>
      </c>
      <c r="S72" s="16">
        <v>0</v>
      </c>
      <c r="T72" s="26">
        <v>235849</v>
      </c>
      <c r="U72" s="16">
        <v>201580.57</v>
      </c>
      <c r="V72" s="16">
        <v>235849.27</v>
      </c>
      <c r="W72" s="16">
        <v>0</v>
      </c>
      <c r="X72" s="16">
        <v>34269</v>
      </c>
      <c r="Y72" s="16">
        <v>201580.34</v>
      </c>
      <c r="Z72" s="21">
        <v>2625622750</v>
      </c>
      <c r="AA72" s="21" t="s">
        <v>386</v>
      </c>
      <c r="AB72">
        <v>0</v>
      </c>
    </row>
    <row r="73" spans="1:28" customFormat="1" x14ac:dyDescent="0.2">
      <c r="A73" s="21">
        <v>83</v>
      </c>
      <c r="B73" s="21" t="s">
        <v>387</v>
      </c>
      <c r="C73">
        <v>350</v>
      </c>
      <c r="D73" t="s">
        <v>216</v>
      </c>
      <c r="E73">
        <v>582</v>
      </c>
      <c r="F73">
        <v>0</v>
      </c>
      <c r="G73" t="s">
        <v>217</v>
      </c>
      <c r="H73" t="s">
        <v>218</v>
      </c>
      <c r="I73">
        <v>6003081000</v>
      </c>
      <c r="J73" s="21" t="s">
        <v>388</v>
      </c>
      <c r="K73" s="21" t="s">
        <v>220</v>
      </c>
      <c r="L73" s="21" t="s">
        <v>220</v>
      </c>
      <c r="M73">
        <v>6</v>
      </c>
      <c r="N73" s="25">
        <v>42960</v>
      </c>
      <c r="O73" s="16">
        <v>252000</v>
      </c>
      <c r="P73" s="16">
        <v>252000</v>
      </c>
      <c r="Q73" s="16">
        <v>0</v>
      </c>
      <c r="R73" s="16">
        <v>0</v>
      </c>
      <c r="S73" s="16">
        <v>0</v>
      </c>
      <c r="T73" s="26">
        <v>252000</v>
      </c>
      <c r="U73" s="16">
        <v>215384.61</v>
      </c>
      <c r="V73" s="16">
        <v>252000</v>
      </c>
      <c r="W73" s="16">
        <v>0</v>
      </c>
      <c r="X73" s="16">
        <v>36615</v>
      </c>
      <c r="Y73" s="16">
        <v>215384.62</v>
      </c>
      <c r="Z73" s="21">
        <v>2815822750</v>
      </c>
      <c r="AA73" s="21" t="s">
        <v>389</v>
      </c>
      <c r="AB73">
        <v>0</v>
      </c>
    </row>
    <row r="74" spans="1:28" customFormat="1" x14ac:dyDescent="0.2">
      <c r="A74" s="21">
        <v>84</v>
      </c>
      <c r="B74" s="21" t="s">
        <v>390</v>
      </c>
      <c r="C74">
        <v>350</v>
      </c>
      <c r="D74" t="s">
        <v>216</v>
      </c>
      <c r="E74">
        <v>0</v>
      </c>
      <c r="F74">
        <v>0</v>
      </c>
      <c r="G74" t="s">
        <v>217</v>
      </c>
      <c r="H74" t="s">
        <v>218</v>
      </c>
      <c r="I74">
        <v>6001878000</v>
      </c>
      <c r="J74" s="21" t="s">
        <v>243</v>
      </c>
      <c r="K74" s="21" t="s">
        <v>220</v>
      </c>
      <c r="L74" s="21" t="s">
        <v>220</v>
      </c>
      <c r="M74">
        <v>6</v>
      </c>
      <c r="N74" s="25">
        <v>42605</v>
      </c>
      <c r="O74" s="16">
        <v>116040</v>
      </c>
      <c r="P74" s="16">
        <v>115446</v>
      </c>
      <c r="Q74" s="16">
        <v>0</v>
      </c>
      <c r="R74" s="16">
        <v>0</v>
      </c>
      <c r="S74" s="16">
        <v>0</v>
      </c>
      <c r="T74" s="26">
        <v>130000</v>
      </c>
      <c r="U74" s="16">
        <v>99179.839999999997</v>
      </c>
      <c r="V74" s="16">
        <v>116040.42</v>
      </c>
      <c r="W74" s="16">
        <v>9992</v>
      </c>
      <c r="X74" s="16">
        <v>31328</v>
      </c>
      <c r="Y74" s="16">
        <v>98672.01</v>
      </c>
      <c r="Z74" s="21">
        <v>2745022750</v>
      </c>
      <c r="AA74" s="21" t="s">
        <v>391</v>
      </c>
      <c r="AB74">
        <v>0</v>
      </c>
    </row>
    <row r="75" spans="1:28" customFormat="1" x14ac:dyDescent="0.2">
      <c r="A75" s="21">
        <v>85</v>
      </c>
      <c r="B75" s="21" t="s">
        <v>392</v>
      </c>
      <c r="C75">
        <v>350</v>
      </c>
      <c r="D75" t="s">
        <v>216</v>
      </c>
      <c r="E75">
        <v>580</v>
      </c>
      <c r="F75">
        <v>0</v>
      </c>
      <c r="G75" t="s">
        <v>217</v>
      </c>
      <c r="H75" t="s">
        <v>218</v>
      </c>
      <c r="I75">
        <v>6000267000</v>
      </c>
      <c r="J75" s="21" t="s">
        <v>288</v>
      </c>
      <c r="K75" s="21" t="s">
        <v>220</v>
      </c>
      <c r="L75" s="21" t="s">
        <v>220</v>
      </c>
      <c r="M75">
        <v>6</v>
      </c>
      <c r="N75" s="25">
        <v>42750</v>
      </c>
      <c r="O75" s="16">
        <v>230986</v>
      </c>
      <c r="P75" s="16">
        <v>576849</v>
      </c>
      <c r="Q75" s="16">
        <v>0</v>
      </c>
      <c r="R75" s="16">
        <v>23099</v>
      </c>
      <c r="S75" s="16">
        <v>0</v>
      </c>
      <c r="T75" s="26">
        <v>576849</v>
      </c>
      <c r="U75" s="16">
        <v>197423.93</v>
      </c>
      <c r="V75" s="16">
        <v>230986</v>
      </c>
      <c r="W75" s="16">
        <v>345863</v>
      </c>
      <c r="X75" s="16">
        <v>83816</v>
      </c>
      <c r="Y75" s="16">
        <v>493033.28</v>
      </c>
      <c r="Z75" s="21">
        <v>2825802750</v>
      </c>
      <c r="AA75" s="21" t="s">
        <v>393</v>
      </c>
      <c r="AB75">
        <v>0</v>
      </c>
    </row>
    <row r="76" spans="1:28" customFormat="1" x14ac:dyDescent="0.2">
      <c r="A76" s="21">
        <v>86</v>
      </c>
      <c r="B76" s="21" t="s">
        <v>390</v>
      </c>
      <c r="C76">
        <v>350</v>
      </c>
      <c r="D76" t="s">
        <v>216</v>
      </c>
      <c r="E76">
        <v>0</v>
      </c>
      <c r="F76">
        <v>0</v>
      </c>
      <c r="G76" t="s">
        <v>217</v>
      </c>
      <c r="H76" t="s">
        <v>218</v>
      </c>
      <c r="I76">
        <v>6003082000</v>
      </c>
      <c r="J76" s="21" t="s">
        <v>394</v>
      </c>
      <c r="K76" s="21" t="s">
        <v>220</v>
      </c>
      <c r="L76" s="21" t="s">
        <v>220</v>
      </c>
      <c r="M76">
        <v>0</v>
      </c>
      <c r="N76" s="25">
        <v>42991</v>
      </c>
      <c r="O76" s="16">
        <v>1761853</v>
      </c>
      <c r="P76" s="16">
        <v>1761853</v>
      </c>
      <c r="Q76" s="16">
        <v>0</v>
      </c>
      <c r="R76" s="16">
        <v>176228</v>
      </c>
      <c r="S76" s="16">
        <v>0</v>
      </c>
      <c r="T76" s="26">
        <v>3235694</v>
      </c>
      <c r="U76" s="16">
        <v>1505857.58</v>
      </c>
      <c r="V76" s="16">
        <v>1761853.38</v>
      </c>
      <c r="W76" s="16">
        <v>0</v>
      </c>
      <c r="X76" s="16">
        <v>1729836</v>
      </c>
      <c r="Y76" s="16">
        <v>1505857.59</v>
      </c>
      <c r="Z76" s="21">
        <v>2744072750</v>
      </c>
      <c r="AA76" s="21" t="s">
        <v>395</v>
      </c>
      <c r="AB76">
        <v>0</v>
      </c>
    </row>
    <row r="77" spans="1:28" customFormat="1" x14ac:dyDescent="0.2">
      <c r="A77" s="21">
        <v>87</v>
      </c>
      <c r="B77" s="21" t="s">
        <v>396</v>
      </c>
      <c r="C77">
        <v>350</v>
      </c>
      <c r="D77" t="s">
        <v>216</v>
      </c>
      <c r="E77">
        <v>0</v>
      </c>
      <c r="F77">
        <v>0</v>
      </c>
      <c r="G77" t="s">
        <v>217</v>
      </c>
      <c r="H77" t="s">
        <v>218</v>
      </c>
      <c r="I77">
        <v>6000836000</v>
      </c>
      <c r="J77" s="21" t="s">
        <v>225</v>
      </c>
      <c r="K77" s="21" t="s">
        <v>220</v>
      </c>
      <c r="L77" s="21" t="s">
        <v>220</v>
      </c>
      <c r="M77">
        <v>6</v>
      </c>
      <c r="N77" s="25">
        <v>42991</v>
      </c>
      <c r="O77" s="16">
        <v>568090</v>
      </c>
      <c r="P77" s="16">
        <v>738110</v>
      </c>
      <c r="Q77" s="16">
        <v>0</v>
      </c>
      <c r="R77" s="16">
        <v>56809</v>
      </c>
      <c r="S77" s="16">
        <v>0</v>
      </c>
      <c r="T77" s="26">
        <v>738110.19</v>
      </c>
      <c r="U77" s="16">
        <v>485546.64</v>
      </c>
      <c r="V77" s="16">
        <v>568089.56999999995</v>
      </c>
      <c r="W77" s="16">
        <v>236530</v>
      </c>
      <c r="X77" s="16">
        <v>107247</v>
      </c>
      <c r="Y77" s="16">
        <v>630863.41</v>
      </c>
      <c r="Z77" s="21">
        <v>2814332750</v>
      </c>
      <c r="AA77" s="21" t="s">
        <v>397</v>
      </c>
      <c r="AB77">
        <v>0</v>
      </c>
    </row>
    <row r="78" spans="1:28" customFormat="1" x14ac:dyDescent="0.2">
      <c r="A78" s="21">
        <v>89</v>
      </c>
      <c r="B78" s="21" t="s">
        <v>398</v>
      </c>
      <c r="C78">
        <v>120</v>
      </c>
      <c r="D78" t="s">
        <v>137</v>
      </c>
      <c r="E78">
        <v>0</v>
      </c>
      <c r="F78">
        <v>0</v>
      </c>
      <c r="G78" t="s">
        <v>217</v>
      </c>
      <c r="H78" t="s">
        <v>218</v>
      </c>
      <c r="I78">
        <v>6000836000</v>
      </c>
      <c r="J78" s="21" t="s">
        <v>225</v>
      </c>
      <c r="K78" s="21" t="s">
        <v>220</v>
      </c>
      <c r="L78" s="21" t="s">
        <v>220</v>
      </c>
      <c r="M78">
        <v>6</v>
      </c>
      <c r="N78" s="25">
        <v>42985</v>
      </c>
      <c r="O78" s="16">
        <v>0</v>
      </c>
      <c r="P78" s="16">
        <v>256500</v>
      </c>
      <c r="Q78" s="16">
        <v>0</v>
      </c>
      <c r="R78" s="16">
        <v>0</v>
      </c>
      <c r="S78" s="16">
        <v>0</v>
      </c>
      <c r="T78" s="26">
        <v>263732</v>
      </c>
      <c r="U78" s="16">
        <v>0</v>
      </c>
      <c r="V78" s="16">
        <v>0</v>
      </c>
      <c r="W78" s="16">
        <v>256500</v>
      </c>
      <c r="X78" s="16">
        <v>44501</v>
      </c>
      <c r="Y78" s="16">
        <v>219230.77</v>
      </c>
      <c r="Z78" s="21">
        <v>2816072750</v>
      </c>
      <c r="AA78" s="21" t="s">
        <v>399</v>
      </c>
      <c r="AB78">
        <v>0</v>
      </c>
    </row>
    <row r="79" spans="1:28" customFormat="1" x14ac:dyDescent="0.2">
      <c r="A79" s="21">
        <v>90</v>
      </c>
      <c r="B79" s="21" t="s">
        <v>400</v>
      </c>
      <c r="C79">
        <v>120</v>
      </c>
      <c r="D79" t="s">
        <v>137</v>
      </c>
      <c r="E79">
        <v>0</v>
      </c>
      <c r="F79">
        <v>0</v>
      </c>
      <c r="G79" t="s">
        <v>217</v>
      </c>
      <c r="H79" t="s">
        <v>218</v>
      </c>
      <c r="I79">
        <v>6001945000</v>
      </c>
      <c r="J79" s="21" t="s">
        <v>401</v>
      </c>
      <c r="K79" s="25">
        <v>43001</v>
      </c>
      <c r="L79" s="25">
        <v>43100</v>
      </c>
      <c r="M79">
        <v>6</v>
      </c>
      <c r="N79" s="25">
        <v>42995</v>
      </c>
      <c r="O79" s="16">
        <v>0</v>
      </c>
      <c r="P79" s="16">
        <v>487805</v>
      </c>
      <c r="Q79" s="16">
        <v>0</v>
      </c>
      <c r="R79" s="16">
        <v>0</v>
      </c>
      <c r="S79" s="16">
        <v>0</v>
      </c>
      <c r="T79" s="26">
        <v>530018</v>
      </c>
      <c r="U79" s="16">
        <v>0</v>
      </c>
      <c r="V79" s="16">
        <v>0</v>
      </c>
      <c r="W79" s="16">
        <v>487805</v>
      </c>
      <c r="X79" s="16">
        <v>113091</v>
      </c>
      <c r="Y79" s="16">
        <v>416927.35</v>
      </c>
      <c r="Z79" s="21">
        <v>2745552750</v>
      </c>
      <c r="AA79" s="21" t="s">
        <v>402</v>
      </c>
      <c r="AB79">
        <v>0</v>
      </c>
    </row>
    <row r="80" spans="1:28" customFormat="1" x14ac:dyDescent="0.2">
      <c r="A80" s="21">
        <v>91</v>
      </c>
      <c r="B80" s="21" t="s">
        <v>403</v>
      </c>
      <c r="C80">
        <v>350</v>
      </c>
      <c r="D80" t="s">
        <v>216</v>
      </c>
      <c r="E80">
        <v>0</v>
      </c>
      <c r="F80">
        <v>0</v>
      </c>
      <c r="G80" t="s">
        <v>217</v>
      </c>
      <c r="H80" t="s">
        <v>218</v>
      </c>
      <c r="I80">
        <v>6003007000</v>
      </c>
      <c r="J80" s="21" t="s">
        <v>404</v>
      </c>
      <c r="K80" s="21" t="s">
        <v>220</v>
      </c>
      <c r="L80" s="21" t="s">
        <v>220</v>
      </c>
      <c r="M80">
        <v>6</v>
      </c>
      <c r="N80" s="25">
        <v>42767</v>
      </c>
      <c r="O80" s="16">
        <v>54639</v>
      </c>
      <c r="P80" s="16">
        <v>250000</v>
      </c>
      <c r="Q80" s="16">
        <v>0</v>
      </c>
      <c r="R80" s="16">
        <v>0</v>
      </c>
      <c r="S80" s="16">
        <v>0</v>
      </c>
      <c r="T80" s="26">
        <v>250000</v>
      </c>
      <c r="U80" s="16">
        <v>46700</v>
      </c>
      <c r="V80" s="16">
        <v>54639</v>
      </c>
      <c r="W80" s="16">
        <v>195361</v>
      </c>
      <c r="X80" s="16">
        <v>36325</v>
      </c>
      <c r="Y80" s="16">
        <v>213675.22</v>
      </c>
      <c r="Z80" s="21">
        <v>2875692750</v>
      </c>
      <c r="AA80" s="21" t="s">
        <v>220</v>
      </c>
      <c r="AB80">
        <v>0</v>
      </c>
    </row>
    <row r="81" spans="1:28" customFormat="1" x14ac:dyDescent="0.2">
      <c r="A81" s="21">
        <v>93</v>
      </c>
      <c r="B81" s="21" t="s">
        <v>405</v>
      </c>
      <c r="C81">
        <v>120</v>
      </c>
      <c r="D81" t="s">
        <v>137</v>
      </c>
      <c r="E81">
        <v>0</v>
      </c>
      <c r="F81">
        <v>0</v>
      </c>
      <c r="G81" t="s">
        <v>217</v>
      </c>
      <c r="H81" t="s">
        <v>218</v>
      </c>
      <c r="I81">
        <v>6001850000</v>
      </c>
      <c r="J81" s="21" t="s">
        <v>406</v>
      </c>
      <c r="K81" s="25">
        <v>42647</v>
      </c>
      <c r="L81" s="25">
        <v>43100</v>
      </c>
      <c r="M81">
        <v>6</v>
      </c>
      <c r="N81" s="25">
        <v>42647</v>
      </c>
      <c r="O81" s="16">
        <v>0</v>
      </c>
      <c r="P81" s="16">
        <v>66605</v>
      </c>
      <c r="Q81" s="16">
        <v>0</v>
      </c>
      <c r="R81" s="16">
        <v>0</v>
      </c>
      <c r="S81" s="16">
        <v>0</v>
      </c>
      <c r="T81" s="26">
        <v>97500</v>
      </c>
      <c r="U81" s="16">
        <v>0</v>
      </c>
      <c r="V81" s="16">
        <v>0</v>
      </c>
      <c r="W81" s="16">
        <v>66605</v>
      </c>
      <c r="X81" s="16">
        <v>40573</v>
      </c>
      <c r="Y81" s="16">
        <v>56927</v>
      </c>
      <c r="Z81" s="21">
        <v>2814282750</v>
      </c>
      <c r="AA81" s="21" t="s">
        <v>407</v>
      </c>
      <c r="AB81">
        <v>0</v>
      </c>
    </row>
    <row r="82" spans="1:28" customFormat="1" x14ac:dyDescent="0.2">
      <c r="A82" s="21">
        <v>94</v>
      </c>
      <c r="B82" s="21" t="s">
        <v>408</v>
      </c>
      <c r="C82">
        <v>120</v>
      </c>
      <c r="D82" t="s">
        <v>137</v>
      </c>
      <c r="E82">
        <v>428</v>
      </c>
      <c r="F82">
        <v>0</v>
      </c>
      <c r="G82" t="s">
        <v>217</v>
      </c>
      <c r="H82" t="s">
        <v>218</v>
      </c>
      <c r="I82">
        <v>6001878000</v>
      </c>
      <c r="J82" s="21" t="s">
        <v>243</v>
      </c>
      <c r="K82" s="21" t="s">
        <v>220</v>
      </c>
      <c r="L82" s="21" t="s">
        <v>220</v>
      </c>
      <c r="M82">
        <v>6</v>
      </c>
      <c r="N82" s="25">
        <v>42647</v>
      </c>
      <c r="O82" s="16">
        <v>0</v>
      </c>
      <c r="P82" s="16">
        <v>33303</v>
      </c>
      <c r="Q82" s="16">
        <v>0</v>
      </c>
      <c r="R82" s="16">
        <v>0</v>
      </c>
      <c r="S82" s="16">
        <v>0</v>
      </c>
      <c r="T82" s="26">
        <v>33300</v>
      </c>
      <c r="U82" s="16">
        <v>0</v>
      </c>
      <c r="V82" s="16">
        <v>0</v>
      </c>
      <c r="W82" s="16">
        <v>33303</v>
      </c>
      <c r="X82" s="16">
        <v>4836</v>
      </c>
      <c r="Y82" s="16">
        <v>28463.89</v>
      </c>
      <c r="Z82" s="21">
        <v>2814282750</v>
      </c>
      <c r="AA82" s="21" t="s">
        <v>220</v>
      </c>
      <c r="AB82">
        <v>0</v>
      </c>
    </row>
    <row r="83" spans="1:28" customFormat="1" x14ac:dyDescent="0.2">
      <c r="A83" s="21">
        <v>95</v>
      </c>
      <c r="B83" s="21" t="s">
        <v>409</v>
      </c>
      <c r="C83">
        <v>350</v>
      </c>
      <c r="D83" t="s">
        <v>216</v>
      </c>
      <c r="E83">
        <v>583</v>
      </c>
      <c r="F83">
        <v>0</v>
      </c>
      <c r="G83" t="s">
        <v>217</v>
      </c>
      <c r="H83" t="s">
        <v>218</v>
      </c>
      <c r="I83">
        <v>6001694000</v>
      </c>
      <c r="J83" s="21" t="s">
        <v>253</v>
      </c>
      <c r="K83" s="21" t="s">
        <v>220</v>
      </c>
      <c r="L83" s="21" t="s">
        <v>220</v>
      </c>
      <c r="M83">
        <v>6</v>
      </c>
      <c r="N83" s="25">
        <v>42718</v>
      </c>
      <c r="O83" s="16">
        <v>24565</v>
      </c>
      <c r="P83" s="16">
        <v>24565</v>
      </c>
      <c r="Q83" s="16">
        <v>0</v>
      </c>
      <c r="R83" s="16">
        <v>0</v>
      </c>
      <c r="S83" s="16">
        <v>0</v>
      </c>
      <c r="T83" s="26">
        <v>24566</v>
      </c>
      <c r="U83" s="16">
        <v>20996</v>
      </c>
      <c r="V83" s="16">
        <v>24565.32</v>
      </c>
      <c r="W83" s="16">
        <v>0</v>
      </c>
      <c r="X83" s="16">
        <v>3570</v>
      </c>
      <c r="Y83" s="16">
        <v>20996</v>
      </c>
      <c r="Z83" s="21">
        <v>2815832750</v>
      </c>
      <c r="AA83" s="21" t="s">
        <v>410</v>
      </c>
      <c r="AB83">
        <v>0</v>
      </c>
    </row>
    <row r="84" spans="1:28" customFormat="1" x14ac:dyDescent="0.2">
      <c r="A84" s="21">
        <v>96</v>
      </c>
      <c r="B84" s="21" t="s">
        <v>411</v>
      </c>
      <c r="C84">
        <v>120</v>
      </c>
      <c r="D84" t="s">
        <v>137</v>
      </c>
      <c r="E84">
        <v>304</v>
      </c>
      <c r="F84">
        <v>0</v>
      </c>
      <c r="G84" t="s">
        <v>217</v>
      </c>
      <c r="H84" t="s">
        <v>218</v>
      </c>
      <c r="I84">
        <v>6001764000</v>
      </c>
      <c r="J84" s="21" t="s">
        <v>412</v>
      </c>
      <c r="K84" s="21" t="s">
        <v>220</v>
      </c>
      <c r="L84" s="21" t="s">
        <v>220</v>
      </c>
      <c r="M84">
        <v>6</v>
      </c>
      <c r="N84" s="25">
        <v>42723</v>
      </c>
      <c r="O84" s="16">
        <v>0</v>
      </c>
      <c r="P84" s="16">
        <v>1797804</v>
      </c>
      <c r="Q84" s="16">
        <v>0</v>
      </c>
      <c r="R84" s="16">
        <v>0</v>
      </c>
      <c r="S84" s="16">
        <v>0</v>
      </c>
      <c r="T84" s="26">
        <v>1536584.62</v>
      </c>
      <c r="U84" s="16">
        <v>0</v>
      </c>
      <c r="V84" s="16">
        <v>0</v>
      </c>
      <c r="W84" s="16">
        <v>1797804</v>
      </c>
      <c r="X84" s="16">
        <v>0</v>
      </c>
      <c r="Y84" s="16">
        <v>1536584.62</v>
      </c>
      <c r="Z84" s="21">
        <v>2133042750</v>
      </c>
      <c r="AA84" s="21" t="s">
        <v>413</v>
      </c>
      <c r="AB84">
        <v>0</v>
      </c>
    </row>
    <row r="85" spans="1:28" customFormat="1" x14ac:dyDescent="0.2">
      <c r="A85" s="21">
        <v>97</v>
      </c>
      <c r="B85" s="21" t="s">
        <v>414</v>
      </c>
      <c r="C85">
        <v>120</v>
      </c>
      <c r="D85" t="s">
        <v>137</v>
      </c>
      <c r="E85">
        <v>414</v>
      </c>
      <c r="F85">
        <v>0</v>
      </c>
      <c r="G85" t="s">
        <v>217</v>
      </c>
      <c r="H85" t="s">
        <v>218</v>
      </c>
      <c r="I85">
        <v>6001764000</v>
      </c>
      <c r="J85" s="21" t="s">
        <v>412</v>
      </c>
      <c r="K85" s="21" t="s">
        <v>220</v>
      </c>
      <c r="L85" s="21" t="s">
        <v>220</v>
      </c>
      <c r="M85">
        <v>6</v>
      </c>
      <c r="N85" s="25">
        <v>43039</v>
      </c>
      <c r="O85" s="16">
        <v>0</v>
      </c>
      <c r="P85" s="16">
        <v>2723915</v>
      </c>
      <c r="Q85" s="16">
        <v>0</v>
      </c>
      <c r="R85" s="16">
        <v>0</v>
      </c>
      <c r="S85" s="16">
        <v>0</v>
      </c>
      <c r="T85" s="26">
        <v>2328132.19</v>
      </c>
      <c r="U85" s="16">
        <v>0</v>
      </c>
      <c r="V85" s="16">
        <v>0</v>
      </c>
      <c r="W85" s="16">
        <v>2723915</v>
      </c>
      <c r="X85" s="16">
        <v>0</v>
      </c>
      <c r="Y85" s="16">
        <v>2328132.19</v>
      </c>
      <c r="Z85" s="21">
        <v>2144142750</v>
      </c>
      <c r="AA85" s="21" t="s">
        <v>415</v>
      </c>
      <c r="AB85">
        <v>0</v>
      </c>
    </row>
    <row r="86" spans="1:28" customFormat="1" x14ac:dyDescent="0.2">
      <c r="A86" s="21">
        <v>98</v>
      </c>
      <c r="B86" s="21" t="s">
        <v>416</v>
      </c>
      <c r="C86">
        <v>350</v>
      </c>
      <c r="D86" t="s">
        <v>216</v>
      </c>
      <c r="E86">
        <v>602</v>
      </c>
      <c r="F86">
        <v>0</v>
      </c>
      <c r="G86" t="s">
        <v>217</v>
      </c>
      <c r="H86" t="s">
        <v>218</v>
      </c>
      <c r="I86">
        <v>6000185000</v>
      </c>
      <c r="J86" s="21" t="s">
        <v>417</v>
      </c>
      <c r="K86" s="21" t="s">
        <v>220</v>
      </c>
      <c r="L86" s="21" t="s">
        <v>220</v>
      </c>
      <c r="M86">
        <v>6</v>
      </c>
      <c r="N86" s="25">
        <v>42926</v>
      </c>
      <c r="O86" s="16">
        <v>528359</v>
      </c>
      <c r="P86" s="16">
        <v>528359</v>
      </c>
      <c r="Q86" s="16">
        <v>0</v>
      </c>
      <c r="R86" s="16">
        <v>0</v>
      </c>
      <c r="S86" s="16">
        <v>0</v>
      </c>
      <c r="T86" s="26">
        <v>528359</v>
      </c>
      <c r="U86" s="16">
        <v>451588.89</v>
      </c>
      <c r="V86" s="16">
        <v>528359</v>
      </c>
      <c r="W86" s="16">
        <v>0</v>
      </c>
      <c r="X86" s="16">
        <v>76770</v>
      </c>
      <c r="Y86" s="16">
        <v>451588.89</v>
      </c>
      <c r="Z86" s="21">
        <v>2816022750</v>
      </c>
      <c r="AA86" s="21" t="s">
        <v>418</v>
      </c>
      <c r="AB86">
        <v>0</v>
      </c>
    </row>
    <row r="87" spans="1:28" customFormat="1" x14ac:dyDescent="0.2">
      <c r="A87" s="21">
        <v>99</v>
      </c>
      <c r="B87" s="21" t="s">
        <v>419</v>
      </c>
      <c r="C87">
        <v>120</v>
      </c>
      <c r="D87" t="s">
        <v>137</v>
      </c>
      <c r="E87">
        <v>414</v>
      </c>
      <c r="F87">
        <v>0</v>
      </c>
      <c r="G87" t="s">
        <v>217</v>
      </c>
      <c r="H87" t="s">
        <v>218</v>
      </c>
      <c r="I87">
        <v>6001878000</v>
      </c>
      <c r="J87" s="21" t="s">
        <v>243</v>
      </c>
      <c r="K87" s="21" t="s">
        <v>220</v>
      </c>
      <c r="L87" s="21" t="s">
        <v>220</v>
      </c>
      <c r="M87">
        <v>6</v>
      </c>
      <c r="N87" s="25">
        <v>43047</v>
      </c>
      <c r="O87" s="16">
        <v>0</v>
      </c>
      <c r="P87" s="16">
        <v>69166</v>
      </c>
      <c r="Q87" s="16">
        <v>0</v>
      </c>
      <c r="R87" s="16">
        <v>0</v>
      </c>
      <c r="S87" s="16">
        <v>0</v>
      </c>
      <c r="T87" s="26">
        <v>59116.41</v>
      </c>
      <c r="U87" s="16">
        <v>0</v>
      </c>
      <c r="V87" s="16">
        <v>0</v>
      </c>
      <c r="W87" s="16">
        <v>69166</v>
      </c>
      <c r="X87" s="16">
        <v>0</v>
      </c>
      <c r="Y87" s="16">
        <v>59116.41</v>
      </c>
      <c r="Z87" s="21">
        <v>2144142950</v>
      </c>
      <c r="AA87" s="21" t="s">
        <v>220</v>
      </c>
      <c r="AB87">
        <v>0</v>
      </c>
    </row>
    <row r="88" spans="1:28" customFormat="1" x14ac:dyDescent="0.2">
      <c r="A88" s="21">
        <v>100</v>
      </c>
      <c r="B88" s="21" t="s">
        <v>420</v>
      </c>
      <c r="C88">
        <v>120</v>
      </c>
      <c r="D88" t="s">
        <v>137</v>
      </c>
      <c r="E88">
        <v>414</v>
      </c>
      <c r="F88">
        <v>0</v>
      </c>
      <c r="G88" t="s">
        <v>217</v>
      </c>
      <c r="H88" t="s">
        <v>218</v>
      </c>
      <c r="I88">
        <v>6001858000</v>
      </c>
      <c r="J88" s="21" t="s">
        <v>421</v>
      </c>
      <c r="K88" s="21" t="s">
        <v>220</v>
      </c>
      <c r="L88" s="21" t="s">
        <v>220</v>
      </c>
      <c r="M88">
        <v>6</v>
      </c>
      <c r="N88" s="25">
        <v>41830</v>
      </c>
      <c r="O88" s="16">
        <v>0</v>
      </c>
      <c r="P88" s="16">
        <v>165999</v>
      </c>
      <c r="Q88" s="16">
        <v>0</v>
      </c>
      <c r="R88" s="16">
        <v>0</v>
      </c>
      <c r="S88" s="16">
        <v>0</v>
      </c>
      <c r="T88" s="26">
        <v>141879.38</v>
      </c>
      <c r="U88" s="16">
        <v>0</v>
      </c>
      <c r="V88" s="16">
        <v>0</v>
      </c>
      <c r="W88" s="16">
        <v>165999</v>
      </c>
      <c r="X88" s="16">
        <v>0</v>
      </c>
      <c r="Y88" s="16">
        <v>141879.38</v>
      </c>
      <c r="Z88" s="21">
        <v>2144142950</v>
      </c>
      <c r="AA88" s="21" t="s">
        <v>422</v>
      </c>
      <c r="AB88">
        <v>0</v>
      </c>
    </row>
    <row r="89" spans="1:28" customFormat="1" x14ac:dyDescent="0.2">
      <c r="A89" s="21">
        <v>101</v>
      </c>
      <c r="B89" s="21" t="s">
        <v>423</v>
      </c>
      <c r="C89">
        <v>350</v>
      </c>
      <c r="D89" t="s">
        <v>216</v>
      </c>
      <c r="E89">
        <v>562</v>
      </c>
      <c r="F89">
        <v>0</v>
      </c>
      <c r="G89" t="s">
        <v>217</v>
      </c>
      <c r="H89" t="s">
        <v>218</v>
      </c>
      <c r="I89">
        <v>6001694000</v>
      </c>
      <c r="J89" s="21" t="s">
        <v>253</v>
      </c>
      <c r="K89" s="21" t="s">
        <v>220</v>
      </c>
      <c r="L89" s="21" t="s">
        <v>220</v>
      </c>
      <c r="M89">
        <v>6</v>
      </c>
      <c r="N89" s="25">
        <v>42737</v>
      </c>
      <c r="O89" s="16">
        <v>14151</v>
      </c>
      <c r="P89" s="16">
        <v>14151</v>
      </c>
      <c r="Q89" s="16">
        <v>0</v>
      </c>
      <c r="R89" s="16">
        <v>0</v>
      </c>
      <c r="S89" s="16">
        <v>0</v>
      </c>
      <c r="T89" s="26">
        <v>14151</v>
      </c>
      <c r="U89" s="16">
        <v>12094.87</v>
      </c>
      <c r="V89" s="16">
        <v>14151</v>
      </c>
      <c r="W89" s="16">
        <v>0</v>
      </c>
      <c r="X89" s="16">
        <v>2056</v>
      </c>
      <c r="Y89" s="16">
        <v>12094.87</v>
      </c>
      <c r="Z89" s="21">
        <v>2625622950</v>
      </c>
      <c r="AA89" s="21" t="s">
        <v>424</v>
      </c>
      <c r="AB89">
        <v>0</v>
      </c>
    </row>
    <row r="90" spans="1:28" customFormat="1" x14ac:dyDescent="0.2">
      <c r="A90" s="21">
        <v>102</v>
      </c>
      <c r="B90" s="21" t="s">
        <v>425</v>
      </c>
      <c r="C90">
        <v>350</v>
      </c>
      <c r="D90" t="s">
        <v>216</v>
      </c>
      <c r="E90">
        <v>0</v>
      </c>
      <c r="F90">
        <v>0</v>
      </c>
      <c r="G90" t="s">
        <v>217</v>
      </c>
      <c r="H90" t="s">
        <v>218</v>
      </c>
      <c r="I90">
        <v>6001830000</v>
      </c>
      <c r="J90" s="21" t="s">
        <v>426</v>
      </c>
      <c r="K90" s="21" t="s">
        <v>220</v>
      </c>
      <c r="L90" s="21" t="s">
        <v>220</v>
      </c>
      <c r="M90">
        <v>6</v>
      </c>
      <c r="N90" s="25">
        <v>42736</v>
      </c>
      <c r="O90" s="16">
        <v>18769</v>
      </c>
      <c r="P90" s="16">
        <v>18769</v>
      </c>
      <c r="Q90" s="16">
        <v>0</v>
      </c>
      <c r="R90" s="16">
        <v>0</v>
      </c>
      <c r="S90" s="16">
        <v>0</v>
      </c>
      <c r="T90" s="26">
        <v>32000</v>
      </c>
      <c r="U90" s="16">
        <v>16041.86</v>
      </c>
      <c r="V90" s="16">
        <v>18769</v>
      </c>
      <c r="W90" s="16">
        <v>0</v>
      </c>
      <c r="X90" s="16">
        <v>15958</v>
      </c>
      <c r="Y90" s="16">
        <v>16042.01</v>
      </c>
      <c r="Z90" s="21">
        <v>0</v>
      </c>
      <c r="AA90" s="21" t="s">
        <v>427</v>
      </c>
      <c r="AB90">
        <v>0</v>
      </c>
    </row>
    <row r="91" spans="1:28" customFormat="1" x14ac:dyDescent="0.2">
      <c r="A91" s="21">
        <v>103</v>
      </c>
      <c r="B91" s="21" t="s">
        <v>428</v>
      </c>
      <c r="C91">
        <v>350</v>
      </c>
      <c r="D91" t="s">
        <v>216</v>
      </c>
      <c r="E91">
        <v>0</v>
      </c>
      <c r="F91">
        <v>0</v>
      </c>
      <c r="G91" t="s">
        <v>217</v>
      </c>
      <c r="H91" t="s">
        <v>218</v>
      </c>
      <c r="I91">
        <v>6000167000</v>
      </c>
      <c r="J91" s="21" t="s">
        <v>309</v>
      </c>
      <c r="K91" s="21" t="s">
        <v>220</v>
      </c>
      <c r="L91" s="21" t="s">
        <v>220</v>
      </c>
      <c r="M91">
        <v>6</v>
      </c>
      <c r="N91" s="25">
        <v>42725</v>
      </c>
      <c r="O91" s="16">
        <v>136890</v>
      </c>
      <c r="P91" s="16">
        <v>136890</v>
      </c>
      <c r="Q91" s="16">
        <v>0</v>
      </c>
      <c r="R91" s="16">
        <v>68445</v>
      </c>
      <c r="S91" s="16">
        <v>0</v>
      </c>
      <c r="T91" s="26">
        <v>117000</v>
      </c>
      <c r="U91" s="16">
        <v>117000</v>
      </c>
      <c r="V91" s="16">
        <v>136890</v>
      </c>
      <c r="W91" s="16">
        <v>0</v>
      </c>
      <c r="X91" s="16">
        <v>0</v>
      </c>
      <c r="Y91" s="16">
        <v>117000</v>
      </c>
      <c r="Z91" s="21">
        <v>2735042950</v>
      </c>
      <c r="AA91" s="21" t="s">
        <v>429</v>
      </c>
      <c r="AB91">
        <v>0</v>
      </c>
    </row>
    <row r="92" spans="1:28" customFormat="1" x14ac:dyDescent="0.2">
      <c r="A92" s="21">
        <v>104</v>
      </c>
      <c r="B92" s="21" t="s">
        <v>430</v>
      </c>
      <c r="C92">
        <v>350</v>
      </c>
      <c r="D92" t="s">
        <v>216</v>
      </c>
      <c r="E92">
        <v>554</v>
      </c>
      <c r="F92">
        <v>0</v>
      </c>
      <c r="G92" t="s">
        <v>217</v>
      </c>
      <c r="H92" t="s">
        <v>218</v>
      </c>
      <c r="I92">
        <v>6001839000</v>
      </c>
      <c r="J92" s="21" t="s">
        <v>265</v>
      </c>
      <c r="K92" s="21" t="s">
        <v>220</v>
      </c>
      <c r="L92" s="21" t="s">
        <v>220</v>
      </c>
      <c r="M92">
        <v>6</v>
      </c>
      <c r="N92" s="25">
        <v>43005</v>
      </c>
      <c r="O92" s="16">
        <v>37908</v>
      </c>
      <c r="P92" s="16">
        <v>126360</v>
      </c>
      <c r="Q92" s="16">
        <v>0</v>
      </c>
      <c r="R92" s="16">
        <v>0</v>
      </c>
      <c r="S92" s="16">
        <v>0</v>
      </c>
      <c r="T92" s="26">
        <v>108000</v>
      </c>
      <c r="U92" s="16">
        <v>32400</v>
      </c>
      <c r="V92" s="16">
        <v>37908</v>
      </c>
      <c r="W92" s="16">
        <v>88452</v>
      </c>
      <c r="X92" s="16">
        <v>0</v>
      </c>
      <c r="Y92" s="16">
        <v>108000</v>
      </c>
      <c r="Z92" s="21">
        <v>2735542950</v>
      </c>
      <c r="AA92" s="21" t="s">
        <v>431</v>
      </c>
      <c r="AB92">
        <v>0</v>
      </c>
    </row>
    <row r="93" spans="1:28" customFormat="1" x14ac:dyDescent="0.2">
      <c r="A93" s="21">
        <v>105</v>
      </c>
      <c r="B93" s="21" t="s">
        <v>398</v>
      </c>
      <c r="C93">
        <v>120</v>
      </c>
      <c r="D93" t="s">
        <v>137</v>
      </c>
      <c r="E93">
        <v>612</v>
      </c>
      <c r="F93">
        <v>0</v>
      </c>
      <c r="G93" t="s">
        <v>217</v>
      </c>
      <c r="H93" t="s">
        <v>218</v>
      </c>
      <c r="I93">
        <v>6000836000</v>
      </c>
      <c r="J93" s="21" t="s">
        <v>225</v>
      </c>
      <c r="K93" s="21" t="s">
        <v>220</v>
      </c>
      <c r="L93" s="21" t="s">
        <v>220</v>
      </c>
      <c r="M93">
        <v>6</v>
      </c>
      <c r="N93" s="25">
        <v>43080</v>
      </c>
      <c r="O93" s="16">
        <v>0</v>
      </c>
      <c r="P93" s="16">
        <v>228000</v>
      </c>
      <c r="Q93" s="16">
        <v>0</v>
      </c>
      <c r="R93" s="16">
        <v>0</v>
      </c>
      <c r="S93" s="16">
        <v>0</v>
      </c>
      <c r="T93" s="26">
        <v>194871.79</v>
      </c>
      <c r="U93" s="16">
        <v>0</v>
      </c>
      <c r="V93" s="16">
        <v>0</v>
      </c>
      <c r="W93" s="16">
        <v>228000</v>
      </c>
      <c r="X93" s="16">
        <v>0</v>
      </c>
      <c r="Y93" s="16">
        <v>194871.79</v>
      </c>
      <c r="Z93" s="21">
        <v>2816122750</v>
      </c>
      <c r="AA93" s="21" t="s">
        <v>432</v>
      </c>
      <c r="AB93">
        <v>0</v>
      </c>
    </row>
    <row r="94" spans="1:28" customFormat="1" x14ac:dyDescent="0.2">
      <c r="A94" s="21">
        <v>106</v>
      </c>
      <c r="B94" s="21" t="s">
        <v>433</v>
      </c>
      <c r="C94">
        <v>350</v>
      </c>
      <c r="D94" t="s">
        <v>216</v>
      </c>
      <c r="E94">
        <v>526</v>
      </c>
      <c r="F94">
        <v>0</v>
      </c>
      <c r="G94" t="s">
        <v>217</v>
      </c>
      <c r="H94" t="s">
        <v>218</v>
      </c>
      <c r="I94">
        <v>6003065000</v>
      </c>
      <c r="J94" s="21" t="s">
        <v>434</v>
      </c>
      <c r="K94" s="21" t="s">
        <v>220</v>
      </c>
      <c r="L94" s="21" t="s">
        <v>220</v>
      </c>
      <c r="M94">
        <v>6</v>
      </c>
      <c r="N94" s="25">
        <v>42673</v>
      </c>
      <c r="O94" s="16">
        <v>10000</v>
      </c>
      <c r="P94" s="16">
        <v>10000</v>
      </c>
      <c r="Q94" s="16">
        <v>0</v>
      </c>
      <c r="R94" s="16">
        <v>0</v>
      </c>
      <c r="S94" s="16">
        <v>0</v>
      </c>
      <c r="T94" s="26">
        <v>10000</v>
      </c>
      <c r="U94" s="16">
        <v>10000</v>
      </c>
      <c r="V94" s="16">
        <v>10000</v>
      </c>
      <c r="W94" s="16">
        <v>0</v>
      </c>
      <c r="X94" s="16">
        <v>0</v>
      </c>
      <c r="Y94" s="16">
        <v>10000</v>
      </c>
      <c r="Z94" s="21">
        <v>2815262750</v>
      </c>
      <c r="AA94" s="21" t="s">
        <v>435</v>
      </c>
      <c r="AB94">
        <v>0</v>
      </c>
    </row>
    <row r="95" spans="1:28" customFormat="1" x14ac:dyDescent="0.2">
      <c r="A95" s="21">
        <v>107</v>
      </c>
      <c r="B95" s="21" t="s">
        <v>436</v>
      </c>
      <c r="C95">
        <v>120</v>
      </c>
      <c r="D95" t="s">
        <v>137</v>
      </c>
      <c r="E95">
        <v>0</v>
      </c>
      <c r="F95">
        <v>0</v>
      </c>
      <c r="G95" t="s">
        <v>220</v>
      </c>
      <c r="H95" t="s">
        <v>218</v>
      </c>
      <c r="I95">
        <v>6003073000</v>
      </c>
      <c r="J95" s="21" t="s">
        <v>349</v>
      </c>
      <c r="K95" s="21" t="s">
        <v>220</v>
      </c>
      <c r="L95" s="21" t="s">
        <v>220</v>
      </c>
      <c r="M95">
        <v>6</v>
      </c>
      <c r="N95" s="25">
        <v>43100</v>
      </c>
      <c r="O95" s="16">
        <v>0</v>
      </c>
      <c r="P95" s="16">
        <v>0</v>
      </c>
      <c r="Q95" s="16">
        <v>0</v>
      </c>
      <c r="R95" s="16">
        <v>0</v>
      </c>
      <c r="S95" s="16">
        <v>0</v>
      </c>
      <c r="T95" s="26">
        <v>0</v>
      </c>
      <c r="U95" s="16">
        <v>0</v>
      </c>
      <c r="V95" s="16">
        <v>0</v>
      </c>
      <c r="W95" s="16">
        <v>0</v>
      </c>
      <c r="X95" s="16">
        <v>0</v>
      </c>
      <c r="Y95" s="16">
        <v>0</v>
      </c>
      <c r="Z95" s="21">
        <v>1731000950</v>
      </c>
      <c r="AA95" s="21" t="s">
        <v>220</v>
      </c>
      <c r="AB95">
        <v>0</v>
      </c>
    </row>
    <row r="96" spans="1:28" customFormat="1" x14ac:dyDescent="0.2">
      <c r="A96" s="21">
        <v>108</v>
      </c>
      <c r="B96" s="21" t="s">
        <v>437</v>
      </c>
      <c r="C96">
        <v>120</v>
      </c>
      <c r="D96" t="s">
        <v>137</v>
      </c>
      <c r="E96">
        <v>799</v>
      </c>
      <c r="F96">
        <v>0</v>
      </c>
      <c r="G96" t="s">
        <v>217</v>
      </c>
      <c r="H96" t="s">
        <v>218</v>
      </c>
      <c r="I96">
        <v>6000836000</v>
      </c>
      <c r="J96" s="21" t="s">
        <v>225</v>
      </c>
      <c r="K96" s="25">
        <v>43107</v>
      </c>
      <c r="L96" s="25">
        <v>43251</v>
      </c>
      <c r="M96">
        <v>3</v>
      </c>
      <c r="N96" s="25">
        <v>43107</v>
      </c>
      <c r="O96" s="16">
        <v>0</v>
      </c>
      <c r="P96" s="16">
        <v>550412</v>
      </c>
      <c r="Q96" s="16">
        <v>0</v>
      </c>
      <c r="R96" s="16">
        <v>0</v>
      </c>
      <c r="S96" s="16">
        <v>0</v>
      </c>
      <c r="T96" s="26">
        <v>470438.1</v>
      </c>
      <c r="U96" s="16">
        <v>0</v>
      </c>
      <c r="V96" s="16">
        <v>0</v>
      </c>
      <c r="W96" s="16">
        <v>550412</v>
      </c>
      <c r="X96" s="16">
        <v>0</v>
      </c>
      <c r="Y96" s="16">
        <v>470438</v>
      </c>
      <c r="Z96" s="21">
        <v>2097992750</v>
      </c>
      <c r="AA96" s="21" t="s">
        <v>438</v>
      </c>
      <c r="AB96">
        <v>0</v>
      </c>
    </row>
    <row r="97" spans="1:28" customFormat="1" x14ac:dyDescent="0.2">
      <c r="A97" s="21">
        <v>109</v>
      </c>
      <c r="B97" s="21" t="s">
        <v>439</v>
      </c>
      <c r="C97">
        <v>120</v>
      </c>
      <c r="D97" t="s">
        <v>137</v>
      </c>
      <c r="E97">
        <v>597</v>
      </c>
      <c r="F97">
        <v>0</v>
      </c>
      <c r="G97" t="s">
        <v>217</v>
      </c>
      <c r="H97" t="s">
        <v>218</v>
      </c>
      <c r="I97">
        <v>6003088000</v>
      </c>
      <c r="J97" s="21" t="s">
        <v>440</v>
      </c>
      <c r="K97" s="25">
        <v>43132</v>
      </c>
      <c r="L97" s="25">
        <v>43190</v>
      </c>
      <c r="M97">
        <v>0</v>
      </c>
      <c r="N97" s="25">
        <v>43118</v>
      </c>
      <c r="O97" s="16">
        <v>0</v>
      </c>
      <c r="P97" s="16">
        <v>300000</v>
      </c>
      <c r="Q97" s="16">
        <v>0</v>
      </c>
      <c r="R97" s="16">
        <v>0</v>
      </c>
      <c r="S97" s="16">
        <v>0</v>
      </c>
      <c r="T97" s="26">
        <v>867522</v>
      </c>
      <c r="U97" s="16">
        <v>0</v>
      </c>
      <c r="V97" s="16">
        <v>0</v>
      </c>
      <c r="W97" s="16">
        <v>300000</v>
      </c>
      <c r="X97" s="16">
        <v>611112</v>
      </c>
      <c r="Y97" s="16">
        <v>256410.26</v>
      </c>
      <c r="Z97" s="21">
        <v>2745972750</v>
      </c>
      <c r="AA97" s="21" t="s">
        <v>441</v>
      </c>
      <c r="AB97">
        <v>0</v>
      </c>
    </row>
    <row r="98" spans="1:28" customFormat="1" x14ac:dyDescent="0.2">
      <c r="A98" s="21">
        <v>110</v>
      </c>
      <c r="B98" s="21" t="s">
        <v>442</v>
      </c>
      <c r="C98">
        <v>120</v>
      </c>
      <c r="D98" t="s">
        <v>137</v>
      </c>
      <c r="E98">
        <v>799</v>
      </c>
      <c r="F98">
        <v>0</v>
      </c>
      <c r="G98" t="s">
        <v>217</v>
      </c>
      <c r="H98" t="s">
        <v>218</v>
      </c>
      <c r="I98">
        <v>6000836000</v>
      </c>
      <c r="J98" s="21" t="s">
        <v>225</v>
      </c>
      <c r="K98" s="25">
        <v>43132</v>
      </c>
      <c r="L98" s="25">
        <v>43281</v>
      </c>
      <c r="M98">
        <v>6</v>
      </c>
      <c r="N98" s="25">
        <v>43107</v>
      </c>
      <c r="O98" s="16">
        <v>0</v>
      </c>
      <c r="P98" s="16">
        <v>444641</v>
      </c>
      <c r="Q98" s="16">
        <v>0</v>
      </c>
      <c r="R98" s="16">
        <v>0</v>
      </c>
      <c r="S98" s="16">
        <v>0</v>
      </c>
      <c r="T98" s="26">
        <v>380035.15</v>
      </c>
      <c r="U98" s="16">
        <v>0</v>
      </c>
      <c r="V98" s="16">
        <v>0</v>
      </c>
      <c r="W98" s="16">
        <v>444641</v>
      </c>
      <c r="X98" s="16">
        <v>0</v>
      </c>
      <c r="Y98" s="16">
        <v>380035.15</v>
      </c>
      <c r="Z98" s="21">
        <v>2097992750</v>
      </c>
      <c r="AA98" s="21" t="s">
        <v>443</v>
      </c>
      <c r="AB98">
        <v>0</v>
      </c>
    </row>
    <row r="99" spans="1:28" customFormat="1" x14ac:dyDescent="0.2">
      <c r="A99" s="21">
        <v>111</v>
      </c>
      <c r="B99" s="21" t="s">
        <v>444</v>
      </c>
      <c r="C99">
        <v>350</v>
      </c>
      <c r="D99" t="s">
        <v>216</v>
      </c>
      <c r="E99">
        <v>0</v>
      </c>
      <c r="F99">
        <v>0</v>
      </c>
      <c r="G99" t="s">
        <v>217</v>
      </c>
      <c r="H99" t="s">
        <v>218</v>
      </c>
      <c r="I99">
        <v>6003007000</v>
      </c>
      <c r="J99" s="21" t="s">
        <v>404</v>
      </c>
      <c r="K99" s="21" t="s">
        <v>220</v>
      </c>
      <c r="L99" s="21" t="s">
        <v>220</v>
      </c>
      <c r="M99">
        <v>0</v>
      </c>
      <c r="N99" s="25">
        <v>43145</v>
      </c>
      <c r="O99" s="16">
        <v>37726</v>
      </c>
      <c r="P99" s="16">
        <v>37726</v>
      </c>
      <c r="Q99" s="16">
        <v>0</v>
      </c>
      <c r="R99" s="16">
        <v>0</v>
      </c>
      <c r="S99" s="16">
        <v>0</v>
      </c>
      <c r="T99" s="26">
        <v>100000</v>
      </c>
      <c r="U99" s="16">
        <v>37726</v>
      </c>
      <c r="V99" s="16">
        <v>37726</v>
      </c>
      <c r="W99" s="16">
        <v>0</v>
      </c>
      <c r="X99" s="16">
        <v>62274</v>
      </c>
      <c r="Y99" s="16">
        <v>37726</v>
      </c>
      <c r="Z99" s="21">
        <v>1879000750</v>
      </c>
      <c r="AA99" s="21" t="s">
        <v>220</v>
      </c>
      <c r="AB99">
        <v>0</v>
      </c>
    </row>
    <row r="100" spans="1:28" customFormat="1" x14ac:dyDescent="0.2">
      <c r="A100" s="21">
        <v>112</v>
      </c>
      <c r="B100" s="21" t="s">
        <v>445</v>
      </c>
      <c r="C100">
        <v>120</v>
      </c>
      <c r="D100" t="s">
        <v>137</v>
      </c>
      <c r="E100">
        <v>627</v>
      </c>
      <c r="F100">
        <v>0</v>
      </c>
      <c r="G100" t="s">
        <v>217</v>
      </c>
      <c r="H100" t="s">
        <v>218</v>
      </c>
      <c r="I100">
        <v>6003037000</v>
      </c>
      <c r="J100" s="21" t="s">
        <v>446</v>
      </c>
      <c r="K100" s="21" t="s">
        <v>220</v>
      </c>
      <c r="L100" s="21" t="s">
        <v>220</v>
      </c>
      <c r="M100">
        <v>6</v>
      </c>
      <c r="N100" s="25">
        <v>43160</v>
      </c>
      <c r="O100" s="16">
        <v>0</v>
      </c>
      <c r="P100" s="16">
        <v>26923</v>
      </c>
      <c r="Q100" s="16">
        <v>0</v>
      </c>
      <c r="R100" s="16">
        <v>0</v>
      </c>
      <c r="S100" s="16">
        <v>0</v>
      </c>
      <c r="T100" s="26">
        <v>23011.17</v>
      </c>
      <c r="U100" s="16">
        <v>0</v>
      </c>
      <c r="V100" s="16">
        <v>0</v>
      </c>
      <c r="W100" s="16">
        <v>26923</v>
      </c>
      <c r="X100" s="16">
        <v>0</v>
      </c>
      <c r="Y100" s="16">
        <v>23011.17</v>
      </c>
      <c r="Z100" s="21">
        <v>2746272950</v>
      </c>
      <c r="AA100" s="21" t="s">
        <v>447</v>
      </c>
      <c r="AB100">
        <v>0</v>
      </c>
    </row>
    <row r="101" spans="1:28" customFormat="1" x14ac:dyDescent="0.2">
      <c r="A101" s="21">
        <v>113</v>
      </c>
      <c r="B101" s="21" t="s">
        <v>445</v>
      </c>
      <c r="C101">
        <v>120</v>
      </c>
      <c r="D101" t="s">
        <v>137</v>
      </c>
      <c r="E101">
        <v>623</v>
      </c>
      <c r="F101">
        <v>0</v>
      </c>
      <c r="G101" t="s">
        <v>217</v>
      </c>
      <c r="H101" t="s">
        <v>218</v>
      </c>
      <c r="I101">
        <v>6003037000</v>
      </c>
      <c r="J101" s="21" t="s">
        <v>446</v>
      </c>
      <c r="K101" s="21" t="s">
        <v>220</v>
      </c>
      <c r="L101" s="21" t="s">
        <v>220</v>
      </c>
      <c r="M101">
        <v>6</v>
      </c>
      <c r="N101" s="25">
        <v>43160</v>
      </c>
      <c r="O101" s="16">
        <v>0</v>
      </c>
      <c r="P101" s="16">
        <v>20513</v>
      </c>
      <c r="Q101" s="16">
        <v>0</v>
      </c>
      <c r="R101" s="16">
        <v>0</v>
      </c>
      <c r="S101" s="16">
        <v>0</v>
      </c>
      <c r="T101" s="26">
        <v>17532.32</v>
      </c>
      <c r="U101" s="16">
        <v>0</v>
      </c>
      <c r="V101" s="16">
        <v>0</v>
      </c>
      <c r="W101" s="16">
        <v>20513</v>
      </c>
      <c r="X101" s="16">
        <v>0</v>
      </c>
      <c r="Y101" s="16">
        <v>17532.32</v>
      </c>
      <c r="Z101" s="21">
        <v>2746232950</v>
      </c>
      <c r="AA101" s="21" t="s">
        <v>448</v>
      </c>
      <c r="AB101">
        <v>0</v>
      </c>
    </row>
    <row r="102" spans="1:28" customFormat="1" x14ac:dyDescent="0.2">
      <c r="A102" s="21">
        <v>114</v>
      </c>
      <c r="B102" s="21" t="s">
        <v>449</v>
      </c>
      <c r="C102">
        <v>120</v>
      </c>
      <c r="D102" t="s">
        <v>137</v>
      </c>
      <c r="E102">
        <v>615</v>
      </c>
      <c r="F102">
        <v>0</v>
      </c>
      <c r="G102" t="s">
        <v>217</v>
      </c>
      <c r="H102" t="s">
        <v>218</v>
      </c>
      <c r="I102">
        <v>6003037000</v>
      </c>
      <c r="J102" s="21" t="s">
        <v>446</v>
      </c>
      <c r="K102" s="21" t="s">
        <v>220</v>
      </c>
      <c r="L102" s="21" t="s">
        <v>220</v>
      </c>
      <c r="M102">
        <v>6</v>
      </c>
      <c r="N102" s="25">
        <v>43160</v>
      </c>
      <c r="O102" s="16">
        <v>0</v>
      </c>
      <c r="P102" s="16">
        <v>95238</v>
      </c>
      <c r="Q102" s="16">
        <v>0</v>
      </c>
      <c r="R102" s="16">
        <v>0</v>
      </c>
      <c r="S102" s="16">
        <v>0</v>
      </c>
      <c r="T102" s="26">
        <v>81400.08</v>
      </c>
      <c r="U102" s="16">
        <v>0</v>
      </c>
      <c r="V102" s="16">
        <v>0</v>
      </c>
      <c r="W102" s="16">
        <v>95238</v>
      </c>
      <c r="X102" s="16">
        <v>0</v>
      </c>
      <c r="Y102" s="16">
        <v>81400.08</v>
      </c>
      <c r="Z102" s="21">
        <v>2746152950</v>
      </c>
      <c r="AA102" s="21" t="s">
        <v>450</v>
      </c>
      <c r="AB102">
        <v>0</v>
      </c>
    </row>
    <row r="103" spans="1:28" customFormat="1" x14ac:dyDescent="0.2">
      <c r="A103" s="21">
        <v>115</v>
      </c>
      <c r="B103" s="21" t="s">
        <v>451</v>
      </c>
      <c r="C103">
        <v>350</v>
      </c>
      <c r="D103" t="s">
        <v>216</v>
      </c>
      <c r="E103">
        <v>641</v>
      </c>
      <c r="F103">
        <v>0</v>
      </c>
      <c r="G103" t="s">
        <v>217</v>
      </c>
      <c r="H103" t="s">
        <v>218</v>
      </c>
      <c r="I103">
        <v>6000262000</v>
      </c>
      <c r="J103" s="21" t="s">
        <v>452</v>
      </c>
      <c r="K103" s="21" t="s">
        <v>220</v>
      </c>
      <c r="L103" s="21" t="s">
        <v>220</v>
      </c>
      <c r="M103">
        <v>6</v>
      </c>
      <c r="N103" s="25">
        <v>43166</v>
      </c>
      <c r="O103" s="16">
        <v>19890</v>
      </c>
      <c r="P103" s="16">
        <v>19890</v>
      </c>
      <c r="Q103" s="16">
        <v>0</v>
      </c>
      <c r="R103" s="16">
        <v>0</v>
      </c>
      <c r="S103" s="16">
        <v>0</v>
      </c>
      <c r="T103" s="26">
        <v>17000</v>
      </c>
      <c r="U103" s="16">
        <v>17000</v>
      </c>
      <c r="V103" s="16">
        <v>19890</v>
      </c>
      <c r="W103" s="16">
        <v>0</v>
      </c>
      <c r="X103" s="16">
        <v>0</v>
      </c>
      <c r="Y103" s="16">
        <v>17000</v>
      </c>
      <c r="Z103" s="21">
        <v>2626412750</v>
      </c>
      <c r="AA103" s="21" t="s">
        <v>220</v>
      </c>
      <c r="AB103">
        <v>0</v>
      </c>
    </row>
    <row r="104" spans="1:28" customFormat="1" x14ac:dyDescent="0.2">
      <c r="A104" s="21">
        <v>116</v>
      </c>
      <c r="B104" s="21" t="s">
        <v>453</v>
      </c>
      <c r="C104">
        <v>120</v>
      </c>
      <c r="D104" t="s">
        <v>137</v>
      </c>
      <c r="E104">
        <v>555</v>
      </c>
      <c r="F104">
        <v>0</v>
      </c>
      <c r="G104" t="s">
        <v>217</v>
      </c>
      <c r="H104" t="s">
        <v>218</v>
      </c>
      <c r="I104">
        <v>6003093000</v>
      </c>
      <c r="J104" s="21" t="s">
        <v>454</v>
      </c>
      <c r="K104" s="21" t="s">
        <v>220</v>
      </c>
      <c r="L104" s="21" t="s">
        <v>220</v>
      </c>
      <c r="M104">
        <v>6</v>
      </c>
      <c r="N104" s="25">
        <v>43009</v>
      </c>
      <c r="O104" s="16">
        <v>0</v>
      </c>
      <c r="P104" s="16">
        <v>11508</v>
      </c>
      <c r="Q104" s="16">
        <v>0</v>
      </c>
      <c r="R104" s="16">
        <v>0</v>
      </c>
      <c r="S104" s="16">
        <v>0</v>
      </c>
      <c r="T104" s="26">
        <v>9836</v>
      </c>
      <c r="U104" s="16">
        <v>0</v>
      </c>
      <c r="V104" s="16">
        <v>0</v>
      </c>
      <c r="W104" s="16">
        <v>11508</v>
      </c>
      <c r="X104" s="16">
        <v>0</v>
      </c>
      <c r="Y104" s="16">
        <v>9836</v>
      </c>
      <c r="Z104" s="21">
        <v>2745552950</v>
      </c>
      <c r="AA104" s="21" t="s">
        <v>220</v>
      </c>
      <c r="AB104">
        <v>0</v>
      </c>
    </row>
    <row r="105" spans="1:28" customFormat="1" x14ac:dyDescent="0.2">
      <c r="A105" s="21">
        <v>117</v>
      </c>
      <c r="B105" s="21" t="s">
        <v>455</v>
      </c>
      <c r="C105">
        <v>350</v>
      </c>
      <c r="D105" t="s">
        <v>216</v>
      </c>
      <c r="E105">
        <v>560</v>
      </c>
      <c r="F105">
        <v>0</v>
      </c>
      <c r="G105" t="s">
        <v>217</v>
      </c>
      <c r="H105" t="s">
        <v>218</v>
      </c>
      <c r="I105">
        <v>6003094000</v>
      </c>
      <c r="J105" s="21" t="s">
        <v>456</v>
      </c>
      <c r="K105" s="21" t="s">
        <v>220</v>
      </c>
      <c r="L105" s="21" t="s">
        <v>220</v>
      </c>
      <c r="M105">
        <v>6</v>
      </c>
      <c r="N105" s="25">
        <v>43382</v>
      </c>
      <c r="O105" s="16">
        <v>122797</v>
      </c>
      <c r="P105" s="16">
        <v>122797</v>
      </c>
      <c r="Q105" s="16">
        <v>0</v>
      </c>
      <c r="R105" s="16">
        <v>12280</v>
      </c>
      <c r="S105" s="16">
        <v>0</v>
      </c>
      <c r="T105" s="26">
        <v>823076.92</v>
      </c>
      <c r="U105" s="16">
        <v>104954.36</v>
      </c>
      <c r="V105" s="16">
        <v>122796.6</v>
      </c>
      <c r="W105" s="16">
        <v>0</v>
      </c>
      <c r="X105" s="16">
        <v>718123</v>
      </c>
      <c r="Y105" s="16">
        <v>104954.36</v>
      </c>
      <c r="Z105" s="21">
        <v>2745602750</v>
      </c>
      <c r="AA105" s="21" t="s">
        <v>457</v>
      </c>
      <c r="AB105">
        <v>0</v>
      </c>
    </row>
    <row r="106" spans="1:28" customFormat="1" x14ac:dyDescent="0.2">
      <c r="A106" s="21">
        <v>118</v>
      </c>
      <c r="B106" s="21" t="s">
        <v>458</v>
      </c>
      <c r="C106">
        <v>350</v>
      </c>
      <c r="D106" t="s">
        <v>216</v>
      </c>
      <c r="E106">
        <v>561</v>
      </c>
      <c r="F106">
        <v>0</v>
      </c>
      <c r="G106" t="s">
        <v>217</v>
      </c>
      <c r="H106" t="s">
        <v>218</v>
      </c>
      <c r="I106">
        <v>6003095000</v>
      </c>
      <c r="J106" s="21" t="s">
        <v>459</v>
      </c>
      <c r="K106" s="21" t="s">
        <v>220</v>
      </c>
      <c r="L106" s="21" t="s">
        <v>220</v>
      </c>
      <c r="M106">
        <v>6</v>
      </c>
      <c r="N106" s="25">
        <v>42860</v>
      </c>
      <c r="O106" s="16">
        <v>135008</v>
      </c>
      <c r="P106" s="16">
        <v>135022</v>
      </c>
      <c r="Q106" s="16">
        <v>0</v>
      </c>
      <c r="R106" s="16">
        <v>0</v>
      </c>
      <c r="S106" s="16">
        <v>0</v>
      </c>
      <c r="T106" s="26">
        <v>135022</v>
      </c>
      <c r="U106" s="16">
        <v>115391.45</v>
      </c>
      <c r="V106" s="16">
        <v>135008</v>
      </c>
      <c r="W106" s="16">
        <v>14</v>
      </c>
      <c r="X106" s="16">
        <v>19619</v>
      </c>
      <c r="Y106" s="16">
        <v>115403.42</v>
      </c>
      <c r="Z106" s="21">
        <v>2815612750</v>
      </c>
      <c r="AA106" s="21" t="s">
        <v>460</v>
      </c>
      <c r="AB106">
        <v>0</v>
      </c>
    </row>
    <row r="107" spans="1:28" customFormat="1" x14ac:dyDescent="0.2">
      <c r="A107" s="21">
        <v>119</v>
      </c>
      <c r="B107" s="21" t="s">
        <v>461</v>
      </c>
      <c r="C107">
        <v>120</v>
      </c>
      <c r="D107" t="s">
        <v>137</v>
      </c>
      <c r="E107">
        <v>558</v>
      </c>
      <c r="F107">
        <v>0</v>
      </c>
      <c r="G107" t="s">
        <v>217</v>
      </c>
      <c r="H107" t="s">
        <v>218</v>
      </c>
      <c r="I107">
        <v>6003097000</v>
      </c>
      <c r="J107" s="21" t="s">
        <v>462</v>
      </c>
      <c r="K107" s="21" t="s">
        <v>220</v>
      </c>
      <c r="L107" s="21" t="s">
        <v>220</v>
      </c>
      <c r="M107">
        <v>6</v>
      </c>
      <c r="N107" s="25">
        <v>43201</v>
      </c>
      <c r="O107" s="16">
        <v>0</v>
      </c>
      <c r="P107" s="16">
        <v>774060</v>
      </c>
      <c r="Q107" s="16">
        <v>0</v>
      </c>
      <c r="R107" s="16">
        <v>0</v>
      </c>
      <c r="S107" s="16">
        <v>0</v>
      </c>
      <c r="T107" s="26">
        <v>2421821</v>
      </c>
      <c r="U107" s="16">
        <v>0</v>
      </c>
      <c r="V107" s="16">
        <v>0</v>
      </c>
      <c r="W107" s="16">
        <v>774060</v>
      </c>
      <c r="X107" s="16">
        <v>1760231</v>
      </c>
      <c r="Y107" s="16">
        <v>661589.74</v>
      </c>
      <c r="Z107" s="21">
        <v>2745582750</v>
      </c>
      <c r="AA107" s="21" t="s">
        <v>463</v>
      </c>
      <c r="AB107">
        <v>0</v>
      </c>
    </row>
    <row r="108" spans="1:28" customFormat="1" x14ac:dyDescent="0.2">
      <c r="A108" s="21">
        <v>1</v>
      </c>
      <c r="B108" s="21" t="s">
        <v>464</v>
      </c>
      <c r="C108">
        <v>350</v>
      </c>
      <c r="D108" t="s">
        <v>216</v>
      </c>
      <c r="E108">
        <v>0</v>
      </c>
      <c r="F108">
        <v>0</v>
      </c>
      <c r="G108" t="s">
        <v>220</v>
      </c>
      <c r="H108" t="s">
        <v>465</v>
      </c>
      <c r="I108">
        <v>6002230000</v>
      </c>
      <c r="J108" s="21" t="s">
        <v>466</v>
      </c>
      <c r="K108" s="25">
        <v>42370</v>
      </c>
      <c r="L108" s="21" t="s">
        <v>220</v>
      </c>
      <c r="M108">
        <v>0</v>
      </c>
      <c r="N108" s="25">
        <v>42370</v>
      </c>
      <c r="O108" s="16">
        <v>419520</v>
      </c>
      <c r="P108" s="16">
        <v>419500</v>
      </c>
      <c r="Q108" s="16">
        <v>0</v>
      </c>
      <c r="R108" s="16">
        <v>0</v>
      </c>
      <c r="S108" s="16">
        <v>0</v>
      </c>
      <c r="T108" s="26">
        <v>0</v>
      </c>
      <c r="U108" s="16">
        <v>419520</v>
      </c>
      <c r="V108" s="16">
        <v>419520</v>
      </c>
      <c r="W108" s="16">
        <v>0</v>
      </c>
      <c r="X108" s="16">
        <v>0</v>
      </c>
      <c r="Y108" s="16">
        <v>419500</v>
      </c>
      <c r="Z108" s="21">
        <v>1748000750</v>
      </c>
      <c r="AA108" s="21" t="s">
        <v>220</v>
      </c>
      <c r="AB108">
        <v>0</v>
      </c>
    </row>
    <row r="109" spans="1:28" customFormat="1" x14ac:dyDescent="0.2">
      <c r="A109" s="21">
        <v>4</v>
      </c>
      <c r="B109" s="21" t="s">
        <v>467</v>
      </c>
      <c r="C109">
        <v>350</v>
      </c>
      <c r="D109" t="s">
        <v>216</v>
      </c>
      <c r="E109">
        <v>0</v>
      </c>
      <c r="F109">
        <v>0</v>
      </c>
      <c r="G109" t="s">
        <v>220</v>
      </c>
      <c r="H109" t="s">
        <v>465</v>
      </c>
      <c r="I109">
        <v>6002006000</v>
      </c>
      <c r="J109" s="21" t="s">
        <v>468</v>
      </c>
      <c r="K109" s="25">
        <v>41061</v>
      </c>
      <c r="L109" s="25">
        <v>73050</v>
      </c>
      <c r="M109">
        <v>12</v>
      </c>
      <c r="N109" s="25">
        <v>41070</v>
      </c>
      <c r="O109" s="16">
        <v>32966</v>
      </c>
      <c r="P109" s="16">
        <v>16594</v>
      </c>
      <c r="Q109" s="16">
        <v>0</v>
      </c>
      <c r="R109" s="16">
        <v>0</v>
      </c>
      <c r="S109" s="16">
        <v>0</v>
      </c>
      <c r="T109" s="26">
        <v>0</v>
      </c>
      <c r="U109" s="16">
        <v>27598.46</v>
      </c>
      <c r="V109" s="16">
        <v>32965.949999999997</v>
      </c>
      <c r="W109" s="16">
        <v>7034</v>
      </c>
      <c r="X109" s="16">
        <v>0</v>
      </c>
      <c r="Y109" s="16">
        <v>7091.5</v>
      </c>
      <c r="Z109" s="21">
        <v>1824000420</v>
      </c>
      <c r="AA109" s="21" t="s">
        <v>469</v>
      </c>
      <c r="AB109">
        <v>0</v>
      </c>
    </row>
    <row r="110" spans="1:28" customFormat="1" x14ac:dyDescent="0.2">
      <c r="A110" s="21">
        <v>5</v>
      </c>
      <c r="B110" s="21" t="s">
        <v>470</v>
      </c>
      <c r="C110">
        <v>350</v>
      </c>
      <c r="D110" t="s">
        <v>216</v>
      </c>
      <c r="E110">
        <v>0</v>
      </c>
      <c r="F110">
        <v>0</v>
      </c>
      <c r="G110" t="s">
        <v>220</v>
      </c>
      <c r="H110" t="s">
        <v>465</v>
      </c>
      <c r="I110">
        <v>6002006000</v>
      </c>
      <c r="J110" s="21" t="s">
        <v>468</v>
      </c>
      <c r="K110" s="21" t="s">
        <v>220</v>
      </c>
      <c r="L110" s="21" t="s">
        <v>220</v>
      </c>
      <c r="M110">
        <v>12</v>
      </c>
      <c r="N110" s="25">
        <v>42449</v>
      </c>
      <c r="O110" s="16">
        <v>23881</v>
      </c>
      <c r="P110" s="16">
        <v>11919</v>
      </c>
      <c r="Q110" s="16">
        <v>0</v>
      </c>
      <c r="R110" s="16">
        <v>0</v>
      </c>
      <c r="S110" s="16">
        <v>0</v>
      </c>
      <c r="T110" s="26">
        <v>0</v>
      </c>
      <c r="U110" s="16">
        <v>17556.5</v>
      </c>
      <c r="V110" s="16">
        <v>23881.119999999999</v>
      </c>
      <c r="W110" s="16">
        <v>4934</v>
      </c>
      <c r="X110" s="16">
        <v>0</v>
      </c>
      <c r="Y110" s="16">
        <v>5000</v>
      </c>
      <c r="Z110" s="21">
        <v>1813300420</v>
      </c>
      <c r="AA110" s="21" t="s">
        <v>471</v>
      </c>
      <c r="AB110">
        <v>0</v>
      </c>
    </row>
    <row r="111" spans="1:28" customFormat="1" x14ac:dyDescent="0.2">
      <c r="A111" s="21">
        <v>6</v>
      </c>
      <c r="B111" s="21" t="s">
        <v>472</v>
      </c>
      <c r="C111">
        <v>350</v>
      </c>
      <c r="D111" t="s">
        <v>216</v>
      </c>
      <c r="E111">
        <v>0</v>
      </c>
      <c r="F111">
        <v>0</v>
      </c>
      <c r="G111" t="s">
        <v>220</v>
      </c>
      <c r="H111" t="s">
        <v>465</v>
      </c>
      <c r="I111">
        <v>6002006000</v>
      </c>
      <c r="J111" s="21" t="s">
        <v>468</v>
      </c>
      <c r="K111" s="21" t="s">
        <v>220</v>
      </c>
      <c r="L111" s="21" t="s">
        <v>220</v>
      </c>
      <c r="M111">
        <v>12</v>
      </c>
      <c r="N111" s="25">
        <v>41067</v>
      </c>
      <c r="O111" s="16">
        <v>27832</v>
      </c>
      <c r="P111" s="16">
        <v>15524</v>
      </c>
      <c r="Q111" s="16">
        <v>0</v>
      </c>
      <c r="R111" s="16">
        <v>0</v>
      </c>
      <c r="S111" s="16">
        <v>0</v>
      </c>
      <c r="T111" s="26">
        <v>0</v>
      </c>
      <c r="U111" s="16">
        <v>23300.799999999999</v>
      </c>
      <c r="V111" s="16">
        <v>27832.46</v>
      </c>
      <c r="W111" s="16">
        <v>7389</v>
      </c>
      <c r="X111" s="16">
        <v>0</v>
      </c>
      <c r="Y111" s="16">
        <v>5897</v>
      </c>
      <c r="Z111" s="21">
        <v>1845400420</v>
      </c>
      <c r="AA111" s="21" t="s">
        <v>473</v>
      </c>
      <c r="AB111">
        <v>0</v>
      </c>
    </row>
    <row r="112" spans="1:28" customFormat="1" x14ac:dyDescent="0.2">
      <c r="A112" s="21">
        <v>9</v>
      </c>
      <c r="B112" s="21" t="s">
        <v>474</v>
      </c>
      <c r="C112">
        <v>350</v>
      </c>
      <c r="D112" t="s">
        <v>216</v>
      </c>
      <c r="E112">
        <v>0</v>
      </c>
      <c r="F112">
        <v>0</v>
      </c>
      <c r="G112" t="s">
        <v>217</v>
      </c>
      <c r="H112" t="s">
        <v>465</v>
      </c>
      <c r="I112">
        <v>6001669000</v>
      </c>
      <c r="J112" s="21" t="s">
        <v>475</v>
      </c>
      <c r="K112" s="21" t="s">
        <v>220</v>
      </c>
      <c r="L112" s="21" t="s">
        <v>220</v>
      </c>
      <c r="M112">
        <v>6</v>
      </c>
      <c r="N112" s="25">
        <v>42509</v>
      </c>
      <c r="O112" s="16">
        <v>134433</v>
      </c>
      <c r="P112" s="16">
        <v>134433</v>
      </c>
      <c r="Q112" s="16">
        <v>0</v>
      </c>
      <c r="R112" s="16">
        <v>0</v>
      </c>
      <c r="S112" s="16">
        <v>0</v>
      </c>
      <c r="T112" s="26">
        <v>134433</v>
      </c>
      <c r="U112" s="16">
        <v>134433</v>
      </c>
      <c r="V112" s="16">
        <v>134433</v>
      </c>
      <c r="W112" s="16">
        <v>0</v>
      </c>
      <c r="X112" s="16">
        <v>0</v>
      </c>
      <c r="Y112" s="16">
        <v>134433</v>
      </c>
      <c r="Z112" s="21">
        <v>1938000540</v>
      </c>
      <c r="AA112" s="29">
        <v>42491</v>
      </c>
      <c r="AB112">
        <v>0</v>
      </c>
    </row>
    <row r="113" spans="1:28" customFormat="1" x14ac:dyDescent="0.2">
      <c r="A113" s="21">
        <v>10</v>
      </c>
      <c r="B113" s="21" t="s">
        <v>476</v>
      </c>
      <c r="C113">
        <v>350</v>
      </c>
      <c r="D113" t="s">
        <v>216</v>
      </c>
      <c r="E113">
        <v>0</v>
      </c>
      <c r="F113">
        <v>0</v>
      </c>
      <c r="G113" t="s">
        <v>220</v>
      </c>
      <c r="H113" t="s">
        <v>465</v>
      </c>
      <c r="I113">
        <v>6002006000</v>
      </c>
      <c r="J113" s="21" t="s">
        <v>468</v>
      </c>
      <c r="K113" s="21" t="s">
        <v>220</v>
      </c>
      <c r="L113" s="21" t="s">
        <v>220</v>
      </c>
      <c r="M113">
        <v>12</v>
      </c>
      <c r="N113" s="25">
        <v>42675</v>
      </c>
      <c r="O113" s="16">
        <v>28942</v>
      </c>
      <c r="P113" s="16">
        <v>7833</v>
      </c>
      <c r="Q113" s="16">
        <v>0</v>
      </c>
      <c r="R113" s="16">
        <v>0</v>
      </c>
      <c r="S113" s="16">
        <v>0</v>
      </c>
      <c r="T113" s="26">
        <v>0</v>
      </c>
      <c r="U113" s="16">
        <v>28941.57</v>
      </c>
      <c r="V113" s="16">
        <v>28941.57</v>
      </c>
      <c r="W113" s="16">
        <v>0</v>
      </c>
      <c r="X113" s="16">
        <v>0</v>
      </c>
      <c r="Y113" s="16">
        <v>7833.04</v>
      </c>
      <c r="Z113" s="21">
        <v>1813200420</v>
      </c>
      <c r="AA113" s="21" t="s">
        <v>477</v>
      </c>
      <c r="AB113">
        <v>0</v>
      </c>
    </row>
    <row r="114" spans="1:28" customFormat="1" x14ac:dyDescent="0.2">
      <c r="A114" s="21">
        <v>11</v>
      </c>
      <c r="B114" s="21" t="s">
        <v>478</v>
      </c>
      <c r="C114">
        <v>120</v>
      </c>
      <c r="D114" t="s">
        <v>137</v>
      </c>
      <c r="E114">
        <v>0</v>
      </c>
      <c r="F114">
        <v>0</v>
      </c>
      <c r="G114" t="s">
        <v>217</v>
      </c>
      <c r="H114" t="s">
        <v>465</v>
      </c>
      <c r="I114">
        <v>6002253000</v>
      </c>
      <c r="J114" s="21" t="s">
        <v>89</v>
      </c>
      <c r="K114" s="21" t="s">
        <v>220</v>
      </c>
      <c r="L114" s="21" t="s">
        <v>220</v>
      </c>
      <c r="M114">
        <v>0</v>
      </c>
      <c r="N114" s="25">
        <v>42918</v>
      </c>
      <c r="O114" s="16">
        <v>0</v>
      </c>
      <c r="P114" s="16">
        <v>26126</v>
      </c>
      <c r="Q114" s="16">
        <v>0</v>
      </c>
      <c r="R114" s="16">
        <v>0</v>
      </c>
      <c r="S114" s="16">
        <v>0</v>
      </c>
      <c r="T114" s="26">
        <v>55000</v>
      </c>
      <c r="U114" s="16">
        <v>0</v>
      </c>
      <c r="V114" s="16">
        <v>0</v>
      </c>
      <c r="W114" s="16">
        <v>26126</v>
      </c>
      <c r="X114" s="16">
        <v>32670</v>
      </c>
      <c r="Y114" s="16">
        <v>22330</v>
      </c>
      <c r="Z114" s="21">
        <v>1938000420</v>
      </c>
      <c r="AA114" s="21" t="s">
        <v>220</v>
      </c>
      <c r="AB114">
        <v>99</v>
      </c>
    </row>
    <row r="115" spans="1:28" customFormat="1" x14ac:dyDescent="0.2">
      <c r="A115" s="21">
        <v>12</v>
      </c>
      <c r="B115" s="21" t="s">
        <v>479</v>
      </c>
      <c r="C115">
        <v>350</v>
      </c>
      <c r="D115" t="s">
        <v>216</v>
      </c>
      <c r="E115">
        <v>0</v>
      </c>
      <c r="F115">
        <v>0</v>
      </c>
      <c r="G115" t="s">
        <v>217</v>
      </c>
      <c r="H115" t="s">
        <v>465</v>
      </c>
      <c r="I115">
        <v>6002006000</v>
      </c>
      <c r="J115" s="21" t="s">
        <v>468</v>
      </c>
      <c r="K115" s="25">
        <v>42917</v>
      </c>
      <c r="L115" s="25">
        <v>43235</v>
      </c>
      <c r="M115">
        <v>60</v>
      </c>
      <c r="N115" s="25">
        <v>42871</v>
      </c>
      <c r="O115" s="16">
        <v>7397</v>
      </c>
      <c r="P115" s="16">
        <v>9828</v>
      </c>
      <c r="Q115" s="16">
        <v>0</v>
      </c>
      <c r="R115" s="16">
        <v>0</v>
      </c>
      <c r="S115" s="16">
        <v>0</v>
      </c>
      <c r="T115" s="26">
        <v>84000</v>
      </c>
      <c r="U115" s="16">
        <v>6322.58</v>
      </c>
      <c r="V115" s="16">
        <v>7397.42</v>
      </c>
      <c r="W115" s="16">
        <v>2431</v>
      </c>
      <c r="X115" s="16">
        <v>75600</v>
      </c>
      <c r="Y115" s="16">
        <v>8400</v>
      </c>
      <c r="Z115" s="21">
        <v>1824000420</v>
      </c>
      <c r="AA115" s="21" t="s">
        <v>480</v>
      </c>
      <c r="AB115">
        <v>0</v>
      </c>
    </row>
    <row r="116" spans="1:28" customFormat="1" x14ac:dyDescent="0.2">
      <c r="A116" s="21">
        <v>13</v>
      </c>
      <c r="B116" s="21" t="s">
        <v>481</v>
      </c>
      <c r="C116">
        <v>120</v>
      </c>
      <c r="D116" t="s">
        <v>137</v>
      </c>
      <c r="E116">
        <v>0</v>
      </c>
      <c r="F116">
        <v>0</v>
      </c>
      <c r="G116" t="s">
        <v>220</v>
      </c>
      <c r="H116" t="s">
        <v>465</v>
      </c>
      <c r="I116">
        <v>6000078000</v>
      </c>
      <c r="J116" s="21" t="s">
        <v>482</v>
      </c>
      <c r="K116" s="21" t="s">
        <v>220</v>
      </c>
      <c r="L116" s="21" t="s">
        <v>220</v>
      </c>
      <c r="M116">
        <v>48</v>
      </c>
      <c r="N116" s="25">
        <v>43089</v>
      </c>
      <c r="O116" s="16">
        <v>0</v>
      </c>
      <c r="P116" s="16">
        <v>0</v>
      </c>
      <c r="Q116" s="16">
        <v>0</v>
      </c>
      <c r="R116" s="16">
        <v>0</v>
      </c>
      <c r="S116" s="16">
        <v>0</v>
      </c>
      <c r="T116" s="26">
        <v>0</v>
      </c>
      <c r="U116" s="16">
        <v>0</v>
      </c>
      <c r="V116" s="16">
        <v>0</v>
      </c>
      <c r="W116" s="16">
        <v>0</v>
      </c>
      <c r="X116" s="16">
        <v>0</v>
      </c>
      <c r="Y116" s="16">
        <v>0</v>
      </c>
      <c r="Z116" s="21">
        <v>1843900840</v>
      </c>
      <c r="AA116" s="21" t="s">
        <v>483</v>
      </c>
      <c r="AB116">
        <v>0</v>
      </c>
    </row>
    <row r="117" spans="1:28" customFormat="1" x14ac:dyDescent="0.2">
      <c r="A117" s="21">
        <v>14</v>
      </c>
      <c r="B117" s="21" t="s">
        <v>484</v>
      </c>
      <c r="C117">
        <v>120</v>
      </c>
      <c r="D117" t="s">
        <v>137</v>
      </c>
      <c r="E117">
        <v>0</v>
      </c>
      <c r="F117">
        <v>0</v>
      </c>
      <c r="G117" t="s">
        <v>217</v>
      </c>
      <c r="H117" t="s">
        <v>465</v>
      </c>
      <c r="I117">
        <v>6003096000</v>
      </c>
      <c r="J117" s="21" t="s">
        <v>485</v>
      </c>
      <c r="K117" s="21" t="s">
        <v>220</v>
      </c>
      <c r="L117" s="21" t="s">
        <v>220</v>
      </c>
      <c r="M117">
        <v>12</v>
      </c>
      <c r="N117" s="25">
        <v>43101</v>
      </c>
      <c r="O117" s="16">
        <v>0</v>
      </c>
      <c r="P117" s="16">
        <v>750000</v>
      </c>
      <c r="Q117" s="16">
        <v>0</v>
      </c>
      <c r="R117" s="16">
        <v>0</v>
      </c>
      <c r="S117" s="16">
        <v>0</v>
      </c>
      <c r="T117" s="26">
        <v>4850000</v>
      </c>
      <c r="U117" s="16">
        <v>0</v>
      </c>
      <c r="V117" s="16">
        <v>0</v>
      </c>
      <c r="W117" s="16">
        <v>750000</v>
      </c>
      <c r="X117" s="16">
        <v>4100000</v>
      </c>
      <c r="Y117" s="16">
        <v>750000</v>
      </c>
      <c r="Z117" s="21">
        <v>1623600750</v>
      </c>
      <c r="AA117" s="21" t="s">
        <v>486</v>
      </c>
      <c r="AB117">
        <v>0</v>
      </c>
    </row>
    <row r="118" spans="1:28" customFormat="1" x14ac:dyDescent="0.2">
      <c r="A118" s="21">
        <v>1</v>
      </c>
      <c r="B118" s="21" t="s">
        <v>487</v>
      </c>
      <c r="C118">
        <v>350</v>
      </c>
      <c r="D118" t="s">
        <v>216</v>
      </c>
      <c r="E118">
        <v>0</v>
      </c>
      <c r="F118">
        <v>0</v>
      </c>
      <c r="G118" t="s">
        <v>217</v>
      </c>
      <c r="H118" t="s">
        <v>488</v>
      </c>
      <c r="I118">
        <v>6001967000</v>
      </c>
      <c r="J118" s="21" t="s">
        <v>365</v>
      </c>
      <c r="K118" s="25">
        <v>42684</v>
      </c>
      <c r="L118" s="25">
        <v>43140</v>
      </c>
      <c r="M118">
        <v>3</v>
      </c>
      <c r="N118" s="25">
        <v>42683</v>
      </c>
      <c r="O118" s="16">
        <v>0</v>
      </c>
      <c r="P118" s="16">
        <v>761876</v>
      </c>
      <c r="Q118" s="16">
        <v>0</v>
      </c>
      <c r="R118" s="16">
        <v>0</v>
      </c>
      <c r="S118" s="16">
        <v>0</v>
      </c>
      <c r="T118" s="26">
        <v>1200000</v>
      </c>
      <c r="U118" s="16">
        <v>0</v>
      </c>
      <c r="V118" s="16">
        <v>0</v>
      </c>
      <c r="W118" s="16">
        <v>0</v>
      </c>
      <c r="X118" s="16">
        <v>438124</v>
      </c>
      <c r="Y118" s="16">
        <v>0</v>
      </c>
      <c r="Z118" s="21">
        <v>0</v>
      </c>
      <c r="AA118" s="21" t="s">
        <v>489</v>
      </c>
      <c r="AB118">
        <v>0</v>
      </c>
    </row>
    <row r="119" spans="1:28" customFormat="1" x14ac:dyDescent="0.2">
      <c r="A119" s="21">
        <v>2</v>
      </c>
      <c r="B119" s="21" t="s">
        <v>490</v>
      </c>
      <c r="C119">
        <v>350</v>
      </c>
      <c r="D119" t="s">
        <v>216</v>
      </c>
      <c r="E119">
        <v>0</v>
      </c>
      <c r="F119">
        <v>0</v>
      </c>
      <c r="G119" t="s">
        <v>217</v>
      </c>
      <c r="H119" t="s">
        <v>488</v>
      </c>
      <c r="I119">
        <v>6000580000</v>
      </c>
      <c r="J119" s="21" t="s">
        <v>491</v>
      </c>
      <c r="K119" s="25">
        <v>42887</v>
      </c>
      <c r="L119" s="25">
        <v>43251</v>
      </c>
      <c r="M119">
        <v>36</v>
      </c>
      <c r="N119" s="25">
        <v>42885</v>
      </c>
      <c r="O119" s="16">
        <v>0</v>
      </c>
      <c r="P119" s="16">
        <v>681518</v>
      </c>
      <c r="Q119" s="16">
        <v>0</v>
      </c>
      <c r="R119" s="16">
        <v>0</v>
      </c>
      <c r="S119" s="16">
        <v>0</v>
      </c>
      <c r="T119" s="26">
        <v>1220000</v>
      </c>
      <c r="U119" s="16">
        <v>0</v>
      </c>
      <c r="V119" s="16">
        <v>0</v>
      </c>
      <c r="W119" s="16">
        <v>0</v>
      </c>
      <c r="X119" s="16">
        <v>538482</v>
      </c>
      <c r="Y119" s="16">
        <v>0</v>
      </c>
      <c r="Z119" s="21">
        <v>0</v>
      </c>
      <c r="AA119" s="21" t="s">
        <v>492</v>
      </c>
      <c r="AB119">
        <v>36</v>
      </c>
    </row>
    <row r="120" spans="1:28" customFormat="1" x14ac:dyDescent="0.2">
      <c r="A120" s="21">
        <v>3</v>
      </c>
      <c r="B120" s="21" t="s">
        <v>493</v>
      </c>
      <c r="C120">
        <v>350</v>
      </c>
      <c r="D120" t="s">
        <v>216</v>
      </c>
      <c r="E120">
        <v>0</v>
      </c>
      <c r="F120">
        <v>0</v>
      </c>
      <c r="G120" t="s">
        <v>217</v>
      </c>
      <c r="H120" t="s">
        <v>488</v>
      </c>
      <c r="I120">
        <v>6001945000</v>
      </c>
      <c r="J120" s="21" t="s">
        <v>401</v>
      </c>
      <c r="K120" s="21" t="s">
        <v>220</v>
      </c>
      <c r="L120" s="21" t="s">
        <v>220</v>
      </c>
      <c r="M120">
        <v>48</v>
      </c>
      <c r="N120" s="25">
        <v>43079</v>
      </c>
      <c r="O120" s="16">
        <v>0</v>
      </c>
      <c r="P120" s="16">
        <v>877887</v>
      </c>
      <c r="Q120" s="16">
        <v>0</v>
      </c>
      <c r="R120" s="16">
        <v>0</v>
      </c>
      <c r="S120" s="16">
        <v>0</v>
      </c>
      <c r="T120" s="26">
        <v>1200000</v>
      </c>
      <c r="U120" s="16">
        <v>0</v>
      </c>
      <c r="V120" s="16">
        <v>0</v>
      </c>
      <c r="W120" s="16">
        <v>0</v>
      </c>
      <c r="X120" s="16">
        <v>322113</v>
      </c>
      <c r="Y120" s="16">
        <v>0</v>
      </c>
      <c r="Z120" s="21">
        <v>0</v>
      </c>
      <c r="AA120" s="21" t="s">
        <v>494</v>
      </c>
      <c r="AB120">
        <v>0</v>
      </c>
    </row>
    <row r="121" spans="1:28" customFormat="1" x14ac:dyDescent="0.2">
      <c r="A121" s="21">
        <v>4</v>
      </c>
      <c r="B121" s="21" t="s">
        <v>495</v>
      </c>
      <c r="C121">
        <v>350</v>
      </c>
      <c r="D121" t="s">
        <v>216</v>
      </c>
      <c r="E121">
        <v>0</v>
      </c>
      <c r="F121">
        <v>0</v>
      </c>
      <c r="G121" t="s">
        <v>217</v>
      </c>
      <c r="H121" t="s">
        <v>488</v>
      </c>
      <c r="I121">
        <v>6001967000</v>
      </c>
      <c r="J121" s="21" t="s">
        <v>365</v>
      </c>
      <c r="K121" s="25">
        <v>43101</v>
      </c>
      <c r="L121" s="25">
        <v>43460</v>
      </c>
      <c r="M121">
        <v>24</v>
      </c>
      <c r="N121" s="25">
        <v>43095</v>
      </c>
      <c r="O121" s="16">
        <v>0</v>
      </c>
      <c r="P121" s="16">
        <v>227760</v>
      </c>
      <c r="Q121" s="16">
        <v>0</v>
      </c>
      <c r="R121" s="16">
        <v>0</v>
      </c>
      <c r="S121" s="16">
        <v>0</v>
      </c>
      <c r="T121" s="26">
        <v>1000000</v>
      </c>
      <c r="U121" s="16">
        <v>0</v>
      </c>
      <c r="V121" s="16">
        <v>0</v>
      </c>
      <c r="W121" s="16">
        <v>0</v>
      </c>
      <c r="X121" s="16">
        <v>772240</v>
      </c>
      <c r="Y121" s="16">
        <v>0</v>
      </c>
      <c r="Z121" s="21">
        <v>0</v>
      </c>
      <c r="AA121" s="21" t="s">
        <v>496</v>
      </c>
      <c r="AB121">
        <v>24</v>
      </c>
    </row>
    <row r="122" spans="1:28" customFormat="1" x14ac:dyDescent="0.2">
      <c r="A122" s="21">
        <v>5</v>
      </c>
      <c r="B122" s="21" t="s">
        <v>497</v>
      </c>
      <c r="C122">
        <v>120</v>
      </c>
      <c r="D122" t="s">
        <v>137</v>
      </c>
      <c r="E122">
        <v>0</v>
      </c>
      <c r="F122">
        <v>0</v>
      </c>
      <c r="G122" t="s">
        <v>217</v>
      </c>
      <c r="H122" t="s">
        <v>488</v>
      </c>
      <c r="I122">
        <v>6001967000</v>
      </c>
      <c r="J122" s="21" t="s">
        <v>365</v>
      </c>
      <c r="K122" s="25">
        <v>43220</v>
      </c>
      <c r="L122" s="25">
        <v>43585</v>
      </c>
      <c r="M122">
        <v>12</v>
      </c>
      <c r="N122" s="25">
        <v>43220</v>
      </c>
      <c r="O122" s="16">
        <v>0</v>
      </c>
      <c r="P122" s="16">
        <v>0</v>
      </c>
      <c r="Q122" s="16">
        <v>0</v>
      </c>
      <c r="R122" s="16">
        <v>0</v>
      </c>
      <c r="S122" s="16">
        <v>0</v>
      </c>
      <c r="T122" s="26">
        <v>800000</v>
      </c>
      <c r="U122" s="16">
        <v>0</v>
      </c>
      <c r="V122" s="16">
        <v>0</v>
      </c>
      <c r="W122" s="16">
        <v>0</v>
      </c>
      <c r="X122" s="16">
        <v>800000</v>
      </c>
      <c r="Y122" s="16">
        <v>0</v>
      </c>
      <c r="Z122" s="21">
        <v>0</v>
      </c>
      <c r="AA122" s="21" t="s">
        <v>498</v>
      </c>
      <c r="AB122">
        <v>0</v>
      </c>
    </row>
    <row r="123" spans="1:28" s="18" customFormat="1" x14ac:dyDescent="0.2">
      <c r="A123" s="22">
        <v>1</v>
      </c>
      <c r="B123" s="22">
        <v>2</v>
      </c>
      <c r="C123" s="18">
        <v>3</v>
      </c>
      <c r="D123" s="18">
        <v>4</v>
      </c>
      <c r="E123" s="18">
        <v>5</v>
      </c>
      <c r="F123" s="18">
        <v>6</v>
      </c>
      <c r="G123" s="18">
        <v>7</v>
      </c>
      <c r="H123" s="18">
        <v>8</v>
      </c>
      <c r="I123" s="18">
        <v>9</v>
      </c>
      <c r="J123" s="22">
        <v>10</v>
      </c>
      <c r="K123" s="24">
        <v>11</v>
      </c>
      <c r="L123" s="24">
        <v>12</v>
      </c>
      <c r="M123" s="18">
        <v>12</v>
      </c>
      <c r="N123" s="24">
        <v>13</v>
      </c>
      <c r="O123" s="19">
        <v>14</v>
      </c>
      <c r="P123" s="19">
        <v>15</v>
      </c>
      <c r="Q123" s="19">
        <v>16</v>
      </c>
      <c r="R123" s="19">
        <v>17</v>
      </c>
      <c r="S123" s="19">
        <v>18</v>
      </c>
      <c r="T123" s="27">
        <v>19</v>
      </c>
      <c r="U123" s="19">
        <v>20</v>
      </c>
      <c r="V123" s="19">
        <v>21</v>
      </c>
      <c r="W123" s="19">
        <v>22</v>
      </c>
      <c r="X123" s="19">
        <v>23</v>
      </c>
      <c r="Y123" s="19">
        <v>24</v>
      </c>
      <c r="Z123" s="22">
        <v>25</v>
      </c>
      <c r="AA123" s="22">
        <v>26</v>
      </c>
      <c r="AB123" s="18">
        <v>28</v>
      </c>
    </row>
    <row r="124" spans="1:28" s="18" customFormat="1" x14ac:dyDescent="0.2">
      <c r="A124" s="22" t="s">
        <v>0</v>
      </c>
      <c r="B124" s="24" t="s">
        <v>5</v>
      </c>
      <c r="C124" s="22" t="s">
        <v>10</v>
      </c>
      <c r="D124" s="18" t="s">
        <v>187</v>
      </c>
      <c r="I124" s="18" t="s">
        <v>4</v>
      </c>
      <c r="J124" s="22" t="s">
        <v>1</v>
      </c>
      <c r="K124" s="24"/>
      <c r="L124" s="24"/>
      <c r="M124" s="18" t="s">
        <v>77</v>
      </c>
      <c r="N124" s="24"/>
      <c r="O124" s="24" t="s">
        <v>3</v>
      </c>
      <c r="P124" s="19"/>
      <c r="Q124" s="20"/>
      <c r="R124" s="19"/>
      <c r="S124" s="19"/>
      <c r="T124" s="27" t="s">
        <v>17</v>
      </c>
      <c r="U124" s="19"/>
      <c r="V124" s="19"/>
      <c r="W124" s="19"/>
      <c r="X124" s="19"/>
      <c r="Y124" s="19"/>
      <c r="Z124" s="22" t="s">
        <v>6</v>
      </c>
      <c r="AA124" s="22"/>
    </row>
    <row r="125" spans="1:28" customFormat="1" x14ac:dyDescent="0.2">
      <c r="A125" s="21">
        <v>37</v>
      </c>
      <c r="B125" s="25" t="s">
        <v>92</v>
      </c>
      <c r="C125" s="21" t="s">
        <v>20</v>
      </c>
      <c r="I125">
        <v>6000913000</v>
      </c>
      <c r="J125" s="21" t="s">
        <v>93</v>
      </c>
      <c r="K125" s="25"/>
      <c r="L125" s="25"/>
      <c r="M125" t="s">
        <v>184</v>
      </c>
      <c r="N125" s="25"/>
      <c r="O125" s="25">
        <v>514594282</v>
      </c>
      <c r="P125" s="17"/>
      <c r="Q125" s="17"/>
      <c r="R125" s="17"/>
      <c r="S125" s="17"/>
      <c r="T125" s="28">
        <v>12000</v>
      </c>
      <c r="U125" s="17"/>
      <c r="V125" s="17"/>
      <c r="W125" s="17"/>
      <c r="X125" s="17"/>
      <c r="Y125" s="17"/>
      <c r="Z125" s="21">
        <v>1823000750</v>
      </c>
      <c r="AA125" s="21"/>
    </row>
    <row r="126" spans="1:28" customFormat="1" x14ac:dyDescent="0.2">
      <c r="A126" s="21">
        <v>6</v>
      </c>
      <c r="B126" s="25" t="s">
        <v>21</v>
      </c>
      <c r="C126" s="21" t="s">
        <v>20</v>
      </c>
      <c r="J126" s="21" t="s">
        <v>93</v>
      </c>
      <c r="K126" s="25"/>
      <c r="L126" s="25"/>
      <c r="M126" t="s">
        <v>124</v>
      </c>
      <c r="N126" s="25"/>
      <c r="O126" s="25"/>
      <c r="P126" s="17"/>
      <c r="Q126" s="17"/>
      <c r="R126" s="17"/>
      <c r="S126" s="17"/>
      <c r="T126" s="28">
        <f>70208*1.17</f>
        <v>82143.360000000001</v>
      </c>
      <c r="U126" s="17"/>
      <c r="V126" s="17"/>
      <c r="W126" s="17"/>
      <c r="X126" s="17"/>
      <c r="Y126" s="17"/>
      <c r="Z126" s="21">
        <v>1817100750</v>
      </c>
      <c r="AA126" s="21"/>
    </row>
    <row r="127" spans="1:28" customFormat="1" x14ac:dyDescent="0.2">
      <c r="A127" s="21">
        <v>37</v>
      </c>
      <c r="B127" s="25" t="s">
        <v>160</v>
      </c>
      <c r="C127" s="21" t="s">
        <v>36</v>
      </c>
      <c r="J127" s="21" t="s">
        <v>93</v>
      </c>
      <c r="K127" s="25"/>
      <c r="L127" s="25"/>
      <c r="M127" t="s">
        <v>162</v>
      </c>
      <c r="N127" s="25"/>
      <c r="O127" s="25"/>
      <c r="P127" s="17"/>
      <c r="Q127" s="17"/>
      <c r="R127" s="17"/>
      <c r="S127" s="17"/>
      <c r="T127" s="28">
        <v>38.97</v>
      </c>
      <c r="U127" s="17"/>
      <c r="V127" s="17"/>
      <c r="W127" s="17"/>
      <c r="X127" s="17"/>
      <c r="Y127" s="17"/>
      <c r="Z127" s="21">
        <v>1841000434</v>
      </c>
      <c r="AA127" s="21"/>
    </row>
    <row r="128" spans="1:28" customFormat="1" x14ac:dyDescent="0.2">
      <c r="A128" s="21">
        <v>54</v>
      </c>
      <c r="B128" s="25" t="s">
        <v>84</v>
      </c>
      <c r="C128" s="21" t="s">
        <v>11</v>
      </c>
      <c r="J128" s="21" t="s">
        <v>93</v>
      </c>
      <c r="K128" s="25"/>
      <c r="L128" s="25"/>
      <c r="M128" t="s">
        <v>161</v>
      </c>
      <c r="N128" s="25"/>
      <c r="O128" s="25"/>
      <c r="P128" s="17"/>
      <c r="Q128" s="17"/>
      <c r="R128" s="17"/>
      <c r="S128" s="17"/>
      <c r="T128" s="28">
        <v>38.97</v>
      </c>
      <c r="U128" s="17"/>
      <c r="V128" s="17"/>
      <c r="W128" s="17"/>
      <c r="X128" s="17"/>
      <c r="Y128" s="17"/>
      <c r="Z128" s="21">
        <v>1813340434</v>
      </c>
      <c r="AA128" s="21"/>
    </row>
    <row r="129" spans="1:27" customFormat="1" x14ac:dyDescent="0.2">
      <c r="A129" s="21">
        <v>54</v>
      </c>
      <c r="B129" s="25" t="s">
        <v>164</v>
      </c>
      <c r="C129" s="21" t="s">
        <v>11</v>
      </c>
      <c r="J129" s="21" t="s">
        <v>93</v>
      </c>
      <c r="K129" s="25"/>
      <c r="L129" s="25"/>
      <c r="M129" t="s">
        <v>161</v>
      </c>
      <c r="N129" s="25"/>
      <c r="O129" s="25"/>
      <c r="P129" s="17"/>
      <c r="Q129" s="17"/>
      <c r="R129" s="17"/>
      <c r="S129" s="17"/>
      <c r="T129" s="28">
        <v>38.97</v>
      </c>
      <c r="U129" s="17"/>
      <c r="V129" s="17"/>
      <c r="W129" s="17"/>
      <c r="X129" s="17"/>
      <c r="Y129" s="17"/>
      <c r="Z129" s="21">
        <v>1841000434</v>
      </c>
      <c r="AA129" s="21"/>
    </row>
    <row r="130" spans="1:27" customFormat="1" x14ac:dyDescent="0.2">
      <c r="A130" s="21">
        <v>54</v>
      </c>
      <c r="B130" s="25" t="s">
        <v>167</v>
      </c>
      <c r="C130" s="21" t="s">
        <v>11</v>
      </c>
      <c r="J130" s="21" t="s">
        <v>93</v>
      </c>
      <c r="K130" s="25"/>
      <c r="L130" s="25"/>
      <c r="M130" t="s">
        <v>161</v>
      </c>
      <c r="N130" s="25"/>
      <c r="O130" s="25"/>
      <c r="P130" s="17"/>
      <c r="Q130" s="17"/>
      <c r="R130" s="17"/>
      <c r="S130" s="17"/>
      <c r="T130" s="28">
        <v>38.97</v>
      </c>
      <c r="U130" s="17"/>
      <c r="V130" s="17"/>
      <c r="W130" s="17"/>
      <c r="X130" s="17"/>
      <c r="Y130" s="17"/>
      <c r="Z130" s="21">
        <v>1814000434</v>
      </c>
      <c r="AA130" s="21"/>
    </row>
    <row r="131" spans="1:27" customFormat="1" x14ac:dyDescent="0.2">
      <c r="A131" s="21">
        <v>64</v>
      </c>
      <c r="B131" s="25" t="s">
        <v>165</v>
      </c>
      <c r="C131" s="21" t="s">
        <v>11</v>
      </c>
      <c r="J131" s="21" t="s">
        <v>93</v>
      </c>
      <c r="K131" s="25"/>
      <c r="L131" s="25"/>
      <c r="M131" t="s">
        <v>166</v>
      </c>
      <c r="N131" s="25"/>
      <c r="O131" s="25"/>
      <c r="P131" s="17"/>
      <c r="Q131" s="17"/>
      <c r="R131" s="17"/>
      <c r="S131" s="17"/>
      <c r="T131" s="28">
        <v>38.97</v>
      </c>
      <c r="U131" s="17"/>
      <c r="V131" s="17"/>
      <c r="W131" s="17"/>
      <c r="X131" s="17"/>
      <c r="Y131" s="17"/>
      <c r="Z131" s="21">
        <v>1815750434</v>
      </c>
      <c r="AA131" s="21"/>
    </row>
    <row r="132" spans="1:27" customFormat="1" x14ac:dyDescent="0.2">
      <c r="A132" s="21">
        <v>65</v>
      </c>
      <c r="B132" s="25" t="s">
        <v>168</v>
      </c>
      <c r="C132" s="21" t="s">
        <v>11</v>
      </c>
      <c r="J132" s="21" t="s">
        <v>93</v>
      </c>
      <c r="K132" s="25"/>
      <c r="L132" s="25"/>
      <c r="M132" t="s">
        <v>166</v>
      </c>
      <c r="N132" s="25"/>
      <c r="O132" s="25"/>
      <c r="P132" s="17"/>
      <c r="Q132" s="17"/>
      <c r="R132" s="17"/>
      <c r="S132" s="17"/>
      <c r="T132" s="28">
        <v>38.97</v>
      </c>
      <c r="U132" s="17"/>
      <c r="V132" s="17"/>
      <c r="W132" s="17"/>
      <c r="X132" s="17"/>
      <c r="Y132" s="17"/>
      <c r="Z132" s="21">
        <v>1817300434</v>
      </c>
      <c r="AA132" s="21"/>
    </row>
    <row r="133" spans="1:27" customFormat="1" x14ac:dyDescent="0.2">
      <c r="A133" s="21">
        <v>38</v>
      </c>
      <c r="B133" s="25" t="s">
        <v>88</v>
      </c>
      <c r="C133" s="21" t="s">
        <v>11</v>
      </c>
      <c r="I133">
        <v>6000450000</v>
      </c>
      <c r="J133" s="21" t="s">
        <v>87</v>
      </c>
      <c r="K133" s="25"/>
      <c r="L133" s="25"/>
      <c r="M133" t="s">
        <v>130</v>
      </c>
      <c r="N133" s="25"/>
      <c r="O133" s="25">
        <v>514415736</v>
      </c>
      <c r="P133" s="17"/>
      <c r="Q133" s="17"/>
      <c r="R133" s="17"/>
      <c r="S133" s="17"/>
      <c r="T133" s="28">
        <f>1500*1.17</f>
        <v>1755</v>
      </c>
      <c r="U133" s="17"/>
      <c r="V133" s="17"/>
      <c r="W133" s="17"/>
      <c r="X133" s="17"/>
      <c r="Y133" s="17"/>
      <c r="Z133" s="21">
        <v>1832400434</v>
      </c>
      <c r="AA133" s="21"/>
    </row>
    <row r="134" spans="1:27" customFormat="1" x14ac:dyDescent="0.2">
      <c r="A134" s="21">
        <v>39</v>
      </c>
      <c r="B134" s="25" t="s">
        <v>96</v>
      </c>
      <c r="C134" s="21" t="s">
        <v>11</v>
      </c>
      <c r="I134">
        <v>6001852000</v>
      </c>
      <c r="J134" s="21" t="s">
        <v>95</v>
      </c>
      <c r="K134" s="25"/>
      <c r="L134" s="25"/>
      <c r="M134" t="s">
        <v>140</v>
      </c>
      <c r="N134" s="25"/>
      <c r="O134" s="25">
        <v>29866738</v>
      </c>
      <c r="P134" s="17"/>
      <c r="Q134" s="17"/>
      <c r="R134" s="17"/>
      <c r="S134" s="17"/>
      <c r="T134" s="28" t="s">
        <v>139</v>
      </c>
      <c r="U134" s="17"/>
      <c r="V134" s="17"/>
      <c r="W134" s="17"/>
      <c r="X134" s="17"/>
      <c r="Y134" s="17"/>
      <c r="Z134" s="21">
        <v>1817900420</v>
      </c>
      <c r="AA134" s="21"/>
    </row>
    <row r="135" spans="1:27" customFormat="1" x14ac:dyDescent="0.2">
      <c r="A135" s="21">
        <v>25</v>
      </c>
      <c r="B135" s="25" t="s">
        <v>97</v>
      </c>
      <c r="C135" s="21" t="s">
        <v>11</v>
      </c>
      <c r="I135">
        <v>6001463000</v>
      </c>
      <c r="J135" s="21" t="s">
        <v>146</v>
      </c>
      <c r="K135" s="25"/>
      <c r="L135" s="25"/>
      <c r="M135" t="s">
        <v>129</v>
      </c>
      <c r="N135" s="25"/>
      <c r="O135" s="25">
        <v>25856238</v>
      </c>
      <c r="P135" s="17"/>
      <c r="Q135" s="17"/>
      <c r="R135" s="17"/>
      <c r="S135" s="17"/>
      <c r="T135" s="28">
        <f>3500*1.17</f>
        <v>4094.9999999999995</v>
      </c>
      <c r="U135" s="17"/>
      <c r="V135" s="17"/>
      <c r="W135" s="17"/>
      <c r="X135" s="17"/>
      <c r="Y135" s="17"/>
      <c r="Z135" s="21">
        <v>1847300434</v>
      </c>
      <c r="AA135" s="21"/>
    </row>
    <row r="136" spans="1:27" customFormat="1" x14ac:dyDescent="0.2">
      <c r="A136" s="21">
        <v>32</v>
      </c>
      <c r="B136" s="25" t="s">
        <v>65</v>
      </c>
      <c r="C136" s="21" t="s">
        <v>94</v>
      </c>
      <c r="I136">
        <v>6000092000</v>
      </c>
      <c r="J136" s="21" t="s">
        <v>67</v>
      </c>
      <c r="K136" s="25"/>
      <c r="L136" s="25"/>
      <c r="M136" t="s">
        <v>182</v>
      </c>
      <c r="N136" s="25"/>
      <c r="O136" s="25">
        <v>34515676</v>
      </c>
      <c r="P136" s="17"/>
      <c r="Q136" s="17"/>
      <c r="R136" s="17"/>
      <c r="S136" s="17"/>
      <c r="T136" s="28">
        <v>64525</v>
      </c>
      <c r="U136" s="17"/>
      <c r="V136" s="17"/>
      <c r="W136" s="17"/>
      <c r="X136" s="17"/>
      <c r="Y136" s="17"/>
      <c r="Z136" s="21">
        <v>1813200420</v>
      </c>
      <c r="AA136" s="21"/>
    </row>
    <row r="137" spans="1:27" customFormat="1" x14ac:dyDescent="0.2">
      <c r="A137" s="21">
        <v>40</v>
      </c>
      <c r="B137" s="25" t="s">
        <v>98</v>
      </c>
      <c r="C137" s="21" t="s">
        <v>11</v>
      </c>
      <c r="I137">
        <v>6000092000</v>
      </c>
      <c r="J137" s="21" t="s">
        <v>67</v>
      </c>
      <c r="K137" s="25"/>
      <c r="L137" s="25"/>
      <c r="M137" t="s">
        <v>136</v>
      </c>
      <c r="N137" s="25"/>
      <c r="O137" s="25">
        <v>34515676</v>
      </c>
      <c r="P137" s="17"/>
      <c r="Q137" s="17"/>
      <c r="R137" s="17"/>
      <c r="S137" s="17"/>
      <c r="T137" s="28">
        <f>1600*1.17</f>
        <v>1872</v>
      </c>
      <c r="U137" s="17"/>
      <c r="V137" s="17"/>
      <c r="W137" s="17"/>
      <c r="X137" s="17"/>
      <c r="Y137" s="17"/>
      <c r="Z137" s="21"/>
      <c r="AA137" s="21"/>
    </row>
    <row r="138" spans="1:27" customFormat="1" x14ac:dyDescent="0.2">
      <c r="A138" s="21">
        <v>59</v>
      </c>
      <c r="B138" s="25" t="s">
        <v>117</v>
      </c>
      <c r="C138" s="21" t="s">
        <v>114</v>
      </c>
      <c r="I138">
        <v>6000001064</v>
      </c>
      <c r="J138" s="21" t="s">
        <v>116</v>
      </c>
      <c r="K138" s="25"/>
      <c r="L138" s="25"/>
      <c r="M138" t="s">
        <v>118</v>
      </c>
      <c r="N138" s="25"/>
      <c r="O138" s="25">
        <v>520028911</v>
      </c>
      <c r="P138" s="17"/>
      <c r="Q138" s="17"/>
      <c r="R138" s="17"/>
      <c r="S138" s="17"/>
      <c r="T138" s="28">
        <v>2460</v>
      </c>
      <c r="U138" s="17"/>
      <c r="V138" s="17"/>
      <c r="W138" s="17"/>
      <c r="X138" s="17"/>
      <c r="Y138" s="17"/>
      <c r="Z138" s="21">
        <v>1814100420</v>
      </c>
      <c r="AA138" s="21"/>
    </row>
    <row r="139" spans="1:27" customFormat="1" x14ac:dyDescent="0.2">
      <c r="A139" s="21">
        <v>10</v>
      </c>
      <c r="B139" s="25" t="s">
        <v>32</v>
      </c>
      <c r="C139" s="21" t="s">
        <v>31</v>
      </c>
      <c r="I139">
        <v>6000580000</v>
      </c>
      <c r="J139" s="21" t="s">
        <v>56</v>
      </c>
      <c r="K139" s="25"/>
      <c r="L139" s="25"/>
      <c r="M139" t="s">
        <v>122</v>
      </c>
      <c r="N139" s="25"/>
      <c r="O139" s="25">
        <v>514235621</v>
      </c>
      <c r="P139" s="17"/>
      <c r="Q139" s="17"/>
      <c r="R139" s="17"/>
      <c r="S139" s="17"/>
      <c r="T139" s="28">
        <f>5160*1.17</f>
        <v>6037.2</v>
      </c>
      <c r="U139" s="17"/>
      <c r="V139" s="17"/>
      <c r="W139" s="17"/>
      <c r="X139" s="17"/>
      <c r="Y139" s="17"/>
      <c r="Z139" s="21">
        <v>1841000780</v>
      </c>
      <c r="AA139" s="21"/>
    </row>
    <row r="140" spans="1:27" customFormat="1" x14ac:dyDescent="0.2">
      <c r="A140" s="21">
        <v>26</v>
      </c>
      <c r="B140" s="25" t="s">
        <v>57</v>
      </c>
      <c r="C140" s="21" t="s">
        <v>31</v>
      </c>
      <c r="I140">
        <v>6000580000</v>
      </c>
      <c r="J140" s="21" t="s">
        <v>56</v>
      </c>
      <c r="K140" s="25"/>
      <c r="L140" s="25"/>
      <c r="M140" t="s">
        <v>122</v>
      </c>
      <c r="N140" s="25"/>
      <c r="O140" s="25">
        <v>514235621</v>
      </c>
      <c r="P140" s="17"/>
      <c r="Q140" s="17"/>
      <c r="R140" s="17"/>
      <c r="S140" s="17"/>
      <c r="T140" s="28">
        <v>10782</v>
      </c>
      <c r="U140" s="17"/>
      <c r="V140" s="17"/>
      <c r="W140" s="17"/>
      <c r="X140" s="17"/>
      <c r="Y140" s="17"/>
      <c r="Z140" s="21">
        <v>1824000750</v>
      </c>
      <c r="AA140" s="21"/>
    </row>
    <row r="141" spans="1:27" customFormat="1" x14ac:dyDescent="0.2">
      <c r="A141" s="21">
        <v>27</v>
      </c>
      <c r="B141" s="25" t="s">
        <v>58</v>
      </c>
      <c r="C141" s="21" t="s">
        <v>31</v>
      </c>
      <c r="I141">
        <v>6000580000</v>
      </c>
      <c r="J141" s="21" t="s">
        <v>56</v>
      </c>
      <c r="K141" s="25"/>
      <c r="L141" s="25"/>
      <c r="M141" t="s">
        <v>122</v>
      </c>
      <c r="N141" s="25"/>
      <c r="O141" s="25">
        <v>514235621</v>
      </c>
      <c r="P141" s="17"/>
      <c r="Q141" s="17"/>
      <c r="R141" s="17"/>
      <c r="S141" s="17"/>
      <c r="T141" s="28">
        <v>11000</v>
      </c>
      <c r="U141" s="17"/>
      <c r="V141" s="17"/>
      <c r="W141" s="17"/>
      <c r="X141" s="17"/>
      <c r="Y141" s="17"/>
      <c r="Z141" s="21">
        <v>1824000750</v>
      </c>
      <c r="AA141" s="21"/>
    </row>
    <row r="142" spans="1:27" customFormat="1" x14ac:dyDescent="0.2">
      <c r="A142" s="21">
        <v>28</v>
      </c>
      <c r="B142" s="25" t="s">
        <v>59</v>
      </c>
      <c r="C142" s="21" t="s">
        <v>31</v>
      </c>
      <c r="I142">
        <v>6000580000</v>
      </c>
      <c r="J142" s="21" t="s">
        <v>56</v>
      </c>
      <c r="K142" s="25"/>
      <c r="L142" s="25"/>
      <c r="M142" t="s">
        <v>122</v>
      </c>
      <c r="N142" s="25"/>
      <c r="O142" s="25">
        <v>514235621</v>
      </c>
      <c r="P142" s="17"/>
      <c r="Q142" s="17"/>
      <c r="R142" s="17"/>
      <c r="S142" s="17"/>
      <c r="T142" s="28">
        <v>6037</v>
      </c>
      <c r="U142" s="17"/>
      <c r="V142" s="17"/>
      <c r="W142" s="17"/>
      <c r="X142" s="17"/>
      <c r="Y142" s="17"/>
      <c r="Z142" s="21">
        <v>1623200750</v>
      </c>
      <c r="AA142" s="21"/>
    </row>
    <row r="143" spans="1:27" customFormat="1" x14ac:dyDescent="0.2">
      <c r="A143" s="21">
        <v>29</v>
      </c>
      <c r="B143" s="25" t="s">
        <v>32</v>
      </c>
      <c r="C143" s="21" t="s">
        <v>31</v>
      </c>
      <c r="I143">
        <v>6000580000</v>
      </c>
      <c r="J143" s="21" t="s">
        <v>56</v>
      </c>
      <c r="K143" s="25"/>
      <c r="L143" s="25"/>
      <c r="M143" t="s">
        <v>122</v>
      </c>
      <c r="N143" s="25"/>
      <c r="O143" s="25">
        <v>514235621</v>
      </c>
      <c r="P143" s="17"/>
      <c r="Q143" s="17"/>
      <c r="R143" s="17"/>
      <c r="S143" s="17"/>
      <c r="T143" s="28">
        <v>6037</v>
      </c>
      <c r="U143" s="17"/>
      <c r="V143" s="17"/>
      <c r="W143" s="17"/>
      <c r="X143" s="17"/>
      <c r="Y143" s="17"/>
      <c r="Z143" s="21">
        <v>1841000780</v>
      </c>
      <c r="AA143" s="21"/>
    </row>
    <row r="144" spans="1:27" customFormat="1" x14ac:dyDescent="0.2">
      <c r="A144" s="21">
        <v>60</v>
      </c>
      <c r="B144" s="25" t="s">
        <v>74</v>
      </c>
      <c r="C144" s="21" t="s">
        <v>114</v>
      </c>
      <c r="D144" t="s">
        <v>148</v>
      </c>
      <c r="I144">
        <v>6000499000</v>
      </c>
      <c r="J144" s="21" t="s">
        <v>119</v>
      </c>
      <c r="K144" s="25"/>
      <c r="L144" s="25"/>
      <c r="M144" t="s">
        <v>127</v>
      </c>
      <c r="N144" s="25"/>
      <c r="O144" s="25">
        <v>514382092</v>
      </c>
      <c r="P144" s="17"/>
      <c r="Q144" s="17"/>
      <c r="R144" s="17"/>
      <c r="S144" s="17"/>
      <c r="T144" s="28" t="s">
        <v>144</v>
      </c>
      <c r="U144" s="17"/>
      <c r="V144" s="17"/>
      <c r="W144" s="17"/>
      <c r="X144" s="17"/>
      <c r="Y144" s="17"/>
      <c r="Z144" s="21">
        <v>1817810710</v>
      </c>
      <c r="AA144" s="21"/>
    </row>
    <row r="145" spans="1:27" customFormat="1" x14ac:dyDescent="0.2">
      <c r="A145" s="21">
        <v>41</v>
      </c>
      <c r="B145" s="25" t="s">
        <v>126</v>
      </c>
      <c r="C145" s="21" t="s">
        <v>11</v>
      </c>
      <c r="D145" t="s">
        <v>154</v>
      </c>
      <c r="J145" s="21" t="s">
        <v>99</v>
      </c>
      <c r="K145" s="25"/>
      <c r="L145" s="25"/>
      <c r="M145" t="s">
        <v>128</v>
      </c>
      <c r="N145" s="25"/>
      <c r="O145" s="25">
        <v>36868503</v>
      </c>
      <c r="P145" s="17"/>
      <c r="Q145" s="17"/>
      <c r="R145" s="17"/>
      <c r="S145" s="17"/>
      <c r="T145" s="28">
        <v>6395</v>
      </c>
      <c r="U145" s="17"/>
      <c r="V145" s="17"/>
      <c r="W145" s="17"/>
      <c r="X145" s="17"/>
      <c r="Y145" s="17"/>
      <c r="Z145" s="21"/>
      <c r="AA145" s="21"/>
    </row>
    <row r="146" spans="1:27" customFormat="1" x14ac:dyDescent="0.2">
      <c r="A146" s="21">
        <v>1</v>
      </c>
      <c r="B146" s="25" t="s">
        <v>12</v>
      </c>
      <c r="C146" s="21" t="s">
        <v>11</v>
      </c>
      <c r="I146">
        <v>6000700000</v>
      </c>
      <c r="J146" s="21" t="s">
        <v>2</v>
      </c>
      <c r="K146" s="25"/>
      <c r="L146" s="25"/>
      <c r="M146" t="s">
        <v>132</v>
      </c>
      <c r="N146" s="25"/>
      <c r="O146" s="25">
        <v>26392902</v>
      </c>
      <c r="P146" s="17"/>
      <c r="Q146" s="17"/>
      <c r="R146" s="17"/>
      <c r="S146" s="17"/>
      <c r="T146" s="28">
        <v>5700</v>
      </c>
      <c r="U146" s="17"/>
      <c r="V146" s="17"/>
      <c r="W146" s="17"/>
      <c r="X146" s="17"/>
      <c r="Y146" s="17"/>
      <c r="Z146" s="21">
        <v>1744000434</v>
      </c>
      <c r="AA146" s="21"/>
    </row>
    <row r="147" spans="1:27" customFormat="1" x14ac:dyDescent="0.2">
      <c r="A147" s="21">
        <v>42</v>
      </c>
      <c r="B147" s="25"/>
      <c r="C147" s="21" t="s">
        <v>101</v>
      </c>
      <c r="I147">
        <v>6000888000</v>
      </c>
      <c r="J147" s="21" t="s">
        <v>100</v>
      </c>
      <c r="K147" s="25"/>
      <c r="L147" s="25"/>
      <c r="M147" t="s">
        <v>128</v>
      </c>
      <c r="N147" s="25"/>
      <c r="O147" s="25">
        <v>59979443</v>
      </c>
      <c r="P147" s="17"/>
      <c r="Q147" s="17"/>
      <c r="R147" s="17"/>
      <c r="S147" s="17"/>
      <c r="T147" s="28" t="s">
        <v>139</v>
      </c>
      <c r="U147" s="17"/>
      <c r="V147" s="17"/>
      <c r="W147" s="17"/>
      <c r="X147" s="17"/>
      <c r="Y147" s="17"/>
      <c r="Z147" s="21">
        <v>1812600725</v>
      </c>
      <c r="AA147" s="21"/>
    </row>
    <row r="148" spans="1:27" customFormat="1" x14ac:dyDescent="0.2">
      <c r="A148" s="21">
        <v>11</v>
      </c>
      <c r="B148" s="25" t="s">
        <v>27</v>
      </c>
      <c r="C148" s="21" t="s">
        <v>34</v>
      </c>
      <c r="I148">
        <v>6000001056</v>
      </c>
      <c r="J148" s="21" t="s">
        <v>33</v>
      </c>
      <c r="K148" s="25"/>
      <c r="L148" s="25"/>
      <c r="M148" t="s">
        <v>181</v>
      </c>
      <c r="N148" s="25"/>
      <c r="O148" s="25">
        <v>300599875</v>
      </c>
      <c r="P148" s="17"/>
      <c r="Q148" s="17"/>
      <c r="R148" s="17"/>
      <c r="S148" s="17"/>
      <c r="T148" s="28">
        <v>141405</v>
      </c>
      <c r="U148" s="17"/>
      <c r="V148" s="17"/>
      <c r="W148" s="17"/>
      <c r="X148" s="17"/>
      <c r="Y148" s="17"/>
      <c r="Z148" s="21">
        <v>1712200750</v>
      </c>
      <c r="AA148" s="21"/>
    </row>
    <row r="149" spans="1:27" customFormat="1" x14ac:dyDescent="0.2">
      <c r="A149" s="21">
        <v>17</v>
      </c>
      <c r="B149" s="25" t="s">
        <v>45</v>
      </c>
      <c r="C149" s="21" t="s">
        <v>11</v>
      </c>
      <c r="I149">
        <v>6000001056</v>
      </c>
      <c r="J149" s="21" t="s">
        <v>33</v>
      </c>
      <c r="K149" s="25"/>
      <c r="L149" s="25"/>
      <c r="M149">
        <v>43647</v>
      </c>
      <c r="N149" s="25"/>
      <c r="O149" s="25">
        <v>300599875</v>
      </c>
      <c r="P149" s="17"/>
      <c r="Q149" s="17"/>
      <c r="R149" s="17"/>
      <c r="S149" s="17"/>
      <c r="T149" s="28">
        <v>14625</v>
      </c>
      <c r="U149" s="17"/>
      <c r="V149" s="17"/>
      <c r="W149" s="17"/>
      <c r="X149" s="17"/>
      <c r="Y149" s="17"/>
      <c r="Z149" s="21">
        <v>1814000434</v>
      </c>
      <c r="AA149" s="21"/>
    </row>
    <row r="150" spans="1:27" customFormat="1" x14ac:dyDescent="0.2">
      <c r="A150" s="21">
        <v>18</v>
      </c>
      <c r="B150" s="25" t="s">
        <v>46</v>
      </c>
      <c r="C150" s="21" t="s">
        <v>11</v>
      </c>
      <c r="I150">
        <v>6000001056</v>
      </c>
      <c r="J150" s="21" t="s">
        <v>33</v>
      </c>
      <c r="K150" s="25"/>
      <c r="L150" s="25"/>
      <c r="M150" t="s">
        <v>184</v>
      </c>
      <c r="N150" s="25"/>
      <c r="O150" s="25">
        <v>300599875</v>
      </c>
      <c r="P150" s="17"/>
      <c r="Q150" s="17"/>
      <c r="R150" s="17"/>
      <c r="S150" s="17"/>
      <c r="T150" s="28">
        <v>16848</v>
      </c>
      <c r="U150" s="17"/>
      <c r="V150" s="17"/>
      <c r="W150" s="17"/>
      <c r="X150" s="17"/>
      <c r="Y150" s="17"/>
      <c r="Z150" s="21">
        <v>1815720434</v>
      </c>
      <c r="AA150" s="21"/>
    </row>
    <row r="151" spans="1:27" customFormat="1" x14ac:dyDescent="0.2">
      <c r="A151" s="21">
        <v>19</v>
      </c>
      <c r="B151" s="25" t="s">
        <v>47</v>
      </c>
      <c r="C151" s="21" t="s">
        <v>11</v>
      </c>
      <c r="I151">
        <v>6000001056</v>
      </c>
      <c r="J151" s="21" t="s">
        <v>33</v>
      </c>
      <c r="K151" s="25"/>
      <c r="L151" s="25"/>
      <c r="M151" t="s">
        <v>185</v>
      </c>
      <c r="N151" s="25"/>
      <c r="O151" s="25">
        <v>300599875</v>
      </c>
      <c r="P151" s="17"/>
      <c r="Q151" s="17"/>
      <c r="R151" s="17"/>
      <c r="S151" s="17"/>
      <c r="T151" s="28">
        <v>19890</v>
      </c>
      <c r="U151" s="17"/>
      <c r="V151" s="17"/>
      <c r="W151" s="17"/>
      <c r="X151" s="17"/>
      <c r="Y151" s="17"/>
      <c r="Z151" s="21">
        <v>1814000434</v>
      </c>
      <c r="AA151" s="21"/>
    </row>
    <row r="152" spans="1:27" customFormat="1" x14ac:dyDescent="0.2">
      <c r="A152" s="21">
        <v>20</v>
      </c>
      <c r="B152" s="25" t="s">
        <v>49</v>
      </c>
      <c r="C152" s="21" t="s">
        <v>11</v>
      </c>
      <c r="I152">
        <v>6000001056</v>
      </c>
      <c r="J152" s="21" t="s">
        <v>33</v>
      </c>
      <c r="K152" s="25"/>
      <c r="L152" s="25"/>
      <c r="M152" t="s">
        <v>184</v>
      </c>
      <c r="N152" s="25"/>
      <c r="O152" s="25">
        <v>300599875</v>
      </c>
      <c r="P152" s="17"/>
      <c r="Q152" s="17"/>
      <c r="R152" s="17"/>
      <c r="S152" s="17"/>
      <c r="T152" s="28">
        <v>13540</v>
      </c>
      <c r="U152" s="17"/>
      <c r="V152" s="17"/>
      <c r="W152" s="17"/>
      <c r="X152" s="17"/>
      <c r="Y152" s="17"/>
      <c r="Z152" s="21">
        <v>1815710434</v>
      </c>
      <c r="AA152" s="21"/>
    </row>
    <row r="153" spans="1:27" customFormat="1" x14ac:dyDescent="0.2">
      <c r="A153" s="21">
        <v>21</v>
      </c>
      <c r="B153" s="25" t="s">
        <v>48</v>
      </c>
      <c r="C153" s="21" t="s">
        <v>51</v>
      </c>
      <c r="D153" t="s">
        <v>170</v>
      </c>
      <c r="I153">
        <v>6000001056</v>
      </c>
      <c r="J153" s="21" t="s">
        <v>33</v>
      </c>
      <c r="K153" s="25"/>
      <c r="L153" s="25"/>
      <c r="M153" t="s">
        <v>136</v>
      </c>
      <c r="N153" s="25"/>
      <c r="O153" s="25">
        <v>300599875</v>
      </c>
      <c r="P153" s="17"/>
      <c r="Q153" s="17"/>
      <c r="R153" s="17"/>
      <c r="S153" s="17"/>
      <c r="T153" s="28">
        <v>10179</v>
      </c>
      <c r="U153" s="17"/>
      <c r="V153" s="17"/>
      <c r="W153" s="17"/>
      <c r="X153" s="17"/>
      <c r="Y153" s="17"/>
      <c r="Z153" s="21">
        <v>1813200434</v>
      </c>
      <c r="AA153" s="21"/>
    </row>
    <row r="154" spans="1:27" customFormat="1" x14ac:dyDescent="0.2">
      <c r="A154" s="21">
        <v>30</v>
      </c>
      <c r="B154" s="25" t="s">
        <v>62</v>
      </c>
      <c r="C154" s="21" t="s">
        <v>61</v>
      </c>
      <c r="I154">
        <v>6000858000</v>
      </c>
      <c r="J154" s="21" t="s">
        <v>60</v>
      </c>
      <c r="K154" s="25"/>
      <c r="L154" s="25"/>
      <c r="N154" s="25"/>
      <c r="O154" s="25">
        <v>514618776</v>
      </c>
      <c r="P154" s="17"/>
      <c r="Q154" s="17"/>
      <c r="R154" s="17"/>
      <c r="S154" s="17"/>
      <c r="T154" s="28">
        <v>11407.5</v>
      </c>
      <c r="U154" s="17"/>
      <c r="V154" s="17"/>
      <c r="W154" s="17"/>
      <c r="X154" s="17"/>
      <c r="Y154" s="17"/>
      <c r="Z154" s="21">
        <v>1813200760</v>
      </c>
      <c r="AA154" s="21"/>
    </row>
    <row r="155" spans="1:27" customFormat="1" x14ac:dyDescent="0.2">
      <c r="A155" s="21">
        <v>9</v>
      </c>
      <c r="B155" s="25" t="s">
        <v>30</v>
      </c>
      <c r="C155" s="21" t="s">
        <v>29</v>
      </c>
      <c r="D155" t="s">
        <v>148</v>
      </c>
      <c r="I155">
        <v>6002120000</v>
      </c>
      <c r="J155" s="21" t="s">
        <v>28</v>
      </c>
      <c r="K155" s="25"/>
      <c r="L155" s="25"/>
      <c r="M155" t="s">
        <v>102</v>
      </c>
      <c r="N155" s="25"/>
      <c r="O155" s="25">
        <v>513016097</v>
      </c>
      <c r="P155" s="17"/>
      <c r="Q155" s="17"/>
      <c r="R155" s="17"/>
      <c r="S155" s="17"/>
      <c r="T155" s="28">
        <v>1900</v>
      </c>
      <c r="U155" s="17"/>
      <c r="V155" s="17"/>
      <c r="W155" s="17"/>
      <c r="X155" s="17"/>
      <c r="Y155" s="17"/>
      <c r="Z155" s="21">
        <v>1817810710</v>
      </c>
      <c r="AA155" s="21"/>
    </row>
    <row r="156" spans="1:27" customFormat="1" x14ac:dyDescent="0.2">
      <c r="A156" s="21">
        <v>69</v>
      </c>
      <c r="B156" s="25"/>
      <c r="C156" s="21" t="s">
        <v>15</v>
      </c>
      <c r="J156" s="21" t="s">
        <v>176</v>
      </c>
      <c r="K156" s="25"/>
      <c r="L156" s="25"/>
      <c r="M156" t="s">
        <v>136</v>
      </c>
      <c r="N156" s="25"/>
      <c r="O156" s="25">
        <v>59862250</v>
      </c>
      <c r="P156" s="17"/>
      <c r="Q156" s="17"/>
      <c r="R156" s="17"/>
      <c r="S156" s="17"/>
      <c r="T156" s="28" t="s">
        <v>179</v>
      </c>
      <c r="U156" s="17"/>
      <c r="V156" s="17"/>
      <c r="W156" s="17"/>
      <c r="X156" s="17"/>
      <c r="Y156" s="17"/>
      <c r="Z156" s="21"/>
      <c r="AA156" s="21"/>
    </row>
    <row r="157" spans="1:27" customFormat="1" x14ac:dyDescent="0.2">
      <c r="A157" s="21">
        <v>61</v>
      </c>
      <c r="B157" s="25"/>
      <c r="C157" s="21" t="s">
        <v>150</v>
      </c>
      <c r="I157">
        <v>6000528000</v>
      </c>
      <c r="J157" s="21" t="s">
        <v>143</v>
      </c>
      <c r="K157" s="25"/>
      <c r="L157" s="25"/>
      <c r="M157" t="s">
        <v>149</v>
      </c>
      <c r="N157" s="25"/>
      <c r="O157" s="25">
        <v>53861068</v>
      </c>
      <c r="P157" s="17"/>
      <c r="Q157" s="17"/>
      <c r="R157" s="17"/>
      <c r="S157" s="17"/>
      <c r="T157" s="28"/>
      <c r="U157" s="17"/>
      <c r="V157" s="17"/>
      <c r="W157" s="17"/>
      <c r="X157" s="17"/>
      <c r="Y157" s="17"/>
      <c r="Z157" s="21"/>
      <c r="AA157" s="21"/>
    </row>
    <row r="158" spans="1:27" customFormat="1" x14ac:dyDescent="0.2">
      <c r="A158" s="21">
        <v>35</v>
      </c>
      <c r="B158" s="25" t="s">
        <v>111</v>
      </c>
      <c r="C158" s="21" t="s">
        <v>11</v>
      </c>
      <c r="D158" t="s">
        <v>121</v>
      </c>
      <c r="I158">
        <v>6001792000</v>
      </c>
      <c r="J158" s="21" t="s">
        <v>169</v>
      </c>
      <c r="K158" s="25"/>
      <c r="L158" s="25"/>
      <c r="M158" t="s">
        <v>127</v>
      </c>
      <c r="N158" s="25"/>
      <c r="O158" s="25">
        <v>23111891</v>
      </c>
      <c r="P158" s="17"/>
      <c r="Q158" s="17"/>
      <c r="R158" s="17"/>
      <c r="S158" s="17"/>
      <c r="T158" s="28">
        <v>7375</v>
      </c>
      <c r="U158" s="17"/>
      <c r="V158" s="17"/>
      <c r="W158" s="17"/>
      <c r="X158" s="17"/>
      <c r="Y158" s="17"/>
      <c r="Z158" s="21">
        <v>1832400434</v>
      </c>
      <c r="AA158" s="21"/>
    </row>
    <row r="159" spans="1:27" customFormat="1" x14ac:dyDescent="0.2">
      <c r="A159" s="21">
        <v>43</v>
      </c>
      <c r="B159" s="25" t="s">
        <v>78</v>
      </c>
      <c r="C159" s="21" t="s">
        <v>11</v>
      </c>
      <c r="I159">
        <v>6001792000</v>
      </c>
      <c r="J159" s="21" t="s">
        <v>169</v>
      </c>
      <c r="K159" s="25"/>
      <c r="L159" s="25"/>
      <c r="M159" t="s">
        <v>136</v>
      </c>
      <c r="N159" s="25"/>
      <c r="O159" s="25">
        <v>23111891</v>
      </c>
      <c r="P159" s="17"/>
      <c r="Q159" s="17"/>
      <c r="R159" s="17"/>
      <c r="S159" s="17"/>
      <c r="T159" s="28">
        <f>10870*1.17</f>
        <v>12717.9</v>
      </c>
      <c r="U159" s="17"/>
      <c r="V159" s="17"/>
      <c r="W159" s="17"/>
      <c r="X159" s="17"/>
      <c r="Y159" s="17"/>
      <c r="Z159" s="21">
        <v>1815750434</v>
      </c>
      <c r="AA159" s="21"/>
    </row>
    <row r="160" spans="1:27" customFormat="1" x14ac:dyDescent="0.2">
      <c r="A160" s="21">
        <v>44</v>
      </c>
      <c r="B160" s="25" t="s">
        <v>112</v>
      </c>
      <c r="C160" s="21" t="s">
        <v>11</v>
      </c>
      <c r="I160">
        <v>6001792000</v>
      </c>
      <c r="J160" s="21" t="s">
        <v>169</v>
      </c>
      <c r="K160" s="25"/>
      <c r="L160" s="25"/>
      <c r="M160" t="s">
        <v>129</v>
      </c>
      <c r="N160" s="25"/>
      <c r="O160" s="25">
        <v>23111891</v>
      </c>
      <c r="P160" s="17"/>
      <c r="Q160" s="17"/>
      <c r="R160" s="17"/>
      <c r="S160" s="17"/>
      <c r="T160" s="28">
        <f>2000*1.17</f>
        <v>2340</v>
      </c>
      <c r="U160" s="17"/>
      <c r="V160" s="17"/>
      <c r="W160" s="17"/>
      <c r="X160" s="17"/>
      <c r="Y160" s="17"/>
      <c r="Z160" s="21"/>
      <c r="AA160" s="21"/>
    </row>
    <row r="161" spans="1:27" customFormat="1" x14ac:dyDescent="0.2">
      <c r="A161" s="21">
        <v>8</v>
      </c>
      <c r="B161" s="25" t="s">
        <v>27</v>
      </c>
      <c r="C161" s="21" t="s">
        <v>26</v>
      </c>
      <c r="I161">
        <v>6000146000</v>
      </c>
      <c r="J161" s="21" t="s">
        <v>25</v>
      </c>
      <c r="K161" s="25"/>
      <c r="L161" s="25"/>
      <c r="M161" t="s">
        <v>149</v>
      </c>
      <c r="N161" s="25"/>
      <c r="O161" s="25">
        <v>511506552</v>
      </c>
      <c r="P161" s="17"/>
      <c r="Q161" s="17"/>
      <c r="R161" s="17"/>
      <c r="S161" s="17"/>
      <c r="T161" s="28">
        <v>1200000</v>
      </c>
      <c r="U161" s="17"/>
      <c r="V161" s="17"/>
      <c r="W161" s="17"/>
      <c r="X161" s="17"/>
      <c r="Y161" s="17"/>
      <c r="Z161" s="21">
        <v>1712300750</v>
      </c>
      <c r="AA161" s="21"/>
    </row>
    <row r="162" spans="1:27" customFormat="1" x14ac:dyDescent="0.2">
      <c r="A162" s="21">
        <v>46</v>
      </c>
      <c r="B162" s="25" t="s">
        <v>105</v>
      </c>
      <c r="C162" s="21" t="s">
        <v>104</v>
      </c>
      <c r="I162">
        <v>6001967000</v>
      </c>
      <c r="J162" s="21" t="s">
        <v>103</v>
      </c>
      <c r="K162" s="25"/>
      <c r="L162" s="25"/>
      <c r="M162" t="s">
        <v>141</v>
      </c>
      <c r="N162" s="25"/>
      <c r="O162" s="25">
        <v>511740979</v>
      </c>
      <c r="P162" s="17"/>
      <c r="Q162" s="17"/>
      <c r="R162" s="17"/>
      <c r="S162" s="17"/>
      <c r="T162" s="28">
        <v>400000</v>
      </c>
      <c r="U162" s="17"/>
      <c r="V162" s="17"/>
      <c r="W162" s="17"/>
      <c r="X162" s="17"/>
      <c r="Y162" s="17"/>
      <c r="Z162" s="21">
        <v>1813200420</v>
      </c>
      <c r="AA162" s="21"/>
    </row>
    <row r="163" spans="1:27" customFormat="1" x14ac:dyDescent="0.2">
      <c r="A163" s="21">
        <v>47</v>
      </c>
      <c r="B163" s="25" t="s">
        <v>106</v>
      </c>
      <c r="C163" s="21" t="s">
        <v>107</v>
      </c>
      <c r="I163">
        <v>6001967000</v>
      </c>
      <c r="J163" s="21" t="s">
        <v>103</v>
      </c>
      <c r="K163" s="25"/>
      <c r="L163" s="25"/>
      <c r="M163" t="s">
        <v>141</v>
      </c>
      <c r="N163" s="25"/>
      <c r="O163" s="25">
        <v>511740979</v>
      </c>
      <c r="P163" s="17"/>
      <c r="Q163" s="17"/>
      <c r="R163" s="17"/>
      <c r="S163" s="17"/>
      <c r="T163" s="28">
        <v>420000</v>
      </c>
      <c r="U163" s="17"/>
      <c r="V163" s="17"/>
      <c r="W163" s="17"/>
      <c r="X163" s="17"/>
      <c r="Y163" s="17"/>
      <c r="Z163" s="21">
        <v>2746012750</v>
      </c>
      <c r="AA163" s="21"/>
    </row>
    <row r="164" spans="1:27" customFormat="1" x14ac:dyDescent="0.2">
      <c r="A164" s="21">
        <v>2</v>
      </c>
      <c r="B164" s="25" t="s">
        <v>13</v>
      </c>
      <c r="C164" s="21" t="s">
        <v>11</v>
      </c>
      <c r="I164">
        <v>6001434000</v>
      </c>
      <c r="J164" s="21" t="s">
        <v>7</v>
      </c>
      <c r="K164" s="25"/>
      <c r="L164" s="25"/>
      <c r="M164" t="s">
        <v>123</v>
      </c>
      <c r="N164" s="25"/>
      <c r="O164" s="25">
        <v>23426075</v>
      </c>
      <c r="P164" s="17"/>
      <c r="Q164" s="17"/>
      <c r="R164" s="17"/>
      <c r="S164" s="17"/>
      <c r="T164" s="28">
        <f>9500*1.17</f>
        <v>11115</v>
      </c>
      <c r="U164" s="17"/>
      <c r="V164" s="17"/>
      <c r="W164" s="17"/>
      <c r="X164" s="17"/>
      <c r="Y164" s="17"/>
      <c r="Z164" s="21">
        <v>1841000434</v>
      </c>
      <c r="AA164" s="21"/>
    </row>
    <row r="165" spans="1:27" customFormat="1" x14ac:dyDescent="0.2">
      <c r="A165" s="21">
        <v>15</v>
      </c>
      <c r="B165" s="25" t="s">
        <v>42</v>
      </c>
      <c r="C165" s="21" t="s">
        <v>11</v>
      </c>
      <c r="I165">
        <v>6001434000</v>
      </c>
      <c r="J165" s="21" t="s">
        <v>7</v>
      </c>
      <c r="K165" s="25"/>
      <c r="L165" s="25"/>
      <c r="M165" t="s">
        <v>125</v>
      </c>
      <c r="N165" s="25"/>
      <c r="O165" s="25">
        <v>23426075</v>
      </c>
      <c r="P165" s="17"/>
      <c r="Q165" s="17"/>
      <c r="R165" s="17"/>
      <c r="S165" s="17"/>
      <c r="T165" s="28">
        <v>24200</v>
      </c>
      <c r="U165" s="17"/>
      <c r="V165" s="17"/>
      <c r="W165" s="17"/>
      <c r="X165" s="17"/>
      <c r="Y165" s="17"/>
      <c r="Z165" s="21">
        <v>1815700434</v>
      </c>
      <c r="AA165" s="21"/>
    </row>
    <row r="166" spans="1:27" customFormat="1" x14ac:dyDescent="0.2">
      <c r="A166" s="21">
        <v>14</v>
      </c>
      <c r="B166" s="25" t="s">
        <v>41</v>
      </c>
      <c r="C166" s="21" t="s">
        <v>36</v>
      </c>
      <c r="I166">
        <v>6001676000</v>
      </c>
      <c r="J166" s="21" t="s">
        <v>40</v>
      </c>
      <c r="K166" s="25"/>
      <c r="L166" s="25"/>
      <c r="M166" t="s">
        <v>185</v>
      </c>
      <c r="N166" s="25"/>
      <c r="O166" s="25">
        <v>27524271</v>
      </c>
      <c r="P166" s="17"/>
      <c r="Q166" s="17"/>
      <c r="R166" s="17"/>
      <c r="S166" s="17"/>
      <c r="T166" s="28">
        <v>11700</v>
      </c>
      <c r="U166" s="17"/>
      <c r="V166" s="17"/>
      <c r="W166" s="17"/>
      <c r="X166" s="17"/>
      <c r="Y166" s="17"/>
      <c r="Z166" s="21">
        <v>1813300434</v>
      </c>
      <c r="AA166" s="21"/>
    </row>
    <row r="167" spans="1:27" customFormat="1" x14ac:dyDescent="0.2">
      <c r="A167" s="21">
        <v>36</v>
      </c>
      <c r="B167" s="25" t="s">
        <v>74</v>
      </c>
      <c r="C167" s="21" t="s">
        <v>23</v>
      </c>
      <c r="I167">
        <v>6000328000</v>
      </c>
      <c r="J167" s="21" t="s">
        <v>73</v>
      </c>
      <c r="K167" s="25"/>
      <c r="L167" s="25"/>
      <c r="N167" s="25"/>
      <c r="O167" s="25">
        <v>29249950</v>
      </c>
      <c r="P167" s="17"/>
      <c r="Q167" s="17"/>
      <c r="R167" s="17"/>
      <c r="S167" s="17"/>
      <c r="T167" s="28">
        <v>6490</v>
      </c>
      <c r="U167" s="17"/>
      <c r="V167" s="17"/>
      <c r="W167" s="17"/>
      <c r="X167" s="17"/>
      <c r="Y167" s="17"/>
      <c r="Z167" s="21">
        <v>1817810750</v>
      </c>
      <c r="AA167" s="21"/>
    </row>
    <row r="168" spans="1:27" customFormat="1" x14ac:dyDescent="0.2">
      <c r="A168" s="21">
        <v>48</v>
      </c>
      <c r="B168" s="25" t="s">
        <v>86</v>
      </c>
      <c r="C168" s="21" t="s">
        <v>11</v>
      </c>
      <c r="I168">
        <v>6000328000</v>
      </c>
      <c r="J168" s="21" t="s">
        <v>85</v>
      </c>
      <c r="K168" s="25"/>
      <c r="L168" s="25"/>
      <c r="M168" t="s">
        <v>184</v>
      </c>
      <c r="N168" s="25"/>
      <c r="O168" s="25">
        <v>29249950</v>
      </c>
      <c r="P168" s="17"/>
      <c r="Q168" s="17"/>
      <c r="R168" s="17"/>
      <c r="S168" s="17"/>
      <c r="T168" s="28">
        <v>9800</v>
      </c>
      <c r="U168" s="17"/>
      <c r="V168" s="17"/>
      <c r="W168" s="17"/>
      <c r="X168" s="17"/>
      <c r="Y168" s="17"/>
      <c r="Z168" s="21">
        <v>1823000434</v>
      </c>
      <c r="AA168" s="21"/>
    </row>
    <row r="169" spans="1:27" customFormat="1" x14ac:dyDescent="0.2">
      <c r="A169" s="21">
        <v>62</v>
      </c>
      <c r="B169" s="25" t="s">
        <v>153</v>
      </c>
      <c r="C169" s="21" t="s">
        <v>152</v>
      </c>
      <c r="I169">
        <v>6001845000</v>
      </c>
      <c r="J169" s="21" t="s">
        <v>151</v>
      </c>
      <c r="K169" s="25"/>
      <c r="L169" s="25"/>
      <c r="M169" t="s">
        <v>149</v>
      </c>
      <c r="N169" s="25"/>
      <c r="O169" s="25">
        <v>513833467</v>
      </c>
      <c r="P169" s="17"/>
      <c r="Q169" s="17"/>
      <c r="R169" s="17"/>
      <c r="S169" s="17"/>
      <c r="T169" s="28" t="s">
        <v>155</v>
      </c>
      <c r="U169" s="17"/>
      <c r="V169" s="17"/>
      <c r="W169" s="17"/>
      <c r="X169" s="17"/>
      <c r="Y169" s="17"/>
      <c r="Z169" s="21"/>
      <c r="AA169" s="21"/>
    </row>
    <row r="170" spans="1:27" customFormat="1" x14ac:dyDescent="0.2">
      <c r="A170" s="21">
        <v>5</v>
      </c>
      <c r="B170" s="25" t="s">
        <v>16</v>
      </c>
      <c r="C170" s="21" t="s">
        <v>15</v>
      </c>
      <c r="I170">
        <v>6000010053</v>
      </c>
      <c r="J170" s="21" t="s">
        <v>9</v>
      </c>
      <c r="K170" s="25"/>
      <c r="L170" s="25"/>
      <c r="M170" t="s">
        <v>134</v>
      </c>
      <c r="N170" s="25"/>
      <c r="O170" s="25">
        <v>25853110</v>
      </c>
      <c r="P170" s="17"/>
      <c r="Q170" s="17"/>
      <c r="R170" s="17"/>
      <c r="S170" s="17"/>
      <c r="T170" s="28">
        <v>830</v>
      </c>
      <c r="U170" s="17"/>
      <c r="V170" s="17"/>
      <c r="W170" s="17"/>
      <c r="X170" s="17"/>
      <c r="Y170" s="17"/>
      <c r="Z170" s="21">
        <v>1846600710</v>
      </c>
      <c r="AA170" s="21"/>
    </row>
    <row r="171" spans="1:27" customFormat="1" x14ac:dyDescent="0.2">
      <c r="A171" s="21"/>
      <c r="B171" s="25" t="s">
        <v>183</v>
      </c>
      <c r="C171" s="21" t="s">
        <v>15</v>
      </c>
      <c r="J171" s="21"/>
      <c r="K171" s="25"/>
      <c r="L171" s="25"/>
      <c r="N171" s="25"/>
      <c r="O171" s="25"/>
      <c r="P171" s="17"/>
      <c r="Q171" s="17"/>
      <c r="R171" s="17"/>
      <c r="S171" s="17"/>
      <c r="T171" s="28">
        <v>280</v>
      </c>
      <c r="U171" s="17"/>
      <c r="V171" s="17"/>
      <c r="W171" s="17"/>
      <c r="X171" s="17"/>
      <c r="Y171" s="17"/>
      <c r="Z171" s="21"/>
      <c r="AA171" s="21"/>
    </row>
    <row r="172" spans="1:27" customFormat="1" x14ac:dyDescent="0.2">
      <c r="A172" s="21">
        <v>13</v>
      </c>
      <c r="B172" s="25" t="s">
        <v>39</v>
      </c>
      <c r="C172" s="21" t="s">
        <v>36</v>
      </c>
      <c r="I172">
        <v>6001612000</v>
      </c>
      <c r="J172" s="21" t="s">
        <v>38</v>
      </c>
      <c r="K172" s="25"/>
      <c r="L172" s="25"/>
      <c r="M172" t="s">
        <v>136</v>
      </c>
      <c r="N172" s="25"/>
      <c r="O172" s="25">
        <v>318629052</v>
      </c>
      <c r="P172" s="17"/>
      <c r="Q172" s="17"/>
      <c r="R172" s="17"/>
      <c r="S172" s="17"/>
      <c r="T172" s="28">
        <v>6341</v>
      </c>
      <c r="U172" s="17"/>
      <c r="V172" s="17"/>
      <c r="W172" s="17"/>
      <c r="X172" s="17"/>
      <c r="Y172" s="17"/>
      <c r="Z172" s="21">
        <v>1814000434</v>
      </c>
      <c r="AA172" s="21"/>
    </row>
    <row r="173" spans="1:27" customFormat="1" x14ac:dyDescent="0.2">
      <c r="A173" s="21">
        <v>34</v>
      </c>
      <c r="B173" s="25" t="s">
        <v>71</v>
      </c>
      <c r="C173" s="21" t="s">
        <v>36</v>
      </c>
      <c r="I173">
        <v>6000064000</v>
      </c>
      <c r="J173" s="21" t="s">
        <v>147</v>
      </c>
      <c r="K173" s="25"/>
      <c r="L173" s="25"/>
      <c r="M173" t="s">
        <v>122</v>
      </c>
      <c r="N173" s="25"/>
      <c r="O173" s="25">
        <v>59876813</v>
      </c>
      <c r="P173" s="17"/>
      <c r="Q173" s="17"/>
      <c r="R173" s="17"/>
      <c r="S173" s="17"/>
      <c r="T173" s="28">
        <v>8800</v>
      </c>
      <c r="U173" s="17"/>
      <c r="V173" s="17"/>
      <c r="W173" s="17"/>
      <c r="X173" s="17"/>
      <c r="Y173" s="17"/>
      <c r="Z173" s="21">
        <v>1814100434</v>
      </c>
      <c r="AA173" s="21"/>
    </row>
    <row r="174" spans="1:27" customFormat="1" x14ac:dyDescent="0.2">
      <c r="A174" s="21">
        <v>68</v>
      </c>
      <c r="B174" s="25"/>
      <c r="C174" s="21" t="s">
        <v>15</v>
      </c>
      <c r="I174">
        <v>6000293000</v>
      </c>
      <c r="J174" s="21" t="s">
        <v>177</v>
      </c>
      <c r="K174" s="25"/>
      <c r="L174" s="25"/>
      <c r="M174" t="s">
        <v>136</v>
      </c>
      <c r="N174" s="25"/>
      <c r="O174" s="25">
        <v>23179427</v>
      </c>
      <c r="P174" s="17"/>
      <c r="Q174" s="17"/>
      <c r="R174" s="17"/>
      <c r="S174" s="17"/>
      <c r="T174" s="28" t="s">
        <v>178</v>
      </c>
      <c r="U174" s="17"/>
      <c r="V174" s="17"/>
      <c r="W174" s="17"/>
      <c r="X174" s="17"/>
      <c r="Y174" s="17"/>
      <c r="Z174" s="21"/>
      <c r="AA174" s="21"/>
    </row>
    <row r="175" spans="1:27" customFormat="1" x14ac:dyDescent="0.2">
      <c r="A175" s="21">
        <v>49</v>
      </c>
      <c r="B175" s="25" t="s">
        <v>96</v>
      </c>
      <c r="C175" s="21" t="s">
        <v>11</v>
      </c>
      <c r="J175" s="21" t="s">
        <v>108</v>
      </c>
      <c r="K175" s="25"/>
      <c r="L175" s="25"/>
      <c r="M175" t="s">
        <v>140</v>
      </c>
      <c r="N175" s="25"/>
      <c r="O175" s="25">
        <v>50336411</v>
      </c>
      <c r="P175" s="17"/>
      <c r="Q175" s="17"/>
      <c r="R175" s="17"/>
      <c r="S175" s="17"/>
      <c r="T175" s="28" t="s">
        <v>139</v>
      </c>
      <c r="U175" s="17"/>
      <c r="V175" s="17"/>
      <c r="W175" s="17"/>
      <c r="X175" s="17"/>
      <c r="Y175" s="17"/>
      <c r="Z175" s="21"/>
      <c r="AA175" s="21"/>
    </row>
    <row r="176" spans="1:27" customFormat="1" x14ac:dyDescent="0.2">
      <c r="A176" s="21">
        <v>50</v>
      </c>
      <c r="B176" s="25" t="s">
        <v>110</v>
      </c>
      <c r="C176" s="21" t="s">
        <v>11</v>
      </c>
      <c r="I176">
        <v>6001446000</v>
      </c>
      <c r="J176" s="21" t="s">
        <v>109</v>
      </c>
      <c r="K176" s="25"/>
      <c r="L176" s="25"/>
      <c r="M176" t="s">
        <v>136</v>
      </c>
      <c r="N176" s="25"/>
      <c r="O176" s="25">
        <v>56919582</v>
      </c>
      <c r="P176" s="17"/>
      <c r="Q176" s="17"/>
      <c r="R176" s="17"/>
      <c r="S176" s="17"/>
      <c r="T176" s="28">
        <f>6000*1.17</f>
        <v>7020</v>
      </c>
      <c r="U176" s="17"/>
      <c r="V176" s="17"/>
      <c r="W176" s="17"/>
      <c r="X176" s="17"/>
      <c r="Y176" s="17"/>
      <c r="Z176" s="21"/>
      <c r="AA176" s="21"/>
    </row>
    <row r="177" spans="1:27" customFormat="1" x14ac:dyDescent="0.2">
      <c r="A177" s="21">
        <v>63</v>
      </c>
      <c r="B177" s="25" t="s">
        <v>158</v>
      </c>
      <c r="C177" s="21" t="s">
        <v>20</v>
      </c>
      <c r="I177">
        <v>6001611000</v>
      </c>
      <c r="J177" s="21" t="s">
        <v>157</v>
      </c>
      <c r="K177" s="25"/>
      <c r="L177" s="25"/>
      <c r="M177" t="s">
        <v>136</v>
      </c>
      <c r="N177" s="25"/>
      <c r="O177" s="25">
        <v>39631239</v>
      </c>
      <c r="P177" s="17"/>
      <c r="Q177" s="17"/>
      <c r="R177" s="17"/>
      <c r="S177" s="17"/>
      <c r="T177" s="28">
        <v>9500</v>
      </c>
      <c r="U177" s="17"/>
      <c r="V177" s="17"/>
      <c r="W177" s="17"/>
      <c r="X177" s="17"/>
      <c r="Y177" s="17"/>
      <c r="Z177" s="21">
        <v>1812300434</v>
      </c>
      <c r="AA177" s="21"/>
    </row>
    <row r="178" spans="1:27" customFormat="1" x14ac:dyDescent="0.2">
      <c r="A178" s="21">
        <v>12</v>
      </c>
      <c r="B178" s="25" t="s">
        <v>37</v>
      </c>
      <c r="C178" s="21" t="s">
        <v>36</v>
      </c>
      <c r="I178">
        <v>6000269000</v>
      </c>
      <c r="J178" s="21" t="s">
        <v>35</v>
      </c>
      <c r="K178" s="25"/>
      <c r="L178" s="25"/>
      <c r="M178" t="s">
        <v>184</v>
      </c>
      <c r="N178" s="25"/>
      <c r="O178" s="25">
        <v>57546244</v>
      </c>
      <c r="P178" s="17"/>
      <c r="Q178" s="17"/>
      <c r="R178" s="17"/>
      <c r="S178" s="17"/>
      <c r="T178" s="28">
        <v>17000</v>
      </c>
      <c r="U178" s="17"/>
      <c r="V178" s="17"/>
      <c r="W178" s="17"/>
      <c r="X178" s="17"/>
      <c r="Y178" s="17"/>
      <c r="Z178" s="21">
        <v>1815740434</v>
      </c>
      <c r="AA178" s="21"/>
    </row>
    <row r="179" spans="1:27" customFormat="1" x14ac:dyDescent="0.2">
      <c r="A179" s="21">
        <v>7</v>
      </c>
      <c r="B179" s="25" t="s">
        <v>24</v>
      </c>
      <c r="C179" s="21" t="s">
        <v>23</v>
      </c>
      <c r="I179">
        <v>6001862000</v>
      </c>
      <c r="J179" s="21" t="s">
        <v>22</v>
      </c>
      <c r="K179" s="25"/>
      <c r="L179" s="25"/>
      <c r="M179" t="s">
        <v>173</v>
      </c>
      <c r="N179" s="25"/>
      <c r="O179" s="25">
        <v>27697002</v>
      </c>
      <c r="P179" s="17"/>
      <c r="Q179" s="17"/>
      <c r="R179" s="17"/>
      <c r="S179" s="17"/>
      <c r="T179" s="28">
        <v>11000</v>
      </c>
      <c r="U179" s="17"/>
      <c r="V179" s="17"/>
      <c r="W179" s="17"/>
      <c r="X179" s="17"/>
      <c r="Y179" s="17"/>
      <c r="Z179" s="21">
        <v>1731000750</v>
      </c>
      <c r="AA179" s="21"/>
    </row>
    <row r="180" spans="1:27" customFormat="1" x14ac:dyDescent="0.2">
      <c r="A180" s="21">
        <v>22</v>
      </c>
      <c r="B180" s="25" t="s">
        <v>53</v>
      </c>
      <c r="C180" s="21" t="s">
        <v>52</v>
      </c>
      <c r="I180">
        <v>6002230000</v>
      </c>
      <c r="J180" s="21" t="s">
        <v>50</v>
      </c>
      <c r="K180" s="25"/>
      <c r="L180" s="25"/>
      <c r="M180" t="s">
        <v>123</v>
      </c>
      <c r="N180" s="25"/>
      <c r="O180" s="25">
        <v>580202133</v>
      </c>
      <c r="P180" s="17"/>
      <c r="Q180" s="17"/>
      <c r="R180" s="17"/>
      <c r="S180" s="17"/>
      <c r="T180" s="28">
        <v>34960</v>
      </c>
      <c r="U180" s="17"/>
      <c r="V180" s="17"/>
      <c r="W180" s="17"/>
      <c r="X180" s="17"/>
      <c r="Y180" s="17"/>
      <c r="Z180" s="21">
        <v>1748000750</v>
      </c>
      <c r="AA180" s="21"/>
    </row>
    <row r="181" spans="1:27" customFormat="1" x14ac:dyDescent="0.2">
      <c r="A181" s="21">
        <v>51</v>
      </c>
      <c r="B181" s="25" t="s">
        <v>115</v>
      </c>
      <c r="C181" s="21" t="s">
        <v>114</v>
      </c>
      <c r="I181">
        <v>1836300750</v>
      </c>
      <c r="J181" s="21" t="s">
        <v>113</v>
      </c>
      <c r="K181" s="25"/>
      <c r="L181" s="25"/>
      <c r="M181" t="s">
        <v>137</v>
      </c>
      <c r="N181" s="25"/>
      <c r="O181" s="25">
        <v>580264826</v>
      </c>
      <c r="P181" s="17"/>
      <c r="Q181" s="17"/>
      <c r="R181" s="17"/>
      <c r="S181" s="17"/>
      <c r="T181" s="28">
        <v>80000</v>
      </c>
      <c r="U181" s="17"/>
      <c r="V181" s="17"/>
      <c r="W181" s="17"/>
      <c r="X181" s="17"/>
      <c r="Y181" s="17"/>
      <c r="Z181" s="21"/>
      <c r="AA181" s="21"/>
    </row>
    <row r="182" spans="1:27" customFormat="1" x14ac:dyDescent="0.2">
      <c r="A182" s="21">
        <v>33</v>
      </c>
      <c r="B182" s="25" t="s">
        <v>70</v>
      </c>
      <c r="C182" s="21" t="s">
        <v>69</v>
      </c>
      <c r="I182">
        <v>6001832000</v>
      </c>
      <c r="J182" s="21" t="s">
        <v>68</v>
      </c>
      <c r="K182" s="25"/>
      <c r="L182" s="25"/>
      <c r="M182" t="s">
        <v>137</v>
      </c>
      <c r="N182" s="25"/>
      <c r="O182" s="25">
        <v>300358470</v>
      </c>
      <c r="P182" s="17"/>
      <c r="Q182" s="17"/>
      <c r="R182" s="17"/>
      <c r="S182" s="17"/>
      <c r="T182" s="28">
        <f>8000*1.17</f>
        <v>9360</v>
      </c>
      <c r="U182" s="17"/>
      <c r="V182" s="17"/>
      <c r="W182" s="17"/>
      <c r="X182" s="17"/>
      <c r="Y182" s="17"/>
      <c r="Z182" s="21">
        <v>1617000750</v>
      </c>
      <c r="AA182" s="21"/>
    </row>
    <row r="183" spans="1:27" customFormat="1" x14ac:dyDescent="0.2">
      <c r="A183" s="21">
        <v>52</v>
      </c>
      <c r="B183" s="25" t="s">
        <v>80</v>
      </c>
      <c r="C183" s="21" t="s">
        <v>11</v>
      </c>
      <c r="I183">
        <v>6000009104</v>
      </c>
      <c r="J183" s="21" t="s">
        <v>79</v>
      </c>
      <c r="K183" s="25"/>
      <c r="L183" s="25"/>
      <c r="M183" t="s">
        <v>123</v>
      </c>
      <c r="N183" s="25"/>
      <c r="O183" s="25">
        <v>59975789</v>
      </c>
      <c r="P183" s="17"/>
      <c r="Q183" s="17"/>
      <c r="R183" s="17"/>
      <c r="S183" s="17"/>
      <c r="T183" s="28">
        <f>5500*1.17</f>
        <v>6435</v>
      </c>
      <c r="U183" s="17"/>
      <c r="V183" s="17"/>
      <c r="W183" s="17"/>
      <c r="X183" s="17"/>
      <c r="Y183" s="17"/>
      <c r="Z183" s="21">
        <v>1845400434</v>
      </c>
      <c r="AA183" s="21"/>
    </row>
    <row r="184" spans="1:27" customFormat="1" x14ac:dyDescent="0.2">
      <c r="A184" s="21">
        <v>53</v>
      </c>
      <c r="B184" s="25" t="s">
        <v>81</v>
      </c>
      <c r="C184" s="21" t="s">
        <v>11</v>
      </c>
      <c r="I184">
        <v>6000009104</v>
      </c>
      <c r="J184" s="21" t="s">
        <v>79</v>
      </c>
      <c r="K184" s="25"/>
      <c r="L184" s="25"/>
      <c r="M184" t="s">
        <v>159</v>
      </c>
      <c r="N184" s="25"/>
      <c r="O184" s="25">
        <v>59975789</v>
      </c>
      <c r="P184" s="17"/>
      <c r="Q184" s="17"/>
      <c r="R184" s="17"/>
      <c r="S184" s="17"/>
      <c r="T184" s="28">
        <v>15270</v>
      </c>
      <c r="U184" s="17"/>
      <c r="V184" s="17"/>
      <c r="W184" s="17"/>
      <c r="X184" s="17"/>
      <c r="Y184" s="17"/>
      <c r="Z184" s="21">
        <v>1814000434</v>
      </c>
      <c r="AA184" s="21"/>
    </row>
    <row r="185" spans="1:27" customFormat="1" x14ac:dyDescent="0.2">
      <c r="A185" s="21">
        <v>67</v>
      </c>
      <c r="B185" s="25" t="s">
        <v>175</v>
      </c>
      <c r="C185" s="21" t="s">
        <v>114</v>
      </c>
      <c r="I185">
        <v>6000019000</v>
      </c>
      <c r="J185" s="21" t="s">
        <v>174</v>
      </c>
      <c r="K185" s="25"/>
      <c r="L185" s="25"/>
      <c r="M185" t="s">
        <v>132</v>
      </c>
      <c r="N185" s="25"/>
      <c r="O185" s="25">
        <v>28365930</v>
      </c>
      <c r="P185" s="17"/>
      <c r="Q185" s="17"/>
      <c r="R185" s="17"/>
      <c r="S185" s="17"/>
      <c r="T185" s="28"/>
      <c r="U185" s="17"/>
      <c r="V185" s="17"/>
      <c r="W185" s="17"/>
      <c r="X185" s="17"/>
      <c r="Y185" s="17"/>
      <c r="Z185" s="21">
        <v>1617000750</v>
      </c>
      <c r="AA185" s="21"/>
    </row>
    <row r="186" spans="1:27" customFormat="1" x14ac:dyDescent="0.2">
      <c r="A186" s="21">
        <v>4</v>
      </c>
      <c r="B186" s="25" t="s">
        <v>14</v>
      </c>
      <c r="C186" s="21" t="s">
        <v>11</v>
      </c>
      <c r="I186">
        <v>6000282000</v>
      </c>
      <c r="J186" s="21" t="s">
        <v>8</v>
      </c>
      <c r="K186" s="25"/>
      <c r="L186" s="25"/>
      <c r="M186" t="s">
        <v>131</v>
      </c>
      <c r="N186" s="25"/>
      <c r="O186" s="25">
        <v>28171080</v>
      </c>
      <c r="P186" s="17"/>
      <c r="Q186" s="17"/>
      <c r="R186" s="17"/>
      <c r="S186" s="17"/>
      <c r="T186" s="28">
        <f>(7400+1200+1850)*1.17</f>
        <v>12226.5</v>
      </c>
      <c r="U186" s="17"/>
      <c r="V186" s="17"/>
      <c r="W186" s="17"/>
      <c r="X186" s="17"/>
      <c r="Y186" s="17"/>
      <c r="Z186" s="21">
        <v>1824000434</v>
      </c>
      <c r="AA186" s="21"/>
    </row>
    <row r="187" spans="1:27" customFormat="1" x14ac:dyDescent="0.2">
      <c r="A187" s="21">
        <v>16</v>
      </c>
      <c r="B187" s="25" t="s">
        <v>44</v>
      </c>
      <c r="C187" s="21" t="s">
        <v>11</v>
      </c>
      <c r="I187">
        <v>6000267000</v>
      </c>
      <c r="J187" s="21" t="s">
        <v>43</v>
      </c>
      <c r="K187" s="25"/>
      <c r="L187" s="25"/>
      <c r="M187" t="s">
        <v>184</v>
      </c>
      <c r="N187" s="25"/>
      <c r="O187" s="25">
        <v>26314872</v>
      </c>
      <c r="P187" s="17"/>
      <c r="Q187" s="17"/>
      <c r="R187" s="17"/>
      <c r="S187" s="17"/>
      <c r="T187" s="28">
        <f>16848+2000</f>
        <v>18848</v>
      </c>
      <c r="U187" s="17"/>
      <c r="V187" s="17"/>
      <c r="W187" s="17"/>
      <c r="X187" s="17"/>
      <c r="Y187" s="17"/>
      <c r="Z187" s="21">
        <v>1814000434</v>
      </c>
      <c r="AA187" s="21"/>
    </row>
    <row r="188" spans="1:27" customFormat="1" x14ac:dyDescent="0.2">
      <c r="A188" s="21">
        <v>23</v>
      </c>
      <c r="B188" s="25" t="s">
        <v>133</v>
      </c>
      <c r="C188" s="21" t="s">
        <v>11</v>
      </c>
      <c r="I188">
        <v>6000267000</v>
      </c>
      <c r="J188" s="21" t="s">
        <v>43</v>
      </c>
      <c r="K188" s="25"/>
      <c r="L188" s="25"/>
      <c r="M188" t="s">
        <v>130</v>
      </c>
      <c r="N188" s="25"/>
      <c r="O188" s="25">
        <v>26314872</v>
      </c>
      <c r="P188" s="17"/>
      <c r="Q188" s="17"/>
      <c r="R188" s="17"/>
      <c r="S188" s="17"/>
      <c r="T188" s="28">
        <v>3500</v>
      </c>
      <c r="U188" s="17"/>
      <c r="V188" s="17"/>
      <c r="W188" s="17"/>
      <c r="X188" s="17"/>
      <c r="Y188" s="17"/>
      <c r="Z188" s="21">
        <v>1812300434</v>
      </c>
      <c r="AA188" s="21"/>
    </row>
    <row r="189" spans="1:27" customFormat="1" x14ac:dyDescent="0.2">
      <c r="A189" s="21">
        <v>24</v>
      </c>
      <c r="B189" s="25" t="s">
        <v>55</v>
      </c>
      <c r="C189" s="21" t="s">
        <v>11</v>
      </c>
      <c r="I189">
        <v>6000267000</v>
      </c>
      <c r="J189" s="21" t="s">
        <v>43</v>
      </c>
      <c r="K189" s="25"/>
      <c r="L189" s="25"/>
      <c r="M189" t="s">
        <v>123</v>
      </c>
      <c r="N189" s="25"/>
      <c r="O189" s="25">
        <v>26314872</v>
      </c>
      <c r="P189" s="17"/>
      <c r="Q189" s="17"/>
      <c r="R189" s="17"/>
      <c r="S189" s="17"/>
      <c r="T189" s="28">
        <v>5310</v>
      </c>
      <c r="U189" s="17"/>
      <c r="V189" s="17"/>
      <c r="W189" s="17"/>
      <c r="X189" s="17"/>
      <c r="Y189" s="17"/>
      <c r="Z189" s="21">
        <v>1828200434</v>
      </c>
      <c r="AA189" s="21"/>
    </row>
    <row r="190" spans="1:27" customFormat="1" x14ac:dyDescent="0.2">
      <c r="A190" s="21">
        <v>54</v>
      </c>
      <c r="B190" s="25" t="s">
        <v>84</v>
      </c>
      <c r="C190" s="21" t="s">
        <v>11</v>
      </c>
      <c r="D190" t="s">
        <v>163</v>
      </c>
      <c r="I190">
        <v>6000267000</v>
      </c>
      <c r="J190" s="21" t="s">
        <v>43</v>
      </c>
      <c r="K190" s="25"/>
      <c r="L190" s="25"/>
      <c r="M190" t="s">
        <v>127</v>
      </c>
      <c r="N190" s="25"/>
      <c r="O190" s="25">
        <v>26314872</v>
      </c>
      <c r="P190" s="17"/>
      <c r="Q190" s="17"/>
      <c r="R190" s="17"/>
      <c r="S190" s="17"/>
      <c r="T190" s="28">
        <f>11000*1.17</f>
        <v>12870</v>
      </c>
      <c r="U190" s="17"/>
      <c r="V190" s="17"/>
      <c r="W190" s="17"/>
      <c r="X190" s="17"/>
      <c r="Y190" s="17"/>
      <c r="Z190" s="21">
        <v>1813340434</v>
      </c>
      <c r="AA190" s="21"/>
    </row>
    <row r="191" spans="1:27" customFormat="1" x14ac:dyDescent="0.2">
      <c r="A191" s="21">
        <v>66</v>
      </c>
      <c r="B191" s="25" t="s">
        <v>172</v>
      </c>
      <c r="C191" s="21" t="s">
        <v>31</v>
      </c>
      <c r="I191">
        <v>6000002054</v>
      </c>
      <c r="J191" s="21" t="s">
        <v>171</v>
      </c>
      <c r="K191" s="25"/>
      <c r="L191" s="25"/>
      <c r="M191" t="s">
        <v>135</v>
      </c>
      <c r="N191" s="25"/>
      <c r="O191" s="25">
        <v>59396556</v>
      </c>
      <c r="P191" s="17"/>
      <c r="Q191" s="17"/>
      <c r="R191" s="17"/>
      <c r="S191" s="17"/>
      <c r="T191" s="28">
        <v>5400</v>
      </c>
      <c r="U191" s="17"/>
      <c r="V191" s="17"/>
      <c r="W191" s="17"/>
      <c r="X191" s="17"/>
      <c r="Y191" s="17"/>
      <c r="Z191" s="21">
        <v>1817100750</v>
      </c>
      <c r="AA191" s="21"/>
    </row>
    <row r="192" spans="1:27" customFormat="1" x14ac:dyDescent="0.2">
      <c r="A192" s="21">
        <v>55</v>
      </c>
      <c r="B192" s="25" t="s">
        <v>74</v>
      </c>
      <c r="C192" s="21" t="s">
        <v>23</v>
      </c>
      <c r="I192">
        <v>6000850000</v>
      </c>
      <c r="J192" s="21" t="s">
        <v>156</v>
      </c>
      <c r="K192" s="25"/>
      <c r="L192" s="25"/>
      <c r="M192" t="s">
        <v>136</v>
      </c>
      <c r="N192" s="25"/>
      <c r="O192" s="25">
        <v>40388407</v>
      </c>
      <c r="P192" s="17"/>
      <c r="Q192" s="17"/>
      <c r="R192" s="17"/>
      <c r="S192" s="17"/>
      <c r="T192" s="28">
        <f>10000*1.17</f>
        <v>11700</v>
      </c>
      <c r="U192" s="17"/>
      <c r="V192" s="17"/>
      <c r="W192" s="17"/>
      <c r="X192" s="17"/>
      <c r="Y192" s="17"/>
      <c r="Z192" s="21">
        <v>1817810750</v>
      </c>
      <c r="AA192" s="21"/>
    </row>
    <row r="193" spans="1:27" customFormat="1" x14ac:dyDescent="0.2">
      <c r="A193" s="21">
        <v>31</v>
      </c>
      <c r="B193" s="25" t="s">
        <v>65</v>
      </c>
      <c r="C193" s="21" t="s">
        <v>64</v>
      </c>
      <c r="I193">
        <v>6000652000</v>
      </c>
      <c r="J193" s="21" t="s">
        <v>63</v>
      </c>
      <c r="K193" s="25"/>
      <c r="L193" s="25"/>
      <c r="M193" t="s">
        <v>180</v>
      </c>
      <c r="N193" s="25"/>
      <c r="O193" s="25">
        <v>514426923</v>
      </c>
      <c r="P193" s="17"/>
      <c r="Q193" s="17"/>
      <c r="R193" s="17"/>
      <c r="S193" s="17"/>
      <c r="T193" s="28">
        <v>13500</v>
      </c>
      <c r="U193" s="17"/>
      <c r="V193" s="17"/>
      <c r="W193" s="17"/>
      <c r="X193" s="17"/>
      <c r="Y193" s="17"/>
      <c r="Z193" s="21">
        <v>1815700750</v>
      </c>
      <c r="AA193" s="21"/>
    </row>
    <row r="194" spans="1:27" customFormat="1" x14ac:dyDescent="0.2">
      <c r="A194" s="21">
        <v>56</v>
      </c>
      <c r="B194" s="25"/>
      <c r="C194" s="21"/>
      <c r="J194" s="21" t="s">
        <v>138</v>
      </c>
      <c r="K194" s="25"/>
      <c r="L194" s="25"/>
      <c r="M194" t="s">
        <v>123</v>
      </c>
      <c r="N194" s="25"/>
      <c r="O194" s="25"/>
      <c r="P194" s="17"/>
      <c r="Q194" s="17"/>
      <c r="R194" s="17"/>
      <c r="S194" s="17"/>
      <c r="T194" s="28">
        <v>57404</v>
      </c>
      <c r="U194" s="17"/>
      <c r="V194" s="17"/>
      <c r="W194" s="17"/>
      <c r="X194" s="17"/>
      <c r="Y194" s="17"/>
      <c r="Z194" s="21"/>
      <c r="AA194" s="21"/>
    </row>
    <row r="195" spans="1:27" customFormat="1" x14ac:dyDescent="0.2">
      <c r="A195" s="21">
        <v>57</v>
      </c>
      <c r="B195" s="25" t="s">
        <v>83</v>
      </c>
      <c r="C195" s="21" t="s">
        <v>15</v>
      </c>
      <c r="I195">
        <v>6000273000</v>
      </c>
      <c r="J195" s="21" t="s">
        <v>82</v>
      </c>
      <c r="K195" s="25"/>
      <c r="L195" s="25"/>
      <c r="M195" t="s">
        <v>142</v>
      </c>
      <c r="N195" s="25"/>
      <c r="O195" s="25">
        <v>511575771</v>
      </c>
      <c r="P195" s="17"/>
      <c r="Q195" s="17"/>
      <c r="R195" s="17"/>
      <c r="S195" s="17"/>
      <c r="T195" s="28">
        <v>287</v>
      </c>
      <c r="U195" s="17"/>
      <c r="V195" s="17"/>
      <c r="W195" s="17"/>
      <c r="X195" s="17"/>
      <c r="Y195" s="17"/>
      <c r="Z195" s="21">
        <v>1844500710</v>
      </c>
      <c r="AA195" s="21"/>
    </row>
    <row r="196" spans="1:27" customFormat="1" x14ac:dyDescent="0.2">
      <c r="A196" s="21">
        <v>58</v>
      </c>
      <c r="B196" s="25" t="s">
        <v>91</v>
      </c>
      <c r="C196" s="21" t="s">
        <v>90</v>
      </c>
      <c r="I196">
        <v>6002253000</v>
      </c>
      <c r="J196" s="21" t="s">
        <v>89</v>
      </c>
      <c r="K196" s="25"/>
      <c r="L196" s="25"/>
      <c r="M196" t="s">
        <v>145</v>
      </c>
      <c r="N196" s="25"/>
      <c r="O196" s="25">
        <v>511638421</v>
      </c>
      <c r="P196" s="17"/>
      <c r="Q196" s="17"/>
      <c r="R196" s="17"/>
      <c r="S196" s="17"/>
      <c r="T196" s="28">
        <f>11000*1.17</f>
        <v>12870</v>
      </c>
      <c r="U196" s="17"/>
      <c r="V196" s="17"/>
      <c r="W196" s="17"/>
      <c r="X196" s="17"/>
      <c r="Y196" s="17"/>
      <c r="Z196" s="21">
        <v>1938000420</v>
      </c>
      <c r="AA196" s="21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"/>
  <sheetViews>
    <sheetView rightToLeft="1" workbookViewId="0">
      <selection activeCell="F19" sqref="F19"/>
    </sheetView>
  </sheetViews>
  <sheetFormatPr defaultRowHeight="14.25" x14ac:dyDescent="0.2"/>
  <cols>
    <col min="1" max="2" width="7" bestFit="1" customWidth="1"/>
    <col min="3" max="3" width="5.25" bestFit="1" customWidth="1"/>
    <col min="4" max="4" width="12.125" bestFit="1" customWidth="1"/>
    <col min="5" max="5" width="15" bestFit="1" customWidth="1"/>
    <col min="6" max="6" width="7.75" customWidth="1"/>
    <col min="7" max="7" width="8.625" customWidth="1"/>
    <col min="8" max="8" width="15" bestFit="1" customWidth="1"/>
    <col min="9" max="9" width="11.25" bestFit="1" customWidth="1"/>
    <col min="10" max="10" width="7" bestFit="1" customWidth="1"/>
  </cols>
  <sheetData>
    <row r="1" spans="2:10" s="1" customFormat="1" ht="18" x14ac:dyDescent="0.25">
      <c r="B1" s="1" t="s">
        <v>0</v>
      </c>
      <c r="C1" s="1" t="s">
        <v>1</v>
      </c>
      <c r="D1" s="1" t="s">
        <v>3</v>
      </c>
      <c r="E1" s="1" t="s">
        <v>4</v>
      </c>
      <c r="F1" s="1" t="s">
        <v>10</v>
      </c>
      <c r="G1" s="1" t="s">
        <v>5</v>
      </c>
      <c r="H1" s="1" t="s">
        <v>6</v>
      </c>
      <c r="I1" s="2" t="s">
        <v>17</v>
      </c>
      <c r="J1" s="1" t="s">
        <v>77</v>
      </c>
    </row>
    <row r="2" spans="2:10" ht="18" x14ac:dyDescent="0.25">
      <c r="C2" s="1" t="s">
        <v>79</v>
      </c>
      <c r="D2" s="1">
        <v>59975789</v>
      </c>
      <c r="E2" s="1">
        <v>6000009104</v>
      </c>
      <c r="F2" s="1" t="s">
        <v>11</v>
      </c>
      <c r="G2" s="1" t="s">
        <v>80</v>
      </c>
      <c r="H2" s="1">
        <v>1845400434</v>
      </c>
      <c r="I2" s="2">
        <v>6490</v>
      </c>
    </row>
    <row r="3" spans="2:10" ht="18" x14ac:dyDescent="0.25">
      <c r="C3" s="1" t="s">
        <v>79</v>
      </c>
      <c r="D3" s="1">
        <v>59975789</v>
      </c>
      <c r="E3" s="1">
        <v>6000009104</v>
      </c>
      <c r="F3" s="1" t="s">
        <v>11</v>
      </c>
      <c r="G3" s="1" t="s">
        <v>81</v>
      </c>
      <c r="H3" s="1">
        <v>1814000434</v>
      </c>
      <c r="I3" s="2">
        <v>15280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rightToLeft="1" workbookViewId="0">
      <selection activeCell="B24" sqref="B24"/>
    </sheetView>
  </sheetViews>
  <sheetFormatPr defaultColWidth="9" defaultRowHeight="18" x14ac:dyDescent="0.25"/>
  <cols>
    <col min="1" max="1" width="6.25" style="1" bestFit="1" customWidth="1"/>
    <col min="2" max="2" width="22.125" style="1" bestFit="1" customWidth="1"/>
    <col min="3" max="3" width="13.625" style="1" bestFit="1" customWidth="1"/>
    <col min="4" max="4" width="15" style="1" bestFit="1" customWidth="1"/>
    <col min="5" max="5" width="12.375" style="1" customWidth="1"/>
    <col min="6" max="6" width="18.625" style="1" bestFit="1" customWidth="1"/>
    <col min="7" max="7" width="15" style="1" bestFit="1" customWidth="1"/>
    <col min="8" max="8" width="16.75" style="2" bestFit="1" customWidth="1"/>
    <col min="9" max="9" width="22.125" style="1" bestFit="1" customWidth="1"/>
    <col min="10" max="16384" width="9" style="1"/>
  </cols>
  <sheetData>
    <row r="1" spans="1:9" x14ac:dyDescent="0.25">
      <c r="A1" s="4" t="s">
        <v>0</v>
      </c>
      <c r="B1" s="4" t="s">
        <v>1</v>
      </c>
      <c r="C1" s="4" t="s">
        <v>3</v>
      </c>
      <c r="D1" s="4" t="s">
        <v>4</v>
      </c>
      <c r="E1" s="4" t="s">
        <v>10</v>
      </c>
      <c r="F1" s="4" t="s">
        <v>5</v>
      </c>
      <c r="G1" s="4" t="s">
        <v>6</v>
      </c>
      <c r="H1" s="5" t="s">
        <v>17</v>
      </c>
      <c r="I1" s="1" t="s">
        <v>77</v>
      </c>
    </row>
    <row r="2" spans="1:9" x14ac:dyDescent="0.25">
      <c r="A2" s="4">
        <v>6</v>
      </c>
      <c r="B2" s="4" t="s">
        <v>19</v>
      </c>
      <c r="C2" s="4">
        <v>514594282</v>
      </c>
      <c r="D2" s="4">
        <v>6000913000</v>
      </c>
      <c r="E2" s="4" t="s">
        <v>20</v>
      </c>
      <c r="F2" s="4" t="s">
        <v>21</v>
      </c>
      <c r="G2" s="4">
        <v>1817100750</v>
      </c>
      <c r="H2" s="5">
        <v>44900</v>
      </c>
    </row>
    <row r="3" spans="1:9" x14ac:dyDescent="0.25">
      <c r="A3" s="4">
        <v>9</v>
      </c>
      <c r="B3" s="4" t="s">
        <v>28</v>
      </c>
      <c r="C3" s="4">
        <v>513016097</v>
      </c>
      <c r="D3" s="4">
        <v>6002120000</v>
      </c>
      <c r="E3" s="4" t="s">
        <v>29</v>
      </c>
      <c r="F3" s="4" t="s">
        <v>30</v>
      </c>
      <c r="G3" s="4">
        <v>1817810710</v>
      </c>
      <c r="H3" s="5">
        <v>1900</v>
      </c>
      <c r="I3" s="1" t="s">
        <v>18</v>
      </c>
    </row>
    <row r="4" spans="1:9" x14ac:dyDescent="0.25">
      <c r="A4" s="4">
        <v>12</v>
      </c>
      <c r="B4" s="4" t="s">
        <v>35</v>
      </c>
      <c r="C4" s="4">
        <v>57546244</v>
      </c>
      <c r="D4" s="4">
        <v>6000269000</v>
      </c>
      <c r="E4" s="4" t="s">
        <v>36</v>
      </c>
      <c r="F4" s="4" t="s">
        <v>37</v>
      </c>
      <c r="G4" s="4">
        <v>1815740434</v>
      </c>
      <c r="H4" s="5">
        <v>17000</v>
      </c>
    </row>
    <row r="5" spans="1:9" x14ac:dyDescent="0.25">
      <c r="A5" s="4">
        <v>13</v>
      </c>
      <c r="B5" s="4" t="s">
        <v>38</v>
      </c>
      <c r="C5" s="4">
        <v>318629052</v>
      </c>
      <c r="D5" s="4">
        <v>6001612000</v>
      </c>
      <c r="E5" s="4" t="s">
        <v>36</v>
      </c>
      <c r="F5" s="4" t="s">
        <v>39</v>
      </c>
      <c r="G5" s="4">
        <v>1814000434</v>
      </c>
      <c r="H5" s="5">
        <v>6341</v>
      </c>
    </row>
    <row r="6" spans="1:9" x14ac:dyDescent="0.25">
      <c r="A6" s="4">
        <v>14</v>
      </c>
      <c r="B6" s="4" t="s">
        <v>40</v>
      </c>
      <c r="C6" s="4">
        <v>27524271</v>
      </c>
      <c r="D6" s="4">
        <v>6001676000</v>
      </c>
      <c r="E6" s="4" t="s">
        <v>36</v>
      </c>
      <c r="F6" s="4" t="s">
        <v>41</v>
      </c>
      <c r="G6" s="4">
        <v>1813300434</v>
      </c>
      <c r="H6" s="5">
        <v>15210</v>
      </c>
    </row>
    <row r="7" spans="1:9" x14ac:dyDescent="0.25">
      <c r="A7" s="4">
        <v>15</v>
      </c>
      <c r="B7" s="4" t="s">
        <v>7</v>
      </c>
      <c r="C7" s="4">
        <v>23426075</v>
      </c>
      <c r="D7" s="4">
        <v>6001434000</v>
      </c>
      <c r="E7" s="4" t="s">
        <v>11</v>
      </c>
      <c r="F7" s="4" t="s">
        <v>42</v>
      </c>
      <c r="G7" s="4">
        <v>1815700434</v>
      </c>
      <c r="H7" s="5">
        <v>24200</v>
      </c>
    </row>
    <row r="8" spans="1:9" x14ac:dyDescent="0.25">
      <c r="A8" s="4">
        <v>16</v>
      </c>
      <c r="B8" s="4" t="s">
        <v>43</v>
      </c>
      <c r="C8" s="4">
        <v>26314872</v>
      </c>
      <c r="D8" s="4">
        <v>6000267000</v>
      </c>
      <c r="E8" s="4" t="s">
        <v>11</v>
      </c>
      <c r="F8" s="4" t="s">
        <v>44</v>
      </c>
      <c r="G8" s="4">
        <v>1814000434</v>
      </c>
      <c r="H8" s="5">
        <v>18848</v>
      </c>
    </row>
    <row r="9" spans="1:9" x14ac:dyDescent="0.25">
      <c r="A9" s="4">
        <v>17</v>
      </c>
      <c r="B9" s="4" t="s">
        <v>33</v>
      </c>
      <c r="C9" s="4">
        <v>300599875</v>
      </c>
      <c r="D9" s="4">
        <v>6000001056</v>
      </c>
      <c r="E9" s="4" t="s">
        <v>11</v>
      </c>
      <c r="F9" s="4" t="s">
        <v>45</v>
      </c>
      <c r="G9" s="4">
        <v>1814000434</v>
      </c>
      <c r="H9" s="5">
        <v>10190</v>
      </c>
    </row>
    <row r="10" spans="1:9" x14ac:dyDescent="0.25">
      <c r="A10" s="4">
        <v>18</v>
      </c>
      <c r="B10" s="4" t="s">
        <v>33</v>
      </c>
      <c r="C10" s="4">
        <v>300599875</v>
      </c>
      <c r="D10" s="4">
        <v>6000001056</v>
      </c>
      <c r="E10" s="4" t="s">
        <v>11</v>
      </c>
      <c r="F10" s="4" t="s">
        <v>46</v>
      </c>
      <c r="G10" s="4">
        <v>1815720434</v>
      </c>
      <c r="H10" s="5">
        <v>16848</v>
      </c>
    </row>
    <row r="11" spans="1:9" x14ac:dyDescent="0.25">
      <c r="A11" s="4">
        <v>19</v>
      </c>
      <c r="B11" s="4" t="s">
        <v>33</v>
      </c>
      <c r="C11" s="4">
        <v>300599875</v>
      </c>
      <c r="D11" s="4">
        <v>6000001056</v>
      </c>
      <c r="E11" s="4" t="s">
        <v>11</v>
      </c>
      <c r="F11" s="4" t="s">
        <v>47</v>
      </c>
      <c r="G11" s="4">
        <v>1814000434</v>
      </c>
      <c r="H11" s="5">
        <v>18720</v>
      </c>
    </row>
    <row r="12" spans="1:9" x14ac:dyDescent="0.25">
      <c r="A12" s="4">
        <v>20</v>
      </c>
      <c r="B12" s="4" t="s">
        <v>33</v>
      </c>
      <c r="C12" s="4">
        <v>300599875</v>
      </c>
      <c r="D12" s="4">
        <v>6000001056</v>
      </c>
      <c r="E12" s="4" t="s">
        <v>11</v>
      </c>
      <c r="F12" s="4" t="s">
        <v>49</v>
      </c>
      <c r="G12" s="4">
        <v>1815710434</v>
      </c>
      <c r="H12" s="5">
        <v>13540</v>
      </c>
    </row>
    <row r="13" spans="1:9" x14ac:dyDescent="0.25">
      <c r="A13" s="4">
        <v>21</v>
      </c>
      <c r="B13" s="4" t="s">
        <v>33</v>
      </c>
      <c r="C13" s="4">
        <v>300599875</v>
      </c>
      <c r="D13" s="4">
        <v>6000001056</v>
      </c>
      <c r="E13" s="4" t="s">
        <v>51</v>
      </c>
      <c r="F13" s="4" t="s">
        <v>48</v>
      </c>
      <c r="G13" s="4">
        <v>1813200434</v>
      </c>
      <c r="H13" s="5">
        <v>8073</v>
      </c>
    </row>
    <row r="14" spans="1:9" x14ac:dyDescent="0.25">
      <c r="A14" s="4">
        <v>23</v>
      </c>
      <c r="B14" s="4" t="s">
        <v>43</v>
      </c>
      <c r="C14" s="4">
        <v>26314872</v>
      </c>
      <c r="D14" s="4">
        <v>6000267000</v>
      </c>
      <c r="E14" s="4" t="s">
        <v>11</v>
      </c>
      <c r="F14" s="4" t="s">
        <v>54</v>
      </c>
      <c r="G14" s="4">
        <v>1812300434</v>
      </c>
      <c r="H14" s="5">
        <v>6500</v>
      </c>
    </row>
    <row r="15" spans="1:9" x14ac:dyDescent="0.25">
      <c r="A15" s="4">
        <v>24</v>
      </c>
      <c r="B15" s="4" t="s">
        <v>43</v>
      </c>
      <c r="C15" s="4">
        <v>26314872</v>
      </c>
      <c r="D15" s="4">
        <v>6000267000</v>
      </c>
      <c r="E15" s="4" t="s">
        <v>11</v>
      </c>
      <c r="F15" s="4" t="s">
        <v>55</v>
      </c>
      <c r="G15" s="4">
        <v>1828200434</v>
      </c>
      <c r="H15" s="5">
        <v>5265</v>
      </c>
    </row>
    <row r="16" spans="1:9" x14ac:dyDescent="0.25">
      <c r="A16" s="4">
        <v>30</v>
      </c>
      <c r="B16" s="4" t="s">
        <v>60</v>
      </c>
      <c r="C16" s="6">
        <v>514618776</v>
      </c>
      <c r="D16" s="4">
        <v>6000858000</v>
      </c>
      <c r="E16" s="4" t="s">
        <v>61</v>
      </c>
      <c r="F16" s="4" t="s">
        <v>62</v>
      </c>
      <c r="G16" s="4">
        <v>1813200760</v>
      </c>
      <c r="H16" s="5">
        <v>11407.5</v>
      </c>
    </row>
    <row r="17" spans="1:8" x14ac:dyDescent="0.25">
      <c r="A17" s="4">
        <v>31</v>
      </c>
      <c r="B17" s="4" t="s">
        <v>63</v>
      </c>
      <c r="C17" s="4">
        <v>514426923</v>
      </c>
      <c r="D17" s="4">
        <v>6000652000</v>
      </c>
      <c r="E17" s="4" t="s">
        <v>64</v>
      </c>
      <c r="F17" s="4" t="s">
        <v>65</v>
      </c>
      <c r="G17" s="4">
        <v>1815700750</v>
      </c>
      <c r="H17" s="5">
        <v>13500</v>
      </c>
    </row>
    <row r="18" spans="1:8" x14ac:dyDescent="0.25">
      <c r="A18" s="4">
        <v>32</v>
      </c>
      <c r="B18" s="4" t="s">
        <v>67</v>
      </c>
      <c r="C18" s="6">
        <v>34515676</v>
      </c>
      <c r="D18" s="6">
        <v>6000092000</v>
      </c>
      <c r="E18" s="4" t="s">
        <v>66</v>
      </c>
      <c r="F18" s="4" t="s">
        <v>65</v>
      </c>
      <c r="G18" s="4">
        <v>1813200420</v>
      </c>
      <c r="H18" s="7">
        <v>64525</v>
      </c>
    </row>
    <row r="19" spans="1:8" x14ac:dyDescent="0.25">
      <c r="A19" s="4">
        <v>36</v>
      </c>
      <c r="B19" s="4" t="s">
        <v>73</v>
      </c>
      <c r="C19" s="4">
        <v>29249950</v>
      </c>
      <c r="D19" s="4">
        <v>6000328000</v>
      </c>
      <c r="E19" s="4" t="s">
        <v>23</v>
      </c>
      <c r="F19" s="4" t="s">
        <v>74</v>
      </c>
      <c r="G19" s="4">
        <v>1817810750</v>
      </c>
      <c r="H19" s="5">
        <v>6490</v>
      </c>
    </row>
    <row r="20" spans="1:8" x14ac:dyDescent="0.25">
      <c r="B20" s="1" t="s">
        <v>79</v>
      </c>
      <c r="C20" s="1">
        <v>59975789</v>
      </c>
      <c r="D20" s="1">
        <v>6000009104</v>
      </c>
      <c r="E20" s="1" t="s">
        <v>11</v>
      </c>
      <c r="F20" s="1" t="s">
        <v>81</v>
      </c>
      <c r="G20" s="1">
        <v>1814000434</v>
      </c>
      <c r="H20" s="2">
        <v>15280</v>
      </c>
    </row>
    <row r="38" spans="2:9" x14ac:dyDescent="0.25">
      <c r="B38" s="1" t="s">
        <v>75</v>
      </c>
      <c r="C38" s="3">
        <v>40388407</v>
      </c>
      <c r="D38" s="1">
        <v>6000850000</v>
      </c>
      <c r="E38" s="1" t="s">
        <v>23</v>
      </c>
      <c r="F38" s="1" t="s">
        <v>74</v>
      </c>
      <c r="G38" s="1">
        <v>1817810750</v>
      </c>
      <c r="H38" s="2">
        <v>10530</v>
      </c>
      <c r="I38" s="1" t="s">
        <v>76</v>
      </c>
    </row>
    <row r="39" spans="2:9" x14ac:dyDescent="0.25">
      <c r="B39" s="1" t="s">
        <v>72</v>
      </c>
      <c r="C39" s="1">
        <v>23111891</v>
      </c>
      <c r="D39" s="1">
        <v>6001792000</v>
      </c>
      <c r="E39" s="1" t="s">
        <v>11</v>
      </c>
      <c r="F39" s="1" t="s">
        <v>78</v>
      </c>
      <c r="G39" s="1">
        <v>1815750434</v>
      </c>
      <c r="H39" s="2">
        <v>12718</v>
      </c>
    </row>
  </sheetData>
  <sortState ref="A2:I39">
    <sortCondition ref="A2:A39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4</vt:i4>
      </vt:variant>
    </vt:vector>
  </HeadingPairs>
  <TitlesOfParts>
    <vt:vector size="4" baseType="lpstr">
      <vt:lpstr>גיליון1</vt:lpstr>
      <vt:lpstr>גיליון3</vt:lpstr>
      <vt:lpstr>גיליון2</vt:lpstr>
      <vt:lpstr>איוב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Win8.1</dc:creator>
  <cp:lastModifiedBy>Admin</cp:lastModifiedBy>
  <cp:lastPrinted>2017-07-23T05:49:03Z</cp:lastPrinted>
  <dcterms:created xsi:type="dcterms:W3CDTF">2016-12-12T06:33:57Z</dcterms:created>
  <dcterms:modified xsi:type="dcterms:W3CDTF">2018-05-09T06:15:57Z</dcterms:modified>
</cp:coreProperties>
</file>