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הרשות להגנת הצרכן\אגף כלכלן ראשי\השוואת סלים\חופש מידע\2023\"/>
    </mc:Choice>
  </mc:AlternateContent>
  <bookViews>
    <workbookView xWindow="0" yWindow="0" windowWidth="19200" windowHeight="6800"/>
  </bookViews>
  <sheets>
    <sheet name="רמי לוי" sheetId="1" r:id="rId1"/>
    <sheet name="ויקטורי" sheetId="3" r:id="rId2"/>
    <sheet name="קרפור היפר" sheetId="4" r:id="rId3"/>
    <sheet name="שופרסל דיל" sheetId="5" r:id="rId4"/>
    <sheet name="שופרסל אקספרס" sheetId="6" r:id="rId5"/>
    <sheet name="חצי חינם" sheetId="7" r:id="rId6"/>
    <sheet name="יוחננוף" sheetId="8" r:id="rId7"/>
    <sheet name="טבלה מסכמת  סלים" sheetId="9" r:id="rId8"/>
    <sheet name="טבלה מסכמת מוצרים סל" sheetId="10" r:id="rId9"/>
    <sheet name="טבלה מסכמת עליות אחוזים סל " sheetId="11" r:id="rId10"/>
    <sheet name="סיכום חיתולים סוכר טואלט תמל" sheetId="12" r:id="rId11"/>
    <sheet name="טבלה מסכמת עליית מחירים חיתולים" sheetId="13" r:id="rId12"/>
  </sheets>
  <definedNames>
    <definedName name="_xlnm._FilterDatabase" localSheetId="1" hidden="1">ויקטורי!$A$3:$BY$85</definedName>
    <definedName name="_xlnm._FilterDatabase" localSheetId="9" hidden="1">'טבלה מסכמת עליות אחוזים סל '!$A$1:$F$83</definedName>
    <definedName name="_xlnm._FilterDatabase" localSheetId="10" hidden="1">'סיכום חיתולים סוכר טואלט תמל'!$A$1:$BH$73</definedName>
    <definedName name="_xlnm._FilterDatabase" localSheetId="0" hidden="1">'רמי לוי'!$A$5:$BW$87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13" l="1"/>
  <c r="K6" i="13"/>
  <c r="K7" i="13"/>
  <c r="K8" i="13"/>
  <c r="K9" i="13"/>
  <c r="K10" i="13"/>
  <c r="K11" i="13"/>
  <c r="K12" i="13"/>
  <c r="K13" i="13"/>
  <c r="K14" i="13"/>
  <c r="K4" i="13"/>
  <c r="J5" i="13"/>
  <c r="J6" i="13"/>
  <c r="J7" i="13"/>
  <c r="J8" i="13"/>
  <c r="J9" i="13"/>
  <c r="J10" i="13"/>
  <c r="J11" i="13"/>
  <c r="J12" i="13"/>
  <c r="J13" i="13"/>
  <c r="J14" i="13"/>
  <c r="J4" i="13"/>
  <c r="I5" i="13"/>
  <c r="I6" i="13"/>
  <c r="I7" i="13"/>
  <c r="I8" i="13"/>
  <c r="I9" i="13"/>
  <c r="I10" i="13"/>
  <c r="I11" i="13"/>
  <c r="I12" i="13"/>
  <c r="I13" i="13"/>
  <c r="I14" i="13"/>
  <c r="I4" i="13"/>
  <c r="H5" i="13"/>
  <c r="H6" i="13"/>
  <c r="H7" i="13"/>
  <c r="H8" i="13"/>
  <c r="H9" i="13"/>
  <c r="H10" i="13"/>
  <c r="H11" i="13"/>
  <c r="H12" i="13"/>
  <c r="H13" i="13"/>
  <c r="H14" i="13"/>
  <c r="H4" i="13"/>
  <c r="P5" i="13"/>
  <c r="P6" i="13"/>
  <c r="P7" i="13"/>
  <c r="P8" i="13"/>
  <c r="P9" i="13"/>
  <c r="P10" i="13"/>
  <c r="P11" i="13"/>
  <c r="P12" i="13"/>
  <c r="P13" i="13"/>
  <c r="P14" i="13"/>
  <c r="P4" i="13"/>
  <c r="O5" i="13"/>
  <c r="O6" i="13"/>
  <c r="O7" i="13"/>
  <c r="O8" i="13"/>
  <c r="O9" i="13"/>
  <c r="O10" i="13"/>
  <c r="O11" i="13"/>
  <c r="O12" i="13"/>
  <c r="O13" i="13"/>
  <c r="O14" i="13"/>
  <c r="O4" i="13"/>
  <c r="N5" i="13"/>
  <c r="N6" i="13"/>
  <c r="N7" i="13"/>
  <c r="N8" i="13"/>
  <c r="N9" i="13"/>
  <c r="N10" i="13"/>
  <c r="N11" i="13"/>
  <c r="N12" i="13"/>
  <c r="N13" i="13"/>
  <c r="N14" i="13"/>
  <c r="N4" i="13"/>
  <c r="M5" i="13"/>
  <c r="M6" i="13"/>
  <c r="M7" i="13"/>
  <c r="M8" i="13"/>
  <c r="M9" i="13"/>
  <c r="M10" i="13"/>
  <c r="M11" i="13"/>
  <c r="M12" i="13"/>
  <c r="M13" i="13"/>
  <c r="M14" i="13"/>
  <c r="M4" i="13"/>
  <c r="O68" i="11"/>
  <c r="N5" i="10"/>
  <c r="N6" i="10"/>
  <c r="N7" i="10"/>
  <c r="N8" i="10"/>
  <c r="N9" i="10"/>
  <c r="N10" i="10"/>
  <c r="N11" i="10"/>
  <c r="N12" i="10"/>
  <c r="N13" i="10"/>
  <c r="N14" i="10"/>
  <c r="N15" i="10"/>
  <c r="N16" i="10"/>
  <c r="N17" i="10"/>
  <c r="N18" i="10"/>
  <c r="N19" i="10"/>
  <c r="N20" i="10"/>
  <c r="N21" i="10"/>
  <c r="N22" i="10"/>
  <c r="N23" i="10"/>
  <c r="N24" i="10"/>
  <c r="N25" i="10"/>
  <c r="N26" i="10"/>
  <c r="N27" i="10"/>
  <c r="N28" i="10"/>
  <c r="N29" i="10"/>
  <c r="N30" i="10"/>
  <c r="N31" i="10"/>
  <c r="N32" i="10"/>
  <c r="N33" i="10"/>
  <c r="N34" i="10"/>
  <c r="N35" i="10"/>
  <c r="N36" i="10"/>
  <c r="N37" i="10"/>
  <c r="N38" i="10"/>
  <c r="N39" i="10"/>
  <c r="N40" i="10"/>
  <c r="N41" i="10"/>
  <c r="N42" i="10"/>
  <c r="N43" i="10"/>
  <c r="N44" i="10"/>
  <c r="N45" i="10"/>
  <c r="N46" i="10"/>
  <c r="N47" i="10"/>
  <c r="N48" i="10"/>
  <c r="N49" i="10"/>
  <c r="N50" i="10"/>
  <c r="N51" i="10"/>
  <c r="N52" i="10"/>
  <c r="N53" i="10"/>
  <c r="N54" i="10"/>
  <c r="N55" i="10"/>
  <c r="N56" i="10"/>
  <c r="N57" i="10"/>
  <c r="N58" i="10"/>
  <c r="N59" i="10"/>
  <c r="N60" i="10"/>
  <c r="N61" i="10"/>
  <c r="N62" i="10"/>
  <c r="N63" i="10"/>
  <c r="N64" i="10"/>
  <c r="N65" i="10"/>
  <c r="N66" i="10"/>
  <c r="N67" i="10"/>
  <c r="N68" i="10"/>
  <c r="N69" i="10"/>
  <c r="N70" i="10"/>
  <c r="N71" i="10"/>
  <c r="N72" i="10"/>
  <c r="N73" i="10"/>
  <c r="N74" i="10"/>
  <c r="N75" i="10"/>
  <c r="N76" i="10"/>
  <c r="N77" i="10"/>
  <c r="N78" i="10"/>
  <c r="N79" i="10"/>
  <c r="N80" i="10"/>
  <c r="N81" i="10"/>
  <c r="N82" i="10"/>
  <c r="N83" i="10"/>
  <c r="N4" i="10"/>
  <c r="U11" i="10"/>
  <c r="U12" i="10"/>
  <c r="U13" i="10"/>
  <c r="U14" i="10"/>
  <c r="U15" i="10"/>
  <c r="U16" i="10"/>
  <c r="U17" i="10"/>
  <c r="U18" i="10"/>
  <c r="U19" i="10"/>
  <c r="U20" i="10"/>
  <c r="U21" i="10"/>
  <c r="U22" i="10"/>
  <c r="U23" i="10"/>
  <c r="U24" i="10"/>
  <c r="U25" i="10"/>
  <c r="U26" i="10"/>
  <c r="U27" i="10"/>
  <c r="U28" i="10"/>
  <c r="U29" i="10"/>
  <c r="U30" i="10"/>
  <c r="U31" i="10"/>
  <c r="U32" i="10"/>
  <c r="U33" i="10"/>
  <c r="U34" i="10"/>
  <c r="U35" i="10"/>
  <c r="U36" i="10"/>
  <c r="U37" i="10"/>
  <c r="U38" i="10"/>
  <c r="U39" i="10"/>
  <c r="U40" i="10"/>
  <c r="U41" i="10"/>
  <c r="U42" i="10"/>
  <c r="U43" i="10"/>
  <c r="U44" i="10"/>
  <c r="U45" i="10"/>
  <c r="U46" i="10"/>
  <c r="U47" i="10"/>
  <c r="U48" i="10"/>
  <c r="U49" i="10"/>
  <c r="U50" i="10"/>
  <c r="U51" i="10"/>
  <c r="U52" i="10"/>
  <c r="U53" i="10"/>
  <c r="U54" i="10"/>
  <c r="U55" i="10"/>
  <c r="U56" i="10"/>
  <c r="U57" i="10"/>
  <c r="U58" i="10"/>
  <c r="U59" i="10"/>
  <c r="U60" i="10"/>
  <c r="U61" i="10"/>
  <c r="U62" i="10"/>
  <c r="U63" i="10"/>
  <c r="U64" i="10"/>
  <c r="U65" i="10"/>
  <c r="U66" i="10"/>
  <c r="U67" i="10"/>
  <c r="U68" i="10"/>
  <c r="U69" i="10"/>
  <c r="U70" i="10"/>
  <c r="U71" i="10"/>
  <c r="U72" i="10"/>
  <c r="U73" i="10"/>
  <c r="U74" i="10"/>
  <c r="U75" i="10"/>
  <c r="U76" i="10"/>
  <c r="U77" i="10"/>
  <c r="U78" i="10"/>
  <c r="U79" i="10"/>
  <c r="U80" i="10"/>
  <c r="U81" i="10"/>
  <c r="U82" i="10"/>
  <c r="U83" i="10"/>
  <c r="U5" i="10"/>
  <c r="U6" i="10"/>
  <c r="U7" i="10"/>
  <c r="U8" i="10"/>
  <c r="U9" i="10"/>
  <c r="U10" i="10"/>
  <c r="U4" i="10"/>
  <c r="X13" i="13"/>
  <c r="Z13" i="13"/>
  <c r="Y13" i="13"/>
  <c r="W13" i="13"/>
  <c r="U13" i="13"/>
  <c r="U8" i="13"/>
  <c r="U9" i="13"/>
  <c r="U10" i="13"/>
  <c r="U11" i="13"/>
  <c r="U12" i="13"/>
  <c r="U7" i="13"/>
  <c r="U5" i="13"/>
  <c r="U4" i="13"/>
  <c r="C11" i="13"/>
  <c r="C12" i="13"/>
  <c r="F10" i="13"/>
  <c r="F11" i="13"/>
  <c r="F12" i="13"/>
  <c r="E10" i="13"/>
  <c r="E11" i="13"/>
  <c r="E12" i="13"/>
  <c r="D10" i="13"/>
  <c r="D11" i="13"/>
  <c r="D12" i="13"/>
  <c r="C10" i="13"/>
  <c r="F9" i="13"/>
  <c r="E9" i="13"/>
  <c r="D9" i="13"/>
  <c r="C9" i="13"/>
  <c r="E8" i="13"/>
  <c r="F8" i="13"/>
  <c r="D8" i="13"/>
  <c r="C8" i="13"/>
  <c r="F7" i="13"/>
  <c r="E7" i="13"/>
  <c r="D7" i="13"/>
  <c r="C7" i="13"/>
  <c r="F6" i="13"/>
  <c r="E6" i="13"/>
  <c r="D6" i="13"/>
  <c r="C6" i="13"/>
  <c r="AG4" i="13"/>
  <c r="AB4" i="13"/>
  <c r="AB14" i="13"/>
  <c r="L25" i="10"/>
  <c r="AC4" i="10"/>
  <c r="AA5" i="10"/>
  <c r="AA6" i="10"/>
  <c r="AA7" i="10"/>
  <c r="AA8" i="10"/>
  <c r="AA9" i="10"/>
  <c r="AA10" i="10"/>
  <c r="AA11" i="10"/>
  <c r="AA12" i="10"/>
  <c r="AA13" i="10"/>
  <c r="AA14" i="10"/>
  <c r="AA15" i="10"/>
  <c r="AA16" i="10"/>
  <c r="AA17" i="10"/>
  <c r="AA18" i="10"/>
  <c r="AA19" i="10"/>
  <c r="AA20" i="10"/>
  <c r="AA21" i="10"/>
  <c r="AA22" i="10"/>
  <c r="AA23" i="10"/>
  <c r="AA24" i="10"/>
  <c r="AA25" i="10"/>
  <c r="AA26" i="10"/>
  <c r="AA27" i="10"/>
  <c r="AA28" i="10"/>
  <c r="AA29" i="10"/>
  <c r="AA30" i="10"/>
  <c r="AA31" i="10"/>
  <c r="AA32" i="10"/>
  <c r="AA33" i="10"/>
  <c r="AA34" i="10"/>
  <c r="AA35" i="10"/>
  <c r="AA36" i="10"/>
  <c r="AA37" i="10"/>
  <c r="AA38" i="10"/>
  <c r="AA39" i="10"/>
  <c r="AA40" i="10"/>
  <c r="AA41" i="10"/>
  <c r="AA42" i="10"/>
  <c r="AA43" i="10"/>
  <c r="AA44" i="10"/>
  <c r="AA45" i="10"/>
  <c r="AA46" i="10"/>
  <c r="AA47" i="10"/>
  <c r="AA48" i="10"/>
  <c r="AA49" i="10"/>
  <c r="AA50" i="10"/>
  <c r="AA51" i="10"/>
  <c r="AA52" i="10"/>
  <c r="AA53" i="10"/>
  <c r="AA54" i="10"/>
  <c r="AA55" i="10"/>
  <c r="AA56" i="10"/>
  <c r="AA57" i="10"/>
  <c r="AA58" i="10"/>
  <c r="AA59" i="10"/>
  <c r="AA60" i="10"/>
  <c r="AA61" i="10"/>
  <c r="AA62" i="10"/>
  <c r="AA63" i="10"/>
  <c r="AA64" i="10"/>
  <c r="AA65" i="10"/>
  <c r="AA66" i="10"/>
  <c r="AA67" i="10"/>
  <c r="AA68" i="10"/>
  <c r="AA69" i="10"/>
  <c r="AA70" i="10"/>
  <c r="AA71" i="10"/>
  <c r="AA72" i="10"/>
  <c r="AA73" i="10"/>
  <c r="AA74" i="10"/>
  <c r="AA75" i="10"/>
  <c r="AA76" i="10"/>
  <c r="AA77" i="10"/>
  <c r="AA78" i="10"/>
  <c r="AA79" i="10"/>
  <c r="AA80" i="10"/>
  <c r="AA81" i="10"/>
  <c r="AA82" i="10"/>
  <c r="AA83" i="10"/>
  <c r="AA4" i="10"/>
  <c r="Z83" i="10"/>
  <c r="Z82" i="10"/>
  <c r="Z81" i="10"/>
  <c r="Z80" i="10"/>
  <c r="Z79" i="10"/>
  <c r="Z78" i="10"/>
  <c r="Z77" i="10"/>
  <c r="Z76" i="10"/>
  <c r="Z75" i="10"/>
  <c r="Z74" i="10"/>
  <c r="Z73" i="10"/>
  <c r="Z72" i="10"/>
  <c r="Z71" i="10"/>
  <c r="Z70" i="10"/>
  <c r="Z69" i="10"/>
  <c r="Z68" i="10"/>
  <c r="Z67" i="10"/>
  <c r="Z66" i="10"/>
  <c r="Z65" i="10"/>
  <c r="Z64" i="10"/>
  <c r="Z63" i="10"/>
  <c r="Z62" i="10"/>
  <c r="Z61" i="10"/>
  <c r="Z60" i="10"/>
  <c r="Z59" i="10"/>
  <c r="Z58" i="10"/>
  <c r="Z57" i="10"/>
  <c r="Z56" i="10"/>
  <c r="Z55" i="10"/>
  <c r="Z54" i="10"/>
  <c r="Z53" i="10"/>
  <c r="Z52" i="10"/>
  <c r="Z51" i="10"/>
  <c r="Z50" i="10"/>
  <c r="Z49" i="10"/>
  <c r="Z48" i="10"/>
  <c r="Z47" i="10"/>
  <c r="Z46" i="10"/>
  <c r="Z45" i="10"/>
  <c r="Z44" i="10"/>
  <c r="Z43" i="10"/>
  <c r="Z42" i="10"/>
  <c r="Z41" i="10"/>
  <c r="Z40" i="10"/>
  <c r="Z39" i="10"/>
  <c r="Z38" i="10"/>
  <c r="Z37" i="10"/>
  <c r="Z36" i="10"/>
  <c r="Z35" i="10"/>
  <c r="Z34" i="10"/>
  <c r="Z33" i="10"/>
  <c r="Z32" i="10"/>
  <c r="Z31" i="10"/>
  <c r="Z30" i="10"/>
  <c r="Z29" i="10"/>
  <c r="Z28" i="10"/>
  <c r="Z27" i="10"/>
  <c r="Z26" i="10"/>
  <c r="Z25" i="10"/>
  <c r="Z24" i="10"/>
  <c r="Z23" i="10"/>
  <c r="Z22" i="10"/>
  <c r="Z21" i="10"/>
  <c r="Z20" i="10"/>
  <c r="Z19" i="10"/>
  <c r="Z18" i="10"/>
  <c r="Z17" i="10"/>
  <c r="Z16" i="10"/>
  <c r="Z15" i="10"/>
  <c r="Z14" i="10"/>
  <c r="Z13" i="10"/>
  <c r="Z12" i="10"/>
  <c r="Z11" i="10"/>
  <c r="Z10" i="10"/>
  <c r="Z9" i="10"/>
  <c r="Z8" i="10"/>
  <c r="Z7" i="10"/>
  <c r="Z6" i="10"/>
  <c r="Z5" i="10"/>
  <c r="Z4" i="10"/>
  <c r="Y5" i="10"/>
  <c r="Y6" i="10"/>
  <c r="Y7" i="10"/>
  <c r="Y8" i="10"/>
  <c r="Y9" i="10"/>
  <c r="Y10" i="10"/>
  <c r="Y11" i="10"/>
  <c r="Y12" i="10"/>
  <c r="Y13" i="10"/>
  <c r="Y14" i="10"/>
  <c r="Y15" i="10"/>
  <c r="Y16" i="10"/>
  <c r="Y17" i="10"/>
  <c r="Y18" i="10"/>
  <c r="Y19" i="10"/>
  <c r="Y20" i="10"/>
  <c r="Y21" i="10"/>
  <c r="Y22" i="10"/>
  <c r="Y23" i="10"/>
  <c r="Y24" i="10"/>
  <c r="Y25" i="10"/>
  <c r="Y26" i="10"/>
  <c r="Y27" i="10"/>
  <c r="Y28" i="10"/>
  <c r="Y29" i="10"/>
  <c r="Y30" i="10"/>
  <c r="Y31" i="10"/>
  <c r="Y32" i="10"/>
  <c r="Y33" i="10"/>
  <c r="Y34" i="10"/>
  <c r="Y35" i="10"/>
  <c r="Y36" i="10"/>
  <c r="Y37" i="10"/>
  <c r="Y38" i="10"/>
  <c r="Y39" i="10"/>
  <c r="Y40" i="10"/>
  <c r="Y41" i="10"/>
  <c r="Y42" i="10"/>
  <c r="Y43" i="10"/>
  <c r="Y44" i="10"/>
  <c r="Y45" i="10"/>
  <c r="Y46" i="10"/>
  <c r="Y47" i="10"/>
  <c r="Y48" i="10"/>
  <c r="Y49" i="10"/>
  <c r="Y50" i="10"/>
  <c r="Y51" i="10"/>
  <c r="Y52" i="10"/>
  <c r="Y53" i="10"/>
  <c r="Y54" i="10"/>
  <c r="Y55" i="10"/>
  <c r="Y56" i="10"/>
  <c r="Y57" i="10"/>
  <c r="Y58" i="10"/>
  <c r="Y59" i="10"/>
  <c r="Y60" i="10"/>
  <c r="Y61" i="10"/>
  <c r="Y62" i="10"/>
  <c r="Y63" i="10"/>
  <c r="Y64" i="10"/>
  <c r="Y65" i="10"/>
  <c r="Y66" i="10"/>
  <c r="Y67" i="10"/>
  <c r="Y68" i="10"/>
  <c r="Y69" i="10"/>
  <c r="Y70" i="10"/>
  <c r="Y71" i="10"/>
  <c r="Y72" i="10"/>
  <c r="Y73" i="10"/>
  <c r="Y74" i="10"/>
  <c r="Y75" i="10"/>
  <c r="Y76" i="10"/>
  <c r="Y77" i="10"/>
  <c r="Y78" i="10"/>
  <c r="Y79" i="10"/>
  <c r="Y80" i="10"/>
  <c r="Y81" i="10"/>
  <c r="Y82" i="10"/>
  <c r="Y83" i="10"/>
  <c r="Y4" i="10"/>
  <c r="X5" i="10"/>
  <c r="X6" i="10"/>
  <c r="X7" i="10"/>
  <c r="X8" i="10"/>
  <c r="X9" i="10"/>
  <c r="X10" i="10"/>
  <c r="X11" i="10"/>
  <c r="X12" i="10"/>
  <c r="X13" i="10"/>
  <c r="X14" i="10"/>
  <c r="X15" i="10"/>
  <c r="X16" i="10"/>
  <c r="X17" i="10"/>
  <c r="X18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40" i="10"/>
  <c r="X41" i="10"/>
  <c r="X42" i="10"/>
  <c r="X43" i="10"/>
  <c r="X44" i="10"/>
  <c r="X45" i="10"/>
  <c r="X46" i="10"/>
  <c r="X47" i="10"/>
  <c r="X48" i="10"/>
  <c r="X49" i="10"/>
  <c r="X50" i="10"/>
  <c r="X51" i="10"/>
  <c r="X52" i="10"/>
  <c r="X53" i="10"/>
  <c r="X54" i="10"/>
  <c r="X55" i="10"/>
  <c r="X56" i="10"/>
  <c r="X57" i="10"/>
  <c r="X58" i="10"/>
  <c r="X59" i="10"/>
  <c r="X60" i="10"/>
  <c r="X61" i="10"/>
  <c r="X62" i="10"/>
  <c r="X63" i="10"/>
  <c r="X64" i="10"/>
  <c r="X65" i="10"/>
  <c r="X66" i="10"/>
  <c r="X67" i="10"/>
  <c r="X68" i="10"/>
  <c r="X69" i="10"/>
  <c r="X70" i="10"/>
  <c r="X71" i="10"/>
  <c r="X72" i="10"/>
  <c r="X73" i="10"/>
  <c r="X74" i="10"/>
  <c r="X75" i="10"/>
  <c r="X76" i="10"/>
  <c r="X77" i="10"/>
  <c r="X78" i="10"/>
  <c r="X79" i="10"/>
  <c r="X80" i="10"/>
  <c r="X81" i="10"/>
  <c r="X82" i="10"/>
  <c r="X83" i="10"/>
  <c r="X4" i="10"/>
  <c r="W5" i="10"/>
  <c r="W6" i="10"/>
  <c r="W7" i="10"/>
  <c r="W8" i="10"/>
  <c r="W9" i="10"/>
  <c r="W10" i="10"/>
  <c r="W11" i="10"/>
  <c r="W12" i="10"/>
  <c r="W13" i="10"/>
  <c r="W14" i="10"/>
  <c r="W15" i="10"/>
  <c r="W16" i="10"/>
  <c r="W17" i="10"/>
  <c r="W18" i="10"/>
  <c r="W19" i="10"/>
  <c r="W20" i="10"/>
  <c r="W21" i="10"/>
  <c r="W22" i="10"/>
  <c r="W23" i="10"/>
  <c r="W24" i="10"/>
  <c r="W25" i="10"/>
  <c r="W26" i="10"/>
  <c r="W27" i="10"/>
  <c r="W28" i="10"/>
  <c r="W29" i="10"/>
  <c r="W30" i="10"/>
  <c r="W31" i="10"/>
  <c r="W32" i="10"/>
  <c r="W33" i="10"/>
  <c r="W34" i="10"/>
  <c r="W35" i="10"/>
  <c r="W36" i="10"/>
  <c r="W37" i="10"/>
  <c r="W38" i="10"/>
  <c r="W39" i="10"/>
  <c r="W40" i="10"/>
  <c r="W41" i="10"/>
  <c r="W42" i="10"/>
  <c r="W43" i="10"/>
  <c r="W44" i="10"/>
  <c r="W45" i="10"/>
  <c r="W46" i="10"/>
  <c r="W47" i="10"/>
  <c r="W48" i="10"/>
  <c r="W49" i="10"/>
  <c r="W50" i="10"/>
  <c r="W51" i="10"/>
  <c r="W52" i="10"/>
  <c r="W53" i="10"/>
  <c r="W54" i="10"/>
  <c r="W55" i="10"/>
  <c r="W56" i="10"/>
  <c r="W57" i="10"/>
  <c r="W58" i="10"/>
  <c r="W59" i="10"/>
  <c r="W60" i="10"/>
  <c r="W61" i="10"/>
  <c r="W62" i="10"/>
  <c r="W63" i="10"/>
  <c r="W64" i="10"/>
  <c r="W65" i="10"/>
  <c r="W66" i="10"/>
  <c r="W67" i="10"/>
  <c r="W68" i="10"/>
  <c r="W69" i="10"/>
  <c r="W70" i="10"/>
  <c r="W71" i="10"/>
  <c r="W72" i="10"/>
  <c r="W73" i="10"/>
  <c r="W74" i="10"/>
  <c r="W75" i="10"/>
  <c r="W76" i="10"/>
  <c r="W77" i="10"/>
  <c r="W78" i="10"/>
  <c r="W79" i="10"/>
  <c r="W80" i="10"/>
  <c r="W81" i="10"/>
  <c r="W82" i="10"/>
  <c r="W83" i="10"/>
  <c r="W4" i="10"/>
  <c r="P4" i="10"/>
  <c r="I5" i="10"/>
  <c r="D10" i="10"/>
  <c r="D4" i="10"/>
  <c r="C4" i="10"/>
  <c r="R68" i="10"/>
  <c r="J68" i="10"/>
  <c r="AC68" i="10"/>
  <c r="C68" i="10"/>
  <c r="C5" i="10"/>
  <c r="AB9" i="13"/>
  <c r="AJ5" i="13"/>
  <c r="AJ6" i="13"/>
  <c r="AJ7" i="13"/>
  <c r="AJ8" i="13"/>
  <c r="AJ9" i="13"/>
  <c r="AJ10" i="13"/>
  <c r="AJ11" i="13"/>
  <c r="AJ12" i="13"/>
  <c r="AJ4" i="13"/>
  <c r="AI5" i="13"/>
  <c r="AI6" i="13"/>
  <c r="AI7" i="13"/>
  <c r="AI8" i="13"/>
  <c r="AI9" i="13"/>
  <c r="AI10" i="13"/>
  <c r="AI11" i="13"/>
  <c r="AI12" i="13"/>
  <c r="AI4" i="13"/>
  <c r="AH5" i="13"/>
  <c r="AH6" i="13"/>
  <c r="AH7" i="13"/>
  <c r="AH8" i="13"/>
  <c r="AH9" i="13"/>
  <c r="AH10" i="13"/>
  <c r="AH11" i="13"/>
  <c r="AH12" i="13"/>
  <c r="AH4" i="13"/>
  <c r="AG5" i="13"/>
  <c r="AG6" i="13"/>
  <c r="AG7" i="13"/>
  <c r="AG8" i="13"/>
  <c r="AG9" i="13"/>
  <c r="AG10" i="13"/>
  <c r="AG11" i="13"/>
  <c r="AG12" i="13"/>
  <c r="AE14" i="13"/>
  <c r="AE5" i="13"/>
  <c r="AE6" i="13"/>
  <c r="AE7" i="13"/>
  <c r="AE8" i="13"/>
  <c r="AE9" i="13"/>
  <c r="AE10" i="13"/>
  <c r="AE4" i="13"/>
  <c r="AD14" i="13"/>
  <c r="AD11" i="13"/>
  <c r="AD5" i="13"/>
  <c r="AD6" i="13"/>
  <c r="AD7" i="13"/>
  <c r="AD8" i="13"/>
  <c r="AD9" i="13"/>
  <c r="AD10" i="13"/>
  <c r="AD4" i="13"/>
  <c r="AC14" i="13"/>
  <c r="AC5" i="13"/>
  <c r="AC6" i="13"/>
  <c r="AC7" i="13"/>
  <c r="AC8" i="13"/>
  <c r="AC9" i="13"/>
  <c r="AC10" i="13"/>
  <c r="AC11" i="13"/>
  <c r="AC4" i="13"/>
  <c r="AB5" i="13"/>
  <c r="AB6" i="13"/>
  <c r="AB7" i="13"/>
  <c r="AB8" i="13"/>
  <c r="AB10" i="13"/>
  <c r="AB11" i="13"/>
  <c r="Z5" i="13"/>
  <c r="Z6" i="13"/>
  <c r="Z7" i="13"/>
  <c r="Z8" i="13"/>
  <c r="Z9" i="13"/>
  <c r="Z10" i="13"/>
  <c r="Z11" i="13"/>
  <c r="Z12" i="13"/>
  <c r="Z4" i="13"/>
  <c r="Y5" i="13"/>
  <c r="Y6" i="13"/>
  <c r="Y7" i="13"/>
  <c r="Y8" i="13"/>
  <c r="Y9" i="13"/>
  <c r="Y10" i="13"/>
  <c r="Y11" i="13"/>
  <c r="Y12" i="13"/>
  <c r="Y4" i="13"/>
  <c r="X5" i="13"/>
  <c r="X6" i="13"/>
  <c r="X7" i="13"/>
  <c r="X8" i="13"/>
  <c r="X9" i="13"/>
  <c r="X10" i="13"/>
  <c r="X11" i="13"/>
  <c r="X12" i="13"/>
  <c r="X4" i="13"/>
  <c r="W9" i="13"/>
  <c r="W10" i="13"/>
  <c r="W11" i="13"/>
  <c r="W12" i="13"/>
  <c r="W8" i="13"/>
  <c r="W7" i="13"/>
  <c r="W5" i="13"/>
  <c r="W6" i="13"/>
  <c r="W4" i="13"/>
  <c r="T8" i="13"/>
  <c r="T9" i="13"/>
  <c r="T10" i="13"/>
  <c r="T11" i="13"/>
  <c r="T12" i="13"/>
  <c r="T13" i="13"/>
  <c r="T7" i="13"/>
  <c r="T5" i="13"/>
  <c r="T4" i="13"/>
  <c r="S8" i="13"/>
  <c r="S9" i="13"/>
  <c r="S10" i="13"/>
  <c r="S11" i="13"/>
  <c r="S12" i="13"/>
  <c r="S13" i="13"/>
  <c r="S7" i="13"/>
  <c r="S5" i="13"/>
  <c r="S4" i="13"/>
  <c r="R4" i="13"/>
  <c r="R8" i="13"/>
  <c r="R10" i="13"/>
  <c r="R11" i="13"/>
  <c r="R12" i="13"/>
  <c r="R13" i="13"/>
  <c r="R7" i="13"/>
  <c r="R5" i="13"/>
  <c r="M4" i="11" l="1"/>
  <c r="K25" i="11"/>
  <c r="I68" i="11"/>
  <c r="H5" i="11"/>
  <c r="AO5" i="10"/>
  <c r="AP5" i="10"/>
  <c r="AQ5" i="10"/>
  <c r="AR5" i="10"/>
  <c r="AS5" i="10"/>
  <c r="AO6" i="10"/>
  <c r="AP6" i="10"/>
  <c r="AQ6" i="10"/>
  <c r="AR6" i="10"/>
  <c r="AS6" i="10"/>
  <c r="AO7" i="10"/>
  <c r="AP7" i="10"/>
  <c r="AQ7" i="10"/>
  <c r="AR7" i="10"/>
  <c r="AS7" i="10"/>
  <c r="AO8" i="10"/>
  <c r="AP8" i="10"/>
  <c r="AQ8" i="10"/>
  <c r="AR8" i="10"/>
  <c r="AS8" i="10"/>
  <c r="AO9" i="10"/>
  <c r="AP9" i="10"/>
  <c r="AQ9" i="10"/>
  <c r="AR9" i="10"/>
  <c r="AS9" i="10"/>
  <c r="AO10" i="10"/>
  <c r="AP10" i="10"/>
  <c r="AQ10" i="10"/>
  <c r="AR10" i="10"/>
  <c r="AS10" i="10"/>
  <c r="AO11" i="10"/>
  <c r="AP11" i="10"/>
  <c r="AQ11" i="10"/>
  <c r="AR11" i="10"/>
  <c r="AS11" i="10"/>
  <c r="AO12" i="10"/>
  <c r="AP12" i="10"/>
  <c r="AQ12" i="10"/>
  <c r="AR12" i="10"/>
  <c r="AS12" i="10"/>
  <c r="AO13" i="10"/>
  <c r="AP13" i="10"/>
  <c r="AQ13" i="10"/>
  <c r="AR13" i="10"/>
  <c r="AS13" i="10"/>
  <c r="AO14" i="10"/>
  <c r="AP14" i="10"/>
  <c r="AQ14" i="10"/>
  <c r="AR14" i="10"/>
  <c r="AS14" i="10"/>
  <c r="AO15" i="10"/>
  <c r="AP15" i="10"/>
  <c r="AQ15" i="10"/>
  <c r="AR15" i="10"/>
  <c r="AS15" i="10"/>
  <c r="AO16" i="10"/>
  <c r="AP16" i="10"/>
  <c r="AQ16" i="10"/>
  <c r="AR16" i="10"/>
  <c r="AS16" i="10"/>
  <c r="AO17" i="10"/>
  <c r="AP17" i="10"/>
  <c r="AQ17" i="10"/>
  <c r="AR17" i="10"/>
  <c r="AS17" i="10"/>
  <c r="AO18" i="10"/>
  <c r="AP18" i="10"/>
  <c r="AQ18" i="10"/>
  <c r="AR18" i="10"/>
  <c r="AS18" i="10"/>
  <c r="AO19" i="10"/>
  <c r="AP19" i="10"/>
  <c r="AQ19" i="10"/>
  <c r="AR19" i="10"/>
  <c r="AS19" i="10"/>
  <c r="AO20" i="10"/>
  <c r="AP20" i="10"/>
  <c r="AQ20" i="10"/>
  <c r="AR20" i="10"/>
  <c r="AS20" i="10"/>
  <c r="AO21" i="10"/>
  <c r="AP21" i="10"/>
  <c r="AQ21" i="10"/>
  <c r="AR21" i="10"/>
  <c r="AS21" i="10"/>
  <c r="AO22" i="10"/>
  <c r="AP22" i="10"/>
  <c r="AQ22" i="10"/>
  <c r="AR22" i="10"/>
  <c r="AS22" i="10"/>
  <c r="AO23" i="10"/>
  <c r="AP23" i="10"/>
  <c r="AQ23" i="10"/>
  <c r="AR23" i="10"/>
  <c r="AS23" i="10"/>
  <c r="AO24" i="10"/>
  <c r="AP24" i="10"/>
  <c r="AQ24" i="10"/>
  <c r="AR24" i="10"/>
  <c r="AS24" i="10"/>
  <c r="AO25" i="10"/>
  <c r="AP25" i="10"/>
  <c r="AQ25" i="10"/>
  <c r="AR25" i="10"/>
  <c r="AS25" i="10"/>
  <c r="AO26" i="10"/>
  <c r="AP26" i="10"/>
  <c r="AQ26" i="10"/>
  <c r="AR26" i="10"/>
  <c r="AS26" i="10"/>
  <c r="AO27" i="10"/>
  <c r="AP27" i="10"/>
  <c r="AQ27" i="10"/>
  <c r="AR27" i="10"/>
  <c r="AS27" i="10"/>
  <c r="AO28" i="10"/>
  <c r="AP28" i="10"/>
  <c r="AQ28" i="10"/>
  <c r="AR28" i="10"/>
  <c r="AS28" i="10"/>
  <c r="AO29" i="10"/>
  <c r="AP29" i="10"/>
  <c r="AQ29" i="10"/>
  <c r="AR29" i="10"/>
  <c r="AS29" i="10"/>
  <c r="AO30" i="10"/>
  <c r="AP30" i="10"/>
  <c r="AQ30" i="10"/>
  <c r="AR30" i="10"/>
  <c r="AS30" i="10"/>
  <c r="AO31" i="10"/>
  <c r="AP31" i="10"/>
  <c r="AQ31" i="10"/>
  <c r="AR31" i="10"/>
  <c r="AS31" i="10"/>
  <c r="AO32" i="10"/>
  <c r="AP32" i="10"/>
  <c r="AQ32" i="10"/>
  <c r="AR32" i="10"/>
  <c r="AS32" i="10"/>
  <c r="AO33" i="10"/>
  <c r="AP33" i="10"/>
  <c r="AQ33" i="10"/>
  <c r="AR33" i="10"/>
  <c r="AS33" i="10"/>
  <c r="AO34" i="10"/>
  <c r="AP34" i="10"/>
  <c r="AQ34" i="10"/>
  <c r="AR34" i="10"/>
  <c r="AS34" i="10"/>
  <c r="AO35" i="10"/>
  <c r="AP35" i="10"/>
  <c r="AQ35" i="10"/>
  <c r="AR35" i="10"/>
  <c r="AS35" i="10"/>
  <c r="AO36" i="10"/>
  <c r="AP36" i="10"/>
  <c r="AQ36" i="10"/>
  <c r="AR36" i="10"/>
  <c r="AS36" i="10"/>
  <c r="AO37" i="10"/>
  <c r="AP37" i="10"/>
  <c r="AQ37" i="10"/>
  <c r="AR37" i="10"/>
  <c r="AS37" i="10"/>
  <c r="AO38" i="10"/>
  <c r="AP38" i="10"/>
  <c r="AQ38" i="10"/>
  <c r="AR38" i="10"/>
  <c r="AS38" i="10"/>
  <c r="AO39" i="10"/>
  <c r="AP39" i="10"/>
  <c r="AQ39" i="10"/>
  <c r="AR39" i="10"/>
  <c r="AS39" i="10"/>
  <c r="AO40" i="10"/>
  <c r="AP40" i="10"/>
  <c r="AQ40" i="10"/>
  <c r="AR40" i="10"/>
  <c r="AS40" i="10"/>
  <c r="AO41" i="10"/>
  <c r="AP41" i="10"/>
  <c r="AQ41" i="10"/>
  <c r="AR41" i="10"/>
  <c r="AS41" i="10"/>
  <c r="AO42" i="10"/>
  <c r="AP42" i="10"/>
  <c r="AQ42" i="10"/>
  <c r="AR42" i="10"/>
  <c r="AS42" i="10"/>
  <c r="AO43" i="10"/>
  <c r="AP43" i="10"/>
  <c r="AQ43" i="10"/>
  <c r="AR43" i="10"/>
  <c r="AS43" i="10"/>
  <c r="AO44" i="10"/>
  <c r="AP44" i="10"/>
  <c r="AQ44" i="10"/>
  <c r="AR44" i="10"/>
  <c r="AS44" i="10"/>
  <c r="AO45" i="10"/>
  <c r="AP45" i="10"/>
  <c r="AQ45" i="10"/>
  <c r="AR45" i="10"/>
  <c r="AS45" i="10"/>
  <c r="AO46" i="10"/>
  <c r="AP46" i="10"/>
  <c r="AQ46" i="10"/>
  <c r="AR46" i="10"/>
  <c r="AS46" i="10"/>
  <c r="AO47" i="10"/>
  <c r="AP47" i="10"/>
  <c r="AQ47" i="10"/>
  <c r="AR47" i="10"/>
  <c r="AS47" i="10"/>
  <c r="AO48" i="10"/>
  <c r="AP48" i="10"/>
  <c r="AQ48" i="10"/>
  <c r="AR48" i="10"/>
  <c r="AS48" i="10"/>
  <c r="AO49" i="10"/>
  <c r="AP49" i="10"/>
  <c r="AQ49" i="10"/>
  <c r="AR49" i="10"/>
  <c r="AS49" i="10"/>
  <c r="AO50" i="10"/>
  <c r="AP50" i="10"/>
  <c r="AQ50" i="10"/>
  <c r="AR50" i="10"/>
  <c r="AS50" i="10"/>
  <c r="AO51" i="10"/>
  <c r="AP51" i="10"/>
  <c r="AQ51" i="10"/>
  <c r="AR51" i="10"/>
  <c r="AS51" i="10"/>
  <c r="AO52" i="10"/>
  <c r="AP52" i="10"/>
  <c r="AQ52" i="10"/>
  <c r="AR52" i="10"/>
  <c r="AS52" i="10"/>
  <c r="AO53" i="10"/>
  <c r="AP53" i="10"/>
  <c r="AQ53" i="10"/>
  <c r="AR53" i="10"/>
  <c r="AS53" i="10"/>
  <c r="AO54" i="10"/>
  <c r="AP54" i="10"/>
  <c r="AQ54" i="10"/>
  <c r="AR54" i="10"/>
  <c r="AS54" i="10"/>
  <c r="AO55" i="10"/>
  <c r="AP55" i="10"/>
  <c r="AQ55" i="10"/>
  <c r="AR55" i="10"/>
  <c r="AS55" i="10"/>
  <c r="AO56" i="10"/>
  <c r="AP56" i="10"/>
  <c r="AQ56" i="10"/>
  <c r="AR56" i="10"/>
  <c r="AS56" i="10"/>
  <c r="AO57" i="10"/>
  <c r="AP57" i="10"/>
  <c r="AQ57" i="10"/>
  <c r="AR57" i="10"/>
  <c r="AS57" i="10"/>
  <c r="AO58" i="10"/>
  <c r="AP58" i="10"/>
  <c r="AQ58" i="10"/>
  <c r="AR58" i="10"/>
  <c r="AS58" i="10"/>
  <c r="AO59" i="10"/>
  <c r="AP59" i="10"/>
  <c r="AQ59" i="10"/>
  <c r="AR59" i="10"/>
  <c r="AS59" i="10"/>
  <c r="AO60" i="10"/>
  <c r="AP60" i="10"/>
  <c r="AQ60" i="10"/>
  <c r="AR60" i="10"/>
  <c r="AS60" i="10"/>
  <c r="AO61" i="10"/>
  <c r="AP61" i="10"/>
  <c r="AQ61" i="10"/>
  <c r="AR61" i="10"/>
  <c r="AS61" i="10"/>
  <c r="AO62" i="10"/>
  <c r="AP62" i="10"/>
  <c r="AQ62" i="10"/>
  <c r="AR62" i="10"/>
  <c r="AS62" i="10"/>
  <c r="AO63" i="10"/>
  <c r="AP63" i="10"/>
  <c r="AQ63" i="10"/>
  <c r="AR63" i="10"/>
  <c r="AS63" i="10"/>
  <c r="AO64" i="10"/>
  <c r="AP64" i="10"/>
  <c r="AQ64" i="10"/>
  <c r="AR64" i="10"/>
  <c r="AS64" i="10"/>
  <c r="AO65" i="10"/>
  <c r="AP65" i="10"/>
  <c r="AQ65" i="10"/>
  <c r="AR65" i="10"/>
  <c r="AS65" i="10"/>
  <c r="AO66" i="10"/>
  <c r="AP66" i="10"/>
  <c r="AQ66" i="10"/>
  <c r="AR66" i="10"/>
  <c r="AS66" i="10"/>
  <c r="AO67" i="10"/>
  <c r="AP67" i="10"/>
  <c r="AQ67" i="10"/>
  <c r="AR67" i="10"/>
  <c r="AS67" i="10"/>
  <c r="AO68" i="10"/>
  <c r="AP68" i="10"/>
  <c r="AQ68" i="10"/>
  <c r="AR68" i="10"/>
  <c r="AS68" i="10"/>
  <c r="AO69" i="10"/>
  <c r="AP69" i="10"/>
  <c r="AQ69" i="10"/>
  <c r="AR69" i="10"/>
  <c r="AS69" i="10"/>
  <c r="AO70" i="10"/>
  <c r="AP70" i="10"/>
  <c r="AQ70" i="10"/>
  <c r="AR70" i="10"/>
  <c r="AS70" i="10"/>
  <c r="AO71" i="10"/>
  <c r="AP71" i="10"/>
  <c r="AQ71" i="10"/>
  <c r="AR71" i="10"/>
  <c r="AS71" i="10"/>
  <c r="AO72" i="10"/>
  <c r="AP72" i="10"/>
  <c r="AQ72" i="10"/>
  <c r="AR72" i="10"/>
  <c r="AS72" i="10"/>
  <c r="AO73" i="10"/>
  <c r="AP73" i="10"/>
  <c r="AQ73" i="10"/>
  <c r="AR73" i="10"/>
  <c r="AS73" i="10"/>
  <c r="AO74" i="10"/>
  <c r="AP74" i="10"/>
  <c r="AQ74" i="10"/>
  <c r="AR74" i="10"/>
  <c r="AS74" i="10"/>
  <c r="AO75" i="10"/>
  <c r="AP75" i="10"/>
  <c r="AQ75" i="10"/>
  <c r="AR75" i="10"/>
  <c r="AS75" i="10"/>
  <c r="AO76" i="10"/>
  <c r="AP76" i="10"/>
  <c r="AQ76" i="10"/>
  <c r="AR76" i="10"/>
  <c r="AS76" i="10"/>
  <c r="AO77" i="10"/>
  <c r="AP77" i="10"/>
  <c r="AQ77" i="10"/>
  <c r="AR77" i="10"/>
  <c r="AS77" i="10"/>
  <c r="AO78" i="10"/>
  <c r="AP78" i="10"/>
  <c r="AQ78" i="10"/>
  <c r="AR78" i="10"/>
  <c r="AS78" i="10"/>
  <c r="AO79" i="10"/>
  <c r="AP79" i="10"/>
  <c r="AQ79" i="10"/>
  <c r="AR79" i="10"/>
  <c r="AS79" i="10"/>
  <c r="AO80" i="10"/>
  <c r="AP80" i="10"/>
  <c r="AQ80" i="10"/>
  <c r="AR80" i="10"/>
  <c r="AS80" i="10"/>
  <c r="AO81" i="10"/>
  <c r="AP81" i="10"/>
  <c r="AQ81" i="10"/>
  <c r="AR81" i="10"/>
  <c r="AS81" i="10"/>
  <c r="AO82" i="10"/>
  <c r="AP82" i="10"/>
  <c r="AQ82" i="10"/>
  <c r="AR82" i="10"/>
  <c r="AS82" i="10"/>
  <c r="AO83" i="10"/>
  <c r="AP83" i="10"/>
  <c r="AQ83" i="10"/>
  <c r="AR83" i="10"/>
  <c r="AS83" i="10"/>
  <c r="AS4" i="10"/>
  <c r="AR4" i="10"/>
  <c r="AQ4" i="10"/>
  <c r="AP4" i="10"/>
  <c r="AO4" i="10"/>
  <c r="AI5" i="10"/>
  <c r="AJ5" i="10"/>
  <c r="AK5" i="10"/>
  <c r="AL5" i="10"/>
  <c r="AM5" i="10"/>
  <c r="AI6" i="10"/>
  <c r="AJ6" i="10"/>
  <c r="AK6" i="10"/>
  <c r="AL6" i="10"/>
  <c r="AM6" i="10"/>
  <c r="AI7" i="10"/>
  <c r="AJ7" i="10"/>
  <c r="AK7" i="10"/>
  <c r="AL7" i="10"/>
  <c r="AM7" i="10"/>
  <c r="AI8" i="10"/>
  <c r="AJ8" i="10"/>
  <c r="AK8" i="10"/>
  <c r="AL8" i="10"/>
  <c r="AM8" i="10"/>
  <c r="AI9" i="10"/>
  <c r="AJ9" i="10"/>
  <c r="AK9" i="10"/>
  <c r="AL9" i="10"/>
  <c r="AM9" i="10"/>
  <c r="AI10" i="10"/>
  <c r="AJ10" i="10"/>
  <c r="AK10" i="10"/>
  <c r="AL10" i="10"/>
  <c r="AM10" i="10"/>
  <c r="AI11" i="10"/>
  <c r="AJ11" i="10"/>
  <c r="AK11" i="10"/>
  <c r="AL11" i="10"/>
  <c r="AM11" i="10"/>
  <c r="AI12" i="10"/>
  <c r="AJ12" i="10"/>
  <c r="AK12" i="10"/>
  <c r="AL12" i="10"/>
  <c r="AM12" i="10"/>
  <c r="AI13" i="10"/>
  <c r="AJ13" i="10"/>
  <c r="AK13" i="10"/>
  <c r="AL13" i="10"/>
  <c r="AM13" i="10"/>
  <c r="AI14" i="10"/>
  <c r="AJ14" i="10"/>
  <c r="AK14" i="10"/>
  <c r="AL14" i="10"/>
  <c r="AM14" i="10"/>
  <c r="AI15" i="10"/>
  <c r="AJ15" i="10"/>
  <c r="AK15" i="10"/>
  <c r="AL15" i="10"/>
  <c r="AM15" i="10"/>
  <c r="AI16" i="10"/>
  <c r="AJ16" i="10"/>
  <c r="AK16" i="10"/>
  <c r="AL16" i="10"/>
  <c r="AM16" i="10"/>
  <c r="AI17" i="10"/>
  <c r="AJ17" i="10"/>
  <c r="AK17" i="10"/>
  <c r="AL17" i="10"/>
  <c r="AM17" i="10"/>
  <c r="AI18" i="10"/>
  <c r="AJ18" i="10"/>
  <c r="AK18" i="10"/>
  <c r="AL18" i="10"/>
  <c r="AM18" i="10"/>
  <c r="AI19" i="10"/>
  <c r="AJ19" i="10"/>
  <c r="AK19" i="10"/>
  <c r="AL19" i="10"/>
  <c r="AM19" i="10"/>
  <c r="AI20" i="10"/>
  <c r="AJ20" i="10"/>
  <c r="AK20" i="10"/>
  <c r="AL20" i="10"/>
  <c r="AM20" i="10"/>
  <c r="AI21" i="10"/>
  <c r="AJ21" i="10"/>
  <c r="AK21" i="10"/>
  <c r="AL21" i="10"/>
  <c r="AM21" i="10"/>
  <c r="AI22" i="10"/>
  <c r="AJ22" i="10"/>
  <c r="AK22" i="10"/>
  <c r="AL22" i="10"/>
  <c r="AM22" i="10"/>
  <c r="AI23" i="10"/>
  <c r="AJ23" i="10"/>
  <c r="AK23" i="10"/>
  <c r="AL23" i="10"/>
  <c r="AM23" i="10"/>
  <c r="AI24" i="10"/>
  <c r="AJ24" i="10"/>
  <c r="AK24" i="10"/>
  <c r="AL24" i="10"/>
  <c r="AM24" i="10"/>
  <c r="AI25" i="10"/>
  <c r="AJ25" i="10"/>
  <c r="AK25" i="10"/>
  <c r="AL25" i="10"/>
  <c r="AM25" i="10"/>
  <c r="AI26" i="10"/>
  <c r="AJ26" i="10"/>
  <c r="AK26" i="10"/>
  <c r="AL26" i="10"/>
  <c r="AM26" i="10"/>
  <c r="AI27" i="10"/>
  <c r="AJ27" i="10"/>
  <c r="AK27" i="10"/>
  <c r="AL27" i="10"/>
  <c r="AM27" i="10"/>
  <c r="AI28" i="10"/>
  <c r="AJ28" i="10"/>
  <c r="AK28" i="10"/>
  <c r="AL28" i="10"/>
  <c r="AM28" i="10"/>
  <c r="AI29" i="10"/>
  <c r="AJ29" i="10"/>
  <c r="AK29" i="10"/>
  <c r="AL29" i="10"/>
  <c r="AM29" i="10"/>
  <c r="AI30" i="10"/>
  <c r="AJ30" i="10"/>
  <c r="AK30" i="10"/>
  <c r="AL30" i="10"/>
  <c r="AM30" i="10"/>
  <c r="AI31" i="10"/>
  <c r="AJ31" i="10"/>
  <c r="AK31" i="10"/>
  <c r="AL31" i="10"/>
  <c r="AM31" i="10"/>
  <c r="AI32" i="10"/>
  <c r="AJ32" i="10"/>
  <c r="AK32" i="10"/>
  <c r="AL32" i="10"/>
  <c r="AM32" i="10"/>
  <c r="AI33" i="10"/>
  <c r="AJ33" i="10"/>
  <c r="AK33" i="10"/>
  <c r="AL33" i="10"/>
  <c r="AM33" i="10"/>
  <c r="AI34" i="10"/>
  <c r="AJ34" i="10"/>
  <c r="AK34" i="10"/>
  <c r="AL34" i="10"/>
  <c r="AM34" i="10"/>
  <c r="AI35" i="10"/>
  <c r="AJ35" i="10"/>
  <c r="AK35" i="10"/>
  <c r="AL35" i="10"/>
  <c r="AM35" i="10"/>
  <c r="AI36" i="10"/>
  <c r="AJ36" i="10"/>
  <c r="AK36" i="10"/>
  <c r="AL36" i="10"/>
  <c r="AM36" i="10"/>
  <c r="AI37" i="10"/>
  <c r="AJ37" i="10"/>
  <c r="AK37" i="10"/>
  <c r="AL37" i="10"/>
  <c r="AM37" i="10"/>
  <c r="AI38" i="10"/>
  <c r="AJ38" i="10"/>
  <c r="AK38" i="10"/>
  <c r="AL38" i="10"/>
  <c r="AM38" i="10"/>
  <c r="AI39" i="10"/>
  <c r="AJ39" i="10"/>
  <c r="AK39" i="10"/>
  <c r="AL39" i="10"/>
  <c r="AM39" i="10"/>
  <c r="AI40" i="10"/>
  <c r="AJ40" i="10"/>
  <c r="AK40" i="10"/>
  <c r="AL40" i="10"/>
  <c r="AM40" i="10"/>
  <c r="AI41" i="10"/>
  <c r="AJ41" i="10"/>
  <c r="AK41" i="10"/>
  <c r="AL41" i="10"/>
  <c r="AM41" i="10"/>
  <c r="AI42" i="10"/>
  <c r="AJ42" i="10"/>
  <c r="AK42" i="10"/>
  <c r="AL42" i="10"/>
  <c r="AM42" i="10"/>
  <c r="AI43" i="10"/>
  <c r="AJ43" i="10"/>
  <c r="AK43" i="10"/>
  <c r="AL43" i="10"/>
  <c r="AM43" i="10"/>
  <c r="AI44" i="10"/>
  <c r="AJ44" i="10"/>
  <c r="AK44" i="10"/>
  <c r="AL44" i="10"/>
  <c r="AM44" i="10"/>
  <c r="AI45" i="10"/>
  <c r="AJ45" i="10"/>
  <c r="AK45" i="10"/>
  <c r="AL45" i="10"/>
  <c r="AM45" i="10"/>
  <c r="AI46" i="10"/>
  <c r="AJ46" i="10"/>
  <c r="AK46" i="10"/>
  <c r="AL46" i="10"/>
  <c r="AM46" i="10"/>
  <c r="AI47" i="10"/>
  <c r="AJ47" i="10"/>
  <c r="AK47" i="10"/>
  <c r="AL47" i="10"/>
  <c r="AM47" i="10"/>
  <c r="AI48" i="10"/>
  <c r="AJ48" i="10"/>
  <c r="AK48" i="10"/>
  <c r="AL48" i="10"/>
  <c r="AM48" i="10"/>
  <c r="AI49" i="10"/>
  <c r="AJ49" i="10"/>
  <c r="AK49" i="10"/>
  <c r="AL49" i="10"/>
  <c r="AM49" i="10"/>
  <c r="AI50" i="10"/>
  <c r="AJ50" i="10"/>
  <c r="AK50" i="10"/>
  <c r="AL50" i="10"/>
  <c r="AM50" i="10"/>
  <c r="AI51" i="10"/>
  <c r="AJ51" i="10"/>
  <c r="AK51" i="10"/>
  <c r="AL51" i="10"/>
  <c r="AM51" i="10"/>
  <c r="AI52" i="10"/>
  <c r="AJ52" i="10"/>
  <c r="AK52" i="10"/>
  <c r="AL52" i="10"/>
  <c r="AM52" i="10"/>
  <c r="AI53" i="10"/>
  <c r="AJ53" i="10"/>
  <c r="AK53" i="10"/>
  <c r="AL53" i="10"/>
  <c r="AM53" i="10"/>
  <c r="AI54" i="10"/>
  <c r="AJ54" i="10"/>
  <c r="AK54" i="10"/>
  <c r="AL54" i="10"/>
  <c r="AM54" i="10"/>
  <c r="AI55" i="10"/>
  <c r="AJ55" i="10"/>
  <c r="AK55" i="10"/>
  <c r="AL55" i="10"/>
  <c r="AM55" i="10"/>
  <c r="AI56" i="10"/>
  <c r="AJ56" i="10"/>
  <c r="AK56" i="10"/>
  <c r="AL56" i="10"/>
  <c r="AM56" i="10"/>
  <c r="AI57" i="10"/>
  <c r="AJ57" i="10"/>
  <c r="AK57" i="10"/>
  <c r="AL57" i="10"/>
  <c r="AM57" i="10"/>
  <c r="AI58" i="10"/>
  <c r="AJ58" i="10"/>
  <c r="AK58" i="10"/>
  <c r="AL58" i="10"/>
  <c r="AM58" i="10"/>
  <c r="AI59" i="10"/>
  <c r="AJ59" i="10"/>
  <c r="AK59" i="10"/>
  <c r="AL59" i="10"/>
  <c r="AM59" i="10"/>
  <c r="AI60" i="10"/>
  <c r="AJ60" i="10"/>
  <c r="AK60" i="10"/>
  <c r="AL60" i="10"/>
  <c r="AM60" i="10"/>
  <c r="AI61" i="10"/>
  <c r="AJ61" i="10"/>
  <c r="AK61" i="10"/>
  <c r="AL61" i="10"/>
  <c r="AM61" i="10"/>
  <c r="AI62" i="10"/>
  <c r="AJ62" i="10"/>
  <c r="AK62" i="10"/>
  <c r="AL62" i="10"/>
  <c r="AM62" i="10"/>
  <c r="AI63" i="10"/>
  <c r="AJ63" i="10"/>
  <c r="AK63" i="10"/>
  <c r="AL63" i="10"/>
  <c r="AM63" i="10"/>
  <c r="AI64" i="10"/>
  <c r="AJ64" i="10"/>
  <c r="AK64" i="10"/>
  <c r="AL64" i="10"/>
  <c r="AM64" i="10"/>
  <c r="AI65" i="10"/>
  <c r="AJ65" i="10"/>
  <c r="AK65" i="10"/>
  <c r="AL65" i="10"/>
  <c r="AM65" i="10"/>
  <c r="AI66" i="10"/>
  <c r="AJ66" i="10"/>
  <c r="AK66" i="10"/>
  <c r="AL66" i="10"/>
  <c r="AM66" i="10"/>
  <c r="AI67" i="10"/>
  <c r="AJ67" i="10"/>
  <c r="AK67" i="10"/>
  <c r="AL67" i="10"/>
  <c r="AM67" i="10"/>
  <c r="AI68" i="10"/>
  <c r="AJ68" i="10"/>
  <c r="AK68" i="10"/>
  <c r="AL68" i="10"/>
  <c r="AM68" i="10"/>
  <c r="AI69" i="10"/>
  <c r="AJ69" i="10"/>
  <c r="AK69" i="10"/>
  <c r="AL69" i="10"/>
  <c r="AM69" i="10"/>
  <c r="AI70" i="10"/>
  <c r="AJ70" i="10"/>
  <c r="AK70" i="10"/>
  <c r="AL70" i="10"/>
  <c r="AM70" i="10"/>
  <c r="AI71" i="10"/>
  <c r="AJ71" i="10"/>
  <c r="AK71" i="10"/>
  <c r="AL71" i="10"/>
  <c r="AM71" i="10"/>
  <c r="AI72" i="10"/>
  <c r="AJ72" i="10"/>
  <c r="AK72" i="10"/>
  <c r="AL72" i="10"/>
  <c r="AM72" i="10"/>
  <c r="AI73" i="10"/>
  <c r="AJ73" i="10"/>
  <c r="AK73" i="10"/>
  <c r="AL73" i="10"/>
  <c r="AM73" i="10"/>
  <c r="AI74" i="10"/>
  <c r="AJ74" i="10"/>
  <c r="AK74" i="10"/>
  <c r="AL74" i="10"/>
  <c r="AM74" i="10"/>
  <c r="AI75" i="10"/>
  <c r="AJ75" i="10"/>
  <c r="AK75" i="10"/>
  <c r="AL75" i="10"/>
  <c r="AM75" i="10"/>
  <c r="AI76" i="10"/>
  <c r="AJ76" i="10"/>
  <c r="AK76" i="10"/>
  <c r="AL76" i="10"/>
  <c r="AM76" i="10"/>
  <c r="AI77" i="10"/>
  <c r="AJ77" i="10"/>
  <c r="AK77" i="10"/>
  <c r="AL77" i="10"/>
  <c r="AM77" i="10"/>
  <c r="AI78" i="10"/>
  <c r="AJ78" i="10"/>
  <c r="AK78" i="10"/>
  <c r="AL78" i="10"/>
  <c r="AM78" i="10"/>
  <c r="AI79" i="10"/>
  <c r="AJ79" i="10"/>
  <c r="AK79" i="10"/>
  <c r="AL79" i="10"/>
  <c r="AM79" i="10"/>
  <c r="AI80" i="10"/>
  <c r="AJ80" i="10"/>
  <c r="AK80" i="10"/>
  <c r="AL80" i="10"/>
  <c r="AM80" i="10"/>
  <c r="AI81" i="10"/>
  <c r="AJ81" i="10"/>
  <c r="AK81" i="10"/>
  <c r="AL81" i="10"/>
  <c r="AM81" i="10"/>
  <c r="AI82" i="10"/>
  <c r="AJ82" i="10"/>
  <c r="AK82" i="10"/>
  <c r="AL82" i="10"/>
  <c r="AM82" i="10"/>
  <c r="AI83" i="10"/>
  <c r="AJ83" i="10"/>
  <c r="AK83" i="10"/>
  <c r="AL83" i="10"/>
  <c r="AM83" i="10"/>
  <c r="AM4" i="10"/>
  <c r="AL4" i="10"/>
  <c r="AK4" i="10"/>
  <c r="AJ4" i="10"/>
  <c r="AI4" i="10"/>
  <c r="AC5" i="10"/>
  <c r="AD5" i="10"/>
  <c r="AE5" i="10"/>
  <c r="AF5" i="10"/>
  <c r="AG5" i="10"/>
  <c r="AC6" i="10"/>
  <c r="AD6" i="10"/>
  <c r="AE6" i="10"/>
  <c r="AF6" i="10"/>
  <c r="AG6" i="10"/>
  <c r="AC7" i="10"/>
  <c r="AD7" i="10"/>
  <c r="AE7" i="10"/>
  <c r="AF7" i="10"/>
  <c r="AG7" i="10"/>
  <c r="AC8" i="10"/>
  <c r="AD8" i="10"/>
  <c r="AE8" i="10"/>
  <c r="AF8" i="10"/>
  <c r="AG8" i="10"/>
  <c r="AC9" i="10"/>
  <c r="AD9" i="10"/>
  <c r="AE9" i="10"/>
  <c r="AF9" i="10"/>
  <c r="AG9" i="10"/>
  <c r="AC10" i="10"/>
  <c r="AD10" i="10"/>
  <c r="AE10" i="10"/>
  <c r="AF10" i="10"/>
  <c r="AG10" i="10"/>
  <c r="AC11" i="10"/>
  <c r="AD11" i="10"/>
  <c r="AE11" i="10"/>
  <c r="AF11" i="10"/>
  <c r="AG11" i="10"/>
  <c r="AC12" i="10"/>
  <c r="AD12" i="10"/>
  <c r="AE12" i="10"/>
  <c r="AF12" i="10"/>
  <c r="AG12" i="10"/>
  <c r="AC13" i="10"/>
  <c r="AD13" i="10"/>
  <c r="AE13" i="10"/>
  <c r="AF13" i="10"/>
  <c r="AG13" i="10"/>
  <c r="AC14" i="10"/>
  <c r="AD14" i="10"/>
  <c r="AE14" i="10"/>
  <c r="AF14" i="10"/>
  <c r="AG14" i="10"/>
  <c r="AC15" i="10"/>
  <c r="AD15" i="10"/>
  <c r="AE15" i="10"/>
  <c r="AF15" i="10"/>
  <c r="AG15" i="10"/>
  <c r="AC16" i="10"/>
  <c r="AD16" i="10"/>
  <c r="AE16" i="10"/>
  <c r="AF16" i="10"/>
  <c r="AG16" i="10"/>
  <c r="AC17" i="10"/>
  <c r="AD17" i="10"/>
  <c r="AE17" i="10"/>
  <c r="AF17" i="10"/>
  <c r="AG17" i="10"/>
  <c r="AC18" i="10"/>
  <c r="AD18" i="10"/>
  <c r="AE18" i="10"/>
  <c r="AF18" i="10"/>
  <c r="AG18" i="10"/>
  <c r="AC19" i="10"/>
  <c r="AD19" i="10"/>
  <c r="AE19" i="10"/>
  <c r="AF19" i="10"/>
  <c r="AG19" i="10"/>
  <c r="AC20" i="10"/>
  <c r="AD20" i="10"/>
  <c r="AE20" i="10"/>
  <c r="AF20" i="10"/>
  <c r="AG20" i="10"/>
  <c r="AC21" i="10"/>
  <c r="AD21" i="10"/>
  <c r="AE21" i="10"/>
  <c r="AF21" i="10"/>
  <c r="AG21" i="10"/>
  <c r="AC22" i="10"/>
  <c r="AD22" i="10"/>
  <c r="AE22" i="10"/>
  <c r="AF22" i="10"/>
  <c r="AG22" i="10"/>
  <c r="AC23" i="10"/>
  <c r="AD23" i="10"/>
  <c r="AE23" i="10"/>
  <c r="AF23" i="10"/>
  <c r="AG23" i="10"/>
  <c r="AC24" i="10"/>
  <c r="AD24" i="10"/>
  <c r="AE24" i="10"/>
  <c r="AF24" i="10"/>
  <c r="AG24" i="10"/>
  <c r="AC25" i="10"/>
  <c r="AD25" i="10"/>
  <c r="AE25" i="10"/>
  <c r="AF25" i="10"/>
  <c r="AG25" i="10"/>
  <c r="AC26" i="10"/>
  <c r="AD26" i="10"/>
  <c r="AE26" i="10"/>
  <c r="AF26" i="10"/>
  <c r="AG26" i="10"/>
  <c r="AC27" i="10"/>
  <c r="AD27" i="10"/>
  <c r="AE27" i="10"/>
  <c r="AF27" i="10"/>
  <c r="AG27" i="10"/>
  <c r="AC28" i="10"/>
  <c r="AD28" i="10"/>
  <c r="AE28" i="10"/>
  <c r="AF28" i="10"/>
  <c r="AG28" i="10"/>
  <c r="AC29" i="10"/>
  <c r="AD29" i="10"/>
  <c r="AE29" i="10"/>
  <c r="AF29" i="10"/>
  <c r="AG29" i="10"/>
  <c r="AC30" i="10"/>
  <c r="AD30" i="10"/>
  <c r="AE30" i="10"/>
  <c r="AF30" i="10"/>
  <c r="AG30" i="10"/>
  <c r="AC31" i="10"/>
  <c r="AD31" i="10"/>
  <c r="AE31" i="10"/>
  <c r="AF31" i="10"/>
  <c r="AG31" i="10"/>
  <c r="AC32" i="10"/>
  <c r="AD32" i="10"/>
  <c r="AE32" i="10"/>
  <c r="AF32" i="10"/>
  <c r="AG32" i="10"/>
  <c r="AC33" i="10"/>
  <c r="AD33" i="10"/>
  <c r="AE33" i="10"/>
  <c r="AF33" i="10"/>
  <c r="AG33" i="10"/>
  <c r="AC34" i="10"/>
  <c r="AD34" i="10"/>
  <c r="AE34" i="10"/>
  <c r="AF34" i="10"/>
  <c r="AG34" i="10"/>
  <c r="AC35" i="10"/>
  <c r="AD35" i="10"/>
  <c r="AE35" i="10"/>
  <c r="AF35" i="10"/>
  <c r="AG35" i="10"/>
  <c r="AC36" i="10"/>
  <c r="AD36" i="10"/>
  <c r="AE36" i="10"/>
  <c r="AF36" i="10"/>
  <c r="AG36" i="10"/>
  <c r="AC37" i="10"/>
  <c r="AD37" i="10"/>
  <c r="AE37" i="10"/>
  <c r="AF37" i="10"/>
  <c r="AG37" i="10"/>
  <c r="AC38" i="10"/>
  <c r="AD38" i="10"/>
  <c r="AE38" i="10"/>
  <c r="AF38" i="10"/>
  <c r="AG38" i="10"/>
  <c r="AC39" i="10"/>
  <c r="AD39" i="10"/>
  <c r="AE39" i="10"/>
  <c r="AF39" i="10"/>
  <c r="AG39" i="10"/>
  <c r="AC40" i="10"/>
  <c r="AD40" i="10"/>
  <c r="AE40" i="10"/>
  <c r="AF40" i="10"/>
  <c r="AG40" i="10"/>
  <c r="AC41" i="10"/>
  <c r="AD41" i="10"/>
  <c r="AE41" i="10"/>
  <c r="AF41" i="10"/>
  <c r="AG41" i="10"/>
  <c r="AC42" i="10"/>
  <c r="AD42" i="10"/>
  <c r="AE42" i="10"/>
  <c r="AF42" i="10"/>
  <c r="AG42" i="10"/>
  <c r="AC43" i="10"/>
  <c r="AD43" i="10"/>
  <c r="AE43" i="10"/>
  <c r="AF43" i="10"/>
  <c r="AG43" i="10"/>
  <c r="AC44" i="10"/>
  <c r="AD44" i="10"/>
  <c r="AE44" i="10"/>
  <c r="AF44" i="10"/>
  <c r="AG44" i="10"/>
  <c r="AC45" i="10"/>
  <c r="AD45" i="10"/>
  <c r="AE45" i="10"/>
  <c r="AF45" i="10"/>
  <c r="AG45" i="10"/>
  <c r="AC46" i="10"/>
  <c r="AD46" i="10"/>
  <c r="AE46" i="10"/>
  <c r="AF46" i="10"/>
  <c r="AG46" i="10"/>
  <c r="AC47" i="10"/>
  <c r="AD47" i="10"/>
  <c r="AE47" i="10"/>
  <c r="AF47" i="10"/>
  <c r="AG47" i="10"/>
  <c r="AC48" i="10"/>
  <c r="AD48" i="10"/>
  <c r="AE48" i="10"/>
  <c r="AF48" i="10"/>
  <c r="AG48" i="10"/>
  <c r="AC49" i="10"/>
  <c r="AD49" i="10"/>
  <c r="AE49" i="10"/>
  <c r="AF49" i="10"/>
  <c r="AG49" i="10"/>
  <c r="AC50" i="10"/>
  <c r="AD50" i="10"/>
  <c r="AE50" i="10"/>
  <c r="AF50" i="10"/>
  <c r="AG50" i="10"/>
  <c r="AC51" i="10"/>
  <c r="AD51" i="10"/>
  <c r="AE51" i="10"/>
  <c r="AF51" i="10"/>
  <c r="AG51" i="10"/>
  <c r="AC52" i="10"/>
  <c r="AD52" i="10"/>
  <c r="AE52" i="10"/>
  <c r="AF52" i="10"/>
  <c r="AG52" i="10"/>
  <c r="AC53" i="10"/>
  <c r="AD53" i="10"/>
  <c r="AE53" i="10"/>
  <c r="AF53" i="10"/>
  <c r="AG53" i="10"/>
  <c r="AC54" i="10"/>
  <c r="AD54" i="10"/>
  <c r="AE54" i="10"/>
  <c r="AF54" i="10"/>
  <c r="AG54" i="10"/>
  <c r="AC55" i="10"/>
  <c r="AD55" i="10"/>
  <c r="AE55" i="10"/>
  <c r="AF55" i="10"/>
  <c r="AG55" i="10"/>
  <c r="AC56" i="10"/>
  <c r="AD56" i="10"/>
  <c r="AE56" i="10"/>
  <c r="AF56" i="10"/>
  <c r="AG56" i="10"/>
  <c r="AC57" i="10"/>
  <c r="AD57" i="10"/>
  <c r="AE57" i="10"/>
  <c r="AF57" i="10"/>
  <c r="AG57" i="10"/>
  <c r="AC58" i="10"/>
  <c r="AD58" i="10"/>
  <c r="AE58" i="10"/>
  <c r="AF58" i="10"/>
  <c r="AG58" i="10"/>
  <c r="AC59" i="10"/>
  <c r="AD59" i="10"/>
  <c r="AE59" i="10"/>
  <c r="AF59" i="10"/>
  <c r="AG59" i="10"/>
  <c r="AC60" i="10"/>
  <c r="AD60" i="10"/>
  <c r="AE60" i="10"/>
  <c r="AF60" i="10"/>
  <c r="AG60" i="10"/>
  <c r="AC61" i="10"/>
  <c r="AD61" i="10"/>
  <c r="AE61" i="10"/>
  <c r="AF61" i="10"/>
  <c r="AG61" i="10"/>
  <c r="AC62" i="10"/>
  <c r="AD62" i="10"/>
  <c r="AE62" i="10"/>
  <c r="AF62" i="10"/>
  <c r="AG62" i="10"/>
  <c r="AC63" i="10"/>
  <c r="AD63" i="10"/>
  <c r="AE63" i="10"/>
  <c r="AF63" i="10"/>
  <c r="AG63" i="10"/>
  <c r="AC64" i="10"/>
  <c r="AD64" i="10"/>
  <c r="AE64" i="10"/>
  <c r="AF64" i="10"/>
  <c r="AG64" i="10"/>
  <c r="AC65" i="10"/>
  <c r="AD65" i="10"/>
  <c r="AE65" i="10"/>
  <c r="AF65" i="10"/>
  <c r="AG65" i="10"/>
  <c r="AC66" i="10"/>
  <c r="AD66" i="10"/>
  <c r="AE66" i="10"/>
  <c r="AF66" i="10"/>
  <c r="AG66" i="10"/>
  <c r="AC67" i="10"/>
  <c r="AD67" i="10"/>
  <c r="AE67" i="10"/>
  <c r="AF67" i="10"/>
  <c r="AG67" i="10"/>
  <c r="AD68" i="10"/>
  <c r="AE68" i="10"/>
  <c r="AF68" i="10"/>
  <c r="AG68" i="10"/>
  <c r="AC69" i="10"/>
  <c r="AD69" i="10"/>
  <c r="AE69" i="10"/>
  <c r="AF69" i="10"/>
  <c r="AG69" i="10"/>
  <c r="AC70" i="10"/>
  <c r="AD70" i="10"/>
  <c r="AE70" i="10"/>
  <c r="AF70" i="10"/>
  <c r="AG70" i="10"/>
  <c r="AC71" i="10"/>
  <c r="AD71" i="10"/>
  <c r="AE71" i="10"/>
  <c r="AF71" i="10"/>
  <c r="AG71" i="10"/>
  <c r="AC72" i="10"/>
  <c r="AD72" i="10"/>
  <c r="AE72" i="10"/>
  <c r="AF72" i="10"/>
  <c r="AG72" i="10"/>
  <c r="AC73" i="10"/>
  <c r="AD73" i="10"/>
  <c r="AE73" i="10"/>
  <c r="AF73" i="10"/>
  <c r="AG73" i="10"/>
  <c r="AC74" i="10"/>
  <c r="AD74" i="10"/>
  <c r="AE74" i="10"/>
  <c r="AF74" i="10"/>
  <c r="AG74" i="10"/>
  <c r="AC75" i="10"/>
  <c r="AD75" i="10"/>
  <c r="AE75" i="10"/>
  <c r="AF75" i="10"/>
  <c r="AG75" i="10"/>
  <c r="AC76" i="10"/>
  <c r="AD76" i="10"/>
  <c r="AE76" i="10"/>
  <c r="AF76" i="10"/>
  <c r="AG76" i="10"/>
  <c r="AC77" i="10"/>
  <c r="AD77" i="10"/>
  <c r="AE77" i="10"/>
  <c r="AF77" i="10"/>
  <c r="AG77" i="10"/>
  <c r="AC78" i="10"/>
  <c r="AD78" i="10"/>
  <c r="AE78" i="10"/>
  <c r="AF78" i="10"/>
  <c r="AG78" i="10"/>
  <c r="AC79" i="10"/>
  <c r="AD79" i="10"/>
  <c r="AE79" i="10"/>
  <c r="AF79" i="10"/>
  <c r="AG79" i="10"/>
  <c r="AC80" i="10"/>
  <c r="AD80" i="10"/>
  <c r="AE80" i="10"/>
  <c r="AF80" i="10"/>
  <c r="AG80" i="10"/>
  <c r="AC81" i="10"/>
  <c r="AD81" i="10"/>
  <c r="AE81" i="10"/>
  <c r="AF81" i="10"/>
  <c r="AG81" i="10"/>
  <c r="AC82" i="10"/>
  <c r="AD82" i="10"/>
  <c r="AE82" i="10"/>
  <c r="AF82" i="10"/>
  <c r="AG82" i="10"/>
  <c r="AC83" i="10"/>
  <c r="AD83" i="10"/>
  <c r="AE83" i="10"/>
  <c r="AF83" i="10"/>
  <c r="AG83" i="10"/>
  <c r="AG4" i="10"/>
  <c r="AF4" i="10"/>
  <c r="AE4" i="10"/>
  <c r="AD4" i="10"/>
  <c r="T5" i="10"/>
  <c r="T6" i="10"/>
  <c r="T7" i="10"/>
  <c r="T8" i="10"/>
  <c r="T9" i="10"/>
  <c r="T10" i="10"/>
  <c r="T11" i="10"/>
  <c r="T12" i="10"/>
  <c r="T13" i="10"/>
  <c r="T14" i="10"/>
  <c r="T15" i="10"/>
  <c r="T16" i="10"/>
  <c r="T17" i="10"/>
  <c r="T18" i="10"/>
  <c r="T19" i="10"/>
  <c r="T20" i="10"/>
  <c r="T21" i="10"/>
  <c r="T22" i="10"/>
  <c r="T23" i="10"/>
  <c r="T24" i="10"/>
  <c r="T25" i="10"/>
  <c r="T26" i="10"/>
  <c r="T27" i="10"/>
  <c r="T28" i="10"/>
  <c r="T29" i="10"/>
  <c r="T30" i="10"/>
  <c r="T31" i="10"/>
  <c r="T32" i="10"/>
  <c r="T33" i="10"/>
  <c r="T34" i="10"/>
  <c r="T35" i="10"/>
  <c r="T36" i="10"/>
  <c r="T37" i="10"/>
  <c r="T38" i="10"/>
  <c r="T39" i="10"/>
  <c r="T40" i="10"/>
  <c r="T41" i="10"/>
  <c r="T42" i="10"/>
  <c r="T43" i="10"/>
  <c r="T44" i="10"/>
  <c r="T45" i="10"/>
  <c r="T46" i="10"/>
  <c r="T47" i="10"/>
  <c r="T48" i="10"/>
  <c r="T49" i="10"/>
  <c r="T50" i="10"/>
  <c r="T51" i="10"/>
  <c r="T52" i="10"/>
  <c r="T53" i="10"/>
  <c r="T54" i="10"/>
  <c r="T55" i="10"/>
  <c r="T56" i="10"/>
  <c r="T57" i="10"/>
  <c r="T58" i="10"/>
  <c r="T59" i="10"/>
  <c r="T60" i="10"/>
  <c r="T61" i="10"/>
  <c r="T62" i="10"/>
  <c r="T63" i="10"/>
  <c r="T64" i="10"/>
  <c r="T65" i="10"/>
  <c r="T66" i="10"/>
  <c r="T67" i="10"/>
  <c r="T68" i="10"/>
  <c r="T69" i="10"/>
  <c r="T70" i="10"/>
  <c r="T71" i="10"/>
  <c r="T72" i="10"/>
  <c r="T73" i="10"/>
  <c r="T74" i="10"/>
  <c r="T75" i="10"/>
  <c r="T76" i="10"/>
  <c r="T77" i="10"/>
  <c r="T78" i="10"/>
  <c r="T79" i="10"/>
  <c r="T80" i="10"/>
  <c r="T81" i="10"/>
  <c r="T82" i="10"/>
  <c r="T83" i="10"/>
  <c r="T4" i="10"/>
  <c r="S5" i="10"/>
  <c r="P5" i="11" s="1"/>
  <c r="S6" i="10"/>
  <c r="P6" i="11" s="1"/>
  <c r="S7" i="10"/>
  <c r="P7" i="11" s="1"/>
  <c r="S8" i="10"/>
  <c r="P8" i="11" s="1"/>
  <c r="S9" i="10"/>
  <c r="P9" i="11" s="1"/>
  <c r="S10" i="10"/>
  <c r="P10" i="11" s="1"/>
  <c r="S11" i="10"/>
  <c r="P11" i="11" s="1"/>
  <c r="S12" i="10"/>
  <c r="P12" i="11" s="1"/>
  <c r="S13" i="10"/>
  <c r="P13" i="11" s="1"/>
  <c r="S14" i="10"/>
  <c r="P14" i="11" s="1"/>
  <c r="S15" i="10"/>
  <c r="P15" i="11" s="1"/>
  <c r="S16" i="10"/>
  <c r="P16" i="11" s="1"/>
  <c r="S17" i="10"/>
  <c r="P17" i="11" s="1"/>
  <c r="S18" i="10"/>
  <c r="P18" i="11" s="1"/>
  <c r="S19" i="10"/>
  <c r="P19" i="11" s="1"/>
  <c r="S20" i="10"/>
  <c r="P20" i="11" s="1"/>
  <c r="S21" i="10"/>
  <c r="P21" i="11" s="1"/>
  <c r="S22" i="10"/>
  <c r="P22" i="11" s="1"/>
  <c r="S23" i="10"/>
  <c r="P23" i="11" s="1"/>
  <c r="S24" i="10"/>
  <c r="P24" i="11" s="1"/>
  <c r="S25" i="10"/>
  <c r="P25" i="11" s="1"/>
  <c r="S26" i="10"/>
  <c r="P26" i="11" s="1"/>
  <c r="S27" i="10"/>
  <c r="P27" i="11" s="1"/>
  <c r="S28" i="10"/>
  <c r="P28" i="11" s="1"/>
  <c r="S29" i="10"/>
  <c r="P29" i="11" s="1"/>
  <c r="S30" i="10"/>
  <c r="P30" i="11" s="1"/>
  <c r="S31" i="10"/>
  <c r="P31" i="11" s="1"/>
  <c r="S32" i="10"/>
  <c r="P32" i="11" s="1"/>
  <c r="S33" i="10"/>
  <c r="P33" i="11" s="1"/>
  <c r="S34" i="10"/>
  <c r="P34" i="11" s="1"/>
  <c r="S35" i="10"/>
  <c r="P35" i="11" s="1"/>
  <c r="S36" i="10"/>
  <c r="P36" i="11" s="1"/>
  <c r="S37" i="10"/>
  <c r="P37" i="11" s="1"/>
  <c r="S38" i="10"/>
  <c r="P38" i="11" s="1"/>
  <c r="S39" i="10"/>
  <c r="P39" i="11" s="1"/>
  <c r="S40" i="10"/>
  <c r="P40" i="11" s="1"/>
  <c r="S41" i="10"/>
  <c r="P41" i="11" s="1"/>
  <c r="S42" i="10"/>
  <c r="P42" i="11" s="1"/>
  <c r="S43" i="10"/>
  <c r="P43" i="11" s="1"/>
  <c r="S44" i="10"/>
  <c r="P44" i="11" s="1"/>
  <c r="S45" i="10"/>
  <c r="P45" i="11" s="1"/>
  <c r="S46" i="10"/>
  <c r="P46" i="11" s="1"/>
  <c r="S47" i="10"/>
  <c r="P47" i="11" s="1"/>
  <c r="S48" i="10"/>
  <c r="P48" i="11" s="1"/>
  <c r="S49" i="10"/>
  <c r="P49" i="11" s="1"/>
  <c r="S50" i="10"/>
  <c r="P50" i="11" s="1"/>
  <c r="S51" i="10"/>
  <c r="P51" i="11" s="1"/>
  <c r="S52" i="10"/>
  <c r="P52" i="11" s="1"/>
  <c r="S53" i="10"/>
  <c r="P53" i="11" s="1"/>
  <c r="S54" i="10"/>
  <c r="P54" i="11" s="1"/>
  <c r="S55" i="10"/>
  <c r="P55" i="11" s="1"/>
  <c r="S56" i="10"/>
  <c r="P56" i="11" s="1"/>
  <c r="S57" i="10"/>
  <c r="P57" i="11" s="1"/>
  <c r="S58" i="10"/>
  <c r="P58" i="11" s="1"/>
  <c r="S59" i="10"/>
  <c r="P59" i="11" s="1"/>
  <c r="S60" i="10"/>
  <c r="P60" i="11" s="1"/>
  <c r="S61" i="10"/>
  <c r="P61" i="11" s="1"/>
  <c r="S62" i="10"/>
  <c r="P62" i="11" s="1"/>
  <c r="S63" i="10"/>
  <c r="P63" i="11" s="1"/>
  <c r="S64" i="10"/>
  <c r="P64" i="11" s="1"/>
  <c r="S65" i="10"/>
  <c r="P65" i="11" s="1"/>
  <c r="S66" i="10"/>
  <c r="P66" i="11" s="1"/>
  <c r="S67" i="10"/>
  <c r="P67" i="11" s="1"/>
  <c r="S68" i="10"/>
  <c r="P68" i="11" s="1"/>
  <c r="S69" i="10"/>
  <c r="P69" i="11" s="1"/>
  <c r="S70" i="10"/>
  <c r="P70" i="11" s="1"/>
  <c r="S71" i="10"/>
  <c r="P71" i="11" s="1"/>
  <c r="S72" i="10"/>
  <c r="P72" i="11" s="1"/>
  <c r="S73" i="10"/>
  <c r="P73" i="11" s="1"/>
  <c r="S74" i="10"/>
  <c r="P74" i="11" s="1"/>
  <c r="S75" i="10"/>
  <c r="P75" i="11" s="1"/>
  <c r="S76" i="10"/>
  <c r="P76" i="11" s="1"/>
  <c r="S77" i="10"/>
  <c r="P77" i="11" s="1"/>
  <c r="S78" i="10"/>
  <c r="P78" i="11" s="1"/>
  <c r="S79" i="10"/>
  <c r="P79" i="11" s="1"/>
  <c r="S80" i="10"/>
  <c r="P80" i="11" s="1"/>
  <c r="S81" i="10"/>
  <c r="P81" i="11" s="1"/>
  <c r="S82" i="10"/>
  <c r="P82" i="11" s="1"/>
  <c r="S83" i="10"/>
  <c r="P83" i="11" s="1"/>
  <c r="S4" i="10"/>
  <c r="P4" i="11" s="1"/>
  <c r="R5" i="10"/>
  <c r="O5" i="11" s="1"/>
  <c r="R6" i="10"/>
  <c r="O6" i="11" s="1"/>
  <c r="R7" i="10"/>
  <c r="O7" i="11" s="1"/>
  <c r="R8" i="10"/>
  <c r="O8" i="11" s="1"/>
  <c r="R9" i="10"/>
  <c r="O9" i="11" s="1"/>
  <c r="R10" i="10"/>
  <c r="O10" i="11" s="1"/>
  <c r="R11" i="10"/>
  <c r="O11" i="11" s="1"/>
  <c r="R12" i="10"/>
  <c r="O12" i="11" s="1"/>
  <c r="R13" i="10"/>
  <c r="O13" i="11" s="1"/>
  <c r="R14" i="10"/>
  <c r="O14" i="11" s="1"/>
  <c r="R15" i="10"/>
  <c r="O15" i="11" s="1"/>
  <c r="R16" i="10"/>
  <c r="O16" i="11" s="1"/>
  <c r="R17" i="10"/>
  <c r="O17" i="11" s="1"/>
  <c r="R18" i="10"/>
  <c r="O18" i="11" s="1"/>
  <c r="R19" i="10"/>
  <c r="O19" i="11" s="1"/>
  <c r="R20" i="10"/>
  <c r="O20" i="11" s="1"/>
  <c r="R21" i="10"/>
  <c r="O21" i="11" s="1"/>
  <c r="R22" i="10"/>
  <c r="O22" i="11" s="1"/>
  <c r="R23" i="10"/>
  <c r="O23" i="11" s="1"/>
  <c r="R24" i="10"/>
  <c r="O24" i="11" s="1"/>
  <c r="R25" i="10"/>
  <c r="O25" i="11" s="1"/>
  <c r="R26" i="10"/>
  <c r="O26" i="11" s="1"/>
  <c r="R27" i="10"/>
  <c r="O27" i="11" s="1"/>
  <c r="R28" i="10"/>
  <c r="O28" i="11" s="1"/>
  <c r="R29" i="10"/>
  <c r="O29" i="11" s="1"/>
  <c r="R30" i="10"/>
  <c r="O30" i="11" s="1"/>
  <c r="R31" i="10"/>
  <c r="O31" i="11" s="1"/>
  <c r="R32" i="10"/>
  <c r="O32" i="11" s="1"/>
  <c r="R33" i="10"/>
  <c r="O33" i="11" s="1"/>
  <c r="R34" i="10"/>
  <c r="O34" i="11" s="1"/>
  <c r="R35" i="10"/>
  <c r="O35" i="11" s="1"/>
  <c r="R36" i="10"/>
  <c r="O36" i="11" s="1"/>
  <c r="R37" i="10"/>
  <c r="O37" i="11" s="1"/>
  <c r="R38" i="10"/>
  <c r="O38" i="11" s="1"/>
  <c r="R39" i="10"/>
  <c r="O39" i="11" s="1"/>
  <c r="R40" i="10"/>
  <c r="O40" i="11" s="1"/>
  <c r="R41" i="10"/>
  <c r="O41" i="11" s="1"/>
  <c r="R42" i="10"/>
  <c r="O42" i="11" s="1"/>
  <c r="R43" i="10"/>
  <c r="O43" i="11" s="1"/>
  <c r="R44" i="10"/>
  <c r="O44" i="11" s="1"/>
  <c r="R45" i="10"/>
  <c r="O45" i="11" s="1"/>
  <c r="R46" i="10"/>
  <c r="O46" i="11" s="1"/>
  <c r="R47" i="10"/>
  <c r="O47" i="11" s="1"/>
  <c r="R48" i="10"/>
  <c r="O48" i="11" s="1"/>
  <c r="R49" i="10"/>
  <c r="O49" i="11" s="1"/>
  <c r="R50" i="10"/>
  <c r="O50" i="11" s="1"/>
  <c r="R51" i="10"/>
  <c r="O51" i="11" s="1"/>
  <c r="R52" i="10"/>
  <c r="O52" i="11" s="1"/>
  <c r="R53" i="10"/>
  <c r="O53" i="11" s="1"/>
  <c r="R54" i="10"/>
  <c r="O54" i="11" s="1"/>
  <c r="R55" i="10"/>
  <c r="O55" i="11" s="1"/>
  <c r="R56" i="10"/>
  <c r="O56" i="11" s="1"/>
  <c r="R57" i="10"/>
  <c r="O57" i="11" s="1"/>
  <c r="R58" i="10"/>
  <c r="O58" i="11" s="1"/>
  <c r="R59" i="10"/>
  <c r="O59" i="11" s="1"/>
  <c r="R60" i="10"/>
  <c r="O60" i="11" s="1"/>
  <c r="R61" i="10"/>
  <c r="O61" i="11" s="1"/>
  <c r="R62" i="10"/>
  <c r="O62" i="11" s="1"/>
  <c r="R63" i="10"/>
  <c r="O63" i="11" s="1"/>
  <c r="R64" i="10"/>
  <c r="O64" i="11" s="1"/>
  <c r="R65" i="10"/>
  <c r="O65" i="11" s="1"/>
  <c r="R66" i="10"/>
  <c r="O66" i="11" s="1"/>
  <c r="R67" i="10"/>
  <c r="O67" i="11" s="1"/>
  <c r="R69" i="10"/>
  <c r="O69" i="11" s="1"/>
  <c r="R70" i="10"/>
  <c r="O70" i="11" s="1"/>
  <c r="R71" i="10"/>
  <c r="O71" i="11" s="1"/>
  <c r="R72" i="10"/>
  <c r="O72" i="11" s="1"/>
  <c r="R73" i="10"/>
  <c r="O73" i="11" s="1"/>
  <c r="R74" i="10"/>
  <c r="O74" i="11" s="1"/>
  <c r="R75" i="10"/>
  <c r="O75" i="11" s="1"/>
  <c r="R76" i="10"/>
  <c r="O76" i="11" s="1"/>
  <c r="R77" i="10"/>
  <c r="O77" i="11" s="1"/>
  <c r="R78" i="10"/>
  <c r="O78" i="11" s="1"/>
  <c r="R79" i="10"/>
  <c r="O79" i="11" s="1"/>
  <c r="R80" i="10"/>
  <c r="O80" i="11" s="1"/>
  <c r="R81" i="10"/>
  <c r="O81" i="11" s="1"/>
  <c r="R82" i="10"/>
  <c r="O82" i="11" s="1"/>
  <c r="R83" i="10"/>
  <c r="O83" i="11" s="1"/>
  <c r="R4" i="10"/>
  <c r="O4" i="11" s="1"/>
  <c r="Q5" i="10"/>
  <c r="N5" i="11" s="1"/>
  <c r="Q6" i="10"/>
  <c r="N6" i="11" s="1"/>
  <c r="Q7" i="10"/>
  <c r="N7" i="11" s="1"/>
  <c r="Q8" i="10"/>
  <c r="N8" i="11" s="1"/>
  <c r="Q9" i="10"/>
  <c r="N9" i="11" s="1"/>
  <c r="Q10" i="10"/>
  <c r="N10" i="11" s="1"/>
  <c r="Q11" i="10"/>
  <c r="N11" i="11" s="1"/>
  <c r="Q12" i="10"/>
  <c r="N12" i="11" s="1"/>
  <c r="Q13" i="10"/>
  <c r="N13" i="11" s="1"/>
  <c r="Q14" i="10"/>
  <c r="N14" i="11" s="1"/>
  <c r="Q15" i="10"/>
  <c r="N15" i="11" s="1"/>
  <c r="Q16" i="10"/>
  <c r="N16" i="11" s="1"/>
  <c r="Q17" i="10"/>
  <c r="N17" i="11" s="1"/>
  <c r="Q18" i="10"/>
  <c r="N18" i="11" s="1"/>
  <c r="Q19" i="10"/>
  <c r="N19" i="11" s="1"/>
  <c r="Q20" i="10"/>
  <c r="N20" i="11" s="1"/>
  <c r="Q21" i="10"/>
  <c r="N21" i="11" s="1"/>
  <c r="Q22" i="10"/>
  <c r="N22" i="11" s="1"/>
  <c r="Q23" i="10"/>
  <c r="N23" i="11" s="1"/>
  <c r="Q24" i="10"/>
  <c r="N24" i="11" s="1"/>
  <c r="Q25" i="10"/>
  <c r="N25" i="11" s="1"/>
  <c r="Q26" i="10"/>
  <c r="N26" i="11" s="1"/>
  <c r="Q27" i="10"/>
  <c r="N27" i="11" s="1"/>
  <c r="Q28" i="10"/>
  <c r="N28" i="11" s="1"/>
  <c r="Q29" i="10"/>
  <c r="N29" i="11" s="1"/>
  <c r="Q30" i="10"/>
  <c r="N30" i="11" s="1"/>
  <c r="Q31" i="10"/>
  <c r="N31" i="11" s="1"/>
  <c r="Q32" i="10"/>
  <c r="N32" i="11" s="1"/>
  <c r="Q33" i="10"/>
  <c r="N33" i="11" s="1"/>
  <c r="Q34" i="10"/>
  <c r="N34" i="11" s="1"/>
  <c r="Q35" i="10"/>
  <c r="N35" i="11" s="1"/>
  <c r="Q36" i="10"/>
  <c r="N36" i="11" s="1"/>
  <c r="Q37" i="10"/>
  <c r="N37" i="11" s="1"/>
  <c r="Q38" i="10"/>
  <c r="N38" i="11" s="1"/>
  <c r="Q39" i="10"/>
  <c r="N39" i="11" s="1"/>
  <c r="Q40" i="10"/>
  <c r="N40" i="11" s="1"/>
  <c r="Q41" i="10"/>
  <c r="N41" i="11" s="1"/>
  <c r="Q42" i="10"/>
  <c r="N42" i="11" s="1"/>
  <c r="Q43" i="10"/>
  <c r="N43" i="11" s="1"/>
  <c r="Q44" i="10"/>
  <c r="N44" i="11" s="1"/>
  <c r="Q45" i="10"/>
  <c r="N45" i="11" s="1"/>
  <c r="Q46" i="10"/>
  <c r="N46" i="11" s="1"/>
  <c r="Q47" i="10"/>
  <c r="N47" i="11" s="1"/>
  <c r="Q48" i="10"/>
  <c r="N48" i="11" s="1"/>
  <c r="Q49" i="10"/>
  <c r="N49" i="11" s="1"/>
  <c r="Q50" i="10"/>
  <c r="N50" i="11" s="1"/>
  <c r="Q51" i="10"/>
  <c r="N51" i="11" s="1"/>
  <c r="Q52" i="10"/>
  <c r="N52" i="11" s="1"/>
  <c r="Q53" i="10"/>
  <c r="N53" i="11" s="1"/>
  <c r="Q54" i="10"/>
  <c r="N54" i="11" s="1"/>
  <c r="Q55" i="10"/>
  <c r="N55" i="11" s="1"/>
  <c r="Q56" i="10"/>
  <c r="N56" i="11" s="1"/>
  <c r="Q57" i="10"/>
  <c r="N57" i="11" s="1"/>
  <c r="Q58" i="10"/>
  <c r="N58" i="11" s="1"/>
  <c r="Q59" i="10"/>
  <c r="N59" i="11" s="1"/>
  <c r="Q60" i="10"/>
  <c r="N60" i="11" s="1"/>
  <c r="Q61" i="10"/>
  <c r="N61" i="11" s="1"/>
  <c r="Q62" i="10"/>
  <c r="N62" i="11" s="1"/>
  <c r="Q63" i="10"/>
  <c r="N63" i="11" s="1"/>
  <c r="Q64" i="10"/>
  <c r="N64" i="11" s="1"/>
  <c r="Q65" i="10"/>
  <c r="N65" i="11" s="1"/>
  <c r="Q66" i="10"/>
  <c r="N66" i="11" s="1"/>
  <c r="Q67" i="10"/>
  <c r="N67" i="11" s="1"/>
  <c r="Q68" i="10"/>
  <c r="N68" i="11" s="1"/>
  <c r="Q69" i="10"/>
  <c r="N69" i="11" s="1"/>
  <c r="Q70" i="10"/>
  <c r="N70" i="11" s="1"/>
  <c r="Q71" i="10"/>
  <c r="N71" i="11" s="1"/>
  <c r="Q72" i="10"/>
  <c r="N72" i="11" s="1"/>
  <c r="Q73" i="10"/>
  <c r="N73" i="11" s="1"/>
  <c r="Q74" i="10"/>
  <c r="N74" i="11" s="1"/>
  <c r="Q75" i="10"/>
  <c r="N75" i="11" s="1"/>
  <c r="Q76" i="10"/>
  <c r="N76" i="11" s="1"/>
  <c r="Q77" i="10"/>
  <c r="N77" i="11" s="1"/>
  <c r="Q78" i="10"/>
  <c r="N78" i="11" s="1"/>
  <c r="Q79" i="10"/>
  <c r="N79" i="11" s="1"/>
  <c r="Q80" i="10"/>
  <c r="N80" i="11" s="1"/>
  <c r="Q81" i="10"/>
  <c r="N81" i="11" s="1"/>
  <c r="Q82" i="10"/>
  <c r="N82" i="11" s="1"/>
  <c r="Q83" i="10"/>
  <c r="N83" i="11" s="1"/>
  <c r="Q4" i="10"/>
  <c r="N4" i="11" s="1"/>
  <c r="P5" i="10"/>
  <c r="M5" i="11" s="1"/>
  <c r="P6" i="10"/>
  <c r="M6" i="11" s="1"/>
  <c r="P7" i="10"/>
  <c r="M7" i="11" s="1"/>
  <c r="P8" i="10"/>
  <c r="M8" i="11" s="1"/>
  <c r="P9" i="10"/>
  <c r="M9" i="11" s="1"/>
  <c r="P10" i="10"/>
  <c r="M10" i="11" s="1"/>
  <c r="P11" i="10"/>
  <c r="M11" i="11" s="1"/>
  <c r="P12" i="10"/>
  <c r="M12" i="11" s="1"/>
  <c r="P13" i="10"/>
  <c r="M13" i="11" s="1"/>
  <c r="P14" i="10"/>
  <c r="M14" i="11" s="1"/>
  <c r="P15" i="10"/>
  <c r="M15" i="11" s="1"/>
  <c r="P16" i="10"/>
  <c r="M16" i="11" s="1"/>
  <c r="P17" i="10"/>
  <c r="M17" i="11" s="1"/>
  <c r="P18" i="10"/>
  <c r="M18" i="11" s="1"/>
  <c r="P19" i="10"/>
  <c r="M19" i="11" s="1"/>
  <c r="P20" i="10"/>
  <c r="M20" i="11" s="1"/>
  <c r="P21" i="10"/>
  <c r="M21" i="11" s="1"/>
  <c r="P22" i="10"/>
  <c r="M22" i="11" s="1"/>
  <c r="P23" i="10"/>
  <c r="M23" i="11" s="1"/>
  <c r="P24" i="10"/>
  <c r="M24" i="11" s="1"/>
  <c r="P25" i="10"/>
  <c r="M25" i="11" s="1"/>
  <c r="P26" i="10"/>
  <c r="M26" i="11" s="1"/>
  <c r="P27" i="10"/>
  <c r="M27" i="11" s="1"/>
  <c r="P28" i="10"/>
  <c r="M28" i="11" s="1"/>
  <c r="P29" i="10"/>
  <c r="M29" i="11" s="1"/>
  <c r="P30" i="10"/>
  <c r="M30" i="11" s="1"/>
  <c r="P31" i="10"/>
  <c r="M31" i="11" s="1"/>
  <c r="P32" i="10"/>
  <c r="M32" i="11" s="1"/>
  <c r="P33" i="10"/>
  <c r="M33" i="11" s="1"/>
  <c r="P34" i="10"/>
  <c r="M34" i="11" s="1"/>
  <c r="P35" i="10"/>
  <c r="M35" i="11" s="1"/>
  <c r="P36" i="10"/>
  <c r="M36" i="11" s="1"/>
  <c r="P37" i="10"/>
  <c r="M37" i="11" s="1"/>
  <c r="P38" i="10"/>
  <c r="M38" i="11" s="1"/>
  <c r="P39" i="10"/>
  <c r="M39" i="11" s="1"/>
  <c r="P40" i="10"/>
  <c r="M40" i="11" s="1"/>
  <c r="P41" i="10"/>
  <c r="M41" i="11" s="1"/>
  <c r="P42" i="10"/>
  <c r="M42" i="11" s="1"/>
  <c r="P43" i="10"/>
  <c r="M43" i="11" s="1"/>
  <c r="P44" i="10"/>
  <c r="M44" i="11" s="1"/>
  <c r="P45" i="10"/>
  <c r="M45" i="11" s="1"/>
  <c r="P46" i="10"/>
  <c r="M46" i="11" s="1"/>
  <c r="P47" i="10"/>
  <c r="M47" i="11" s="1"/>
  <c r="P48" i="10"/>
  <c r="M48" i="11" s="1"/>
  <c r="P49" i="10"/>
  <c r="M49" i="11" s="1"/>
  <c r="P50" i="10"/>
  <c r="M50" i="11" s="1"/>
  <c r="P51" i="10"/>
  <c r="M51" i="11" s="1"/>
  <c r="P52" i="10"/>
  <c r="M52" i="11" s="1"/>
  <c r="P53" i="10"/>
  <c r="M53" i="11" s="1"/>
  <c r="P54" i="10"/>
  <c r="M54" i="11" s="1"/>
  <c r="P55" i="10"/>
  <c r="M55" i="11" s="1"/>
  <c r="P56" i="10"/>
  <c r="M56" i="11" s="1"/>
  <c r="P57" i="10"/>
  <c r="M57" i="11" s="1"/>
  <c r="P58" i="10"/>
  <c r="M58" i="11" s="1"/>
  <c r="P59" i="10"/>
  <c r="M59" i="11" s="1"/>
  <c r="P60" i="10"/>
  <c r="M60" i="11" s="1"/>
  <c r="P61" i="10"/>
  <c r="M61" i="11" s="1"/>
  <c r="P62" i="10"/>
  <c r="M62" i="11" s="1"/>
  <c r="P63" i="10"/>
  <c r="M63" i="11" s="1"/>
  <c r="P64" i="10"/>
  <c r="M64" i="11" s="1"/>
  <c r="P65" i="10"/>
  <c r="M65" i="11" s="1"/>
  <c r="P66" i="10"/>
  <c r="M66" i="11" s="1"/>
  <c r="P67" i="10"/>
  <c r="M67" i="11" s="1"/>
  <c r="P68" i="10"/>
  <c r="M68" i="11" s="1"/>
  <c r="P69" i="10"/>
  <c r="M69" i="11" s="1"/>
  <c r="P70" i="10"/>
  <c r="M70" i="11" s="1"/>
  <c r="P71" i="10"/>
  <c r="M71" i="11" s="1"/>
  <c r="P72" i="10"/>
  <c r="M72" i="11" s="1"/>
  <c r="P73" i="10"/>
  <c r="M73" i="11" s="1"/>
  <c r="P74" i="10"/>
  <c r="M74" i="11" s="1"/>
  <c r="P75" i="10"/>
  <c r="M75" i="11" s="1"/>
  <c r="P76" i="10"/>
  <c r="M76" i="11" s="1"/>
  <c r="P77" i="10"/>
  <c r="M77" i="11" s="1"/>
  <c r="P78" i="10"/>
  <c r="M78" i="11" s="1"/>
  <c r="P79" i="10"/>
  <c r="M79" i="11" s="1"/>
  <c r="P80" i="10"/>
  <c r="M80" i="11" s="1"/>
  <c r="P81" i="10"/>
  <c r="M81" i="11" s="1"/>
  <c r="P82" i="10"/>
  <c r="M82" i="11" s="1"/>
  <c r="P83" i="10"/>
  <c r="M83" i="11" s="1"/>
  <c r="M5" i="10"/>
  <c r="M6" i="10"/>
  <c r="M7" i="10"/>
  <c r="M8" i="10"/>
  <c r="M9" i="10"/>
  <c r="M10" i="10"/>
  <c r="M11" i="10"/>
  <c r="M12" i="10"/>
  <c r="M13" i="10"/>
  <c r="M14" i="10"/>
  <c r="M15" i="10"/>
  <c r="M16" i="10"/>
  <c r="M17" i="10"/>
  <c r="M18" i="10"/>
  <c r="M19" i="10"/>
  <c r="M20" i="10"/>
  <c r="M21" i="10"/>
  <c r="M22" i="10"/>
  <c r="M23" i="10"/>
  <c r="M24" i="10"/>
  <c r="M25" i="10"/>
  <c r="M26" i="10"/>
  <c r="M27" i="10"/>
  <c r="M28" i="10"/>
  <c r="M29" i="10"/>
  <c r="M30" i="10"/>
  <c r="M31" i="10"/>
  <c r="M32" i="10"/>
  <c r="M33" i="10"/>
  <c r="M34" i="10"/>
  <c r="M35" i="10"/>
  <c r="M36" i="10"/>
  <c r="M37" i="10"/>
  <c r="M38" i="10"/>
  <c r="M39" i="10"/>
  <c r="M40" i="10"/>
  <c r="M41" i="10"/>
  <c r="M42" i="10"/>
  <c r="M43" i="10"/>
  <c r="M44" i="10"/>
  <c r="M45" i="10"/>
  <c r="M46" i="10"/>
  <c r="M47" i="10"/>
  <c r="M48" i="10"/>
  <c r="M49" i="10"/>
  <c r="M50" i="10"/>
  <c r="M51" i="10"/>
  <c r="M52" i="10"/>
  <c r="M53" i="10"/>
  <c r="M54" i="10"/>
  <c r="M55" i="10"/>
  <c r="M56" i="10"/>
  <c r="M57" i="10"/>
  <c r="M58" i="10"/>
  <c r="M59" i="10"/>
  <c r="M60" i="10"/>
  <c r="M61" i="10"/>
  <c r="M62" i="10"/>
  <c r="M63" i="10"/>
  <c r="M64" i="10"/>
  <c r="M65" i="10"/>
  <c r="M66" i="10"/>
  <c r="M67" i="10"/>
  <c r="M68" i="10"/>
  <c r="M69" i="10"/>
  <c r="M70" i="10"/>
  <c r="M71" i="10"/>
  <c r="M72" i="10"/>
  <c r="M73" i="10"/>
  <c r="M74" i="10"/>
  <c r="M75" i="10"/>
  <c r="M76" i="10"/>
  <c r="M77" i="10"/>
  <c r="M78" i="10"/>
  <c r="M79" i="10"/>
  <c r="M80" i="10"/>
  <c r="M81" i="10"/>
  <c r="M82" i="10"/>
  <c r="M83" i="10"/>
  <c r="M4" i="10"/>
  <c r="L5" i="10"/>
  <c r="K5" i="11" s="1"/>
  <c r="L6" i="10"/>
  <c r="K6" i="11" s="1"/>
  <c r="L7" i="10"/>
  <c r="K7" i="11" s="1"/>
  <c r="L8" i="10"/>
  <c r="K8" i="11" s="1"/>
  <c r="L9" i="10"/>
  <c r="K9" i="11" s="1"/>
  <c r="L10" i="10"/>
  <c r="K10" i="11" s="1"/>
  <c r="L11" i="10"/>
  <c r="K11" i="11" s="1"/>
  <c r="L12" i="10"/>
  <c r="K12" i="11" s="1"/>
  <c r="L13" i="10"/>
  <c r="K13" i="11" s="1"/>
  <c r="L14" i="10"/>
  <c r="K14" i="11" s="1"/>
  <c r="L15" i="10"/>
  <c r="K15" i="11" s="1"/>
  <c r="L16" i="10"/>
  <c r="K16" i="11" s="1"/>
  <c r="L17" i="10"/>
  <c r="K17" i="11" s="1"/>
  <c r="L18" i="10"/>
  <c r="K18" i="11" s="1"/>
  <c r="L19" i="10"/>
  <c r="K19" i="11" s="1"/>
  <c r="L20" i="10"/>
  <c r="K20" i="11" s="1"/>
  <c r="L21" i="10"/>
  <c r="K21" i="11" s="1"/>
  <c r="L22" i="10"/>
  <c r="K22" i="11" s="1"/>
  <c r="L23" i="10"/>
  <c r="K23" i="11" s="1"/>
  <c r="L24" i="10"/>
  <c r="K24" i="11" s="1"/>
  <c r="L26" i="10"/>
  <c r="K26" i="11" s="1"/>
  <c r="L27" i="10"/>
  <c r="K27" i="11" s="1"/>
  <c r="L28" i="10"/>
  <c r="K28" i="11" s="1"/>
  <c r="L29" i="10"/>
  <c r="K29" i="11" s="1"/>
  <c r="L30" i="10"/>
  <c r="K30" i="11" s="1"/>
  <c r="L31" i="10"/>
  <c r="K31" i="11" s="1"/>
  <c r="L32" i="10"/>
  <c r="K32" i="11" s="1"/>
  <c r="L33" i="10"/>
  <c r="K33" i="11" s="1"/>
  <c r="L34" i="10"/>
  <c r="K34" i="11" s="1"/>
  <c r="L35" i="10"/>
  <c r="K35" i="11" s="1"/>
  <c r="L36" i="10"/>
  <c r="K36" i="11" s="1"/>
  <c r="L37" i="10"/>
  <c r="K37" i="11" s="1"/>
  <c r="L38" i="10"/>
  <c r="K38" i="11" s="1"/>
  <c r="L39" i="10"/>
  <c r="K39" i="11" s="1"/>
  <c r="L40" i="10"/>
  <c r="K40" i="11" s="1"/>
  <c r="L41" i="10"/>
  <c r="K41" i="11" s="1"/>
  <c r="L42" i="10"/>
  <c r="K42" i="11" s="1"/>
  <c r="L43" i="10"/>
  <c r="K43" i="11" s="1"/>
  <c r="L44" i="10"/>
  <c r="K44" i="11" s="1"/>
  <c r="L45" i="10"/>
  <c r="K45" i="11" s="1"/>
  <c r="L46" i="10"/>
  <c r="K46" i="11" s="1"/>
  <c r="L47" i="10"/>
  <c r="K47" i="11" s="1"/>
  <c r="L48" i="10"/>
  <c r="K48" i="11" s="1"/>
  <c r="L49" i="10"/>
  <c r="K49" i="11" s="1"/>
  <c r="L50" i="10"/>
  <c r="K50" i="11" s="1"/>
  <c r="L51" i="10"/>
  <c r="K51" i="11" s="1"/>
  <c r="L52" i="10"/>
  <c r="K52" i="11" s="1"/>
  <c r="L53" i="10"/>
  <c r="K53" i="11" s="1"/>
  <c r="L54" i="10"/>
  <c r="K54" i="11" s="1"/>
  <c r="L55" i="10"/>
  <c r="K55" i="11" s="1"/>
  <c r="L56" i="10"/>
  <c r="K56" i="11" s="1"/>
  <c r="L57" i="10"/>
  <c r="K57" i="11" s="1"/>
  <c r="L58" i="10"/>
  <c r="K58" i="11" s="1"/>
  <c r="L59" i="10"/>
  <c r="K59" i="11" s="1"/>
  <c r="L60" i="10"/>
  <c r="K60" i="11" s="1"/>
  <c r="L61" i="10"/>
  <c r="K61" i="11" s="1"/>
  <c r="L62" i="10"/>
  <c r="K62" i="11" s="1"/>
  <c r="L63" i="10"/>
  <c r="K63" i="11" s="1"/>
  <c r="L64" i="10"/>
  <c r="K64" i="11" s="1"/>
  <c r="L65" i="10"/>
  <c r="K65" i="11" s="1"/>
  <c r="L66" i="10"/>
  <c r="K66" i="11" s="1"/>
  <c r="L67" i="10"/>
  <c r="K67" i="11" s="1"/>
  <c r="L68" i="10"/>
  <c r="K68" i="11" s="1"/>
  <c r="L69" i="10"/>
  <c r="K69" i="11" s="1"/>
  <c r="L70" i="10"/>
  <c r="K70" i="11" s="1"/>
  <c r="L71" i="10"/>
  <c r="K71" i="11" s="1"/>
  <c r="L72" i="10"/>
  <c r="K72" i="11" s="1"/>
  <c r="L73" i="10"/>
  <c r="K73" i="11" s="1"/>
  <c r="L74" i="10"/>
  <c r="K74" i="11" s="1"/>
  <c r="L75" i="10"/>
  <c r="K75" i="11" s="1"/>
  <c r="L76" i="10"/>
  <c r="K76" i="11" s="1"/>
  <c r="L77" i="10"/>
  <c r="K77" i="11" s="1"/>
  <c r="L78" i="10"/>
  <c r="K78" i="11" s="1"/>
  <c r="L79" i="10"/>
  <c r="K79" i="11" s="1"/>
  <c r="L80" i="10"/>
  <c r="K80" i="11" s="1"/>
  <c r="L81" i="10"/>
  <c r="K81" i="11" s="1"/>
  <c r="L82" i="10"/>
  <c r="K82" i="11" s="1"/>
  <c r="L83" i="10"/>
  <c r="K83" i="11" s="1"/>
  <c r="L4" i="10"/>
  <c r="K4" i="11" s="1"/>
  <c r="K5" i="10"/>
  <c r="J5" i="11" s="1"/>
  <c r="K6" i="10"/>
  <c r="J6" i="11" s="1"/>
  <c r="K7" i="10"/>
  <c r="J7" i="11" s="1"/>
  <c r="K8" i="10"/>
  <c r="J8" i="11" s="1"/>
  <c r="K9" i="10"/>
  <c r="J9" i="11" s="1"/>
  <c r="K10" i="10"/>
  <c r="J10" i="11" s="1"/>
  <c r="K11" i="10"/>
  <c r="J11" i="11" s="1"/>
  <c r="K12" i="10"/>
  <c r="J12" i="11" s="1"/>
  <c r="K13" i="10"/>
  <c r="J13" i="11" s="1"/>
  <c r="K14" i="10"/>
  <c r="J14" i="11" s="1"/>
  <c r="K15" i="10"/>
  <c r="J15" i="11" s="1"/>
  <c r="K16" i="10"/>
  <c r="J16" i="11" s="1"/>
  <c r="K17" i="10"/>
  <c r="J17" i="11" s="1"/>
  <c r="K18" i="10"/>
  <c r="J18" i="11" s="1"/>
  <c r="K19" i="10"/>
  <c r="J19" i="11" s="1"/>
  <c r="K20" i="10"/>
  <c r="J20" i="11" s="1"/>
  <c r="K21" i="10"/>
  <c r="J21" i="11" s="1"/>
  <c r="K22" i="10"/>
  <c r="J22" i="11" s="1"/>
  <c r="K23" i="10"/>
  <c r="J23" i="11" s="1"/>
  <c r="K24" i="10"/>
  <c r="J24" i="11" s="1"/>
  <c r="K25" i="10"/>
  <c r="J25" i="11" s="1"/>
  <c r="K26" i="10"/>
  <c r="J26" i="11" s="1"/>
  <c r="K27" i="10"/>
  <c r="J27" i="11" s="1"/>
  <c r="K28" i="10"/>
  <c r="J28" i="11" s="1"/>
  <c r="K29" i="10"/>
  <c r="J29" i="11" s="1"/>
  <c r="K30" i="10"/>
  <c r="J30" i="11" s="1"/>
  <c r="K31" i="10"/>
  <c r="J31" i="11" s="1"/>
  <c r="K32" i="10"/>
  <c r="J32" i="11" s="1"/>
  <c r="K33" i="10"/>
  <c r="J33" i="11" s="1"/>
  <c r="K34" i="10"/>
  <c r="J34" i="11" s="1"/>
  <c r="K35" i="10"/>
  <c r="J35" i="11" s="1"/>
  <c r="K36" i="10"/>
  <c r="J36" i="11" s="1"/>
  <c r="K37" i="10"/>
  <c r="J37" i="11" s="1"/>
  <c r="K38" i="10"/>
  <c r="J38" i="11" s="1"/>
  <c r="K39" i="10"/>
  <c r="J39" i="11" s="1"/>
  <c r="K40" i="10"/>
  <c r="J40" i="11" s="1"/>
  <c r="K41" i="10"/>
  <c r="J41" i="11" s="1"/>
  <c r="K42" i="10"/>
  <c r="J42" i="11" s="1"/>
  <c r="K43" i="10"/>
  <c r="J43" i="11" s="1"/>
  <c r="K44" i="10"/>
  <c r="J44" i="11" s="1"/>
  <c r="K45" i="10"/>
  <c r="J45" i="11" s="1"/>
  <c r="K46" i="10"/>
  <c r="J46" i="11" s="1"/>
  <c r="K47" i="10"/>
  <c r="J47" i="11" s="1"/>
  <c r="K48" i="10"/>
  <c r="J48" i="11" s="1"/>
  <c r="K49" i="10"/>
  <c r="J49" i="11" s="1"/>
  <c r="K50" i="10"/>
  <c r="J50" i="11" s="1"/>
  <c r="K51" i="10"/>
  <c r="J51" i="11" s="1"/>
  <c r="K52" i="10"/>
  <c r="J52" i="11" s="1"/>
  <c r="K53" i="10"/>
  <c r="J53" i="11" s="1"/>
  <c r="K54" i="10"/>
  <c r="J54" i="11" s="1"/>
  <c r="K55" i="10"/>
  <c r="J55" i="11" s="1"/>
  <c r="K56" i="10"/>
  <c r="J56" i="11" s="1"/>
  <c r="K57" i="10"/>
  <c r="J57" i="11" s="1"/>
  <c r="K58" i="10"/>
  <c r="J58" i="11" s="1"/>
  <c r="K59" i="10"/>
  <c r="J59" i="11" s="1"/>
  <c r="K60" i="10"/>
  <c r="J60" i="11" s="1"/>
  <c r="K61" i="10"/>
  <c r="J61" i="11" s="1"/>
  <c r="K62" i="10"/>
  <c r="J62" i="11" s="1"/>
  <c r="K63" i="10"/>
  <c r="J63" i="11" s="1"/>
  <c r="K64" i="10"/>
  <c r="J64" i="11" s="1"/>
  <c r="K65" i="10"/>
  <c r="J65" i="11" s="1"/>
  <c r="K66" i="10"/>
  <c r="J66" i="11" s="1"/>
  <c r="K67" i="10"/>
  <c r="J67" i="11" s="1"/>
  <c r="K68" i="10"/>
  <c r="J68" i="11" s="1"/>
  <c r="K69" i="10"/>
  <c r="J69" i="11" s="1"/>
  <c r="K70" i="10"/>
  <c r="J70" i="11" s="1"/>
  <c r="K71" i="10"/>
  <c r="J71" i="11" s="1"/>
  <c r="K72" i="10"/>
  <c r="J72" i="11" s="1"/>
  <c r="K73" i="10"/>
  <c r="J73" i="11" s="1"/>
  <c r="K74" i="10"/>
  <c r="J74" i="11" s="1"/>
  <c r="K75" i="10"/>
  <c r="J75" i="11" s="1"/>
  <c r="K76" i="10"/>
  <c r="J76" i="11" s="1"/>
  <c r="K77" i="10"/>
  <c r="J77" i="11" s="1"/>
  <c r="K78" i="10"/>
  <c r="J78" i="11" s="1"/>
  <c r="K79" i="10"/>
  <c r="J79" i="11" s="1"/>
  <c r="K80" i="10"/>
  <c r="J80" i="11" s="1"/>
  <c r="K81" i="10"/>
  <c r="J81" i="11" s="1"/>
  <c r="K82" i="10"/>
  <c r="J82" i="11" s="1"/>
  <c r="K83" i="10"/>
  <c r="J83" i="11" s="1"/>
  <c r="K4" i="10"/>
  <c r="J4" i="11" s="1"/>
  <c r="J5" i="10"/>
  <c r="I5" i="11" s="1"/>
  <c r="J6" i="10"/>
  <c r="I6" i="11" s="1"/>
  <c r="J7" i="10"/>
  <c r="I7" i="11" s="1"/>
  <c r="J8" i="10"/>
  <c r="I8" i="11" s="1"/>
  <c r="J9" i="10"/>
  <c r="I9" i="11" s="1"/>
  <c r="J10" i="10"/>
  <c r="I10" i="11" s="1"/>
  <c r="J11" i="10"/>
  <c r="I11" i="11" s="1"/>
  <c r="J12" i="10"/>
  <c r="I12" i="11" s="1"/>
  <c r="J13" i="10"/>
  <c r="I13" i="11" s="1"/>
  <c r="J14" i="10"/>
  <c r="I14" i="11" s="1"/>
  <c r="J15" i="10"/>
  <c r="I15" i="11" s="1"/>
  <c r="J16" i="10"/>
  <c r="I16" i="11" s="1"/>
  <c r="J17" i="10"/>
  <c r="I17" i="11" s="1"/>
  <c r="J18" i="10"/>
  <c r="I18" i="11" s="1"/>
  <c r="J19" i="10"/>
  <c r="I19" i="11" s="1"/>
  <c r="J20" i="10"/>
  <c r="I20" i="11" s="1"/>
  <c r="J21" i="10"/>
  <c r="I21" i="11" s="1"/>
  <c r="J22" i="10"/>
  <c r="I22" i="11" s="1"/>
  <c r="J23" i="10"/>
  <c r="I23" i="11" s="1"/>
  <c r="J24" i="10"/>
  <c r="I24" i="11" s="1"/>
  <c r="J25" i="10"/>
  <c r="I25" i="11" s="1"/>
  <c r="J26" i="10"/>
  <c r="I26" i="11" s="1"/>
  <c r="J27" i="10"/>
  <c r="I27" i="11" s="1"/>
  <c r="J28" i="10"/>
  <c r="I28" i="11" s="1"/>
  <c r="J29" i="10"/>
  <c r="I29" i="11" s="1"/>
  <c r="J30" i="10"/>
  <c r="I30" i="11" s="1"/>
  <c r="J31" i="10"/>
  <c r="I31" i="11" s="1"/>
  <c r="J32" i="10"/>
  <c r="I32" i="11" s="1"/>
  <c r="J33" i="10"/>
  <c r="I33" i="11" s="1"/>
  <c r="J34" i="10"/>
  <c r="I34" i="11" s="1"/>
  <c r="J35" i="10"/>
  <c r="I35" i="11" s="1"/>
  <c r="J36" i="10"/>
  <c r="I36" i="11" s="1"/>
  <c r="J37" i="10"/>
  <c r="I37" i="11" s="1"/>
  <c r="J38" i="10"/>
  <c r="I38" i="11" s="1"/>
  <c r="J39" i="10"/>
  <c r="I39" i="11" s="1"/>
  <c r="J40" i="10"/>
  <c r="I40" i="11" s="1"/>
  <c r="J41" i="10"/>
  <c r="I41" i="11" s="1"/>
  <c r="J42" i="10"/>
  <c r="I42" i="11" s="1"/>
  <c r="J43" i="10"/>
  <c r="I43" i="11" s="1"/>
  <c r="J44" i="10"/>
  <c r="I44" i="11" s="1"/>
  <c r="J45" i="10"/>
  <c r="I45" i="11" s="1"/>
  <c r="J46" i="10"/>
  <c r="I46" i="11" s="1"/>
  <c r="J47" i="10"/>
  <c r="I47" i="11" s="1"/>
  <c r="J48" i="10"/>
  <c r="I48" i="11" s="1"/>
  <c r="J49" i="10"/>
  <c r="I49" i="11" s="1"/>
  <c r="J50" i="10"/>
  <c r="I50" i="11" s="1"/>
  <c r="J51" i="10"/>
  <c r="I51" i="11" s="1"/>
  <c r="J52" i="10"/>
  <c r="I52" i="11" s="1"/>
  <c r="J53" i="10"/>
  <c r="I53" i="11" s="1"/>
  <c r="J54" i="10"/>
  <c r="I54" i="11" s="1"/>
  <c r="J55" i="10"/>
  <c r="I55" i="11" s="1"/>
  <c r="J56" i="10"/>
  <c r="I56" i="11" s="1"/>
  <c r="J57" i="10"/>
  <c r="I57" i="11" s="1"/>
  <c r="J58" i="10"/>
  <c r="I58" i="11" s="1"/>
  <c r="J59" i="10"/>
  <c r="I59" i="11" s="1"/>
  <c r="J60" i="10"/>
  <c r="I60" i="11" s="1"/>
  <c r="J61" i="10"/>
  <c r="I61" i="11" s="1"/>
  <c r="J62" i="10"/>
  <c r="I62" i="11" s="1"/>
  <c r="J63" i="10"/>
  <c r="I63" i="11" s="1"/>
  <c r="J64" i="10"/>
  <c r="I64" i="11" s="1"/>
  <c r="J65" i="10"/>
  <c r="I65" i="11" s="1"/>
  <c r="J66" i="10"/>
  <c r="I66" i="11" s="1"/>
  <c r="J67" i="10"/>
  <c r="I67" i="11" s="1"/>
  <c r="J69" i="10"/>
  <c r="I69" i="11" s="1"/>
  <c r="J70" i="10"/>
  <c r="I70" i="11" s="1"/>
  <c r="J71" i="10"/>
  <c r="I71" i="11" s="1"/>
  <c r="J72" i="10"/>
  <c r="I72" i="11" s="1"/>
  <c r="J73" i="10"/>
  <c r="I73" i="11" s="1"/>
  <c r="J74" i="10"/>
  <c r="I74" i="11" s="1"/>
  <c r="J75" i="10"/>
  <c r="I75" i="11" s="1"/>
  <c r="J76" i="10"/>
  <c r="I76" i="11" s="1"/>
  <c r="J77" i="10"/>
  <c r="I77" i="11" s="1"/>
  <c r="J78" i="10"/>
  <c r="I78" i="11" s="1"/>
  <c r="J79" i="10"/>
  <c r="I79" i="11" s="1"/>
  <c r="J80" i="10"/>
  <c r="I80" i="11" s="1"/>
  <c r="J81" i="10"/>
  <c r="I81" i="11" s="1"/>
  <c r="J82" i="10"/>
  <c r="I82" i="11" s="1"/>
  <c r="J83" i="10"/>
  <c r="I83" i="11" s="1"/>
  <c r="J4" i="10"/>
  <c r="I4" i="11" s="1"/>
  <c r="I6" i="10"/>
  <c r="H6" i="11" s="1"/>
  <c r="I7" i="10"/>
  <c r="H7" i="11" s="1"/>
  <c r="I8" i="10"/>
  <c r="H8" i="11" s="1"/>
  <c r="I9" i="10"/>
  <c r="H9" i="11" s="1"/>
  <c r="I10" i="10"/>
  <c r="H10" i="11" s="1"/>
  <c r="I11" i="10"/>
  <c r="H11" i="11" s="1"/>
  <c r="I12" i="10"/>
  <c r="H12" i="11" s="1"/>
  <c r="I13" i="10"/>
  <c r="H13" i="11" s="1"/>
  <c r="I14" i="10"/>
  <c r="H14" i="11" s="1"/>
  <c r="I15" i="10"/>
  <c r="H15" i="11" s="1"/>
  <c r="I16" i="10"/>
  <c r="H16" i="11" s="1"/>
  <c r="I17" i="10"/>
  <c r="H17" i="11" s="1"/>
  <c r="I18" i="10"/>
  <c r="H18" i="11" s="1"/>
  <c r="I19" i="10"/>
  <c r="H19" i="11" s="1"/>
  <c r="I20" i="10"/>
  <c r="H20" i="11" s="1"/>
  <c r="I21" i="10"/>
  <c r="H21" i="11" s="1"/>
  <c r="I22" i="10"/>
  <c r="H22" i="11" s="1"/>
  <c r="I23" i="10"/>
  <c r="H23" i="11" s="1"/>
  <c r="I24" i="10"/>
  <c r="H24" i="11" s="1"/>
  <c r="I25" i="10"/>
  <c r="H25" i="11" s="1"/>
  <c r="I26" i="10"/>
  <c r="H26" i="11" s="1"/>
  <c r="I27" i="10"/>
  <c r="H27" i="11" s="1"/>
  <c r="I28" i="10"/>
  <c r="H28" i="11" s="1"/>
  <c r="I29" i="10"/>
  <c r="H29" i="11" s="1"/>
  <c r="I30" i="10"/>
  <c r="H30" i="11" s="1"/>
  <c r="I31" i="10"/>
  <c r="H31" i="11" s="1"/>
  <c r="I32" i="10"/>
  <c r="H32" i="11" s="1"/>
  <c r="I33" i="10"/>
  <c r="H33" i="11" s="1"/>
  <c r="I34" i="10"/>
  <c r="H34" i="11" s="1"/>
  <c r="I35" i="10"/>
  <c r="H35" i="11" s="1"/>
  <c r="I36" i="10"/>
  <c r="H36" i="11" s="1"/>
  <c r="I37" i="10"/>
  <c r="H37" i="11" s="1"/>
  <c r="I38" i="10"/>
  <c r="H38" i="11" s="1"/>
  <c r="I39" i="10"/>
  <c r="H39" i="11" s="1"/>
  <c r="I40" i="10"/>
  <c r="H40" i="11" s="1"/>
  <c r="I41" i="10"/>
  <c r="H41" i="11" s="1"/>
  <c r="I42" i="10"/>
  <c r="H42" i="11" s="1"/>
  <c r="I43" i="10"/>
  <c r="H43" i="11" s="1"/>
  <c r="I44" i="10"/>
  <c r="H44" i="11" s="1"/>
  <c r="I45" i="10"/>
  <c r="H45" i="11" s="1"/>
  <c r="I46" i="10"/>
  <c r="H46" i="11" s="1"/>
  <c r="I47" i="10"/>
  <c r="H47" i="11" s="1"/>
  <c r="I48" i="10"/>
  <c r="H48" i="11" s="1"/>
  <c r="I49" i="10"/>
  <c r="H49" i="11" s="1"/>
  <c r="I50" i="10"/>
  <c r="H50" i="11" s="1"/>
  <c r="I51" i="10"/>
  <c r="H51" i="11" s="1"/>
  <c r="I52" i="10"/>
  <c r="H52" i="11" s="1"/>
  <c r="I53" i="10"/>
  <c r="H53" i="11" s="1"/>
  <c r="I54" i="10"/>
  <c r="H54" i="11" s="1"/>
  <c r="I55" i="10"/>
  <c r="H55" i="11" s="1"/>
  <c r="I56" i="10"/>
  <c r="H56" i="11" s="1"/>
  <c r="I57" i="10"/>
  <c r="H57" i="11" s="1"/>
  <c r="I58" i="10"/>
  <c r="H58" i="11" s="1"/>
  <c r="I59" i="10"/>
  <c r="H59" i="11" s="1"/>
  <c r="I60" i="10"/>
  <c r="H60" i="11" s="1"/>
  <c r="I61" i="10"/>
  <c r="H61" i="11" s="1"/>
  <c r="I62" i="10"/>
  <c r="H62" i="11" s="1"/>
  <c r="I63" i="10"/>
  <c r="H63" i="11" s="1"/>
  <c r="I64" i="10"/>
  <c r="H64" i="11" s="1"/>
  <c r="I65" i="10"/>
  <c r="H65" i="11" s="1"/>
  <c r="I66" i="10"/>
  <c r="H66" i="11" s="1"/>
  <c r="I67" i="10"/>
  <c r="H67" i="11" s="1"/>
  <c r="I68" i="10"/>
  <c r="H68" i="11" s="1"/>
  <c r="I69" i="10"/>
  <c r="H69" i="11" s="1"/>
  <c r="I70" i="10"/>
  <c r="H70" i="11" s="1"/>
  <c r="I71" i="10"/>
  <c r="H71" i="11" s="1"/>
  <c r="I72" i="10"/>
  <c r="H72" i="11" s="1"/>
  <c r="I73" i="10"/>
  <c r="H73" i="11" s="1"/>
  <c r="I74" i="10"/>
  <c r="H74" i="11" s="1"/>
  <c r="I75" i="10"/>
  <c r="H75" i="11" s="1"/>
  <c r="I76" i="10"/>
  <c r="H76" i="11" s="1"/>
  <c r="I77" i="10"/>
  <c r="H77" i="11" s="1"/>
  <c r="I78" i="10"/>
  <c r="H78" i="11" s="1"/>
  <c r="I79" i="10"/>
  <c r="H79" i="11" s="1"/>
  <c r="I80" i="10"/>
  <c r="H80" i="11" s="1"/>
  <c r="I81" i="10"/>
  <c r="H81" i="11" s="1"/>
  <c r="I82" i="10"/>
  <c r="H82" i="11" s="1"/>
  <c r="I83" i="10"/>
  <c r="H83" i="11" s="1"/>
  <c r="I4" i="10"/>
  <c r="H4" i="11" s="1"/>
  <c r="G5" i="10"/>
  <c r="G6" i="10"/>
  <c r="G7" i="10"/>
  <c r="G8" i="10"/>
  <c r="G9" i="10"/>
  <c r="G10" i="10"/>
  <c r="G11" i="10"/>
  <c r="G12" i="10"/>
  <c r="G13" i="10"/>
  <c r="G14" i="10"/>
  <c r="G15" i="10"/>
  <c r="G16" i="10"/>
  <c r="G17" i="10"/>
  <c r="G18" i="10"/>
  <c r="G19" i="10"/>
  <c r="G20" i="10"/>
  <c r="G21" i="10"/>
  <c r="G22" i="10"/>
  <c r="G23" i="10"/>
  <c r="G24" i="10"/>
  <c r="G25" i="10"/>
  <c r="G26" i="10"/>
  <c r="G27" i="10"/>
  <c r="G28" i="10"/>
  <c r="G29" i="10"/>
  <c r="G30" i="10"/>
  <c r="G31" i="10"/>
  <c r="G32" i="10"/>
  <c r="G33" i="10"/>
  <c r="G34" i="10"/>
  <c r="G35" i="10"/>
  <c r="G36" i="10"/>
  <c r="G37" i="10"/>
  <c r="G38" i="10"/>
  <c r="G39" i="10"/>
  <c r="G40" i="10"/>
  <c r="G41" i="10"/>
  <c r="G42" i="10"/>
  <c r="G43" i="10"/>
  <c r="G44" i="10"/>
  <c r="G45" i="10"/>
  <c r="G46" i="10"/>
  <c r="G47" i="10"/>
  <c r="G48" i="10"/>
  <c r="G49" i="10"/>
  <c r="G50" i="10"/>
  <c r="G51" i="10"/>
  <c r="G52" i="10"/>
  <c r="G53" i="10"/>
  <c r="G54" i="10"/>
  <c r="G55" i="10"/>
  <c r="G56" i="10"/>
  <c r="G57" i="10"/>
  <c r="G58" i="10"/>
  <c r="G59" i="10"/>
  <c r="G60" i="10"/>
  <c r="G61" i="10"/>
  <c r="G62" i="10"/>
  <c r="G63" i="10"/>
  <c r="G64" i="10"/>
  <c r="G65" i="10"/>
  <c r="G66" i="10"/>
  <c r="G67" i="10"/>
  <c r="G68" i="10"/>
  <c r="C68" i="11" s="1"/>
  <c r="G69" i="10"/>
  <c r="G70" i="10"/>
  <c r="G71" i="10"/>
  <c r="G72" i="10"/>
  <c r="G73" i="10"/>
  <c r="G74" i="10"/>
  <c r="G75" i="10"/>
  <c r="G76" i="10"/>
  <c r="G77" i="10"/>
  <c r="G78" i="10"/>
  <c r="G79" i="10"/>
  <c r="G80" i="10"/>
  <c r="G81" i="10"/>
  <c r="G82" i="10"/>
  <c r="G83" i="10"/>
  <c r="G4" i="10"/>
  <c r="C4" i="11" s="1"/>
  <c r="F5" i="10"/>
  <c r="F6" i="10"/>
  <c r="F7" i="10"/>
  <c r="F8" i="10"/>
  <c r="F9" i="10"/>
  <c r="F10" i="10"/>
  <c r="F11" i="10"/>
  <c r="F12" i="10"/>
  <c r="F13" i="10"/>
  <c r="F14" i="10"/>
  <c r="F15" i="10"/>
  <c r="F16" i="10"/>
  <c r="F17" i="10"/>
  <c r="F18" i="10"/>
  <c r="F19" i="10"/>
  <c r="F20" i="10"/>
  <c r="F21" i="10"/>
  <c r="F22" i="10"/>
  <c r="F23" i="10"/>
  <c r="F24" i="10"/>
  <c r="F25" i="10"/>
  <c r="F26" i="10"/>
  <c r="F26" i="11" s="1"/>
  <c r="F27" i="10"/>
  <c r="F27" i="11" s="1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46" i="10"/>
  <c r="F47" i="10"/>
  <c r="F48" i="10"/>
  <c r="F48" i="11" s="1"/>
  <c r="F49" i="10"/>
  <c r="F50" i="10"/>
  <c r="F50" i="11" s="1"/>
  <c r="F51" i="10"/>
  <c r="F52" i="10"/>
  <c r="F52" i="11" s="1"/>
  <c r="F53" i="10"/>
  <c r="F54" i="10"/>
  <c r="F55" i="10"/>
  <c r="F56" i="10"/>
  <c r="F56" i="11" s="1"/>
  <c r="F57" i="10"/>
  <c r="F58" i="10"/>
  <c r="F59" i="10"/>
  <c r="F59" i="11" s="1"/>
  <c r="F60" i="10"/>
  <c r="F60" i="11" s="1"/>
  <c r="F61" i="10"/>
  <c r="F62" i="10"/>
  <c r="F63" i="10"/>
  <c r="F64" i="10"/>
  <c r="F64" i="11" s="1"/>
  <c r="F65" i="10"/>
  <c r="F66" i="10"/>
  <c r="F67" i="10"/>
  <c r="F68" i="10"/>
  <c r="F68" i="11" s="1"/>
  <c r="F69" i="10"/>
  <c r="F70" i="10"/>
  <c r="F71" i="10"/>
  <c r="F72" i="10"/>
  <c r="F73" i="10"/>
  <c r="F74" i="10"/>
  <c r="F75" i="10"/>
  <c r="F76" i="10"/>
  <c r="F76" i="11" s="1"/>
  <c r="F77" i="10"/>
  <c r="F77" i="11" s="1"/>
  <c r="F78" i="10"/>
  <c r="F79" i="10"/>
  <c r="F80" i="10"/>
  <c r="F81" i="10"/>
  <c r="F81" i="11" s="1"/>
  <c r="F82" i="10"/>
  <c r="F83" i="10"/>
  <c r="F4" i="10"/>
  <c r="E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E18" i="10"/>
  <c r="E18" i="11" s="1"/>
  <c r="E19" i="10"/>
  <c r="E19" i="11" s="1"/>
  <c r="E20" i="10"/>
  <c r="E21" i="10"/>
  <c r="E22" i="10"/>
  <c r="E22" i="11" s="1"/>
  <c r="E23" i="10"/>
  <c r="E24" i="10"/>
  <c r="E25" i="10"/>
  <c r="E25" i="11" s="1"/>
  <c r="E26" i="10"/>
  <c r="E27" i="10"/>
  <c r="E27" i="11" s="1"/>
  <c r="E28" i="10"/>
  <c r="E29" i="10"/>
  <c r="E30" i="10"/>
  <c r="E31" i="10"/>
  <c r="E32" i="10"/>
  <c r="E33" i="10"/>
  <c r="E33" i="11" s="1"/>
  <c r="E34" i="10"/>
  <c r="E35" i="10"/>
  <c r="E36" i="10"/>
  <c r="E37" i="10"/>
  <c r="E38" i="10"/>
  <c r="E38" i="11" s="1"/>
  <c r="E39" i="10"/>
  <c r="E40" i="10"/>
  <c r="E41" i="10"/>
  <c r="E42" i="10"/>
  <c r="E43" i="10"/>
  <c r="E44" i="10"/>
  <c r="E45" i="10"/>
  <c r="E46" i="10"/>
  <c r="E47" i="10"/>
  <c r="E48" i="10"/>
  <c r="E49" i="10"/>
  <c r="E50" i="10"/>
  <c r="E51" i="10"/>
  <c r="E52" i="10"/>
  <c r="E53" i="10"/>
  <c r="E54" i="10"/>
  <c r="E54" i="11" s="1"/>
  <c r="E55" i="10"/>
  <c r="E56" i="10"/>
  <c r="E56" i="11" s="1"/>
  <c r="E57" i="10"/>
  <c r="E58" i="10"/>
  <c r="E59" i="10"/>
  <c r="E60" i="10"/>
  <c r="E61" i="10"/>
  <c r="E62" i="10"/>
  <c r="E62" i="11" s="1"/>
  <c r="E63" i="10"/>
  <c r="E64" i="10"/>
  <c r="E64" i="11" s="1"/>
  <c r="E65" i="10"/>
  <c r="E65" i="11" s="1"/>
  <c r="E66" i="10"/>
  <c r="E66" i="11" s="1"/>
  <c r="E67" i="10"/>
  <c r="E67" i="11" s="1"/>
  <c r="E68" i="10"/>
  <c r="E69" i="10"/>
  <c r="E70" i="10"/>
  <c r="E71" i="10"/>
  <c r="E72" i="10"/>
  <c r="E73" i="10"/>
  <c r="E73" i="11" s="1"/>
  <c r="E74" i="10"/>
  <c r="E75" i="10"/>
  <c r="E75" i="11" s="1"/>
  <c r="E76" i="10"/>
  <c r="E76" i="11" s="1"/>
  <c r="E77" i="10"/>
  <c r="E78" i="10"/>
  <c r="E79" i="10"/>
  <c r="E80" i="10"/>
  <c r="E81" i="10"/>
  <c r="E82" i="10"/>
  <c r="E82" i="11" s="1"/>
  <c r="E83" i="10"/>
  <c r="E4" i="10"/>
  <c r="D5" i="10"/>
  <c r="D6" i="10"/>
  <c r="D7" i="10"/>
  <c r="D8" i="10"/>
  <c r="D9" i="10"/>
  <c r="D10" i="11"/>
  <c r="D11" i="10"/>
  <c r="D12" i="10"/>
  <c r="D13" i="10"/>
  <c r="D14" i="10"/>
  <c r="D15" i="10"/>
  <c r="D16" i="10"/>
  <c r="D16" i="11" s="1"/>
  <c r="D17" i="10"/>
  <c r="D17" i="11" s="1"/>
  <c r="D18" i="10"/>
  <c r="D18" i="11" s="1"/>
  <c r="D19" i="10"/>
  <c r="D20" i="10"/>
  <c r="D21" i="10"/>
  <c r="D22" i="10"/>
  <c r="D23" i="10"/>
  <c r="D24" i="10"/>
  <c r="D24" i="11" s="1"/>
  <c r="D25" i="10"/>
  <c r="D25" i="11" s="1"/>
  <c r="D26" i="10"/>
  <c r="D26" i="11" s="1"/>
  <c r="D27" i="10"/>
  <c r="D28" i="10"/>
  <c r="D29" i="10"/>
  <c r="D30" i="10"/>
  <c r="D31" i="10"/>
  <c r="D32" i="10"/>
  <c r="D33" i="10"/>
  <c r="D34" i="10"/>
  <c r="D34" i="11" s="1"/>
  <c r="D35" i="10"/>
  <c r="D36" i="10"/>
  <c r="D37" i="10"/>
  <c r="D38" i="10"/>
  <c r="D39" i="10"/>
  <c r="D40" i="10"/>
  <c r="D41" i="10"/>
  <c r="D41" i="11" s="1"/>
  <c r="D42" i="10"/>
  <c r="D42" i="11" s="1"/>
  <c r="D43" i="10"/>
  <c r="D44" i="10"/>
  <c r="D45" i="10"/>
  <c r="D46" i="10"/>
  <c r="D47" i="10"/>
  <c r="D48" i="10"/>
  <c r="D49" i="10"/>
  <c r="D49" i="11" s="1"/>
  <c r="D50" i="10"/>
  <c r="D51" i="10"/>
  <c r="D52" i="10"/>
  <c r="D53" i="10"/>
  <c r="D54" i="10"/>
  <c r="D55" i="10"/>
  <c r="D56" i="10"/>
  <c r="D57" i="10"/>
  <c r="D57" i="11" s="1"/>
  <c r="D58" i="10"/>
  <c r="D58" i="11" s="1"/>
  <c r="D59" i="10"/>
  <c r="D60" i="10"/>
  <c r="D60" i="11" s="1"/>
  <c r="D61" i="10"/>
  <c r="D62" i="10"/>
  <c r="D63" i="10"/>
  <c r="D64" i="10"/>
  <c r="D64" i="11" s="1"/>
  <c r="D65" i="10"/>
  <c r="D65" i="11" s="1"/>
  <c r="D66" i="10"/>
  <c r="D67" i="10"/>
  <c r="D67" i="11" s="1"/>
  <c r="D68" i="10"/>
  <c r="D68" i="11" s="1"/>
  <c r="D69" i="10"/>
  <c r="D70" i="10"/>
  <c r="D71" i="10"/>
  <c r="D71" i="11" s="1"/>
  <c r="D72" i="10"/>
  <c r="D73" i="10"/>
  <c r="D74" i="10"/>
  <c r="D75" i="10"/>
  <c r="D75" i="11" s="1"/>
  <c r="D76" i="10"/>
  <c r="D76" i="11" s="1"/>
  <c r="D77" i="10"/>
  <c r="D78" i="10"/>
  <c r="D79" i="10"/>
  <c r="D79" i="11" s="1"/>
  <c r="D80" i="10"/>
  <c r="D81" i="10"/>
  <c r="D81" i="11" s="1"/>
  <c r="D82" i="10"/>
  <c r="D82" i="11" s="1"/>
  <c r="D83" i="10"/>
  <c r="C6" i="10"/>
  <c r="C7" i="10"/>
  <c r="C8" i="10"/>
  <c r="C9" i="10"/>
  <c r="C10" i="10"/>
  <c r="C11" i="10"/>
  <c r="C12" i="10"/>
  <c r="C13" i="10"/>
  <c r="C13" i="11" s="1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30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43" i="10"/>
  <c r="C44" i="10"/>
  <c r="C45" i="10"/>
  <c r="C46" i="10"/>
  <c r="C47" i="10"/>
  <c r="C48" i="10"/>
  <c r="C49" i="10"/>
  <c r="C50" i="10"/>
  <c r="C51" i="10"/>
  <c r="C52" i="10"/>
  <c r="C53" i="10"/>
  <c r="C54" i="10"/>
  <c r="C55" i="10"/>
  <c r="C56" i="10"/>
  <c r="C57" i="10"/>
  <c r="C58" i="10"/>
  <c r="C59" i="10"/>
  <c r="C60" i="10"/>
  <c r="C61" i="10"/>
  <c r="C61" i="11" s="1"/>
  <c r="C62" i="10"/>
  <c r="C63" i="10"/>
  <c r="C64" i="10"/>
  <c r="C65" i="10"/>
  <c r="C66" i="10"/>
  <c r="C67" i="10"/>
  <c r="C69" i="10"/>
  <c r="C70" i="10"/>
  <c r="C71" i="10"/>
  <c r="C72" i="10"/>
  <c r="C73" i="10"/>
  <c r="C74" i="10"/>
  <c r="C75" i="10"/>
  <c r="C76" i="10"/>
  <c r="C77" i="10"/>
  <c r="C77" i="11" s="1"/>
  <c r="C78" i="10"/>
  <c r="C79" i="10"/>
  <c r="C80" i="10"/>
  <c r="C81" i="10"/>
  <c r="C82" i="10"/>
  <c r="C83" i="10"/>
  <c r="F5" i="11"/>
  <c r="F9" i="11"/>
  <c r="F69" i="11"/>
  <c r="E6" i="11"/>
  <c r="E8" i="11"/>
  <c r="E29" i="11"/>
  <c r="E45" i="11"/>
  <c r="E57" i="11"/>
  <c r="D9" i="11"/>
  <c r="F70" i="11" l="1"/>
  <c r="E46" i="11"/>
  <c r="E30" i="11"/>
  <c r="F6" i="11"/>
  <c r="C78" i="11"/>
  <c r="F65" i="11"/>
  <c r="F41" i="11"/>
  <c r="F33" i="11"/>
  <c r="F25" i="11"/>
  <c r="E17" i="11"/>
  <c r="C14" i="11"/>
  <c r="E44" i="11"/>
  <c r="E28" i="11"/>
  <c r="E20" i="11"/>
  <c r="W79" i="11"/>
  <c r="W63" i="11"/>
  <c r="W47" i="11"/>
  <c r="W31" i="11"/>
  <c r="W15" i="11"/>
  <c r="AC63" i="11"/>
  <c r="F49" i="11"/>
  <c r="E61" i="11"/>
  <c r="C82" i="11"/>
  <c r="E42" i="11"/>
  <c r="F34" i="11"/>
  <c r="C18" i="11"/>
  <c r="C57" i="11"/>
  <c r="C41" i="11"/>
  <c r="C33" i="11"/>
  <c r="C9" i="11"/>
  <c r="E9" i="11"/>
  <c r="F38" i="11"/>
  <c r="E14" i="11"/>
  <c r="E53" i="11"/>
  <c r="E37" i="11"/>
  <c r="E52" i="11"/>
  <c r="E36" i="11"/>
  <c r="D51" i="11"/>
  <c r="F43" i="11"/>
  <c r="E34" i="11"/>
  <c r="F18" i="11"/>
  <c r="F42" i="11"/>
  <c r="E26" i="11"/>
  <c r="E10" i="11"/>
  <c r="C11" i="11"/>
  <c r="C43" i="11"/>
  <c r="D4" i="11"/>
  <c r="C66" i="11"/>
  <c r="C42" i="11"/>
  <c r="C34" i="11"/>
  <c r="C10" i="11"/>
  <c r="E24" i="11"/>
  <c r="E16" i="11"/>
  <c r="Z13" i="11"/>
  <c r="Z5" i="11"/>
  <c r="F83" i="11"/>
  <c r="F67" i="11"/>
  <c r="E43" i="11"/>
  <c r="E59" i="11"/>
  <c r="F35" i="11"/>
  <c r="F11" i="11"/>
  <c r="F82" i="11"/>
  <c r="F74" i="11"/>
  <c r="D66" i="11"/>
  <c r="F58" i="11"/>
  <c r="E50" i="11"/>
  <c r="F57" i="11"/>
  <c r="E49" i="11"/>
  <c r="E41" i="11"/>
  <c r="D33" i="11"/>
  <c r="F17" i="11"/>
  <c r="D32" i="11"/>
  <c r="D8" i="11"/>
  <c r="C58" i="11"/>
  <c r="D59" i="11"/>
  <c r="E51" i="11"/>
  <c r="AG64" i="11"/>
  <c r="AG48" i="11"/>
  <c r="AG32" i="11"/>
  <c r="E48" i="11"/>
  <c r="E35" i="11"/>
  <c r="D50" i="11"/>
  <c r="E11" i="11"/>
  <c r="F10" i="11"/>
  <c r="C45" i="11"/>
  <c r="F37" i="11"/>
  <c r="E21" i="11"/>
  <c r="E13" i="11"/>
  <c r="E40" i="11"/>
  <c r="E58" i="11"/>
  <c r="F66" i="11"/>
  <c r="E60" i="11"/>
  <c r="E12" i="11"/>
  <c r="AC55" i="11"/>
  <c r="AC31" i="11"/>
  <c r="AC23" i="11"/>
  <c r="C50" i="11"/>
  <c r="C17" i="11"/>
  <c r="D74" i="11"/>
  <c r="D40" i="11"/>
  <c r="E32" i="11"/>
  <c r="C74" i="11"/>
  <c r="C25" i="11"/>
  <c r="E55" i="11"/>
  <c r="F39" i="11"/>
  <c r="E31" i="11"/>
  <c r="C65" i="11"/>
  <c r="C49" i="11"/>
  <c r="F79" i="11"/>
  <c r="E63" i="11"/>
  <c r="F47" i="11"/>
  <c r="E23" i="11"/>
  <c r="C15" i="11"/>
  <c r="F7" i="11"/>
  <c r="E74" i="11"/>
  <c r="C73" i="11"/>
  <c r="C64" i="11"/>
  <c r="C40" i="11"/>
  <c r="C32" i="11"/>
  <c r="C24" i="11"/>
  <c r="C8" i="11"/>
  <c r="F78" i="11"/>
  <c r="D70" i="11"/>
  <c r="C62" i="11"/>
  <c r="F54" i="11"/>
  <c r="C46" i="11"/>
  <c r="C38" i="11"/>
  <c r="F30" i="11"/>
  <c r="F22" i="11"/>
  <c r="F14" i="11"/>
  <c r="C6" i="11"/>
  <c r="W59" i="11"/>
  <c r="W43" i="11"/>
  <c r="W27" i="11"/>
  <c r="AJ83" i="11"/>
  <c r="AJ67" i="11"/>
  <c r="AJ51" i="11"/>
  <c r="AJ35" i="11"/>
  <c r="AJ19" i="11"/>
  <c r="E77" i="11"/>
  <c r="D69" i="11"/>
  <c r="F61" i="11"/>
  <c r="D53" i="11"/>
  <c r="D45" i="11"/>
  <c r="C37" i="11"/>
  <c r="F29" i="11"/>
  <c r="C21" i="11"/>
  <c r="F13" i="11"/>
  <c r="C5" i="11"/>
  <c r="E5" i="11"/>
  <c r="W75" i="11"/>
  <c r="X62" i="11"/>
  <c r="X54" i="11"/>
  <c r="X46" i="11"/>
  <c r="X38" i="11"/>
  <c r="X30" i="11"/>
  <c r="X22" i="11"/>
  <c r="C44" i="11"/>
  <c r="C28" i="11"/>
  <c r="X78" i="11"/>
  <c r="X70" i="11"/>
  <c r="F75" i="11"/>
  <c r="F51" i="11"/>
  <c r="D43" i="11"/>
  <c r="D35" i="11"/>
  <c r="D27" i="11"/>
  <c r="F19" i="11"/>
  <c r="D11" i="11"/>
  <c r="AE61" i="11"/>
  <c r="AE53" i="11"/>
  <c r="AE29" i="11"/>
  <c r="AE21" i="11"/>
  <c r="T75" i="11"/>
  <c r="S82" i="11"/>
  <c r="S66" i="11"/>
  <c r="S42" i="11"/>
  <c r="S26" i="11"/>
  <c r="S10" i="11"/>
  <c r="T49" i="11"/>
  <c r="R33" i="11"/>
  <c r="R25" i="11"/>
  <c r="S80" i="11"/>
  <c r="S64" i="11"/>
  <c r="S48" i="11"/>
  <c r="S76" i="11"/>
  <c r="T43" i="11"/>
  <c r="T58" i="11"/>
  <c r="S34" i="11"/>
  <c r="T81" i="11"/>
  <c r="T79" i="11"/>
  <c r="T71" i="11"/>
  <c r="T63" i="11"/>
  <c r="T55" i="11"/>
  <c r="T47" i="11"/>
  <c r="R39" i="11"/>
  <c r="R31" i="11"/>
  <c r="R23" i="11"/>
  <c r="R15" i="11"/>
  <c r="R7" i="11"/>
  <c r="R37" i="11"/>
  <c r="S60" i="11"/>
  <c r="S44" i="11"/>
  <c r="T59" i="11"/>
  <c r="R35" i="11"/>
  <c r="R11" i="11"/>
  <c r="T74" i="11"/>
  <c r="S50" i="11"/>
  <c r="T65" i="11"/>
  <c r="U41" i="11"/>
  <c r="C31" i="11"/>
  <c r="D63" i="11"/>
  <c r="D39" i="11"/>
  <c r="D31" i="11"/>
  <c r="D23" i="11"/>
  <c r="D15" i="11"/>
  <c r="D7" i="11"/>
  <c r="F15" i="11"/>
  <c r="C30" i="11"/>
  <c r="D78" i="11"/>
  <c r="D62" i="11"/>
  <c r="D38" i="11"/>
  <c r="D30" i="11"/>
  <c r="D22" i="11"/>
  <c r="D14" i="11"/>
  <c r="D6" i="11"/>
  <c r="E70" i="11"/>
  <c r="F46" i="11"/>
  <c r="C71" i="11"/>
  <c r="C70" i="11"/>
  <c r="C54" i="11"/>
  <c r="C29" i="11"/>
  <c r="D61" i="11"/>
  <c r="D46" i="11"/>
  <c r="D37" i="11"/>
  <c r="D29" i="11"/>
  <c r="D21" i="11"/>
  <c r="D13" i="11"/>
  <c r="D5" i="11"/>
  <c r="F55" i="11"/>
  <c r="F45" i="11"/>
  <c r="F23" i="11"/>
  <c r="F36" i="11"/>
  <c r="C22" i="11"/>
  <c r="D55" i="11"/>
  <c r="D19" i="11"/>
  <c r="E78" i="11"/>
  <c r="F63" i="11"/>
  <c r="F53" i="11"/>
  <c r="F31" i="11"/>
  <c r="F21" i="11"/>
  <c r="C76" i="11"/>
  <c r="C59" i="11"/>
  <c r="C35" i="11"/>
  <c r="C27" i="11"/>
  <c r="C19" i="11"/>
  <c r="F71" i="11"/>
  <c r="C55" i="11"/>
  <c r="D77" i="11"/>
  <c r="C60" i="11"/>
  <c r="C67" i="11"/>
  <c r="C51" i="11"/>
  <c r="C63" i="11"/>
  <c r="C7" i="11"/>
  <c r="D54" i="11"/>
  <c r="F62" i="11"/>
  <c r="C75" i="11"/>
  <c r="C26" i="11"/>
  <c r="D47" i="11"/>
  <c r="C79" i="11"/>
  <c r="F20" i="11"/>
  <c r="F12" i="11"/>
  <c r="C53" i="11"/>
  <c r="C39" i="11"/>
  <c r="C23" i="11"/>
  <c r="D36" i="11"/>
  <c r="D28" i="11"/>
  <c r="D20" i="11"/>
  <c r="D12" i="11"/>
  <c r="E79" i="11"/>
  <c r="E47" i="11"/>
  <c r="E39" i="11"/>
  <c r="E15" i="11"/>
  <c r="E7" i="11"/>
  <c r="F40" i="11"/>
  <c r="F32" i="11"/>
  <c r="F24" i="11"/>
  <c r="F16" i="11"/>
  <c r="F8" i="11"/>
  <c r="E68" i="11"/>
  <c r="C72" i="11"/>
  <c r="D56" i="11"/>
  <c r="C20" i="11"/>
  <c r="R78" i="11"/>
  <c r="U78" i="11"/>
  <c r="R70" i="11"/>
  <c r="U70" i="11"/>
  <c r="R62" i="11"/>
  <c r="U62" i="11"/>
  <c r="R54" i="11"/>
  <c r="U54" i="11"/>
  <c r="R46" i="11"/>
  <c r="U46" i="11"/>
  <c r="R38" i="11"/>
  <c r="T38" i="11"/>
  <c r="U38" i="11"/>
  <c r="R30" i="11"/>
  <c r="T30" i="11"/>
  <c r="U30" i="11"/>
  <c r="R22" i="11"/>
  <c r="T22" i="11"/>
  <c r="U22" i="11"/>
  <c r="R14" i="11"/>
  <c r="T14" i="11"/>
  <c r="U14" i="11"/>
  <c r="R6" i="11"/>
  <c r="T6" i="11"/>
  <c r="U6" i="11"/>
  <c r="Y81" i="11"/>
  <c r="W81" i="11"/>
  <c r="X81" i="11"/>
  <c r="Z81" i="11"/>
  <c r="Y73" i="11"/>
  <c r="W73" i="11"/>
  <c r="X73" i="11"/>
  <c r="Z73" i="11"/>
  <c r="Y65" i="11"/>
  <c r="W65" i="11"/>
  <c r="X65" i="11"/>
  <c r="Z65" i="11"/>
  <c r="Y57" i="11"/>
  <c r="W57" i="11"/>
  <c r="X57" i="11"/>
  <c r="Z57" i="11"/>
  <c r="Y49" i="11"/>
  <c r="W49" i="11"/>
  <c r="X49" i="11"/>
  <c r="Z49" i="11"/>
  <c r="Y41" i="11"/>
  <c r="W41" i="11"/>
  <c r="X41" i="11"/>
  <c r="Z41" i="11"/>
  <c r="Y33" i="11"/>
  <c r="W33" i="11"/>
  <c r="X33" i="11"/>
  <c r="Z33" i="11"/>
  <c r="Y25" i="11"/>
  <c r="W25" i="11"/>
  <c r="X25" i="11"/>
  <c r="Z25" i="11"/>
  <c r="Y17" i="11"/>
  <c r="W17" i="11"/>
  <c r="X17" i="11"/>
  <c r="Z17" i="11"/>
  <c r="W9" i="11"/>
  <c r="Y9" i="11"/>
  <c r="X9" i="11"/>
  <c r="Z9" i="11"/>
  <c r="AC78" i="11"/>
  <c r="AD78" i="11"/>
  <c r="AB78" i="11"/>
  <c r="AE78" i="11"/>
  <c r="AC70" i="11"/>
  <c r="AD70" i="11"/>
  <c r="AB70" i="11"/>
  <c r="AE70" i="11"/>
  <c r="AC62" i="11"/>
  <c r="AD62" i="11"/>
  <c r="AB62" i="11"/>
  <c r="AE62" i="11"/>
  <c r="AC54" i="11"/>
  <c r="AD54" i="11"/>
  <c r="AB54" i="11"/>
  <c r="AE54" i="11"/>
  <c r="AC46" i="11"/>
  <c r="AD46" i="11"/>
  <c r="AB46" i="11"/>
  <c r="AE46" i="11"/>
  <c r="AC38" i="11"/>
  <c r="AD38" i="11"/>
  <c r="AB38" i="11"/>
  <c r="AE38" i="11"/>
  <c r="AC30" i="11"/>
  <c r="AD30" i="11"/>
  <c r="AB30" i="11"/>
  <c r="AE30" i="11"/>
  <c r="AC22" i="11"/>
  <c r="AD22" i="11"/>
  <c r="AB22" i="11"/>
  <c r="AE22" i="11"/>
  <c r="AC14" i="11"/>
  <c r="AD14" i="11"/>
  <c r="AB14" i="11"/>
  <c r="AE14" i="11"/>
  <c r="AC6" i="11"/>
  <c r="AD6" i="11"/>
  <c r="AE6" i="11"/>
  <c r="AB6" i="11"/>
  <c r="AH78" i="11"/>
  <c r="AI78" i="11"/>
  <c r="AJ78" i="11"/>
  <c r="AG78" i="11"/>
  <c r="AH70" i="11"/>
  <c r="AI70" i="11"/>
  <c r="AJ70" i="11"/>
  <c r="AG70" i="11"/>
  <c r="AH62" i="11"/>
  <c r="AI62" i="11"/>
  <c r="AJ62" i="11"/>
  <c r="AG62" i="11"/>
  <c r="AH54" i="11"/>
  <c r="AI54" i="11"/>
  <c r="AJ54" i="11"/>
  <c r="AG54" i="11"/>
  <c r="AH46" i="11"/>
  <c r="AI46" i="11"/>
  <c r="AJ46" i="11"/>
  <c r="AG46" i="11"/>
  <c r="AH38" i="11"/>
  <c r="AI38" i="11"/>
  <c r="AJ38" i="11"/>
  <c r="AG38" i="11"/>
  <c r="AH30" i="11"/>
  <c r="AI30" i="11"/>
  <c r="AJ30" i="11"/>
  <c r="AG30" i="11"/>
  <c r="AH22" i="11"/>
  <c r="AI22" i="11"/>
  <c r="AJ22" i="11"/>
  <c r="AG22" i="11"/>
  <c r="AH14" i="11"/>
  <c r="AI14" i="11"/>
  <c r="AJ14" i="11"/>
  <c r="AG14" i="11"/>
  <c r="AG6" i="11"/>
  <c r="AH6" i="11"/>
  <c r="AI6" i="11"/>
  <c r="AJ6" i="11"/>
  <c r="T76" i="11"/>
  <c r="T60" i="11"/>
  <c r="T44" i="11"/>
  <c r="C47" i="11"/>
  <c r="F4" i="11"/>
  <c r="E71" i="11"/>
  <c r="C56" i="11"/>
  <c r="C16" i="11"/>
  <c r="E4" i="11"/>
  <c r="C12" i="11"/>
  <c r="E69" i="11"/>
  <c r="S77" i="11"/>
  <c r="U77" i="11"/>
  <c r="R77" i="11"/>
  <c r="S69" i="11"/>
  <c r="U69" i="11"/>
  <c r="R69" i="11"/>
  <c r="S61" i="11"/>
  <c r="U61" i="11"/>
  <c r="R61" i="11"/>
  <c r="S53" i="11"/>
  <c r="U53" i="11"/>
  <c r="R53" i="11"/>
  <c r="S45" i="11"/>
  <c r="U45" i="11"/>
  <c r="R45" i="11"/>
  <c r="T37" i="11"/>
  <c r="S37" i="11"/>
  <c r="U37" i="11"/>
  <c r="T29" i="11"/>
  <c r="S29" i="11"/>
  <c r="U29" i="11"/>
  <c r="T21" i="11"/>
  <c r="S21" i="11"/>
  <c r="U21" i="11"/>
  <c r="T13" i="11"/>
  <c r="R13" i="11"/>
  <c r="S13" i="11"/>
  <c r="U13" i="11"/>
  <c r="T5" i="11"/>
  <c r="R5" i="11"/>
  <c r="S5" i="11"/>
  <c r="U5" i="11"/>
  <c r="W76" i="11"/>
  <c r="Y76" i="11"/>
  <c r="Z76" i="11"/>
  <c r="X76" i="11"/>
  <c r="W68" i="11"/>
  <c r="Y68" i="11"/>
  <c r="Z68" i="11"/>
  <c r="X68" i="11"/>
  <c r="W60" i="11"/>
  <c r="Y60" i="11"/>
  <c r="Z60" i="11"/>
  <c r="X60" i="11"/>
  <c r="W52" i="11"/>
  <c r="Y52" i="11"/>
  <c r="Z52" i="11"/>
  <c r="X52" i="11"/>
  <c r="W44" i="11"/>
  <c r="Y44" i="11"/>
  <c r="Z44" i="11"/>
  <c r="X44" i="11"/>
  <c r="W36" i="11"/>
  <c r="Y36" i="11"/>
  <c r="Z36" i="11"/>
  <c r="X36" i="11"/>
  <c r="W28" i="11"/>
  <c r="Y28" i="11"/>
  <c r="Z28" i="11"/>
  <c r="X28" i="11"/>
  <c r="W20" i="11"/>
  <c r="Y20" i="11"/>
  <c r="Z20" i="11"/>
  <c r="X20" i="11"/>
  <c r="X12" i="11"/>
  <c r="Y12" i="11"/>
  <c r="W12" i="11"/>
  <c r="Z12" i="11"/>
  <c r="AB81" i="11"/>
  <c r="AD81" i="11"/>
  <c r="AC81" i="11"/>
  <c r="AE81" i="11"/>
  <c r="AB73" i="11"/>
  <c r="AD73" i="11"/>
  <c r="AC73" i="11"/>
  <c r="AE73" i="11"/>
  <c r="AB65" i="11"/>
  <c r="AD65" i="11"/>
  <c r="AC65" i="11"/>
  <c r="AE65" i="11"/>
  <c r="AB57" i="11"/>
  <c r="AD57" i="11"/>
  <c r="AC57" i="11"/>
  <c r="AE57" i="11"/>
  <c r="AB49" i="11"/>
  <c r="AD49" i="11"/>
  <c r="AC49" i="11"/>
  <c r="AE49" i="11"/>
  <c r="AB41" i="11"/>
  <c r="AD41" i="11"/>
  <c r="AC41" i="11"/>
  <c r="AE41" i="11"/>
  <c r="AB33" i="11"/>
  <c r="AD33" i="11"/>
  <c r="AC33" i="11"/>
  <c r="AE33" i="11"/>
  <c r="AB25" i="11"/>
  <c r="AD25" i="11"/>
  <c r="AC25" i="11"/>
  <c r="AE25" i="11"/>
  <c r="AB17" i="11"/>
  <c r="AD17" i="11"/>
  <c r="AC17" i="11"/>
  <c r="AE17" i="11"/>
  <c r="AB9" i="11"/>
  <c r="AC9" i="11"/>
  <c r="AD9" i="11"/>
  <c r="AE9" i="11"/>
  <c r="AG81" i="11"/>
  <c r="AH81" i="11"/>
  <c r="AI81" i="11"/>
  <c r="AJ81" i="11"/>
  <c r="AG73" i="11"/>
  <c r="AH73" i="11"/>
  <c r="AI73" i="11"/>
  <c r="AJ73" i="11"/>
  <c r="AG65" i="11"/>
  <c r="AH65" i="11"/>
  <c r="AI65" i="11"/>
  <c r="AJ65" i="11"/>
  <c r="AG57" i="11"/>
  <c r="AH57" i="11"/>
  <c r="AI57" i="11"/>
  <c r="AJ57" i="11"/>
  <c r="AG49" i="11"/>
  <c r="AH49" i="11"/>
  <c r="AI49" i="11"/>
  <c r="AJ49" i="11"/>
  <c r="AG41" i="11"/>
  <c r="AH41" i="11"/>
  <c r="AI41" i="11"/>
  <c r="AJ41" i="11"/>
  <c r="AG33" i="11"/>
  <c r="AH33" i="11"/>
  <c r="AI33" i="11"/>
  <c r="AJ33" i="11"/>
  <c r="AG25" i="11"/>
  <c r="AH25" i="11"/>
  <c r="AI25" i="11"/>
  <c r="AJ25" i="11"/>
  <c r="AG17" i="11"/>
  <c r="AH17" i="11"/>
  <c r="AI17" i="11"/>
  <c r="AJ17" i="11"/>
  <c r="AG9" i="11"/>
  <c r="AH9" i="11"/>
  <c r="AI9" i="11"/>
  <c r="AJ9" i="11"/>
  <c r="T70" i="11"/>
  <c r="T54" i="11"/>
  <c r="S14" i="11"/>
  <c r="D44" i="11"/>
  <c r="S4" i="11"/>
  <c r="R4" i="11"/>
  <c r="R76" i="11"/>
  <c r="U76" i="11"/>
  <c r="R68" i="11"/>
  <c r="U68" i="11"/>
  <c r="R60" i="11"/>
  <c r="U60" i="11"/>
  <c r="R52" i="11"/>
  <c r="U52" i="11"/>
  <c r="R44" i="11"/>
  <c r="U44" i="11"/>
  <c r="R36" i="11"/>
  <c r="T36" i="11"/>
  <c r="U36" i="11"/>
  <c r="S36" i="11"/>
  <c r="R28" i="11"/>
  <c r="T28" i="11"/>
  <c r="U28" i="11"/>
  <c r="S28" i="11"/>
  <c r="R20" i="11"/>
  <c r="T20" i="11"/>
  <c r="U20" i="11"/>
  <c r="S20" i="11"/>
  <c r="R12" i="11"/>
  <c r="T12" i="11"/>
  <c r="U12" i="11"/>
  <c r="S12" i="11"/>
  <c r="Y79" i="11"/>
  <c r="X79" i="11"/>
  <c r="Z79" i="11"/>
  <c r="Y71" i="11"/>
  <c r="X71" i="11"/>
  <c r="Z71" i="11"/>
  <c r="Y63" i="11"/>
  <c r="X63" i="11"/>
  <c r="Z63" i="11"/>
  <c r="Y55" i="11"/>
  <c r="X55" i="11"/>
  <c r="Z55" i="11"/>
  <c r="Y47" i="11"/>
  <c r="X47" i="11"/>
  <c r="Z47" i="11"/>
  <c r="Y39" i="11"/>
  <c r="X39" i="11"/>
  <c r="Z39" i="11"/>
  <c r="Y31" i="11"/>
  <c r="X31" i="11"/>
  <c r="Z31" i="11"/>
  <c r="Y23" i="11"/>
  <c r="X23" i="11"/>
  <c r="Z23" i="11"/>
  <c r="Y15" i="11"/>
  <c r="X15" i="11"/>
  <c r="Z15" i="11"/>
  <c r="W7" i="11"/>
  <c r="Y7" i="11"/>
  <c r="Z7" i="11"/>
  <c r="AC76" i="11"/>
  <c r="AD76" i="11"/>
  <c r="AB76" i="11"/>
  <c r="AE76" i="11"/>
  <c r="AC68" i="11"/>
  <c r="AD68" i="11"/>
  <c r="AB68" i="11"/>
  <c r="AE68" i="11"/>
  <c r="AC60" i="11"/>
  <c r="AD60" i="11"/>
  <c r="AB60" i="11"/>
  <c r="AE60" i="11"/>
  <c r="AC52" i="11"/>
  <c r="AD52" i="11"/>
  <c r="AB52" i="11"/>
  <c r="AE52" i="11"/>
  <c r="AC44" i="11"/>
  <c r="AD44" i="11"/>
  <c r="AB44" i="11"/>
  <c r="AE44" i="11"/>
  <c r="AC36" i="11"/>
  <c r="AD36" i="11"/>
  <c r="AB36" i="11"/>
  <c r="AE36" i="11"/>
  <c r="AC28" i="11"/>
  <c r="AD28" i="11"/>
  <c r="AB28" i="11"/>
  <c r="AE28" i="11"/>
  <c r="AC20" i="11"/>
  <c r="AD20" i="11"/>
  <c r="AB20" i="11"/>
  <c r="AE20" i="11"/>
  <c r="AC12" i="11"/>
  <c r="AD12" i="11"/>
  <c r="AB12" i="11"/>
  <c r="AE12" i="11"/>
  <c r="AH76" i="11"/>
  <c r="AI76" i="11"/>
  <c r="AJ76" i="11"/>
  <c r="AG76" i="11"/>
  <c r="AH68" i="11"/>
  <c r="AI68" i="11"/>
  <c r="AJ68" i="11"/>
  <c r="AG68" i="11"/>
  <c r="AH60" i="11"/>
  <c r="AI60" i="11"/>
  <c r="AJ60" i="11"/>
  <c r="AG60" i="11"/>
  <c r="AH52" i="11"/>
  <c r="AI52" i="11"/>
  <c r="AJ52" i="11"/>
  <c r="AG52" i="11"/>
  <c r="AH44" i="11"/>
  <c r="AI44" i="11"/>
  <c r="AJ44" i="11"/>
  <c r="AG44" i="11"/>
  <c r="AH36" i="11"/>
  <c r="AI36" i="11"/>
  <c r="AJ36" i="11"/>
  <c r="AG36" i="11"/>
  <c r="AH28" i="11"/>
  <c r="AI28" i="11"/>
  <c r="AJ28" i="11"/>
  <c r="AG28" i="11"/>
  <c r="AH20" i="11"/>
  <c r="AI20" i="11"/>
  <c r="AJ20" i="11"/>
  <c r="AG20" i="11"/>
  <c r="AH12" i="11"/>
  <c r="AI12" i="11"/>
  <c r="AJ12" i="11"/>
  <c r="AG12" i="11"/>
  <c r="T80" i="11"/>
  <c r="S70" i="11"/>
  <c r="T64" i="11"/>
  <c r="S54" i="11"/>
  <c r="T48" i="11"/>
  <c r="X7" i="11"/>
  <c r="S83" i="11"/>
  <c r="U83" i="11"/>
  <c r="R83" i="11"/>
  <c r="S75" i="11"/>
  <c r="U75" i="11"/>
  <c r="R75" i="11"/>
  <c r="S67" i="11"/>
  <c r="U67" i="11"/>
  <c r="R67" i="11"/>
  <c r="S59" i="11"/>
  <c r="U59" i="11"/>
  <c r="R59" i="11"/>
  <c r="S51" i="11"/>
  <c r="U51" i="11"/>
  <c r="R51" i="11"/>
  <c r="S43" i="11"/>
  <c r="U43" i="11"/>
  <c r="R43" i="11"/>
  <c r="T35" i="11"/>
  <c r="S35" i="11"/>
  <c r="U35" i="11"/>
  <c r="T27" i="11"/>
  <c r="S27" i="11"/>
  <c r="U27" i="11"/>
  <c r="T19" i="11"/>
  <c r="S19" i="11"/>
  <c r="U19" i="11"/>
  <c r="T11" i="11"/>
  <c r="S11" i="11"/>
  <c r="U11" i="11"/>
  <c r="W82" i="11"/>
  <c r="Y82" i="11"/>
  <c r="Z82" i="11"/>
  <c r="W74" i="11"/>
  <c r="Y74" i="11"/>
  <c r="Z74" i="11"/>
  <c r="W66" i="11"/>
  <c r="Y66" i="11"/>
  <c r="Z66" i="11"/>
  <c r="W58" i="11"/>
  <c r="Y58" i="11"/>
  <c r="Z58" i="11"/>
  <c r="W50" i="11"/>
  <c r="Y50" i="11"/>
  <c r="Z50" i="11"/>
  <c r="W42" i="11"/>
  <c r="Y42" i="11"/>
  <c r="Z42" i="11"/>
  <c r="W34" i="11"/>
  <c r="Y34" i="11"/>
  <c r="Z34" i="11"/>
  <c r="W26" i="11"/>
  <c r="Y26" i="11"/>
  <c r="Z26" i="11"/>
  <c r="W18" i="11"/>
  <c r="Y18" i="11"/>
  <c r="Z18" i="11"/>
  <c r="X10" i="11"/>
  <c r="Y10" i="11"/>
  <c r="W10" i="11"/>
  <c r="Z10" i="11"/>
  <c r="AB79" i="11"/>
  <c r="AD79" i="11"/>
  <c r="AE79" i="11"/>
  <c r="AB71" i="11"/>
  <c r="AD71" i="11"/>
  <c r="AE71" i="11"/>
  <c r="AB63" i="11"/>
  <c r="AD63" i="11"/>
  <c r="AE63" i="11"/>
  <c r="AB55" i="11"/>
  <c r="AD55" i="11"/>
  <c r="AE55" i="11"/>
  <c r="AB47" i="11"/>
  <c r="AD47" i="11"/>
  <c r="AE47" i="11"/>
  <c r="AB39" i="11"/>
  <c r="AD39" i="11"/>
  <c r="AE39" i="11"/>
  <c r="AB31" i="11"/>
  <c r="AD31" i="11"/>
  <c r="AE31" i="11"/>
  <c r="AB23" i="11"/>
  <c r="AD23" i="11"/>
  <c r="AE23" i="11"/>
  <c r="AB15" i="11"/>
  <c r="AD15" i="11"/>
  <c r="AE15" i="11"/>
  <c r="AB7" i="11"/>
  <c r="AC7" i="11"/>
  <c r="AD7" i="11"/>
  <c r="AE7" i="11"/>
  <c r="AG79" i="11"/>
  <c r="AH79" i="11"/>
  <c r="AI79" i="11"/>
  <c r="AJ79" i="11"/>
  <c r="AG71" i="11"/>
  <c r="AH71" i="11"/>
  <c r="AI71" i="11"/>
  <c r="AJ71" i="11"/>
  <c r="AG63" i="11"/>
  <c r="AH63" i="11"/>
  <c r="AI63" i="11"/>
  <c r="AJ63" i="11"/>
  <c r="AG55" i="11"/>
  <c r="AH55" i="11"/>
  <c r="AI55" i="11"/>
  <c r="AJ55" i="11"/>
  <c r="AG47" i="11"/>
  <c r="AH47" i="11"/>
  <c r="AI47" i="11"/>
  <c r="AJ47" i="11"/>
  <c r="AG39" i="11"/>
  <c r="AH39" i="11"/>
  <c r="AI39" i="11"/>
  <c r="AJ39" i="11"/>
  <c r="AG31" i="11"/>
  <c r="AH31" i="11"/>
  <c r="AI31" i="11"/>
  <c r="AJ31" i="11"/>
  <c r="AG23" i="11"/>
  <c r="AH23" i="11"/>
  <c r="AI23" i="11"/>
  <c r="AJ23" i="11"/>
  <c r="AG15" i="11"/>
  <c r="AH15" i="11"/>
  <c r="AI15" i="11"/>
  <c r="AJ15" i="11"/>
  <c r="AG7" i="11"/>
  <c r="AH7" i="11"/>
  <c r="AI7" i="11"/>
  <c r="AJ7" i="11"/>
  <c r="T69" i="11"/>
  <c r="T53" i="11"/>
  <c r="S22" i="11"/>
  <c r="X74" i="11"/>
  <c r="X58" i="11"/>
  <c r="X42" i="11"/>
  <c r="X26" i="11"/>
  <c r="C52" i="11"/>
  <c r="C36" i="11"/>
  <c r="R82" i="11"/>
  <c r="U82" i="11"/>
  <c r="R74" i="11"/>
  <c r="U74" i="11"/>
  <c r="R66" i="11"/>
  <c r="U66" i="11"/>
  <c r="R58" i="11"/>
  <c r="U58" i="11"/>
  <c r="R50" i="11"/>
  <c r="U50" i="11"/>
  <c r="R42" i="11"/>
  <c r="T42" i="11"/>
  <c r="U42" i="11"/>
  <c r="R34" i="11"/>
  <c r="T34" i="11"/>
  <c r="U34" i="11"/>
  <c r="R26" i="11"/>
  <c r="T26" i="11"/>
  <c r="U26" i="11"/>
  <c r="R18" i="11"/>
  <c r="T18" i="11"/>
  <c r="U18" i="11"/>
  <c r="R10" i="11"/>
  <c r="T10" i="11"/>
  <c r="U10" i="11"/>
  <c r="Y77" i="11"/>
  <c r="W77" i="11"/>
  <c r="X77" i="11"/>
  <c r="Z77" i="11"/>
  <c r="Y69" i="11"/>
  <c r="W69" i="11"/>
  <c r="X69" i="11"/>
  <c r="Z69" i="11"/>
  <c r="Y61" i="11"/>
  <c r="W61" i="11"/>
  <c r="X61" i="11"/>
  <c r="Z61" i="11"/>
  <c r="Y53" i="11"/>
  <c r="W53" i="11"/>
  <c r="X53" i="11"/>
  <c r="Z53" i="11"/>
  <c r="Y45" i="11"/>
  <c r="W45" i="11"/>
  <c r="X45" i="11"/>
  <c r="Z45" i="11"/>
  <c r="Y37" i="11"/>
  <c r="W37" i="11"/>
  <c r="X37" i="11"/>
  <c r="Z37" i="11"/>
  <c r="Y29" i="11"/>
  <c r="W29" i="11"/>
  <c r="X29" i="11"/>
  <c r="Z29" i="11"/>
  <c r="Y21" i="11"/>
  <c r="W21" i="11"/>
  <c r="X21" i="11"/>
  <c r="Z21" i="11"/>
  <c r="W13" i="11"/>
  <c r="Y13" i="11"/>
  <c r="X13" i="11"/>
  <c r="W5" i="11"/>
  <c r="Y5" i="11"/>
  <c r="X5" i="11"/>
  <c r="AC82" i="11"/>
  <c r="AD82" i="11"/>
  <c r="AB82" i="11"/>
  <c r="AE82" i="11"/>
  <c r="AC74" i="11"/>
  <c r="AD74" i="11"/>
  <c r="AB74" i="11"/>
  <c r="AE74" i="11"/>
  <c r="AC66" i="11"/>
  <c r="AD66" i="11"/>
  <c r="AB66" i="11"/>
  <c r="AE66" i="11"/>
  <c r="AC58" i="11"/>
  <c r="AD58" i="11"/>
  <c r="AB58" i="11"/>
  <c r="AE58" i="11"/>
  <c r="AC50" i="11"/>
  <c r="AD50" i="11"/>
  <c r="AB50" i="11"/>
  <c r="AE50" i="11"/>
  <c r="AC42" i="11"/>
  <c r="AD42" i="11"/>
  <c r="AB42" i="11"/>
  <c r="AE42" i="11"/>
  <c r="AC34" i="11"/>
  <c r="AD34" i="11"/>
  <c r="AB34" i="11"/>
  <c r="AE34" i="11"/>
  <c r="AC26" i="11"/>
  <c r="AD26" i="11"/>
  <c r="AB26" i="11"/>
  <c r="AE26" i="11"/>
  <c r="AC18" i="11"/>
  <c r="AD18" i="11"/>
  <c r="AB18" i="11"/>
  <c r="AE18" i="11"/>
  <c r="AC10" i="11"/>
  <c r="AD10" i="11"/>
  <c r="AE10" i="11"/>
  <c r="AB10" i="11"/>
  <c r="AH82" i="11"/>
  <c r="AI82" i="11"/>
  <c r="AJ82" i="11"/>
  <c r="AG82" i="11"/>
  <c r="AH74" i="11"/>
  <c r="AI74" i="11"/>
  <c r="AJ74" i="11"/>
  <c r="AG74" i="11"/>
  <c r="AH66" i="11"/>
  <c r="AI66" i="11"/>
  <c r="AJ66" i="11"/>
  <c r="AG66" i="11"/>
  <c r="AH58" i="11"/>
  <c r="AI58" i="11"/>
  <c r="AJ58" i="11"/>
  <c r="AG58" i="11"/>
  <c r="AH50" i="11"/>
  <c r="AI50" i="11"/>
  <c r="AJ50" i="11"/>
  <c r="AG50" i="11"/>
  <c r="AH42" i="11"/>
  <c r="AI42" i="11"/>
  <c r="AJ42" i="11"/>
  <c r="AG42" i="11"/>
  <c r="AH34" i="11"/>
  <c r="AI34" i="11"/>
  <c r="AJ34" i="11"/>
  <c r="AG34" i="11"/>
  <c r="AH26" i="11"/>
  <c r="AI26" i="11"/>
  <c r="AJ26" i="11"/>
  <c r="AG26" i="11"/>
  <c r="AH18" i="11"/>
  <c r="AI18" i="11"/>
  <c r="AJ18" i="11"/>
  <c r="AG18" i="11"/>
  <c r="AH10" i="11"/>
  <c r="AI10" i="11"/>
  <c r="AJ10" i="11"/>
  <c r="AG10" i="11"/>
  <c r="U4" i="11"/>
  <c r="S74" i="11"/>
  <c r="T68" i="11"/>
  <c r="S58" i="11"/>
  <c r="T52" i="11"/>
  <c r="R21" i="11"/>
  <c r="W71" i="11"/>
  <c r="W55" i="11"/>
  <c r="W39" i="11"/>
  <c r="W23" i="11"/>
  <c r="AC79" i="11"/>
  <c r="AC47" i="11"/>
  <c r="AC15" i="11"/>
  <c r="F44" i="11"/>
  <c r="F28" i="11"/>
  <c r="C81" i="11"/>
  <c r="F73" i="11"/>
  <c r="S81" i="11"/>
  <c r="U81" i="11"/>
  <c r="R81" i="11"/>
  <c r="S73" i="11"/>
  <c r="U73" i="11"/>
  <c r="R73" i="11"/>
  <c r="S65" i="11"/>
  <c r="U65" i="11"/>
  <c r="R65" i="11"/>
  <c r="S57" i="11"/>
  <c r="U57" i="11"/>
  <c r="R57" i="11"/>
  <c r="S49" i="11"/>
  <c r="U49" i="11"/>
  <c r="R49" i="11"/>
  <c r="S41" i="11"/>
  <c r="T41" i="11"/>
  <c r="T33" i="11"/>
  <c r="S33" i="11"/>
  <c r="U33" i="11"/>
  <c r="T25" i="11"/>
  <c r="S25" i="11"/>
  <c r="U25" i="11"/>
  <c r="T17" i="11"/>
  <c r="S17" i="11"/>
  <c r="U17" i="11"/>
  <c r="T9" i="11"/>
  <c r="R9" i="11"/>
  <c r="S9" i="11"/>
  <c r="U9" i="11"/>
  <c r="X4" i="11"/>
  <c r="Z4" i="11"/>
  <c r="W4" i="11"/>
  <c r="Y4" i="11"/>
  <c r="W80" i="11"/>
  <c r="Y80" i="11"/>
  <c r="Z80" i="11"/>
  <c r="X80" i="11"/>
  <c r="W72" i="11"/>
  <c r="Y72" i="11"/>
  <c r="Z72" i="11"/>
  <c r="X72" i="11"/>
  <c r="W64" i="11"/>
  <c r="Y64" i="11"/>
  <c r="Z64" i="11"/>
  <c r="X64" i="11"/>
  <c r="W56" i="11"/>
  <c r="Y56" i="11"/>
  <c r="Z56" i="11"/>
  <c r="X56" i="11"/>
  <c r="W48" i="11"/>
  <c r="Y48" i="11"/>
  <c r="Z48" i="11"/>
  <c r="X48" i="11"/>
  <c r="W40" i="11"/>
  <c r="Y40" i="11"/>
  <c r="Z40" i="11"/>
  <c r="X40" i="11"/>
  <c r="W32" i="11"/>
  <c r="Y32" i="11"/>
  <c r="Z32" i="11"/>
  <c r="X32" i="11"/>
  <c r="W24" i="11"/>
  <c r="Y24" i="11"/>
  <c r="Z24" i="11"/>
  <c r="X24" i="11"/>
  <c r="W16" i="11"/>
  <c r="Y16" i="11"/>
  <c r="Z16" i="11"/>
  <c r="X16" i="11"/>
  <c r="X8" i="11"/>
  <c r="Y8" i="11"/>
  <c r="W8" i="11"/>
  <c r="Z8" i="11"/>
  <c r="AB77" i="11"/>
  <c r="AD77" i="11"/>
  <c r="AC77" i="11"/>
  <c r="AB69" i="11"/>
  <c r="AD69" i="11"/>
  <c r="AC69" i="11"/>
  <c r="AB61" i="11"/>
  <c r="AD61" i="11"/>
  <c r="AC61" i="11"/>
  <c r="AB53" i="11"/>
  <c r="AD53" i="11"/>
  <c r="AC53" i="11"/>
  <c r="AB45" i="11"/>
  <c r="AD45" i="11"/>
  <c r="AC45" i="11"/>
  <c r="AB37" i="11"/>
  <c r="AD37" i="11"/>
  <c r="AC37" i="11"/>
  <c r="AB29" i="11"/>
  <c r="AD29" i="11"/>
  <c r="AC29" i="11"/>
  <c r="AB21" i="11"/>
  <c r="AD21" i="11"/>
  <c r="AC21" i="11"/>
  <c r="AB13" i="11"/>
  <c r="AD13" i="11"/>
  <c r="AC13" i="11"/>
  <c r="AB5" i="11"/>
  <c r="AC5" i="11"/>
  <c r="AD5" i="11"/>
  <c r="AE5" i="11"/>
  <c r="AG77" i="11"/>
  <c r="AH77" i="11"/>
  <c r="AI77" i="11"/>
  <c r="AJ77" i="11"/>
  <c r="AG69" i="11"/>
  <c r="AH69" i="11"/>
  <c r="AI69" i="11"/>
  <c r="AJ69" i="11"/>
  <c r="AG61" i="11"/>
  <c r="AH61" i="11"/>
  <c r="AI61" i="11"/>
  <c r="AJ61" i="11"/>
  <c r="AG53" i="11"/>
  <c r="AH53" i="11"/>
  <c r="AI53" i="11"/>
  <c r="AJ53" i="11"/>
  <c r="AG45" i="11"/>
  <c r="AH45" i="11"/>
  <c r="AI45" i="11"/>
  <c r="AJ45" i="11"/>
  <c r="AG37" i="11"/>
  <c r="AH37" i="11"/>
  <c r="AI37" i="11"/>
  <c r="AJ37" i="11"/>
  <c r="AG29" i="11"/>
  <c r="AH29" i="11"/>
  <c r="AI29" i="11"/>
  <c r="AJ29" i="11"/>
  <c r="AG21" i="11"/>
  <c r="AH21" i="11"/>
  <c r="AI21" i="11"/>
  <c r="AJ21" i="11"/>
  <c r="AG13" i="11"/>
  <c r="AH13" i="11"/>
  <c r="AI13" i="11"/>
  <c r="AJ13" i="11"/>
  <c r="T4" i="11"/>
  <c r="T78" i="11"/>
  <c r="T73" i="11"/>
  <c r="S68" i="11"/>
  <c r="T62" i="11"/>
  <c r="T57" i="11"/>
  <c r="S52" i="11"/>
  <c r="T46" i="11"/>
  <c r="R41" i="11"/>
  <c r="S30" i="11"/>
  <c r="R19" i="11"/>
  <c r="S6" i="11"/>
  <c r="AE77" i="11"/>
  <c r="AE45" i="11"/>
  <c r="AE13" i="11"/>
  <c r="C48" i="11"/>
  <c r="R80" i="11"/>
  <c r="U80" i="11"/>
  <c r="R72" i="11"/>
  <c r="U72" i="11"/>
  <c r="R64" i="11"/>
  <c r="U64" i="11"/>
  <c r="R56" i="11"/>
  <c r="U56" i="11"/>
  <c r="R48" i="11"/>
  <c r="U48" i="11"/>
  <c r="R40" i="11"/>
  <c r="T40" i="11"/>
  <c r="U40" i="11"/>
  <c r="S40" i="11"/>
  <c r="R32" i="11"/>
  <c r="T32" i="11"/>
  <c r="U32" i="11"/>
  <c r="S32" i="11"/>
  <c r="R24" i="11"/>
  <c r="T24" i="11"/>
  <c r="U24" i="11"/>
  <c r="S24" i="11"/>
  <c r="R16" i="11"/>
  <c r="T16" i="11"/>
  <c r="U16" i="11"/>
  <c r="S16" i="11"/>
  <c r="R8" i="11"/>
  <c r="T8" i="11"/>
  <c r="U8" i="11"/>
  <c r="S8" i="11"/>
  <c r="Y83" i="11"/>
  <c r="X83" i="11"/>
  <c r="Z83" i="11"/>
  <c r="Y75" i="11"/>
  <c r="X75" i="11"/>
  <c r="Z75" i="11"/>
  <c r="Y67" i="11"/>
  <c r="X67" i="11"/>
  <c r="Z67" i="11"/>
  <c r="Y59" i="11"/>
  <c r="X59" i="11"/>
  <c r="Z59" i="11"/>
  <c r="Y51" i="11"/>
  <c r="X51" i="11"/>
  <c r="Z51" i="11"/>
  <c r="Y43" i="11"/>
  <c r="X43" i="11"/>
  <c r="Z43" i="11"/>
  <c r="Y35" i="11"/>
  <c r="X35" i="11"/>
  <c r="Z35" i="11"/>
  <c r="Y27" i="11"/>
  <c r="X27" i="11"/>
  <c r="Z27" i="11"/>
  <c r="Y19" i="11"/>
  <c r="X19" i="11"/>
  <c r="Z19" i="11"/>
  <c r="W11" i="11"/>
  <c r="Y11" i="11"/>
  <c r="X11" i="11"/>
  <c r="Z11" i="11"/>
  <c r="AD4" i="11"/>
  <c r="AE4" i="11"/>
  <c r="AC4" i="11"/>
  <c r="AB4" i="11"/>
  <c r="AC80" i="11"/>
  <c r="AD80" i="11"/>
  <c r="AB80" i="11"/>
  <c r="AE80" i="11"/>
  <c r="AC72" i="11"/>
  <c r="AD72" i="11"/>
  <c r="AB72" i="11"/>
  <c r="AE72" i="11"/>
  <c r="AC64" i="11"/>
  <c r="AD64" i="11"/>
  <c r="AB64" i="11"/>
  <c r="AE64" i="11"/>
  <c r="AC56" i="11"/>
  <c r="AD56" i="11"/>
  <c r="AB56" i="11"/>
  <c r="AE56" i="11"/>
  <c r="AC48" i="11"/>
  <c r="AD48" i="11"/>
  <c r="AB48" i="11"/>
  <c r="AE48" i="11"/>
  <c r="AC40" i="11"/>
  <c r="AD40" i="11"/>
  <c r="AB40" i="11"/>
  <c r="AE40" i="11"/>
  <c r="AC32" i="11"/>
  <c r="AD32" i="11"/>
  <c r="AB32" i="11"/>
  <c r="AE32" i="11"/>
  <c r="AC24" i="11"/>
  <c r="AD24" i="11"/>
  <c r="AB24" i="11"/>
  <c r="AE24" i="11"/>
  <c r="AC16" i="11"/>
  <c r="AD16" i="11"/>
  <c r="AB16" i="11"/>
  <c r="AE16" i="11"/>
  <c r="AC8" i="11"/>
  <c r="AD8" i="11"/>
  <c r="AE8" i="11"/>
  <c r="AB8" i="11"/>
  <c r="AI4" i="11"/>
  <c r="AJ4" i="11"/>
  <c r="AG4" i="11"/>
  <c r="AH4" i="11"/>
  <c r="AH80" i="11"/>
  <c r="AI80" i="11"/>
  <c r="AJ80" i="11"/>
  <c r="AH72" i="11"/>
  <c r="AI72" i="11"/>
  <c r="AJ72" i="11"/>
  <c r="AG72" i="11"/>
  <c r="AH64" i="11"/>
  <c r="AI64" i="11"/>
  <c r="AJ64" i="11"/>
  <c r="AH56" i="11"/>
  <c r="AI56" i="11"/>
  <c r="AJ56" i="11"/>
  <c r="AG56" i="11"/>
  <c r="AH48" i="11"/>
  <c r="AI48" i="11"/>
  <c r="AJ48" i="11"/>
  <c r="AH40" i="11"/>
  <c r="AI40" i="11"/>
  <c r="AJ40" i="11"/>
  <c r="AG40" i="11"/>
  <c r="AH32" i="11"/>
  <c r="AI32" i="11"/>
  <c r="AJ32" i="11"/>
  <c r="AH24" i="11"/>
  <c r="AI24" i="11"/>
  <c r="AJ24" i="11"/>
  <c r="AG24" i="11"/>
  <c r="AH16" i="11"/>
  <c r="AI16" i="11"/>
  <c r="AJ16" i="11"/>
  <c r="AH8" i="11"/>
  <c r="AI8" i="11"/>
  <c r="AJ8" i="11"/>
  <c r="AG8" i="11"/>
  <c r="T83" i="11"/>
  <c r="S78" i="11"/>
  <c r="T72" i="11"/>
  <c r="T67" i="11"/>
  <c r="S62" i="11"/>
  <c r="T56" i="11"/>
  <c r="T51" i="11"/>
  <c r="S46" i="11"/>
  <c r="R29" i="11"/>
  <c r="S18" i="11"/>
  <c r="W83" i="11"/>
  <c r="W67" i="11"/>
  <c r="W51" i="11"/>
  <c r="W35" i="11"/>
  <c r="W19" i="11"/>
  <c r="AC71" i="11"/>
  <c r="AC39" i="11"/>
  <c r="S79" i="11"/>
  <c r="U79" i="11"/>
  <c r="R79" i="11"/>
  <c r="S71" i="11"/>
  <c r="U71" i="11"/>
  <c r="R71" i="11"/>
  <c r="S63" i="11"/>
  <c r="U63" i="11"/>
  <c r="R63" i="11"/>
  <c r="S55" i="11"/>
  <c r="U55" i="11"/>
  <c r="R55" i="11"/>
  <c r="S47" i="11"/>
  <c r="U47" i="11"/>
  <c r="R47" i="11"/>
  <c r="T39" i="11"/>
  <c r="S39" i="11"/>
  <c r="U39" i="11"/>
  <c r="T31" i="11"/>
  <c r="S31" i="11"/>
  <c r="U31" i="11"/>
  <c r="T23" i="11"/>
  <c r="S23" i="11"/>
  <c r="U23" i="11"/>
  <c r="T15" i="11"/>
  <c r="S15" i="11"/>
  <c r="U15" i="11"/>
  <c r="T7" i="11"/>
  <c r="S7" i="11"/>
  <c r="U7" i="11"/>
  <c r="W78" i="11"/>
  <c r="Y78" i="11"/>
  <c r="Z78" i="11"/>
  <c r="W70" i="11"/>
  <c r="Y70" i="11"/>
  <c r="Z70" i="11"/>
  <c r="W62" i="11"/>
  <c r="Y62" i="11"/>
  <c r="Z62" i="11"/>
  <c r="W54" i="11"/>
  <c r="Y54" i="11"/>
  <c r="Z54" i="11"/>
  <c r="W46" i="11"/>
  <c r="Y46" i="11"/>
  <c r="Z46" i="11"/>
  <c r="W38" i="11"/>
  <c r="Y38" i="11"/>
  <c r="Z38" i="11"/>
  <c r="W30" i="11"/>
  <c r="Y30" i="11"/>
  <c r="Z30" i="11"/>
  <c r="W22" i="11"/>
  <c r="Y22" i="11"/>
  <c r="Z22" i="11"/>
  <c r="X14" i="11"/>
  <c r="Y14" i="11"/>
  <c r="W14" i="11"/>
  <c r="Z14" i="11"/>
  <c r="X6" i="11"/>
  <c r="Y6" i="11"/>
  <c r="W6" i="11"/>
  <c r="Z6" i="11"/>
  <c r="AB83" i="11"/>
  <c r="AD83" i="11"/>
  <c r="AC83" i="11"/>
  <c r="AE83" i="11"/>
  <c r="AB75" i="11"/>
  <c r="AD75" i="11"/>
  <c r="AC75" i="11"/>
  <c r="AE75" i="11"/>
  <c r="AB67" i="11"/>
  <c r="AD67" i="11"/>
  <c r="AC67" i="11"/>
  <c r="AE67" i="11"/>
  <c r="AB59" i="11"/>
  <c r="AD59" i="11"/>
  <c r="AC59" i="11"/>
  <c r="AE59" i="11"/>
  <c r="AB51" i="11"/>
  <c r="AD51" i="11"/>
  <c r="AC51" i="11"/>
  <c r="AE51" i="11"/>
  <c r="AB43" i="11"/>
  <c r="AD43" i="11"/>
  <c r="AC43" i="11"/>
  <c r="AE43" i="11"/>
  <c r="AB35" i="11"/>
  <c r="AD35" i="11"/>
  <c r="AC35" i="11"/>
  <c r="AE35" i="11"/>
  <c r="AB27" i="11"/>
  <c r="AD27" i="11"/>
  <c r="AC27" i="11"/>
  <c r="AE27" i="11"/>
  <c r="AB19" i="11"/>
  <c r="AD19" i="11"/>
  <c r="AC19" i="11"/>
  <c r="AE19" i="11"/>
  <c r="AB11" i="11"/>
  <c r="AD11" i="11"/>
  <c r="AC11" i="11"/>
  <c r="AE11" i="11"/>
  <c r="AG83" i="11"/>
  <c r="AH83" i="11"/>
  <c r="AI83" i="11"/>
  <c r="AG75" i="11"/>
  <c r="AH75" i="11"/>
  <c r="AI75" i="11"/>
  <c r="AJ75" i="11"/>
  <c r="AG67" i="11"/>
  <c r="AH67" i="11"/>
  <c r="AI67" i="11"/>
  <c r="AG59" i="11"/>
  <c r="AH59" i="11"/>
  <c r="AI59" i="11"/>
  <c r="AJ59" i="11"/>
  <c r="AG51" i="11"/>
  <c r="AH51" i="11"/>
  <c r="AI51" i="11"/>
  <c r="AG43" i="11"/>
  <c r="AH43" i="11"/>
  <c r="AI43" i="11"/>
  <c r="AJ43" i="11"/>
  <c r="AG35" i="11"/>
  <c r="AH35" i="11"/>
  <c r="AI35" i="11"/>
  <c r="AG27" i="11"/>
  <c r="AH27" i="11"/>
  <c r="AI27" i="11"/>
  <c r="AJ27" i="11"/>
  <c r="AG19" i="11"/>
  <c r="AH19" i="11"/>
  <c r="AI19" i="11"/>
  <c r="AG11" i="11"/>
  <c r="AH11" i="11"/>
  <c r="AI11" i="11"/>
  <c r="AJ11" i="11"/>
  <c r="T82" i="11"/>
  <c r="T77" i="11"/>
  <c r="S72" i="11"/>
  <c r="T66" i="11"/>
  <c r="T61" i="11"/>
  <c r="S56" i="11"/>
  <c r="T50" i="11"/>
  <c r="T45" i="11"/>
  <c r="S38" i="11"/>
  <c r="R27" i="11"/>
  <c r="R17" i="11"/>
  <c r="X82" i="11"/>
  <c r="X66" i="11"/>
  <c r="X50" i="11"/>
  <c r="X34" i="11"/>
  <c r="X18" i="11"/>
  <c r="AE69" i="11"/>
  <c r="AE37" i="11"/>
  <c r="AG80" i="11"/>
  <c r="AG16" i="11"/>
  <c r="AG5" i="11"/>
  <c r="AH5" i="11"/>
  <c r="AI5" i="11"/>
  <c r="AJ5" i="11"/>
  <c r="C80" i="11"/>
  <c r="D80" i="11"/>
  <c r="D72" i="11"/>
  <c r="E80" i="11"/>
  <c r="E72" i="11"/>
  <c r="F80" i="11"/>
  <c r="F72" i="11"/>
  <c r="C69" i="11"/>
  <c r="D73" i="11"/>
  <c r="D52" i="11"/>
  <c r="D48" i="11"/>
  <c r="E81" i="11"/>
  <c r="C83" i="11"/>
  <c r="D83" i="11"/>
  <c r="E83" i="11"/>
  <c r="BY4" i="3" l="1"/>
  <c r="BW85" i="3" s="1"/>
  <c r="BV5" i="6"/>
  <c r="BU5" i="6" s="1"/>
  <c r="BT5" i="6" s="1"/>
  <c r="BS5" i="6" s="1"/>
  <c r="BR5" i="6" s="1"/>
  <c r="BQ5" i="6" s="1"/>
  <c r="BP5" i="6" s="1"/>
  <c r="BO5" i="6" s="1"/>
  <c r="BN5" i="6" s="1"/>
  <c r="BM5" i="6" s="1"/>
  <c r="BL5" i="6" s="1"/>
  <c r="BK5" i="6" s="1"/>
  <c r="BJ5" i="6" s="1"/>
  <c r="BI5" i="6" s="1"/>
  <c r="BH5" i="6" s="1"/>
  <c r="BG5" i="6" s="1"/>
  <c r="BF5" i="6" s="1"/>
  <c r="BE5" i="6" s="1"/>
  <c r="BD5" i="6" s="1"/>
  <c r="BC5" i="6" s="1"/>
  <c r="BB5" i="6" s="1"/>
  <c r="BA5" i="6" s="1"/>
  <c r="AZ5" i="6" s="1"/>
  <c r="AY5" i="6" s="1"/>
  <c r="AX5" i="6" s="1"/>
  <c r="AW5" i="6" s="1"/>
  <c r="AV5" i="6" s="1"/>
  <c r="AU5" i="6" s="1"/>
  <c r="AT5" i="6" s="1"/>
  <c r="AS5" i="6" s="1"/>
  <c r="AR5" i="6" s="1"/>
  <c r="AQ5" i="6" s="1"/>
  <c r="AP5" i="6" s="1"/>
  <c r="AO5" i="6" s="1"/>
  <c r="AN5" i="6" s="1"/>
  <c r="AM5" i="6" s="1"/>
  <c r="AL5" i="6" s="1"/>
  <c r="AK5" i="6" s="1"/>
  <c r="AJ5" i="6" s="1"/>
  <c r="AI5" i="6" s="1"/>
  <c r="AH5" i="6" s="1"/>
  <c r="AG5" i="6" s="1"/>
  <c r="AF5" i="6" s="1"/>
  <c r="AE5" i="6" s="1"/>
  <c r="AD5" i="6" s="1"/>
  <c r="AC5" i="6" s="1"/>
  <c r="AB5" i="6" s="1"/>
  <c r="AA5" i="6" s="1"/>
  <c r="Z5" i="6" s="1"/>
  <c r="Y5" i="6" s="1"/>
  <c r="X5" i="6" s="1"/>
  <c r="W5" i="6" s="1"/>
  <c r="V5" i="6" s="1"/>
  <c r="U5" i="6" s="1"/>
  <c r="T5" i="6" s="1"/>
  <c r="S5" i="6" s="1"/>
  <c r="R5" i="6" s="1"/>
  <c r="Q5" i="6" s="1"/>
  <c r="P5" i="6" s="1"/>
  <c r="O5" i="6" s="1"/>
  <c r="N5" i="6" s="1"/>
  <c r="M5" i="6" s="1"/>
  <c r="L5" i="6" s="1"/>
  <c r="K5" i="6" s="1"/>
  <c r="J5" i="6" s="1"/>
  <c r="I5" i="6" s="1"/>
  <c r="H5" i="6" s="1"/>
  <c r="G5" i="6" s="1"/>
  <c r="F5" i="6" s="1"/>
  <c r="E5" i="6" s="1"/>
  <c r="D5" i="6" s="1"/>
  <c r="BY6" i="6" s="1"/>
  <c r="BW84" i="6" s="1"/>
  <c r="BW83" i="6"/>
  <c r="BV83" i="6"/>
  <c r="BU83" i="6"/>
  <c r="BT83" i="6"/>
  <c r="BS83" i="6"/>
  <c r="BR83" i="6"/>
  <c r="BQ83" i="6"/>
  <c r="BP83" i="6"/>
  <c r="BO83" i="6"/>
  <c r="BN83" i="6"/>
  <c r="BM83" i="6"/>
  <c r="BL83" i="6"/>
  <c r="BK83" i="6"/>
  <c r="BJ83" i="6"/>
  <c r="BI83" i="6"/>
  <c r="BH83" i="6"/>
  <c r="BG83" i="6"/>
  <c r="BF83" i="6"/>
  <c r="BE83" i="6"/>
  <c r="BD83" i="6"/>
  <c r="BC83" i="6"/>
  <c r="BB83" i="6"/>
  <c r="BA83" i="6"/>
  <c r="AZ83" i="6"/>
  <c r="AY83" i="6"/>
  <c r="AX83" i="6"/>
  <c r="AW83" i="6"/>
  <c r="AV83" i="6"/>
  <c r="AU83" i="6"/>
  <c r="AT83" i="6"/>
  <c r="AS83" i="6"/>
  <c r="AR83" i="6"/>
  <c r="AQ83" i="6"/>
  <c r="AP83" i="6"/>
  <c r="AO83" i="6"/>
  <c r="AN83" i="6"/>
  <c r="AM83" i="6"/>
  <c r="AL83" i="6"/>
  <c r="AK83" i="6"/>
  <c r="AJ83" i="6"/>
  <c r="AI83" i="6"/>
  <c r="AH83" i="6"/>
  <c r="AG83" i="6"/>
  <c r="AF83" i="6"/>
  <c r="AE83" i="6"/>
  <c r="AD83" i="6"/>
  <c r="AC83" i="6"/>
  <c r="AB83" i="6"/>
  <c r="AA83" i="6"/>
  <c r="Z83" i="6"/>
  <c r="Y83" i="6"/>
  <c r="X83" i="6"/>
  <c r="W83" i="6"/>
  <c r="V83" i="6"/>
  <c r="U83" i="6"/>
  <c r="T83" i="6"/>
  <c r="S83" i="6"/>
  <c r="R83" i="6"/>
  <c r="Q83" i="6"/>
  <c r="P83" i="6"/>
  <c r="O83" i="6"/>
  <c r="N83" i="6"/>
  <c r="M83" i="6"/>
  <c r="L83" i="6"/>
  <c r="K83" i="6"/>
  <c r="J83" i="6"/>
  <c r="I83" i="6"/>
  <c r="H83" i="6"/>
  <c r="G83" i="6"/>
  <c r="F83" i="6"/>
  <c r="E83" i="6"/>
  <c r="D83" i="6"/>
  <c r="BV5" i="5"/>
  <c r="BU5" i="5" s="1"/>
  <c r="BT5" i="5" s="1"/>
  <c r="BS5" i="5" s="1"/>
  <c r="BR5" i="5" s="1"/>
  <c r="BQ5" i="5" s="1"/>
  <c r="BP5" i="5" s="1"/>
  <c r="BO5" i="5" s="1"/>
  <c r="BN5" i="5" s="1"/>
  <c r="BM5" i="5" s="1"/>
  <c r="BL5" i="5" s="1"/>
  <c r="BK5" i="5" s="1"/>
  <c r="BJ5" i="5" s="1"/>
  <c r="BI5" i="5" s="1"/>
  <c r="BH5" i="5" s="1"/>
  <c r="BG5" i="5" s="1"/>
  <c r="BF5" i="5" s="1"/>
  <c r="BE5" i="5" s="1"/>
  <c r="BD5" i="5" s="1"/>
  <c r="BC5" i="5" s="1"/>
  <c r="BB5" i="5" s="1"/>
  <c r="BA5" i="5" s="1"/>
  <c r="AZ5" i="5" s="1"/>
  <c r="AY5" i="5" s="1"/>
  <c r="AX5" i="5" s="1"/>
  <c r="AW5" i="5" s="1"/>
  <c r="AV5" i="5" s="1"/>
  <c r="AU5" i="5" s="1"/>
  <c r="AT5" i="5" s="1"/>
  <c r="AS5" i="5" s="1"/>
  <c r="AR5" i="5" s="1"/>
  <c r="AQ5" i="5" s="1"/>
  <c r="AP5" i="5" s="1"/>
  <c r="AO5" i="5" s="1"/>
  <c r="AN5" i="5" s="1"/>
  <c r="AM5" i="5" s="1"/>
  <c r="AL5" i="5" s="1"/>
  <c r="AK5" i="5" s="1"/>
  <c r="AJ5" i="5" s="1"/>
  <c r="AI5" i="5" s="1"/>
  <c r="AH5" i="5" s="1"/>
  <c r="AG5" i="5" s="1"/>
  <c r="AF5" i="5" s="1"/>
  <c r="AE5" i="5" s="1"/>
  <c r="AD5" i="5" s="1"/>
  <c r="AC5" i="5" s="1"/>
  <c r="AB5" i="5" s="1"/>
  <c r="AA5" i="5" s="1"/>
  <c r="Z5" i="5" s="1"/>
  <c r="Y5" i="5" s="1"/>
  <c r="X5" i="5" s="1"/>
  <c r="W5" i="5" s="1"/>
  <c r="V5" i="5" s="1"/>
  <c r="U5" i="5" s="1"/>
  <c r="T5" i="5" s="1"/>
  <c r="S5" i="5" s="1"/>
  <c r="R5" i="5" s="1"/>
  <c r="Q5" i="5" s="1"/>
  <c r="P5" i="5" s="1"/>
  <c r="O5" i="5" s="1"/>
  <c r="N5" i="5" s="1"/>
  <c r="M5" i="5" s="1"/>
  <c r="L5" i="5" s="1"/>
  <c r="K5" i="5" s="1"/>
  <c r="J5" i="5" s="1"/>
  <c r="I5" i="5" s="1"/>
  <c r="H5" i="5" s="1"/>
  <c r="G5" i="5" s="1"/>
  <c r="F5" i="5" s="1"/>
  <c r="E5" i="5" s="1"/>
  <c r="D5" i="5" s="1"/>
  <c r="BY6" i="5" s="1"/>
  <c r="BW87" i="5" s="1"/>
  <c r="BW86" i="5"/>
  <c r="BV86" i="5"/>
  <c r="BU86" i="5"/>
  <c r="BT86" i="5"/>
  <c r="BS86" i="5"/>
  <c r="BR86" i="5"/>
  <c r="BQ86" i="5"/>
  <c r="BP86" i="5"/>
  <c r="BO86" i="5"/>
  <c r="BN86" i="5"/>
  <c r="BM86" i="5"/>
  <c r="BL86" i="5"/>
  <c r="BK86" i="5"/>
  <c r="BJ86" i="5"/>
  <c r="BI86" i="5"/>
  <c r="BH86" i="5"/>
  <c r="BG86" i="5"/>
  <c r="BF86" i="5"/>
  <c r="BE86" i="5"/>
  <c r="BD86" i="5"/>
  <c r="BC86" i="5"/>
  <c r="BB86" i="5"/>
  <c r="BA86" i="5"/>
  <c r="AZ86" i="5"/>
  <c r="AY86" i="5"/>
  <c r="AX86" i="5"/>
  <c r="AW86" i="5"/>
  <c r="AV86" i="5"/>
  <c r="AU86" i="5"/>
  <c r="AT86" i="5"/>
  <c r="AS86" i="5"/>
  <c r="AR86" i="5"/>
  <c r="AQ86" i="5"/>
  <c r="AP86" i="5"/>
  <c r="AO86" i="5"/>
  <c r="AN86" i="5"/>
  <c r="AM86" i="5"/>
  <c r="AL86" i="5"/>
  <c r="AK86" i="5"/>
  <c r="AJ86" i="5"/>
  <c r="AI86" i="5"/>
  <c r="AH86" i="5"/>
  <c r="AG86" i="5"/>
  <c r="AF86" i="5"/>
  <c r="AE86" i="5"/>
  <c r="AD86" i="5"/>
  <c r="AC86" i="5"/>
  <c r="AB86" i="5"/>
  <c r="AA86" i="5"/>
  <c r="Z86" i="5"/>
  <c r="Y86" i="5"/>
  <c r="X86" i="5"/>
  <c r="W86" i="5"/>
  <c r="V86" i="5"/>
  <c r="U86" i="5"/>
  <c r="T86" i="5"/>
  <c r="S86" i="5"/>
  <c r="R86" i="5"/>
  <c r="Q86" i="5"/>
  <c r="P86" i="5"/>
  <c r="O86" i="5"/>
  <c r="N86" i="5"/>
  <c r="M86" i="5"/>
  <c r="L86" i="5"/>
  <c r="K86" i="5"/>
  <c r="J86" i="5"/>
  <c r="I86" i="5"/>
  <c r="H86" i="5"/>
  <c r="G86" i="5"/>
  <c r="F86" i="5"/>
  <c r="E86" i="5"/>
  <c r="D86" i="5"/>
  <c r="BG85" i="3" l="1"/>
  <c r="K85" i="3"/>
  <c r="BU85" i="3"/>
  <c r="AW85" i="3"/>
  <c r="Q85" i="3"/>
  <c r="BT85" i="3"/>
  <c r="BL85" i="3"/>
  <c r="BD85" i="3"/>
  <c r="AV85" i="3"/>
  <c r="AN85" i="3"/>
  <c r="AF85" i="3"/>
  <c r="X85" i="3"/>
  <c r="D8" i="9" s="1"/>
  <c r="P85" i="3"/>
  <c r="H85" i="3"/>
  <c r="AI85" i="3"/>
  <c r="Z85" i="3"/>
  <c r="AO85" i="3"/>
  <c r="BS85" i="3"/>
  <c r="BK85" i="3"/>
  <c r="BC85" i="3"/>
  <c r="AU85" i="3"/>
  <c r="AM85" i="3"/>
  <c r="AE85" i="3"/>
  <c r="W85" i="3"/>
  <c r="O85" i="3"/>
  <c r="G85" i="3"/>
  <c r="AA85" i="3"/>
  <c r="BV85" i="3"/>
  <c r="AX85" i="3"/>
  <c r="R85" i="3"/>
  <c r="Y85" i="3"/>
  <c r="BR85" i="3"/>
  <c r="BJ85" i="3"/>
  <c r="BB85" i="3"/>
  <c r="AT85" i="3"/>
  <c r="AL85" i="3"/>
  <c r="E8" i="9" s="1"/>
  <c r="AD85" i="3"/>
  <c r="V85" i="3"/>
  <c r="N85" i="3"/>
  <c r="F85" i="3"/>
  <c r="AQ85" i="3"/>
  <c r="AH85" i="3"/>
  <c r="I85" i="3"/>
  <c r="BQ85" i="3"/>
  <c r="BI85" i="3"/>
  <c r="BA85" i="3"/>
  <c r="AS85" i="3"/>
  <c r="AK85" i="3"/>
  <c r="AC85" i="3"/>
  <c r="U85" i="3"/>
  <c r="M85" i="3"/>
  <c r="E85" i="3"/>
  <c r="BO85" i="3"/>
  <c r="AY85" i="3"/>
  <c r="S85" i="3"/>
  <c r="BN85" i="3"/>
  <c r="G8" i="9" s="1"/>
  <c r="BF85" i="3"/>
  <c r="AP85" i="3"/>
  <c r="J85" i="3"/>
  <c r="BM85" i="3"/>
  <c r="BE85" i="3"/>
  <c r="AG85" i="3"/>
  <c r="BP85" i="3"/>
  <c r="BH85" i="3"/>
  <c r="AZ85" i="3"/>
  <c r="F8" i="9" s="1"/>
  <c r="AR85" i="3"/>
  <c r="AJ85" i="3"/>
  <c r="AB85" i="3"/>
  <c r="T85" i="3"/>
  <c r="L85" i="3"/>
  <c r="D85" i="3"/>
  <c r="BO87" i="5"/>
  <c r="BG87" i="5"/>
  <c r="AY87" i="5"/>
  <c r="AQ87" i="5"/>
  <c r="AI87" i="5"/>
  <c r="AA87" i="5"/>
  <c r="K87" i="5"/>
  <c r="BV87" i="5"/>
  <c r="BF87" i="5"/>
  <c r="AP87" i="5"/>
  <c r="R87" i="5"/>
  <c r="BU87" i="5"/>
  <c r="BM87" i="5"/>
  <c r="BE87" i="5"/>
  <c r="AW87" i="5"/>
  <c r="AO87" i="5"/>
  <c r="AG87" i="5"/>
  <c r="Y87" i="5"/>
  <c r="I87" i="5"/>
  <c r="BT87" i="5"/>
  <c r="BD87" i="5"/>
  <c r="AV87" i="5"/>
  <c r="AN87" i="5"/>
  <c r="AF87" i="5"/>
  <c r="X87" i="5"/>
  <c r="D10" i="9" s="1"/>
  <c r="H87" i="5"/>
  <c r="BR87" i="5"/>
  <c r="BJ87" i="5"/>
  <c r="AT87" i="5"/>
  <c r="AL87" i="5"/>
  <c r="E10" i="9" s="1"/>
  <c r="AD87" i="5"/>
  <c r="V87" i="5"/>
  <c r="F87" i="5"/>
  <c r="BQ87" i="5"/>
  <c r="BI87" i="5"/>
  <c r="BA87" i="5"/>
  <c r="AS87" i="5"/>
  <c r="AK87" i="5"/>
  <c r="AC87" i="5"/>
  <c r="U87" i="5"/>
  <c r="M87" i="5"/>
  <c r="E87" i="5"/>
  <c r="S87" i="5"/>
  <c r="BN87" i="5"/>
  <c r="G10" i="9" s="1"/>
  <c r="AX87" i="5"/>
  <c r="AH87" i="5"/>
  <c r="Z87" i="5"/>
  <c r="J87" i="5"/>
  <c r="Q87" i="5"/>
  <c r="BL87" i="5"/>
  <c r="P87" i="5"/>
  <c r="BS87" i="5"/>
  <c r="BK87" i="5"/>
  <c r="BC87" i="5"/>
  <c r="AU87" i="5"/>
  <c r="AM87" i="5"/>
  <c r="AE87" i="5"/>
  <c r="W87" i="5"/>
  <c r="O87" i="5"/>
  <c r="G87" i="5"/>
  <c r="BB87" i="5"/>
  <c r="N87" i="5"/>
  <c r="BP87" i="5"/>
  <c r="BH87" i="5"/>
  <c r="AZ87" i="5"/>
  <c r="F10" i="9" s="1"/>
  <c r="AR87" i="5"/>
  <c r="AJ87" i="5"/>
  <c r="AB87" i="5"/>
  <c r="T87" i="5"/>
  <c r="L87" i="5"/>
  <c r="D87" i="5"/>
  <c r="BG84" i="6"/>
  <c r="AQ84" i="6"/>
  <c r="AA84" i="6"/>
  <c r="S84" i="6"/>
  <c r="BV84" i="6"/>
  <c r="BF84" i="6"/>
  <c r="AP84" i="6"/>
  <c r="Z84" i="6"/>
  <c r="R84" i="6"/>
  <c r="BM84" i="6"/>
  <c r="AW84" i="6"/>
  <c r="AG84" i="6"/>
  <c r="I84" i="6"/>
  <c r="BT84" i="6"/>
  <c r="BL84" i="6"/>
  <c r="BD84" i="6"/>
  <c r="AV84" i="6"/>
  <c r="AN84" i="6"/>
  <c r="AF84" i="6"/>
  <c r="X84" i="6"/>
  <c r="D11" i="9" s="1"/>
  <c r="H84" i="6"/>
  <c r="BS84" i="6"/>
  <c r="BK84" i="6"/>
  <c r="BC84" i="6"/>
  <c r="AU84" i="6"/>
  <c r="AM84" i="6"/>
  <c r="AE84" i="6"/>
  <c r="W84" i="6"/>
  <c r="G84" i="6"/>
  <c r="BR84" i="6"/>
  <c r="BJ84" i="6"/>
  <c r="BB84" i="6"/>
  <c r="AT84" i="6"/>
  <c r="AL84" i="6"/>
  <c r="E11" i="9" s="1"/>
  <c r="AD84" i="6"/>
  <c r="V84" i="6"/>
  <c r="F84" i="6"/>
  <c r="BQ84" i="6"/>
  <c r="BI84" i="6"/>
  <c r="BA84" i="6"/>
  <c r="AS84" i="6"/>
  <c r="AK84" i="6"/>
  <c r="AC84" i="6"/>
  <c r="U84" i="6"/>
  <c r="M84" i="6"/>
  <c r="E84" i="6"/>
  <c r="BO84" i="6"/>
  <c r="AY84" i="6"/>
  <c r="AI84" i="6"/>
  <c r="K84" i="6"/>
  <c r="BN84" i="6"/>
  <c r="G11" i="9" s="1"/>
  <c r="AX84" i="6"/>
  <c r="AH84" i="6"/>
  <c r="J84" i="6"/>
  <c r="BU84" i="6"/>
  <c r="BE84" i="6"/>
  <c r="AO84" i="6"/>
  <c r="Y84" i="6"/>
  <c r="Q84" i="6"/>
  <c r="P84" i="6"/>
  <c r="O84" i="6"/>
  <c r="N84" i="6"/>
  <c r="BP84" i="6"/>
  <c r="BH84" i="6"/>
  <c r="AZ84" i="6"/>
  <c r="F11" i="9" s="1"/>
  <c r="AR84" i="6"/>
  <c r="AJ84" i="6"/>
  <c r="AB84" i="6"/>
  <c r="T84" i="6"/>
  <c r="L84" i="6"/>
  <c r="D84" i="6"/>
  <c r="BV84" i="4"/>
  <c r="BU84" i="4"/>
  <c r="BT84" i="4"/>
  <c r="BS84" i="4"/>
  <c r="BR84" i="4"/>
  <c r="BQ84" i="4"/>
  <c r="BP84" i="4"/>
  <c r="BO84" i="4"/>
  <c r="BN84" i="4"/>
  <c r="BM84" i="4"/>
  <c r="BL84" i="4"/>
  <c r="BK84" i="4"/>
  <c r="BJ84" i="4"/>
  <c r="BI84" i="4"/>
  <c r="BH84" i="4"/>
  <c r="BG84" i="4"/>
  <c r="BF84" i="4"/>
  <c r="BE84" i="4"/>
  <c r="BD84" i="4"/>
  <c r="BC84" i="4"/>
  <c r="BB84" i="4"/>
  <c r="BA84" i="4"/>
  <c r="AZ84" i="4"/>
  <c r="AY84" i="4"/>
  <c r="AX84" i="4"/>
  <c r="AW84" i="4"/>
  <c r="AV84" i="4"/>
  <c r="AU84" i="4"/>
  <c r="AT84" i="4"/>
  <c r="AS84" i="4"/>
  <c r="AR84" i="4"/>
  <c r="AQ84" i="4"/>
  <c r="AP84" i="4"/>
  <c r="AO84" i="4"/>
  <c r="AN84" i="4"/>
  <c r="AM84" i="4"/>
  <c r="AL84" i="4"/>
  <c r="AK84" i="4"/>
  <c r="AJ84" i="4"/>
  <c r="AI84" i="4"/>
  <c r="AH84" i="4"/>
  <c r="AG84" i="4"/>
  <c r="AF84" i="4"/>
  <c r="AE84" i="4"/>
  <c r="AD84" i="4"/>
  <c r="AC84" i="4"/>
  <c r="AB84" i="4"/>
  <c r="AA84" i="4"/>
  <c r="Z84" i="4"/>
  <c r="Y84" i="4"/>
  <c r="X84" i="4"/>
  <c r="W84" i="4"/>
  <c r="V84" i="4"/>
  <c r="U84" i="4"/>
  <c r="T84" i="4"/>
  <c r="S84" i="4"/>
  <c r="R84" i="4"/>
  <c r="Q84" i="4"/>
  <c r="P84" i="4"/>
  <c r="O84" i="4"/>
  <c r="N84" i="4"/>
  <c r="M84" i="4"/>
  <c r="L84" i="4"/>
  <c r="K84" i="4"/>
  <c r="J84" i="4"/>
  <c r="I84" i="4"/>
  <c r="H84" i="4"/>
  <c r="G84" i="4"/>
  <c r="F84" i="4"/>
  <c r="E84" i="4"/>
  <c r="D84" i="4"/>
  <c r="BU5" i="4"/>
  <c r="BT5" i="4" s="1"/>
  <c r="BS5" i="4" s="1"/>
  <c r="BR5" i="4" s="1"/>
  <c r="BQ5" i="4" s="1"/>
  <c r="BP5" i="4" s="1"/>
  <c r="BO5" i="4" s="1"/>
  <c r="BN5" i="4" s="1"/>
  <c r="BM5" i="4" s="1"/>
  <c r="BL5" i="4" s="1"/>
  <c r="BK5" i="4" s="1"/>
  <c r="BJ5" i="4" s="1"/>
  <c r="BI5" i="4" s="1"/>
  <c r="BH5" i="4" s="1"/>
  <c r="BG5" i="4" s="1"/>
  <c r="BF5" i="4" s="1"/>
  <c r="BE5" i="4" s="1"/>
  <c r="BD5" i="4" s="1"/>
  <c r="BC5" i="4" s="1"/>
  <c r="BB5" i="4" s="1"/>
  <c r="BA5" i="4" s="1"/>
  <c r="AZ5" i="4" s="1"/>
  <c r="AY5" i="4" s="1"/>
  <c r="AX5" i="4" s="1"/>
  <c r="AW5" i="4" s="1"/>
  <c r="AV5" i="4" s="1"/>
  <c r="AU5" i="4" s="1"/>
  <c r="AT5" i="4" s="1"/>
  <c r="AS5" i="4" s="1"/>
  <c r="AR5" i="4" s="1"/>
  <c r="AQ5" i="4" s="1"/>
  <c r="AP5" i="4" s="1"/>
  <c r="AO5" i="4" s="1"/>
  <c r="AN5" i="4" s="1"/>
  <c r="AM5" i="4" s="1"/>
  <c r="AL5" i="4" s="1"/>
  <c r="AK5" i="4" s="1"/>
  <c r="AJ5" i="4" s="1"/>
  <c r="AI5" i="4" s="1"/>
  <c r="AH5" i="4" s="1"/>
  <c r="AG5" i="4" s="1"/>
  <c r="AF5" i="4" s="1"/>
  <c r="AE5" i="4" s="1"/>
  <c r="AD5" i="4" s="1"/>
  <c r="AC5" i="4" s="1"/>
  <c r="AB5" i="4" s="1"/>
  <c r="AA5" i="4" s="1"/>
  <c r="Z5" i="4" s="1"/>
  <c r="Y5" i="4" s="1"/>
  <c r="X5" i="4" s="1"/>
  <c r="W5" i="4" s="1"/>
  <c r="V5" i="4" s="1"/>
  <c r="U5" i="4" s="1"/>
  <c r="T5" i="4" s="1"/>
  <c r="S5" i="4" s="1"/>
  <c r="R5" i="4" s="1"/>
  <c r="Q5" i="4" s="1"/>
  <c r="P5" i="4" s="1"/>
  <c r="O5" i="4" s="1"/>
  <c r="N5" i="4" s="1"/>
  <c r="M5" i="4" s="1"/>
  <c r="L5" i="4" s="1"/>
  <c r="K5" i="4" s="1"/>
  <c r="J5" i="4" s="1"/>
  <c r="I5" i="4" s="1"/>
  <c r="H5" i="4" s="1"/>
  <c r="G5" i="4" s="1"/>
  <c r="F5" i="4" s="1"/>
  <c r="E5" i="4" s="1"/>
  <c r="D5" i="4" s="1"/>
  <c r="BX6" i="4" s="1"/>
  <c r="BW86" i="1"/>
  <c r="BV86" i="1"/>
  <c r="BU86" i="1"/>
  <c r="BT86" i="1"/>
  <c r="BS86" i="1"/>
  <c r="BR86" i="1"/>
  <c r="BQ86" i="1"/>
  <c r="BP86" i="1"/>
  <c r="BO86" i="1"/>
  <c r="BN86" i="1"/>
  <c r="BM86" i="1"/>
  <c r="BL86" i="1"/>
  <c r="BK86" i="1"/>
  <c r="BJ86" i="1"/>
  <c r="BI86" i="1"/>
  <c r="BH86" i="1"/>
  <c r="BG86" i="1"/>
  <c r="BF86" i="1"/>
  <c r="BE86" i="1"/>
  <c r="BD86" i="1"/>
  <c r="BC86" i="1"/>
  <c r="BB86" i="1"/>
  <c r="BA86" i="1"/>
  <c r="AZ86" i="1"/>
  <c r="AY86" i="1"/>
  <c r="AX86" i="1"/>
  <c r="AW86" i="1"/>
  <c r="AV86" i="1"/>
  <c r="AU86" i="1"/>
  <c r="AT86" i="1"/>
  <c r="AS86" i="1"/>
  <c r="AR86" i="1"/>
  <c r="AQ86" i="1"/>
  <c r="AP86" i="1"/>
  <c r="AO86" i="1"/>
  <c r="AN86" i="1"/>
  <c r="AM86" i="1"/>
  <c r="AL86" i="1"/>
  <c r="AK86" i="1"/>
  <c r="AJ86" i="1"/>
  <c r="AI86" i="1"/>
  <c r="AH86" i="1"/>
  <c r="AG86" i="1"/>
  <c r="AF86" i="1"/>
  <c r="AE86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E86" i="1"/>
  <c r="D86" i="1"/>
  <c r="BV5" i="1"/>
  <c r="BU5" i="1" s="1"/>
  <c r="BT5" i="1" s="1"/>
  <c r="BS5" i="1" s="1"/>
  <c r="BR5" i="1" s="1"/>
  <c r="BQ5" i="1" s="1"/>
  <c r="BP5" i="1" s="1"/>
  <c r="BO5" i="1" s="1"/>
  <c r="BN5" i="1" s="1"/>
  <c r="BM5" i="1" s="1"/>
  <c r="BL5" i="1" s="1"/>
  <c r="BK5" i="1" s="1"/>
  <c r="BJ5" i="1" s="1"/>
  <c r="BI5" i="1" s="1"/>
  <c r="BH5" i="1" s="1"/>
  <c r="BG5" i="1" s="1"/>
  <c r="BF5" i="1" s="1"/>
  <c r="BE5" i="1" s="1"/>
  <c r="BD5" i="1" s="1"/>
  <c r="BC5" i="1" s="1"/>
  <c r="BB5" i="1" s="1"/>
  <c r="BA5" i="1" s="1"/>
  <c r="AZ5" i="1" s="1"/>
  <c r="AY5" i="1" s="1"/>
  <c r="AX5" i="1" s="1"/>
  <c r="AW5" i="1" s="1"/>
  <c r="AV5" i="1" s="1"/>
  <c r="AU5" i="1" s="1"/>
  <c r="AT5" i="1" s="1"/>
  <c r="AS5" i="1" s="1"/>
  <c r="AR5" i="1" s="1"/>
  <c r="AQ5" i="1" s="1"/>
  <c r="AP5" i="1" s="1"/>
  <c r="AO5" i="1" s="1"/>
  <c r="AN5" i="1" s="1"/>
  <c r="AM5" i="1" s="1"/>
  <c r="AL5" i="1" s="1"/>
  <c r="AK5" i="1" s="1"/>
  <c r="AJ5" i="1" s="1"/>
  <c r="AI5" i="1" s="1"/>
  <c r="AH5" i="1" s="1"/>
  <c r="AG5" i="1" s="1"/>
  <c r="AF5" i="1" s="1"/>
  <c r="AE5" i="1" s="1"/>
  <c r="AD5" i="1" s="1"/>
  <c r="AC5" i="1" s="1"/>
  <c r="AB5" i="1" s="1"/>
  <c r="AA5" i="1" s="1"/>
  <c r="Z5" i="1" s="1"/>
  <c r="Y5" i="1" s="1"/>
  <c r="X5" i="1" s="1"/>
  <c r="W5" i="1" s="1"/>
  <c r="V5" i="1" s="1"/>
  <c r="U5" i="1" s="1"/>
  <c r="T5" i="1" s="1"/>
  <c r="S5" i="1" s="1"/>
  <c r="R5" i="1" s="1"/>
  <c r="Q5" i="1" s="1"/>
  <c r="P5" i="1" s="1"/>
  <c r="O5" i="1" s="1"/>
  <c r="N5" i="1" s="1"/>
  <c r="M5" i="1" s="1"/>
  <c r="L5" i="1" s="1"/>
  <c r="K5" i="1" s="1"/>
  <c r="J5" i="1" s="1"/>
  <c r="I5" i="1" s="1"/>
  <c r="H5" i="1" l="1"/>
  <c r="G5" i="1" s="1"/>
  <c r="F5" i="1" s="1"/>
  <c r="E5" i="1" s="1"/>
  <c r="D5" i="1" s="1"/>
  <c r="BY6" i="1" s="1"/>
  <c r="BV85" i="4"/>
  <c r="S85" i="4"/>
  <c r="AN85" i="4"/>
  <c r="AT85" i="4"/>
  <c r="AQ85" i="4"/>
  <c r="BE85" i="4"/>
  <c r="BQ85" i="4"/>
  <c r="E85" i="4"/>
  <c r="BK85" i="4"/>
  <c r="AJ85" i="4"/>
  <c r="BL85" i="4"/>
  <c r="AM85" i="4"/>
  <c r="U85" i="4"/>
  <c r="BD85" i="4"/>
  <c r="AZ85" i="4"/>
  <c r="BF85" i="4"/>
  <c r="AF85" i="4"/>
  <c r="AL85" i="4"/>
  <c r="AI85" i="4"/>
  <c r="AW85" i="4"/>
  <c r="BI85" i="4"/>
  <c r="AX85" i="4"/>
  <c r="AU85" i="4"/>
  <c r="AB85" i="4"/>
  <c r="BJ85" i="4"/>
  <c r="Z85" i="4"/>
  <c r="X85" i="4"/>
  <c r="AD85" i="4"/>
  <c r="AA85" i="4"/>
  <c r="AG85" i="4"/>
  <c r="BA85" i="4"/>
  <c r="AH85" i="4"/>
  <c r="AE85" i="4"/>
  <c r="T85" i="4"/>
  <c r="BM85" i="4"/>
  <c r="G9" i="9" s="1"/>
  <c r="H85" i="4"/>
  <c r="V85" i="4"/>
  <c r="K85" i="4"/>
  <c r="I85" i="4"/>
  <c r="AS85" i="4"/>
  <c r="R85" i="4"/>
  <c r="O85" i="4"/>
  <c r="L85" i="4"/>
  <c r="AO85" i="4"/>
  <c r="W85" i="4"/>
  <c r="D9" i="9" s="1"/>
  <c r="N85" i="4"/>
  <c r="BN85" i="4"/>
  <c r="BS85" i="4"/>
  <c r="AK85" i="4"/>
  <c r="E9" i="9" s="1"/>
  <c r="Y85" i="4"/>
  <c r="BP85" i="4"/>
  <c r="D85" i="4"/>
  <c r="BO85" i="4"/>
  <c r="AY85" i="4"/>
  <c r="F9" i="9" s="1"/>
  <c r="AV85" i="4"/>
  <c r="BB85" i="4"/>
  <c r="BG85" i="4"/>
  <c r="BU85" i="4"/>
  <c r="G85" i="4"/>
  <c r="M85" i="4"/>
  <c r="AR85" i="4"/>
  <c r="Q85" i="4"/>
  <c r="BR85" i="4"/>
  <c r="F85" i="4"/>
  <c r="AP85" i="4"/>
  <c r="BC85" i="4"/>
  <c r="AC85" i="4"/>
  <c r="BT85" i="4"/>
  <c r="BH85" i="4"/>
  <c r="J85" i="4"/>
  <c r="P85" i="4"/>
  <c r="BW83" i="7"/>
  <c r="BV83" i="7"/>
  <c r="BU83" i="7"/>
  <c r="BT83" i="7"/>
  <c r="BS83" i="7"/>
  <c r="BR83" i="7"/>
  <c r="BQ83" i="7"/>
  <c r="BP83" i="7"/>
  <c r="BO83" i="7"/>
  <c r="BN83" i="7"/>
  <c r="BM83" i="7"/>
  <c r="BL83" i="7"/>
  <c r="BK83" i="7"/>
  <c r="BJ83" i="7"/>
  <c r="BI83" i="7"/>
  <c r="BH83" i="7"/>
  <c r="BG83" i="7"/>
  <c r="BF83" i="7"/>
  <c r="BE83" i="7"/>
  <c r="BD83" i="7"/>
  <c r="BC83" i="7"/>
  <c r="BB83" i="7"/>
  <c r="BA83" i="7"/>
  <c r="AZ83" i="7"/>
  <c r="AY83" i="7"/>
  <c r="AX83" i="7"/>
  <c r="AW83" i="7"/>
  <c r="AV83" i="7"/>
  <c r="AU83" i="7"/>
  <c r="AT83" i="7"/>
  <c r="AS83" i="7"/>
  <c r="AR83" i="7"/>
  <c r="AQ83" i="7"/>
  <c r="AP83" i="7"/>
  <c r="AO83" i="7"/>
  <c r="AN83" i="7"/>
  <c r="AM83" i="7"/>
  <c r="AL83" i="7"/>
  <c r="AK83" i="7"/>
  <c r="AJ83" i="7"/>
  <c r="AI83" i="7"/>
  <c r="AH83" i="7"/>
  <c r="AG83" i="7"/>
  <c r="AF83" i="7"/>
  <c r="AE83" i="7"/>
  <c r="AD83" i="7"/>
  <c r="AC83" i="7"/>
  <c r="AB83" i="7"/>
  <c r="AA83" i="7"/>
  <c r="Z83" i="7"/>
  <c r="Y83" i="7"/>
  <c r="X83" i="7"/>
  <c r="W83" i="7"/>
  <c r="V83" i="7"/>
  <c r="U83" i="7"/>
  <c r="T83" i="7"/>
  <c r="S83" i="7"/>
  <c r="R83" i="7"/>
  <c r="Q83" i="7"/>
  <c r="P83" i="7"/>
  <c r="O83" i="7"/>
  <c r="N83" i="7"/>
  <c r="M83" i="7"/>
  <c r="L83" i="7"/>
  <c r="K83" i="7"/>
  <c r="J83" i="7"/>
  <c r="I83" i="7"/>
  <c r="H83" i="7"/>
  <c r="G83" i="7"/>
  <c r="F83" i="7"/>
  <c r="E83" i="7"/>
  <c r="D83" i="7"/>
  <c r="BV3" i="7"/>
  <c r="BU3" i="7" s="1"/>
  <c r="BT3" i="7" s="1"/>
  <c r="BS3" i="7" s="1"/>
  <c r="BR3" i="7" s="1"/>
  <c r="BQ3" i="7" s="1"/>
  <c r="BP3" i="7" s="1"/>
  <c r="BO3" i="7" s="1"/>
  <c r="BN3" i="7" s="1"/>
  <c r="BM3" i="7" s="1"/>
  <c r="BL3" i="7" s="1"/>
  <c r="BK3" i="7" s="1"/>
  <c r="BJ3" i="7" s="1"/>
  <c r="BI3" i="7" s="1"/>
  <c r="BH3" i="7" s="1"/>
  <c r="BG3" i="7" s="1"/>
  <c r="BF3" i="7" s="1"/>
  <c r="BE3" i="7" s="1"/>
  <c r="BD3" i="7" s="1"/>
  <c r="BC3" i="7" s="1"/>
  <c r="BB3" i="7" s="1"/>
  <c r="BA3" i="7" s="1"/>
  <c r="AZ3" i="7" s="1"/>
  <c r="AY3" i="7" s="1"/>
  <c r="AX3" i="7" s="1"/>
  <c r="AW3" i="7" s="1"/>
  <c r="AV3" i="7" s="1"/>
  <c r="AU3" i="7" s="1"/>
  <c r="AT3" i="7" s="1"/>
  <c r="AS3" i="7" s="1"/>
  <c r="AR3" i="7" s="1"/>
  <c r="AQ3" i="7" s="1"/>
  <c r="AP3" i="7" s="1"/>
  <c r="AO3" i="7" s="1"/>
  <c r="AN3" i="7" s="1"/>
  <c r="AM3" i="7" s="1"/>
  <c r="AL3" i="7" s="1"/>
  <c r="AK3" i="7" s="1"/>
  <c r="AJ3" i="7" s="1"/>
  <c r="AI3" i="7" s="1"/>
  <c r="AH3" i="7" s="1"/>
  <c r="AG3" i="7" s="1"/>
  <c r="AF3" i="7" s="1"/>
  <c r="AE3" i="7" s="1"/>
  <c r="AD3" i="7" s="1"/>
  <c r="AC3" i="7" s="1"/>
  <c r="AB3" i="7" s="1"/>
  <c r="AA3" i="7" s="1"/>
  <c r="Z3" i="7" s="1"/>
  <c r="Y3" i="7" s="1"/>
  <c r="X3" i="7" s="1"/>
  <c r="W3" i="7" s="1"/>
  <c r="V3" i="7" s="1"/>
  <c r="U3" i="7" s="1"/>
  <c r="T3" i="7" s="1"/>
  <c r="S3" i="7" s="1"/>
  <c r="R3" i="7" s="1"/>
  <c r="Q3" i="7" s="1"/>
  <c r="P3" i="7" s="1"/>
  <c r="O3" i="7" s="1"/>
  <c r="N3" i="7" s="1"/>
  <c r="M3" i="7" s="1"/>
  <c r="L3" i="7" s="1"/>
  <c r="K3" i="7" s="1"/>
  <c r="J3" i="7" s="1"/>
  <c r="I3" i="7" s="1"/>
  <c r="H3" i="7" s="1"/>
  <c r="G3" i="7" s="1"/>
  <c r="F3" i="7" s="1"/>
  <c r="E3" i="7" s="1"/>
  <c r="D3" i="7" s="1"/>
  <c r="CA4" i="7" s="1"/>
  <c r="BW84" i="7" l="1"/>
  <c r="I84" i="7"/>
  <c r="BR84" i="7"/>
  <c r="U84" i="7"/>
  <c r="AA84" i="7"/>
  <c r="R84" i="7"/>
  <c r="BD84" i="7"/>
  <c r="AM84" i="7"/>
  <c r="N84" i="7"/>
  <c r="L84" i="7"/>
  <c r="BE84" i="7"/>
  <c r="AQ84" i="7"/>
  <c r="AH84" i="7"/>
  <c r="Q84" i="7"/>
  <c r="BS84" i="7"/>
  <c r="AD84" i="7"/>
  <c r="AB84" i="7"/>
  <c r="AO84" i="7"/>
  <c r="BL84" i="7"/>
  <c r="F84" i="7"/>
  <c r="M84" i="7"/>
  <c r="K84" i="7"/>
  <c r="BU84" i="7"/>
  <c r="AV84" i="7"/>
  <c r="O84" i="7"/>
  <c r="BP84" i="7"/>
  <c r="D84" i="7"/>
  <c r="P84" i="7"/>
  <c r="BQ84" i="7"/>
  <c r="E84" i="7"/>
  <c r="BV84" i="7"/>
  <c r="BM84" i="7"/>
  <c r="AN84" i="7"/>
  <c r="BJ84" i="7"/>
  <c r="BH84" i="7"/>
  <c r="AC84" i="7"/>
  <c r="BT84" i="7"/>
  <c r="V84" i="7"/>
  <c r="S84" i="7"/>
  <c r="BK84" i="7"/>
  <c r="BI84" i="7"/>
  <c r="BO84" i="7"/>
  <c r="BN84" i="7"/>
  <c r="G12" i="9" s="1"/>
  <c r="AW84" i="7"/>
  <c r="AF84" i="7"/>
  <c r="BB84" i="7"/>
  <c r="AZ84" i="7"/>
  <c r="F12" i="9" s="1"/>
  <c r="G84" i="7"/>
  <c r="BF84" i="7"/>
  <c r="AU84" i="7"/>
  <c r="BA84" i="7"/>
  <c r="BG84" i="7"/>
  <c r="AX84" i="7"/>
  <c r="AG84" i="7"/>
  <c r="X84" i="7"/>
  <c r="D12" i="9" s="1"/>
  <c r="AT84" i="7"/>
  <c r="AR84" i="7"/>
  <c r="AK84" i="7"/>
  <c r="Z84" i="7"/>
  <c r="J84" i="7"/>
  <c r="AE84" i="7"/>
  <c r="AS84" i="7"/>
  <c r="AY84" i="7"/>
  <c r="AP84" i="7"/>
  <c r="Y84" i="7"/>
  <c r="H84" i="7"/>
  <c r="AL84" i="7"/>
  <c r="E12" i="9" s="1"/>
  <c r="AJ84" i="7"/>
  <c r="W84" i="7"/>
  <c r="AI84" i="7"/>
  <c r="BC84" i="7"/>
  <c r="T84" i="7"/>
  <c r="BW87" i="1"/>
  <c r="H87" i="1"/>
  <c r="AD87" i="1"/>
  <c r="X87" i="1"/>
  <c r="D7" i="9" s="1"/>
  <c r="AC87" i="1"/>
  <c r="AI87" i="1"/>
  <c r="BM87" i="1"/>
  <c r="AF87" i="1"/>
  <c r="BH87" i="1"/>
  <c r="BL87" i="1"/>
  <c r="BT87" i="1"/>
  <c r="BD87" i="1"/>
  <c r="AK87" i="1"/>
  <c r="BP87" i="1"/>
  <c r="BN87" i="1"/>
  <c r="G7" i="9" s="1"/>
  <c r="BS87" i="1"/>
  <c r="V87" i="1"/>
  <c r="BC87" i="1"/>
  <c r="U87" i="1"/>
  <c r="AA87" i="1"/>
  <c r="BE87" i="1"/>
  <c r="P87" i="1"/>
  <c r="AZ87" i="1"/>
  <c r="F7" i="9" s="1"/>
  <c r="Y87" i="1"/>
  <c r="L87" i="1"/>
  <c r="AX87" i="1"/>
  <c r="W87" i="1"/>
  <c r="N87" i="1"/>
  <c r="O87" i="1"/>
  <c r="M87" i="1"/>
  <c r="K87" i="1"/>
  <c r="AO87" i="1"/>
  <c r="BK87" i="1"/>
  <c r="AR87" i="1"/>
  <c r="AT87" i="1"/>
  <c r="J87" i="1"/>
  <c r="AN87" i="1"/>
  <c r="AQ87" i="1"/>
  <c r="AV87" i="1"/>
  <c r="D87" i="1"/>
  <c r="AH87" i="1"/>
  <c r="BR87" i="1"/>
  <c r="F87" i="1"/>
  <c r="BQ87" i="1"/>
  <c r="E87" i="1"/>
  <c r="BV87" i="1"/>
  <c r="AG87" i="1"/>
  <c r="AU87" i="1"/>
  <c r="AJ87" i="1"/>
  <c r="AS87" i="1"/>
  <c r="G87" i="1"/>
  <c r="BU87" i="1"/>
  <c r="R87" i="1"/>
  <c r="BJ87" i="1"/>
  <c r="S87" i="1"/>
  <c r="BI87" i="1"/>
  <c r="BO87" i="1"/>
  <c r="BF87" i="1"/>
  <c r="Q87" i="1"/>
  <c r="AM87" i="1"/>
  <c r="AB87" i="1"/>
  <c r="AY87" i="1"/>
  <c r="AW87" i="1"/>
  <c r="BB87" i="1"/>
  <c r="Z87" i="1"/>
  <c r="BA87" i="1"/>
  <c r="BG87" i="1"/>
  <c r="AP87" i="1"/>
  <c r="I87" i="1"/>
  <c r="AE87" i="1"/>
  <c r="T87" i="1"/>
  <c r="AL87" i="1"/>
  <c r="E7" i="9" s="1"/>
  <c r="BV78" i="8"/>
  <c r="BU78" i="8"/>
  <c r="BT78" i="8"/>
  <c r="BS78" i="8"/>
  <c r="BR78" i="8"/>
  <c r="BQ78" i="8"/>
  <c r="BP78" i="8"/>
  <c r="BO78" i="8"/>
  <c r="BN78" i="8"/>
  <c r="BM78" i="8"/>
  <c r="BL78" i="8"/>
  <c r="BK78" i="8"/>
  <c r="BJ78" i="8"/>
  <c r="BI78" i="8"/>
  <c r="BH78" i="8"/>
  <c r="BG78" i="8"/>
  <c r="BF78" i="8"/>
  <c r="BE78" i="8"/>
  <c r="BD78" i="8"/>
  <c r="BC78" i="8"/>
  <c r="BB78" i="8"/>
  <c r="BA78" i="8"/>
  <c r="AZ78" i="8"/>
  <c r="AY78" i="8"/>
  <c r="AX78" i="8"/>
  <c r="AW78" i="8"/>
  <c r="AV78" i="8"/>
  <c r="AU78" i="8"/>
  <c r="AT78" i="8"/>
  <c r="AS78" i="8"/>
  <c r="AR78" i="8"/>
  <c r="AQ78" i="8"/>
  <c r="AP78" i="8"/>
  <c r="AO78" i="8"/>
  <c r="AN78" i="8"/>
  <c r="AM78" i="8"/>
  <c r="AL78" i="8"/>
  <c r="AK78" i="8"/>
  <c r="AJ78" i="8"/>
  <c r="AI78" i="8"/>
  <c r="AH78" i="8"/>
  <c r="AG78" i="8"/>
  <c r="AF78" i="8"/>
  <c r="AE78" i="8"/>
  <c r="AD78" i="8"/>
  <c r="AC78" i="8"/>
  <c r="AB78" i="8"/>
  <c r="AA78" i="8"/>
  <c r="Z78" i="8"/>
  <c r="Y78" i="8"/>
  <c r="X78" i="8"/>
  <c r="W78" i="8"/>
  <c r="V78" i="8"/>
  <c r="U78" i="8"/>
  <c r="T78" i="8"/>
  <c r="S78" i="8"/>
  <c r="R78" i="8"/>
  <c r="Q78" i="8"/>
  <c r="P78" i="8"/>
  <c r="O78" i="8"/>
  <c r="N78" i="8"/>
  <c r="M78" i="8"/>
  <c r="L78" i="8"/>
  <c r="K78" i="8"/>
  <c r="J78" i="8"/>
  <c r="I78" i="8"/>
  <c r="H78" i="8"/>
  <c r="G78" i="8"/>
  <c r="F78" i="8"/>
  <c r="E78" i="8"/>
  <c r="D78" i="8"/>
  <c r="BU5" i="8"/>
  <c r="BT5" i="8" s="1"/>
  <c r="BS5" i="8" s="1"/>
  <c r="BR5" i="8" s="1"/>
  <c r="BQ5" i="8" s="1"/>
  <c r="BP5" i="8" s="1"/>
  <c r="BO5" i="8" s="1"/>
  <c r="BN5" i="8" s="1"/>
  <c r="BM5" i="8" s="1"/>
  <c r="BL5" i="8" s="1"/>
  <c r="BK5" i="8" s="1"/>
  <c r="BJ5" i="8" s="1"/>
  <c r="BI5" i="8" s="1"/>
  <c r="BH5" i="8" s="1"/>
  <c r="BG5" i="8" s="1"/>
  <c r="BF5" i="8" s="1"/>
  <c r="BE5" i="8" s="1"/>
  <c r="BD5" i="8" s="1"/>
  <c r="BC5" i="8" s="1"/>
  <c r="BB5" i="8" s="1"/>
  <c r="BA5" i="8" s="1"/>
  <c r="AZ5" i="8" s="1"/>
  <c r="AY5" i="8" s="1"/>
  <c r="AX5" i="8" s="1"/>
  <c r="AW5" i="8" s="1"/>
  <c r="AV5" i="8" s="1"/>
  <c r="AU5" i="8" s="1"/>
  <c r="AT5" i="8" s="1"/>
  <c r="AS5" i="8" s="1"/>
  <c r="AR5" i="8" s="1"/>
  <c r="AQ5" i="8" s="1"/>
  <c r="AP5" i="8" s="1"/>
  <c r="AO5" i="8" s="1"/>
  <c r="AN5" i="8" s="1"/>
  <c r="AM5" i="8" s="1"/>
  <c r="AL5" i="8" s="1"/>
  <c r="AK5" i="8" s="1"/>
  <c r="AJ5" i="8" s="1"/>
  <c r="AI5" i="8" s="1"/>
  <c r="AH5" i="8" s="1"/>
  <c r="AG5" i="8" s="1"/>
  <c r="AF5" i="8" s="1"/>
  <c r="AE5" i="8" s="1"/>
  <c r="AD5" i="8" s="1"/>
  <c r="AC5" i="8" s="1"/>
  <c r="AB5" i="8" s="1"/>
  <c r="AA5" i="8" s="1"/>
  <c r="Z5" i="8" s="1"/>
  <c r="Y5" i="8" s="1"/>
  <c r="X5" i="8" s="1"/>
  <c r="W5" i="8" s="1"/>
  <c r="V5" i="8" s="1"/>
  <c r="U5" i="8" s="1"/>
  <c r="T5" i="8" s="1"/>
  <c r="S5" i="8" s="1"/>
  <c r="R5" i="8" s="1"/>
  <c r="Q5" i="8" s="1"/>
  <c r="P5" i="8" s="1"/>
  <c r="O5" i="8" s="1"/>
  <c r="N5" i="8" s="1"/>
  <c r="M5" i="8" s="1"/>
  <c r="L5" i="8" s="1"/>
  <c r="K5" i="8" s="1"/>
  <c r="J5" i="8" s="1"/>
  <c r="I5" i="8" s="1"/>
  <c r="H5" i="8" s="1"/>
  <c r="G5" i="8" s="1"/>
  <c r="F5" i="8" s="1"/>
  <c r="E5" i="8" s="1"/>
  <c r="D5" i="8" s="1"/>
  <c r="BY6" i="8" l="1"/>
  <c r="BV79" i="8" l="1"/>
  <c r="H79" i="8"/>
  <c r="BI79" i="8"/>
  <c r="BG79" i="8"/>
  <c r="AX79" i="8"/>
  <c r="AG79" i="8"/>
  <c r="AE79" i="8"/>
  <c r="AZ79" i="8"/>
  <c r="F6" i="9" s="1"/>
  <c r="BQ79" i="8"/>
  <c r="AN79" i="8"/>
  <c r="M79" i="8"/>
  <c r="K79" i="8"/>
  <c r="BE79" i="8"/>
  <c r="BC79" i="8"/>
  <c r="N79" i="8"/>
  <c r="D79" i="8"/>
  <c r="BU79" i="8"/>
  <c r="BF79" i="8"/>
  <c r="AM79" i="8"/>
  <c r="BR79" i="8"/>
  <c r="BK79" i="8"/>
  <c r="BA79" i="8"/>
  <c r="AY79" i="8"/>
  <c r="AP79" i="8"/>
  <c r="Q79" i="8"/>
  <c r="W79" i="8"/>
  <c r="AR79" i="8"/>
  <c r="BP79" i="8"/>
  <c r="F79" i="8"/>
  <c r="AO79" i="8"/>
  <c r="AU79" i="8"/>
  <c r="AS79" i="8"/>
  <c r="AQ79" i="8"/>
  <c r="AH79" i="8"/>
  <c r="BS79" i="8"/>
  <c r="G79" i="8"/>
  <c r="AJ79" i="8"/>
  <c r="BO79" i="8"/>
  <c r="X79" i="8"/>
  <c r="D6" i="9" s="1"/>
  <c r="AW79" i="8"/>
  <c r="BH79" i="8"/>
  <c r="BT79" i="8"/>
  <c r="Y79" i="8"/>
  <c r="O79" i="8"/>
  <c r="AK79" i="8"/>
  <c r="AI79" i="8"/>
  <c r="Z79" i="8"/>
  <c r="AV79" i="8"/>
  <c r="BB79" i="8"/>
  <c r="AB79" i="8"/>
  <c r="BN79" i="8"/>
  <c r="G6" i="9" s="1"/>
  <c r="I79" i="8"/>
  <c r="BJ79" i="8"/>
  <c r="AC79" i="8"/>
  <c r="AA79" i="8"/>
  <c r="R79" i="8"/>
  <c r="AF79" i="8"/>
  <c r="AL79" i="8"/>
  <c r="E6" i="9" s="1"/>
  <c r="T79" i="8"/>
  <c r="BM79" i="8"/>
  <c r="V79" i="8"/>
  <c r="BD79" i="8"/>
  <c r="AT79" i="8"/>
  <c r="U79" i="8"/>
  <c r="S79" i="8"/>
  <c r="J79" i="8"/>
  <c r="P79" i="8"/>
  <c r="AD79" i="8"/>
  <c r="L79" i="8"/>
  <c r="BL79" i="8"/>
  <c r="E79" i="8"/>
</calcChain>
</file>

<file path=xl/comments1.xml><?xml version="1.0" encoding="utf-8"?>
<comments xmlns="http://schemas.openxmlformats.org/spreadsheetml/2006/main">
  <authors>
    <author>Shir Matan</author>
  </authors>
  <commentList>
    <comment ref="W4" authorId="0" shapeId="0">
      <text>
        <r>
          <rPr>
            <b/>
            <sz val="9"/>
            <color indexed="81"/>
            <rFont val="Tahoma"/>
            <family val="2"/>
          </rPr>
          <t>Shir Matan:</t>
        </r>
        <r>
          <rPr>
            <sz val="9"/>
            <color indexed="81"/>
            <rFont val="Tahoma"/>
            <family val="2"/>
          </rPr>
          <t xml:space="preserve">
הייתה הסטה של מספר אחד בכל הנוסחאות, סידרתי את זה. לא יודעת עד כמה זה שינה את התוצאות.</t>
        </r>
      </text>
    </comment>
  </commentList>
</comments>
</file>

<file path=xl/comments2.xml><?xml version="1.0" encoding="utf-8"?>
<comments xmlns="http://schemas.openxmlformats.org/spreadsheetml/2006/main">
  <authors>
    <author>Shir Matan</author>
  </authors>
  <commentList>
    <comment ref="U4" authorId="0" shapeId="0">
      <text>
        <r>
          <rPr>
            <b/>
            <sz val="9"/>
            <color indexed="81"/>
            <rFont val="Tahoma"/>
            <family val="2"/>
          </rPr>
          <t>Shir Matan:</t>
        </r>
        <r>
          <rPr>
            <sz val="9"/>
            <color indexed="81"/>
            <rFont val="Tahoma"/>
            <family val="2"/>
          </rPr>
          <t xml:space="preserve">
הנוסחא הייתה מופנית לעמודה לא נכונה</t>
        </r>
      </text>
    </comment>
    <comment ref="C6" authorId="0" shapeId="0">
      <text>
        <r>
          <rPr>
            <b/>
            <sz val="9"/>
            <color indexed="81"/>
            <rFont val="Tahoma"/>
            <family val="2"/>
          </rPr>
          <t>Shir Matan:</t>
        </r>
        <r>
          <rPr>
            <sz val="9"/>
            <color indexed="81"/>
            <rFont val="Tahoma"/>
            <family val="2"/>
          </rPr>
          <t xml:space="preserve">
הנוסחאות לא היו מכוונות לחצי חינם אלא ליוחננוף</t>
        </r>
      </text>
    </comment>
  </commentList>
</comments>
</file>

<file path=xl/sharedStrings.xml><?xml version="1.0" encoding="utf-8"?>
<sst xmlns="http://schemas.openxmlformats.org/spreadsheetml/2006/main" count="1563" uniqueCount="173">
  <si>
    <t xml:space="preserve">תאריך: </t>
  </si>
  <si>
    <t>01/08/2023</t>
  </si>
  <si>
    <t>קבוצת מוצרים: 81 מותגים חדש - ממוצע יומי מחיר קובע</t>
  </si>
  <si>
    <t>רשת</t>
  </si>
  <si>
    <t>מוצר</t>
  </si>
  <si>
    <t>ברקוד</t>
  </si>
  <si>
    <t>יוחננוף</t>
  </si>
  <si>
    <t xml:space="preserve">פסטה ספגטי 8,   500 גרם יצרן/מותג: אסם </t>
  </si>
  <si>
    <t xml:space="preserve">פסטה מסולסלים,   500 גרם יצרן/מותג: אסם </t>
  </si>
  <si>
    <t xml:space="preserve">פסטה צינורות,   500 גרם יצרן/מותג: אסם </t>
  </si>
  <si>
    <t xml:space="preserve">פסטה פנה ריגטה,   500 גרם יצרן/מותג: ברילה </t>
  </si>
  <si>
    <t xml:space="preserve">פסטה ספגטיני 5,   500 גרם יצרן/מותג: ברילה </t>
  </si>
  <si>
    <t xml:space="preserve">אפונת גינה,   800 גרם יצרן/מותג: סנפרוסט </t>
  </si>
  <si>
    <t xml:space="preserve">אפונה עדינה,   600 גרם יצרן/מותג: תנובה </t>
  </si>
  <si>
    <t xml:space="preserve">תחתיות ארטישוק,   400 גרם יצרן/מותג: תנובה </t>
  </si>
  <si>
    <t xml:space="preserve">בפלות בטעם שוקולד,   500 גרם יצרן/מותג: עלית </t>
  </si>
  <si>
    <t xml:space="preserve">סקי גבינה לבנה 5%,   250 גרם יצרן/מותג: שטראוס </t>
  </si>
  <si>
    <t xml:space="preserve">גבינה לבנה 5%, כשרות מהדרין,   250 גרם יצרן/מותג: תנובה </t>
  </si>
  <si>
    <t xml:space="preserve">גבינה לבנה 5%, כשרות מהדרין,   500 גרם יצרן/מותג: תנובה </t>
  </si>
  <si>
    <t xml:space="preserve">סקי גבינה לבנה 5%,   500 גרם יצרן/מותג: שטראוס </t>
  </si>
  <si>
    <t xml:space="preserve">בייגלה שטוחים עם מלח,   300 גרם יצרן/מותג: אסם </t>
  </si>
  <si>
    <t xml:space="preserve">בייגלה שמיניות קטנות אסם,   400 גרם יצרן/מותג: אסם </t>
  </si>
  <si>
    <t xml:space="preserve">אורז פרסי קלאסי,   1 ק"ג יצרן/מותג: סוגת </t>
  </si>
  <si>
    <t xml:space="preserve">אורז בסמטי קלאסי,   1 ק"ג יצרן/מותג: סוגת </t>
  </si>
  <si>
    <t xml:space="preserve">אורז בסמטי,   1 ק"ג יצרן/מותג: דאוואט </t>
  </si>
  <si>
    <t xml:space="preserve">אורז יסמין קלאסי,   1 ק"ג יצרן/מותג: סוגת </t>
  </si>
  <si>
    <t xml:space="preserve">עמק קלאסית פרוסות גבינה חצי קשה 28%, כשרות מהדרין,   400 גרם יצרן/מותג: תנובה </t>
  </si>
  <si>
    <t xml:space="preserve">נעם פרוסות גבינה חצי קשה קלאסית 28%,   500 גרם יצרן/מותג: טרה </t>
  </si>
  <si>
    <t xml:space="preserve">מיונז אמיתי,   500 גרם יצרן/מותג: תלמה </t>
  </si>
  <si>
    <t xml:space="preserve">מלפפונים במלח גדולים,   320 גרם יצרן/מותג: בית השיטה </t>
  </si>
  <si>
    <t xml:space="preserve">גרעיני תירס מתוק,   335 גרם יצרן/מותג: יכין </t>
  </si>
  <si>
    <t xml:space="preserve">ביסקוויט פתיבר קלאסי,   500 גרם יצרן/מותג: אסם </t>
  </si>
  <si>
    <t xml:space="preserve">פתיתים אפויים קוסקוס,   500 גרם יצרן/מותג: אסם </t>
  </si>
  <si>
    <t xml:space="preserve">פתיתים אפויים אורז,   500 גרם יצרן/מותג: אסם </t>
  </si>
  <si>
    <t xml:space="preserve">שמן קנולה מזוכך,   1 ליטר יצרן/מותג: עץ הזית </t>
  </si>
  <si>
    <t xml:space="preserve">עוגת הבית שיש,   400 גרם יצרן/מותג: אסם </t>
  </si>
  <si>
    <t xml:space="preserve">עוגת הבית שוקולד צ'יפס,   400 גרם יצרן/מותג: אסם </t>
  </si>
  <si>
    <t xml:space="preserve">קורנפלקס של אלופים, כשרות בד"ץ,   850 גרם יצרן/מותג: תלמה </t>
  </si>
  <si>
    <t xml:space="preserve">כריות נוגט, כשרות בד"ץ,   686 גרם יצרן/מותג: תלמה </t>
  </si>
  <si>
    <t xml:space="preserve">שוקולד חלב מעולה, כשרות בד"ץ,   100 גרם יצרן/מותג: עלית </t>
  </si>
  <si>
    <t xml:space="preserve">דניאלה מעדן גבינה ויוגורט מוקצף בטעם וניל,   88 גרם יצרן/מותג: שטראוס </t>
  </si>
  <si>
    <t xml:space="preserve">מילקי מעדן חלב בטעם שוקולד עם קצפת, כשרות מהדרין,   170 מ"ל יצרן/מותג: שטראוס </t>
  </si>
  <si>
    <t xml:space="preserve">חטיף במבה,   80 גרם יצרן/מותג: אסם </t>
  </si>
  <si>
    <t xml:space="preserve">חטיף דוריטוס חמוץ חריף,   70 גרם יצרן/מותג: עלית </t>
  </si>
  <si>
    <t xml:space="preserve">חטיף ביסלי בטעם גריל,   70 גרם יצרן/מותג: אסם </t>
  </si>
  <si>
    <t xml:space="preserve">חטיף תפוצ'יפס קראנצ' בטעם טבעי,   50 גרם יצרן/מותג: עלית </t>
  </si>
  <si>
    <t xml:space="preserve">חטיף תפוצ'יפס בטעם שמנת ובצל,   50 גרם יצרן/מותג: עלית </t>
  </si>
  <si>
    <t xml:space="preserve">קירור קוקה קולה כולל פקדון,   1.5 ליטר יצרן/מותג: קוקה קולה </t>
  </si>
  <si>
    <t xml:space="preserve">קירור קוקה קולה זירו 1.5 ל' כולל פקדון חדש,   1.5 ליטר יצרן/מותג: קוקה קולה </t>
  </si>
  <si>
    <t xml:space="preserve">מים מינרליים,  שישיה 6 * 2 ליטר יצרן/מותג: עין גדי </t>
  </si>
  <si>
    <t xml:space="preserve">מים מינרליים,  שישיה 6 * 1.5 ליטר יצרן/מותג: מי עדן </t>
  </si>
  <si>
    <t xml:space="preserve">מים מינרליים,  שישיה 6 * 1.5 ליטר יצרן/מותג: נביעות </t>
  </si>
  <si>
    <t xml:space="preserve">פיוז אפרסק 1.5 ל,   1.5 ליטר יצרן/מותג: פיוז טי </t>
  </si>
  <si>
    <t xml:space="preserve">ספרינג ענבים 1.5 ליט,   1.5 ליטר יצרן/מותג: ספרינג </t>
  </si>
  <si>
    <t xml:space="preserve">מיץ ספרינג תפוז 1.5 ל,   1.5 ליטר יצרן/מותג: ספרינג </t>
  </si>
  <si>
    <t xml:space="preserve">קטשופ,   750 גרם יצרן/מותג: אסם </t>
  </si>
  <si>
    <t xml:space="preserve">קפה טסטרצויס,   200 גרם יצרן/מותג: נסקפה </t>
  </si>
  <si>
    <t xml:space="preserve">קפה נמס,   200 גרם יצרן/מותג: קפה עלית </t>
  </si>
  <si>
    <t xml:space="preserve">קפה נמס קרוננג ירוק,   200 גרם יצרן/מותג: גקובס </t>
  </si>
  <si>
    <t xml:space="preserve">תה ירוק לימונית ולואיזה,   25 יחידות יצרן/מותג: ויסוצקי </t>
  </si>
  <si>
    <t xml:space="preserve">שעועית עדינה שלמה,   600 גרם יצרן/מותג: סנפרוסט </t>
  </si>
  <si>
    <t xml:space="preserve">תפרחות ברוקולי,   800 גרם יצרן/מותג: תנובה </t>
  </si>
  <si>
    <t xml:space="preserve">רוטב עגבניות מרוכז,   100 גרם יצרן/מותג: יכין </t>
  </si>
  <si>
    <t xml:space="preserve">טונה בשמן סטארקיסט,  רביעיה 4 * 160 גרם יצרן/מותג: קריות זול </t>
  </si>
  <si>
    <t xml:space="preserve">שמן זית כתית מעולה קלאסי,   750 מ"ל יצרן/מותג: יד מרדכי </t>
  </si>
  <si>
    <t xml:space="preserve">קרם מובחר למריחה,   500 גרם יצרן/מותג: השחר </t>
  </si>
  <si>
    <t xml:space="preserve">שוקולד חלב במילוי קרם ווניל ושבבי עוגיות אוראו,   100 גרם יצרן/מותג: מילקה </t>
  </si>
  <si>
    <t xml:space="preserve">שוקולד חלב עם שברי אגוזי לוז,   100 גרם יצרן/מותג: מילקה </t>
  </si>
  <si>
    <t xml:space="preserve">קפה טורקי,   200 גרם יצרן/מותג: קפה עלית </t>
  </si>
  <si>
    <t xml:space="preserve">סלמי תה מעושן זוגלובק,  מחיר לפי משקל יצרן/מותג: זוגלובק </t>
  </si>
  <si>
    <t xml:space="preserve">פסטרמה הודו תבור דל שומן זוגלובק,  מחיר לפי משקל יצרן/מותג: זוגלובק </t>
  </si>
  <si>
    <t xml:space="preserve">עמק גבינת חצי קשה קלאסית 28% שומן יצרן/מותג: תנובה </t>
  </si>
  <si>
    <t xml:space="preserve">גזר ארוז,  מחיר לפי משקל  </t>
  </si>
  <si>
    <t xml:space="preserve">חזה עוף טרי,  מחיר לפי משקל  </t>
  </si>
  <si>
    <t xml:space="preserve">שוקיים עוף טרי,  מחיר לפי משקל  </t>
  </si>
  <si>
    <t xml:space="preserve">ירכיים עוף טרי,  מחיר לפי משקל  </t>
  </si>
  <si>
    <t xml:space="preserve">עגבניות,  מחיר לפי משקל  </t>
  </si>
  <si>
    <t xml:space="preserve">מלפפונים,  מחיר לפי משקל  </t>
  </si>
  <si>
    <t xml:space="preserve">בצל יבש,  מחיר לפי משקל  </t>
  </si>
  <si>
    <t xml:space="preserve">פלפל אדום,  מחיר לפי משקל  </t>
  </si>
  <si>
    <t xml:space="preserve">כרוב לבן,  מחיר לפי משקל  </t>
  </si>
  <si>
    <t xml:space="preserve">פטרוזיליה,    </t>
  </si>
  <si>
    <t xml:space="preserve">תפוח עץ סמיט,  מחיר לפי משקל  </t>
  </si>
  <si>
    <t xml:space="preserve">בננות,  מחיר לפי משקל  </t>
  </si>
  <si>
    <t xml:space="preserve">לימון,  מחיר לפי משקל  </t>
  </si>
  <si>
    <t xml:space="preserve">ענבים ירוקים (לבנים),  מחיר לפי משקל  </t>
  </si>
  <si>
    <t xml:space="preserve">אבטיח,  מחיר לפי משקל  </t>
  </si>
  <si>
    <t>כל בו חצי חינם</t>
  </si>
  <si>
    <t xml:space="preserve">פתיתים אפויים טבעות,   500 גרם יצרן/מותג: אסם </t>
  </si>
  <si>
    <t>חצי חינם</t>
  </si>
  <si>
    <t>הערות</t>
  </si>
  <si>
    <t>רמי לוי</t>
  </si>
  <si>
    <t>ויקטורי</t>
  </si>
  <si>
    <t>קרפור היפר</t>
  </si>
  <si>
    <t>אושר עד</t>
  </si>
  <si>
    <t>שופרסל דיל</t>
  </si>
  <si>
    <t>Carrefour hyper (קרפור היפר)</t>
  </si>
  <si>
    <t>שופרסל אקספרס</t>
  </si>
  <si>
    <t>10/10/2023</t>
  </si>
  <si>
    <t>11/10/2023</t>
  </si>
  <si>
    <t>תאריך ייחוס</t>
  </si>
  <si>
    <t>עלות סל ייחוס</t>
  </si>
  <si>
    <t>חצי חינם התחילו להוזיל ב-20.08 וכבר בתחילת אוקטובר העלו מחירים</t>
  </si>
  <si>
    <t>תאריך בסיס 9.10</t>
  </si>
  <si>
    <t xml:space="preserve"> </t>
  </si>
  <si>
    <t>20/08/2023</t>
  </si>
  <si>
    <t>21/08/2023</t>
  </si>
  <si>
    <t>22/08/2023</t>
  </si>
  <si>
    <t>23/08/2023</t>
  </si>
  <si>
    <t>24/08/2023</t>
  </si>
  <si>
    <t>25/08/2023</t>
  </si>
  <si>
    <t>26/08/2023</t>
  </si>
  <si>
    <t>27/08/2023</t>
  </si>
  <si>
    <t>28/08/2023</t>
  </si>
  <si>
    <t>29/08/2023</t>
  </si>
  <si>
    <t>30/08/2023</t>
  </si>
  <si>
    <t>31/08/2023</t>
  </si>
  <si>
    <t>01/09/2023</t>
  </si>
  <si>
    <t>02/09/2023</t>
  </si>
  <si>
    <t>03/09/2023</t>
  </si>
  <si>
    <t>04/09/2023</t>
  </si>
  <si>
    <t>05/09/2023</t>
  </si>
  <si>
    <t>06/09/2023</t>
  </si>
  <si>
    <t>07/09/2023</t>
  </si>
  <si>
    <t>08/09/2023</t>
  </si>
  <si>
    <t>09/09/2023</t>
  </si>
  <si>
    <t>10/09/2023</t>
  </si>
  <si>
    <t>11/09/2023</t>
  </si>
  <si>
    <t>12/09/2023</t>
  </si>
  <si>
    <t>13/09/2023</t>
  </si>
  <si>
    <t>14/09/2023</t>
  </si>
  <si>
    <t>15/09/2023</t>
  </si>
  <si>
    <t>16/09/2023</t>
  </si>
  <si>
    <t>17/09/2023</t>
  </si>
  <si>
    <t>18/09/2023</t>
  </si>
  <si>
    <t>19/09/2023</t>
  </si>
  <si>
    <t>20/09/2023</t>
  </si>
  <si>
    <t>21/09/2023</t>
  </si>
  <si>
    <t>22/09/2023</t>
  </si>
  <si>
    <t>23/09/2023</t>
  </si>
  <si>
    <t>24/09/2023</t>
  </si>
  <si>
    <t>25/09/2023</t>
  </si>
  <si>
    <t>26/09/2023</t>
  </si>
  <si>
    <t>27/09/2023</t>
  </si>
  <si>
    <t>28/09/2023</t>
  </si>
  <si>
    <t>29/09/2023</t>
  </si>
  <si>
    <t>30/09/2023</t>
  </si>
  <si>
    <t>01/10/2023</t>
  </si>
  <si>
    <t>02/10/2023</t>
  </si>
  <si>
    <t>03/10/2023</t>
  </si>
  <si>
    <t>04/10/2023</t>
  </si>
  <si>
    <t>05/10/2023</t>
  </si>
  <si>
    <t>06/10/2023</t>
  </si>
  <si>
    <t>07/10/2023</t>
  </si>
  <si>
    <t>08/10/2023</t>
  </si>
  <si>
    <t>09/10/2023</t>
  </si>
  <si>
    <t>12/10/2023</t>
  </si>
  <si>
    <t>13/10/2023</t>
  </si>
  <si>
    <t>14/10/2023</t>
  </si>
  <si>
    <t>15/10/2023</t>
  </si>
  <si>
    <t xml:space="preserve">חיתולים פרידום דריי שלב 5,   36 יחידות יצרן/מותג: האגיס </t>
  </si>
  <si>
    <t xml:space="preserve">חיתולים פרימיום שלב 5,   34 יחידות יצרן/מותג: טיטולים </t>
  </si>
  <si>
    <t xml:space="preserve">חיתולים פרימיום מידה 5,   30 יחידות יצרן/מותג: פמפרס </t>
  </si>
  <si>
    <t xml:space="preserve">חיתול דק עם גמישות כפולה מידה 5,   36 יחידות יצרן/מותג: בייביסיטר </t>
  </si>
  <si>
    <t xml:space="preserve">מזון לתינוקות שלב 2,   800 גרם יצרן/מותג: נוטרילון </t>
  </si>
  <si>
    <t xml:space="preserve">מזון לתינוקות אקסטרה קר שלב 2,   700 גרם יצרן/מותג: מטרנה </t>
  </si>
  <si>
    <t xml:space="preserve">מזון לתינוקות אדוונס פלוס שלב 2,   700 גרם יצרן/מותג: סימילאק </t>
  </si>
  <si>
    <t xml:space="preserve">מזון לתינוקות שלב 1,   800 גרם יצרן/מותג: נוטרילון </t>
  </si>
  <si>
    <t xml:space="preserve">נייר טואלט דו שכבתי רך,  32 * 18.4 מטר יצרן/מותג: סנו </t>
  </si>
  <si>
    <t xml:space="preserve">נייר טואלט לבבות גלילים,  32 * 17.9 מטר יצרן/מותג: מולט </t>
  </si>
  <si>
    <t xml:space="preserve">נייר טואלט עם טכנולוגיית הסיב הרך,  32 * 18.37 מטר יצרן/מותג: לילי </t>
  </si>
  <si>
    <t xml:space="preserve">סוכר לבן, כשרות בד"ץ,   1 ק"ג יצרן/מותג: סוגת </t>
  </si>
  <si>
    <t>אפשר לשנות בנוסח ל-9.10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</si>
</sst>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%"/>
    <numFmt numFmtId="165" formatCode="0.000%"/>
    <numFmt numFmtId="166" formatCode="0.0"/>
    <numFmt numFmtId="167" formatCode="0.000000"/>
  </numFmts>
  <fonts count="1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u/>
      <sz val="11"/>
      <color rgb="FF000000"/>
      <name val="Calibri"/>
      <family val="2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5" fillId="0" borderId="0"/>
    <xf numFmtId="9" fontId="4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right" readingOrder="2"/>
    </xf>
    <xf numFmtId="0" fontId="2" fillId="0" borderId="0" xfId="0" applyFont="1" applyAlignment="1">
      <alignment horizontal="center" readingOrder="2"/>
    </xf>
    <xf numFmtId="14" fontId="2" fillId="0" borderId="0" xfId="0" applyNumberFormat="1" applyFont="1" applyAlignment="1">
      <alignment horizontal="center" readingOrder="2"/>
    </xf>
    <xf numFmtId="14" fontId="3" fillId="2" borderId="0" xfId="0" applyNumberFormat="1" applyFont="1" applyFill="1" applyAlignment="1">
      <alignment horizontal="right" readingOrder="2"/>
    </xf>
    <xf numFmtId="1" fontId="0" fillId="0" borderId="0" xfId="0" applyNumberFormat="1" applyAlignment="1">
      <alignment horizontal="right" readingOrder="2"/>
    </xf>
    <xf numFmtId="2" fontId="0" fillId="0" borderId="0" xfId="0" applyNumberFormat="1" applyAlignment="1">
      <alignment horizontal="right" readingOrder="2"/>
    </xf>
    <xf numFmtId="10" fontId="0" fillId="0" borderId="0" xfId="1" applyNumberFormat="1" applyFont="1" applyAlignment="1">
      <alignment horizontal="right" readingOrder="2"/>
    </xf>
    <xf numFmtId="14" fontId="0" fillId="0" borderId="0" xfId="0" applyNumberFormat="1"/>
    <xf numFmtId="164" fontId="0" fillId="0" borderId="0" xfId="1" applyNumberFormat="1" applyFont="1"/>
    <xf numFmtId="10" fontId="0" fillId="0" borderId="0" xfId="1" applyNumberFormat="1" applyFont="1"/>
    <xf numFmtId="165" fontId="0" fillId="0" borderId="0" xfId="1" applyNumberFormat="1" applyFont="1" applyAlignment="1">
      <alignment horizontal="right" readingOrder="2"/>
    </xf>
    <xf numFmtId="0" fontId="5" fillId="0" borderId="0" xfId="2" applyAlignment="1">
      <alignment horizontal="right" readingOrder="2"/>
    </xf>
    <xf numFmtId="0" fontId="2" fillId="0" borderId="0" xfId="2" applyFont="1" applyAlignment="1">
      <alignment horizontal="center" readingOrder="2"/>
    </xf>
    <xf numFmtId="1" fontId="5" fillId="0" borderId="0" xfId="2" applyNumberFormat="1" applyAlignment="1">
      <alignment horizontal="right" readingOrder="2"/>
    </xf>
    <xf numFmtId="2" fontId="5" fillId="0" borderId="0" xfId="2" applyNumberFormat="1" applyAlignment="1">
      <alignment horizontal="right" readingOrder="2"/>
    </xf>
    <xf numFmtId="10" fontId="5" fillId="0" borderId="0" xfId="3" applyNumberFormat="1" applyFont="1" applyAlignment="1">
      <alignment horizontal="right" readingOrder="2"/>
    </xf>
    <xf numFmtId="14" fontId="2" fillId="0" borderId="0" xfId="2" applyNumberFormat="1" applyFont="1" applyAlignment="1">
      <alignment horizontal="center" readingOrder="2"/>
    </xf>
    <xf numFmtId="0" fontId="6" fillId="0" borderId="0" xfId="0" applyFont="1" applyAlignment="1">
      <alignment horizontal="center" readingOrder="2"/>
    </xf>
    <xf numFmtId="14" fontId="6" fillId="0" borderId="0" xfId="0" applyNumberFormat="1" applyFont="1" applyAlignment="1">
      <alignment horizontal="center" readingOrder="2"/>
    </xf>
    <xf numFmtId="0" fontId="0" fillId="3" borderId="0" xfId="0" applyFill="1"/>
    <xf numFmtId="10" fontId="0" fillId="3" borderId="0" xfId="1" applyNumberFormat="1" applyFont="1" applyFill="1"/>
    <xf numFmtId="166" fontId="0" fillId="0" borderId="0" xfId="0" applyNumberFormat="1" applyAlignment="1">
      <alignment horizontal="right" readingOrder="2"/>
    </xf>
    <xf numFmtId="0" fontId="0" fillId="0" borderId="1" xfId="0" applyBorder="1"/>
    <xf numFmtId="1" fontId="0" fillId="0" borderId="1" xfId="0" applyNumberFormat="1" applyBorder="1" applyAlignment="1">
      <alignment horizontal="right" readingOrder="2"/>
    </xf>
    <xf numFmtId="0" fontId="6" fillId="0" borderId="1" xfId="0" applyFont="1" applyBorder="1" applyAlignment="1">
      <alignment horizontal="center" readingOrder="2"/>
    </xf>
    <xf numFmtId="14" fontId="0" fillId="0" borderId="1" xfId="0" applyNumberFormat="1" applyBorder="1"/>
    <xf numFmtId="0" fontId="0" fillId="0" borderId="1" xfId="0" applyBorder="1" applyAlignment="1">
      <alignment horizontal="right" readingOrder="2"/>
    </xf>
    <xf numFmtId="9" fontId="0" fillId="0" borderId="1" xfId="1" applyFont="1" applyBorder="1" applyAlignment="1">
      <alignment horizontal="right" readingOrder="2"/>
    </xf>
    <xf numFmtId="167" fontId="0" fillId="0" borderId="0" xfId="0" applyNumberFormat="1"/>
    <xf numFmtId="0" fontId="8" fillId="0" borderId="2" xfId="0" applyFont="1" applyBorder="1" applyAlignment="1">
      <alignment horizontal="center"/>
    </xf>
    <xf numFmtId="9" fontId="0" fillId="0" borderId="0" xfId="1" applyFont="1" applyBorder="1" applyAlignment="1">
      <alignment horizontal="right" readingOrder="2"/>
    </xf>
    <xf numFmtId="0" fontId="7" fillId="0" borderId="0" xfId="0" applyFont="1" applyAlignment="1">
      <alignment horizontal="center"/>
    </xf>
    <xf numFmtId="166" fontId="0" fillId="3" borderId="0" xfId="0" applyNumberFormat="1" applyFill="1" applyAlignment="1">
      <alignment horizontal="right" readingOrder="2"/>
    </xf>
    <xf numFmtId="0" fontId="7" fillId="0" borderId="0" xfId="0" applyFont="1"/>
    <xf numFmtId="0" fontId="2" fillId="0" borderId="0" xfId="0" applyFont="1" applyAlignment="1">
      <alignment horizontal="center" readingOrder="2"/>
    </xf>
    <xf numFmtId="0" fontId="0" fillId="0" borderId="0" xfId="0" applyAlignment="1">
      <alignment horizontal="right" readingOrder="2"/>
    </xf>
    <xf numFmtId="0" fontId="6" fillId="0" borderId="0" xfId="0" applyFont="1" applyAlignment="1">
      <alignment horizontal="center" readingOrder="2"/>
    </xf>
    <xf numFmtId="0" fontId="7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8" fillId="0" borderId="1" xfId="0" applyFont="1" applyBorder="1" applyAlignment="1">
      <alignment horizontal="center"/>
    </xf>
  </cellXfs>
  <cellStyles count="4">
    <cellStyle name="Normal" xfId="0" builtinId="0"/>
    <cellStyle name="Normal 2" xfId="2"/>
    <cellStyle name="Percent" xfId="1" builtinId="5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87"/>
  <sheetViews>
    <sheetView rightToLeft="1" tabSelected="1" topLeftCell="BG25" zoomScale="98" zoomScaleNormal="55" workbookViewId="0">
      <selection activeCell="BW25" sqref="X1:BW1048576"/>
    </sheetView>
  </sheetViews>
  <sheetFormatPr defaultRowHeight="14" x14ac:dyDescent="0.3"/>
  <cols>
    <col min="2" max="2" width="65" bestFit="1" customWidth="1"/>
    <col min="3" max="3" width="15" bestFit="1" customWidth="1"/>
    <col min="4" max="4" width="10.83203125" customWidth="1"/>
    <col min="5" max="5" width="17.4140625" bestFit="1" customWidth="1"/>
    <col min="6" max="24" width="9.75" bestFit="1" customWidth="1"/>
    <col min="25" max="25" width="9.75" customWidth="1"/>
    <col min="26" max="31" width="8.6640625" customWidth="1"/>
    <col min="32" max="32" width="10.6640625" customWidth="1"/>
    <col min="33" max="37" width="8.6640625" customWidth="1"/>
    <col min="38" max="38" width="9.75" customWidth="1"/>
    <col min="39" max="51" width="8.6640625" customWidth="1"/>
    <col min="52" max="52" width="9.75" customWidth="1"/>
    <col min="53" max="65" width="8.6640625" customWidth="1"/>
    <col min="66" max="66" width="9.75" customWidth="1"/>
    <col min="67" max="72" width="8.6640625" customWidth="1"/>
    <col min="73" max="73" width="9.75" customWidth="1"/>
    <col min="74" max="74" width="10.6640625" customWidth="1"/>
    <col min="75" max="75" width="10.6640625" bestFit="1" customWidth="1"/>
  </cols>
  <sheetData>
    <row r="1" spans="1:77" x14ac:dyDescent="0.3">
      <c r="A1" s="1" t="s">
        <v>0</v>
      </c>
      <c r="B1" s="1" t="s">
        <v>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</row>
    <row r="2" spans="1:77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</row>
    <row r="3" spans="1:77" ht="14.5" x14ac:dyDescent="0.35">
      <c r="A3" s="35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</row>
    <row r="4" spans="1:77" x14ac:dyDescent="0.3">
      <c r="A4" s="1"/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  <c r="T4" s="1">
        <v>19</v>
      </c>
      <c r="U4" s="1">
        <v>20</v>
      </c>
      <c r="V4" s="1">
        <v>21</v>
      </c>
      <c r="W4" s="1">
        <v>22</v>
      </c>
      <c r="X4" s="1">
        <v>23</v>
      </c>
      <c r="Y4" s="1">
        <v>24</v>
      </c>
      <c r="Z4" s="1">
        <v>25</v>
      </c>
      <c r="AA4" s="1">
        <v>26</v>
      </c>
      <c r="AB4" s="1">
        <v>27</v>
      </c>
      <c r="AC4" s="1">
        <v>28</v>
      </c>
      <c r="AD4" s="1">
        <v>29</v>
      </c>
      <c r="AE4" s="1">
        <v>30</v>
      </c>
      <c r="AF4" s="1">
        <v>31</v>
      </c>
      <c r="AG4" s="1">
        <v>32</v>
      </c>
      <c r="AH4" s="1">
        <v>33</v>
      </c>
      <c r="AI4" s="1">
        <v>34</v>
      </c>
      <c r="AJ4" s="1">
        <v>35</v>
      </c>
      <c r="AK4" s="1">
        <v>36</v>
      </c>
      <c r="AL4" s="1">
        <v>37</v>
      </c>
      <c r="AM4" s="1">
        <v>38</v>
      </c>
      <c r="AN4" s="1">
        <v>39</v>
      </c>
      <c r="AO4" s="1">
        <v>40</v>
      </c>
      <c r="AP4" s="1">
        <v>41</v>
      </c>
      <c r="AQ4" s="1">
        <v>42</v>
      </c>
      <c r="AR4" s="1">
        <v>43</v>
      </c>
      <c r="AS4" s="1">
        <v>44</v>
      </c>
      <c r="AT4" s="1">
        <v>45</v>
      </c>
      <c r="AU4" s="1">
        <v>46</v>
      </c>
      <c r="AV4" s="1">
        <v>47</v>
      </c>
      <c r="AW4" s="1">
        <v>48</v>
      </c>
      <c r="AX4" s="1">
        <v>49</v>
      </c>
      <c r="AY4" s="1">
        <v>50</v>
      </c>
      <c r="AZ4" s="1">
        <v>51</v>
      </c>
      <c r="BA4" s="1">
        <v>52</v>
      </c>
      <c r="BB4" s="1">
        <v>53</v>
      </c>
      <c r="BC4" s="1">
        <v>54</v>
      </c>
      <c r="BD4" s="1">
        <v>55</v>
      </c>
      <c r="BE4" s="1">
        <v>56</v>
      </c>
      <c r="BF4" s="1">
        <v>57</v>
      </c>
      <c r="BG4" s="1">
        <v>58</v>
      </c>
      <c r="BH4" s="1">
        <v>59</v>
      </c>
      <c r="BI4" s="1">
        <v>60</v>
      </c>
      <c r="BJ4" s="1">
        <v>61</v>
      </c>
      <c r="BK4" s="1">
        <v>62</v>
      </c>
      <c r="BL4" s="1">
        <v>63</v>
      </c>
      <c r="BM4" s="1">
        <v>64</v>
      </c>
      <c r="BN4" s="1">
        <v>65</v>
      </c>
      <c r="BO4" s="1">
        <v>66</v>
      </c>
      <c r="BP4" s="1">
        <v>67</v>
      </c>
      <c r="BQ4" s="1">
        <v>68</v>
      </c>
      <c r="BR4" s="1">
        <v>69</v>
      </c>
      <c r="BS4" s="1">
        <v>70</v>
      </c>
      <c r="BT4" s="1">
        <v>71</v>
      </c>
      <c r="BU4" s="1">
        <v>72</v>
      </c>
      <c r="BV4" s="1">
        <v>73</v>
      </c>
      <c r="BW4" s="1">
        <v>74</v>
      </c>
    </row>
    <row r="5" spans="1:77" ht="14.5" x14ac:dyDescent="0.35">
      <c r="A5" s="2" t="s">
        <v>3</v>
      </c>
      <c r="B5" s="2" t="s">
        <v>4</v>
      </c>
      <c r="C5" s="2" t="s">
        <v>5</v>
      </c>
      <c r="D5" s="3">
        <f t="shared" ref="D5:BO5" si="0">E5-1</f>
        <v>45139</v>
      </c>
      <c r="E5" s="3">
        <f t="shared" si="0"/>
        <v>45140</v>
      </c>
      <c r="F5" s="3">
        <f t="shared" si="0"/>
        <v>45141</v>
      </c>
      <c r="G5" s="3">
        <f t="shared" si="0"/>
        <v>45142</v>
      </c>
      <c r="H5" s="3">
        <f>I5-1</f>
        <v>45143</v>
      </c>
      <c r="I5" s="3">
        <f t="shared" si="0"/>
        <v>45144</v>
      </c>
      <c r="J5" s="3">
        <f t="shared" si="0"/>
        <v>45145</v>
      </c>
      <c r="K5" s="3">
        <f t="shared" si="0"/>
        <v>45146</v>
      </c>
      <c r="L5" s="3">
        <f t="shared" si="0"/>
        <v>45147</v>
      </c>
      <c r="M5" s="3">
        <f t="shared" si="0"/>
        <v>45148</v>
      </c>
      <c r="N5" s="3">
        <f t="shared" si="0"/>
        <v>45149</v>
      </c>
      <c r="O5" s="3">
        <f t="shared" si="0"/>
        <v>45150</v>
      </c>
      <c r="P5" s="3">
        <f t="shared" si="0"/>
        <v>45151</v>
      </c>
      <c r="Q5" s="3">
        <f t="shared" si="0"/>
        <v>45152</v>
      </c>
      <c r="R5" s="3">
        <f t="shared" si="0"/>
        <v>45153</v>
      </c>
      <c r="S5" s="3">
        <f t="shared" si="0"/>
        <v>45154</v>
      </c>
      <c r="T5" s="3">
        <f t="shared" si="0"/>
        <v>45155</v>
      </c>
      <c r="U5" s="3">
        <f t="shared" si="0"/>
        <v>45156</v>
      </c>
      <c r="V5" s="3">
        <f t="shared" si="0"/>
        <v>45157</v>
      </c>
      <c r="W5" s="3">
        <f t="shared" si="0"/>
        <v>45158</v>
      </c>
      <c r="X5" s="3">
        <f t="shared" si="0"/>
        <v>45159</v>
      </c>
      <c r="Y5" s="3">
        <f t="shared" si="0"/>
        <v>45160</v>
      </c>
      <c r="Z5" s="3">
        <f t="shared" si="0"/>
        <v>45161</v>
      </c>
      <c r="AA5" s="3">
        <f t="shared" si="0"/>
        <v>45162</v>
      </c>
      <c r="AB5" s="3">
        <f t="shared" si="0"/>
        <v>45163</v>
      </c>
      <c r="AC5" s="3">
        <f t="shared" si="0"/>
        <v>45164</v>
      </c>
      <c r="AD5" s="3">
        <f t="shared" si="0"/>
        <v>45165</v>
      </c>
      <c r="AE5" s="3">
        <f t="shared" si="0"/>
        <v>45166</v>
      </c>
      <c r="AF5" s="3">
        <f t="shared" si="0"/>
        <v>45167</v>
      </c>
      <c r="AG5" s="3">
        <f t="shared" si="0"/>
        <v>45168</v>
      </c>
      <c r="AH5" s="3">
        <f t="shared" si="0"/>
        <v>45169</v>
      </c>
      <c r="AI5" s="3">
        <f t="shared" si="0"/>
        <v>45170</v>
      </c>
      <c r="AJ5" s="3">
        <f t="shared" si="0"/>
        <v>45171</v>
      </c>
      <c r="AK5" s="3">
        <f t="shared" si="0"/>
        <v>45172</v>
      </c>
      <c r="AL5" s="3">
        <f t="shared" si="0"/>
        <v>45173</v>
      </c>
      <c r="AM5" s="3">
        <f t="shared" si="0"/>
        <v>45174</v>
      </c>
      <c r="AN5" s="3">
        <f t="shared" si="0"/>
        <v>45175</v>
      </c>
      <c r="AO5" s="3">
        <f t="shared" si="0"/>
        <v>45176</v>
      </c>
      <c r="AP5" s="3">
        <f t="shared" si="0"/>
        <v>45177</v>
      </c>
      <c r="AQ5" s="3">
        <f t="shared" si="0"/>
        <v>45178</v>
      </c>
      <c r="AR5" s="3">
        <f t="shared" si="0"/>
        <v>45179</v>
      </c>
      <c r="AS5" s="3">
        <f t="shared" si="0"/>
        <v>45180</v>
      </c>
      <c r="AT5" s="3">
        <f t="shared" si="0"/>
        <v>45181</v>
      </c>
      <c r="AU5" s="3">
        <f t="shared" si="0"/>
        <v>45182</v>
      </c>
      <c r="AV5" s="3">
        <f t="shared" si="0"/>
        <v>45183</v>
      </c>
      <c r="AW5" s="3">
        <f t="shared" si="0"/>
        <v>45184</v>
      </c>
      <c r="AX5" s="3">
        <f t="shared" si="0"/>
        <v>45185</v>
      </c>
      <c r="AY5" s="3">
        <f t="shared" si="0"/>
        <v>45186</v>
      </c>
      <c r="AZ5" s="3">
        <f t="shared" si="0"/>
        <v>45187</v>
      </c>
      <c r="BA5" s="3">
        <f t="shared" si="0"/>
        <v>45188</v>
      </c>
      <c r="BB5" s="3">
        <f t="shared" si="0"/>
        <v>45189</v>
      </c>
      <c r="BC5" s="3">
        <f t="shared" si="0"/>
        <v>45190</v>
      </c>
      <c r="BD5" s="3">
        <f t="shared" si="0"/>
        <v>45191</v>
      </c>
      <c r="BE5" s="3">
        <f t="shared" si="0"/>
        <v>45192</v>
      </c>
      <c r="BF5" s="3">
        <f t="shared" si="0"/>
        <v>45193</v>
      </c>
      <c r="BG5" s="3">
        <f t="shared" si="0"/>
        <v>45194</v>
      </c>
      <c r="BH5" s="3">
        <f t="shared" si="0"/>
        <v>45195</v>
      </c>
      <c r="BI5" s="3">
        <f t="shared" si="0"/>
        <v>45196</v>
      </c>
      <c r="BJ5" s="3">
        <f t="shared" si="0"/>
        <v>45197</v>
      </c>
      <c r="BK5" s="3">
        <f t="shared" si="0"/>
        <v>45198</v>
      </c>
      <c r="BL5" s="3">
        <f t="shared" si="0"/>
        <v>45199</v>
      </c>
      <c r="BM5" s="3">
        <f t="shared" si="0"/>
        <v>45200</v>
      </c>
      <c r="BN5" s="3">
        <f t="shared" si="0"/>
        <v>45201</v>
      </c>
      <c r="BO5" s="3">
        <f t="shared" si="0"/>
        <v>45202</v>
      </c>
      <c r="BP5" s="3">
        <f t="shared" ref="BP5:BU5" si="1">BQ5-1</f>
        <v>45203</v>
      </c>
      <c r="BQ5" s="3">
        <f t="shared" si="1"/>
        <v>45204</v>
      </c>
      <c r="BR5" s="3">
        <f t="shared" si="1"/>
        <v>45205</v>
      </c>
      <c r="BS5" s="3">
        <f t="shared" si="1"/>
        <v>45206</v>
      </c>
      <c r="BT5" s="3">
        <f t="shared" si="1"/>
        <v>45207</v>
      </c>
      <c r="BU5" s="3">
        <f t="shared" si="1"/>
        <v>45208</v>
      </c>
      <c r="BV5" s="3">
        <f>BW5-1</f>
        <v>45209</v>
      </c>
      <c r="BW5" s="3">
        <v>45210</v>
      </c>
      <c r="BY5" s="4" t="s">
        <v>101</v>
      </c>
    </row>
    <row r="6" spans="1:77" x14ac:dyDescent="0.3">
      <c r="A6" s="1" t="s">
        <v>91</v>
      </c>
      <c r="B6" s="1" t="s">
        <v>7</v>
      </c>
      <c r="C6" s="5">
        <v>7290000060880</v>
      </c>
      <c r="D6" s="6">
        <v>4.8259259259259002</v>
      </c>
      <c r="E6" s="6">
        <v>4.7888888888889003</v>
      </c>
      <c r="F6" s="6">
        <v>4.7703703703703999</v>
      </c>
      <c r="G6" s="6">
        <v>4.7703703703703999</v>
      </c>
      <c r="H6" s="6">
        <v>4.7727272727273</v>
      </c>
      <c r="I6" s="6">
        <v>4.7727272727273</v>
      </c>
      <c r="J6" s="6">
        <v>4.7727272727273</v>
      </c>
      <c r="K6" s="6">
        <v>4.7727272727273</v>
      </c>
      <c r="L6" s="6">
        <v>4.7727272727273</v>
      </c>
      <c r="M6" s="6">
        <v>4.7703703703703999</v>
      </c>
      <c r="N6" s="6">
        <v>4.7703703703703999</v>
      </c>
      <c r="O6" s="6">
        <v>4.7727272727273</v>
      </c>
      <c r="P6" s="6">
        <v>4.7727272727273</v>
      </c>
      <c r="Q6" s="6">
        <v>4.7727272727273</v>
      </c>
      <c r="R6" s="6">
        <v>4.9000000000000004</v>
      </c>
      <c r="S6" s="6">
        <v>4.9000000000000004</v>
      </c>
      <c r="T6" s="6">
        <v>4.9000000000000004</v>
      </c>
      <c r="U6" s="6">
        <v>4.9000000000000004</v>
      </c>
      <c r="V6" s="6">
        <v>4.9000000000000004</v>
      </c>
      <c r="W6" s="6">
        <v>4.9000000000000004</v>
      </c>
      <c r="X6" s="6">
        <v>4.9000000000000004</v>
      </c>
      <c r="Y6" s="6">
        <v>4.9000000000000004</v>
      </c>
      <c r="Z6" s="6">
        <v>4.9000000000000004</v>
      </c>
      <c r="AA6" s="6">
        <v>4.9000000000000004</v>
      </c>
      <c r="AB6" s="6">
        <v>4.9000000000000004</v>
      </c>
      <c r="AC6" s="6">
        <v>4.9000000000000004</v>
      </c>
      <c r="AD6" s="6">
        <v>4.8629629629629996</v>
      </c>
      <c r="AE6" s="6">
        <v>4.8629629629629996</v>
      </c>
      <c r="AF6" s="6">
        <v>4.7867924528302002</v>
      </c>
      <c r="AG6" s="6">
        <v>4.7703703703703999</v>
      </c>
      <c r="AH6" s="6">
        <v>4.7727272727273</v>
      </c>
      <c r="AI6" s="6">
        <v>4.7727272727273</v>
      </c>
      <c r="AJ6" s="6">
        <v>4.7727272727273</v>
      </c>
      <c r="AK6" s="6">
        <v>4.7727272727273</v>
      </c>
      <c r="AL6" s="6">
        <v>4.7727272727273</v>
      </c>
      <c r="AM6" s="6">
        <v>4.7727272727273</v>
      </c>
      <c r="AN6" s="6">
        <v>4.7727272727273</v>
      </c>
      <c r="AO6" s="6">
        <v>4.7727272727273</v>
      </c>
      <c r="AP6" s="6">
        <v>4.7727272727273</v>
      </c>
      <c r="AQ6" s="6">
        <v>4.7727272727273</v>
      </c>
      <c r="AR6" s="6">
        <v>4.7727272727273</v>
      </c>
      <c r="AS6" s="6">
        <v>4.7727272727273</v>
      </c>
      <c r="AT6" s="6">
        <v>4.7727272727273</v>
      </c>
      <c r="AU6" s="6">
        <v>4.7727272727273</v>
      </c>
      <c r="AV6" s="6">
        <v>4.7727272727273</v>
      </c>
      <c r="AW6" s="6">
        <v>4.7727272727273</v>
      </c>
      <c r="AX6" s="6">
        <v>4.7727272727273</v>
      </c>
      <c r="AY6" s="6">
        <v>4.7727272727273</v>
      </c>
      <c r="AZ6" s="6">
        <v>4.7727272727273</v>
      </c>
      <c r="BA6" s="6">
        <v>4.7750000000000004</v>
      </c>
      <c r="BB6" s="6">
        <v>4.7750000000000004</v>
      </c>
      <c r="BC6" s="6">
        <v>4.7750000000000004</v>
      </c>
      <c r="BD6" s="6">
        <v>4.7750000000000004</v>
      </c>
      <c r="BE6" s="6">
        <v>4.7750000000000004</v>
      </c>
      <c r="BF6" s="6">
        <v>4.7750000000000004</v>
      </c>
      <c r="BG6" s="6">
        <v>4.7750000000000004</v>
      </c>
      <c r="BH6" s="6">
        <v>4.7750000000000004</v>
      </c>
      <c r="BI6" s="6">
        <v>4.7727272727273</v>
      </c>
      <c r="BJ6" s="6">
        <v>4.7727272727273</v>
      </c>
      <c r="BK6" s="6">
        <v>4.7750000000000004</v>
      </c>
      <c r="BL6" s="6">
        <v>4.7750000000000004</v>
      </c>
      <c r="BM6" s="6">
        <v>4.7750000000000004</v>
      </c>
      <c r="BN6" s="6">
        <v>4.7750000000000004</v>
      </c>
      <c r="BO6" s="6">
        <v>4.7750000000000004</v>
      </c>
      <c r="BP6" s="6">
        <v>4.7750000000000004</v>
      </c>
      <c r="BQ6" s="6">
        <v>4.7750000000000004</v>
      </c>
      <c r="BR6" s="6">
        <v>4.7750000000000004</v>
      </c>
      <c r="BS6" s="6">
        <v>4.7750000000000004</v>
      </c>
      <c r="BT6" s="6">
        <v>4.9000000000000004</v>
      </c>
      <c r="BU6" s="6">
        <v>4.9000000000000004</v>
      </c>
      <c r="BV6" s="6">
        <v>4.9000000000000004</v>
      </c>
      <c r="BW6" s="6">
        <v>4.9000000000000004</v>
      </c>
      <c r="BY6" s="1">
        <f>HLOOKUP('טבלה מסכמת  סלים'!D3,$D$5:$BW$87,82,FALSE)</f>
        <v>957.08462870811877</v>
      </c>
    </row>
    <row r="7" spans="1:77" x14ac:dyDescent="0.3">
      <c r="A7" s="1" t="s">
        <v>91</v>
      </c>
      <c r="B7" s="1" t="s">
        <v>8</v>
      </c>
      <c r="C7" s="5">
        <v>7290000060781</v>
      </c>
      <c r="D7" s="6">
        <v>4.8272727272726996</v>
      </c>
      <c r="E7" s="6">
        <v>4.7909090909090999</v>
      </c>
      <c r="F7" s="6">
        <v>4.7727272727273</v>
      </c>
      <c r="G7" s="6">
        <v>4.7727272727273</v>
      </c>
      <c r="H7" s="6">
        <v>4.7727272727273</v>
      </c>
      <c r="I7" s="6">
        <v>4.7727272727273</v>
      </c>
      <c r="J7" s="6">
        <v>4.7727272727273</v>
      </c>
      <c r="K7" s="6">
        <v>4.7465454545455001</v>
      </c>
      <c r="L7" s="6">
        <v>4.7465454545455001</v>
      </c>
      <c r="M7" s="6">
        <v>4.7465454545455001</v>
      </c>
      <c r="N7" s="6">
        <v>4.7465454545455001</v>
      </c>
      <c r="O7" s="6">
        <v>4.7465454545455001</v>
      </c>
      <c r="P7" s="6">
        <v>4.7465454545455001</v>
      </c>
      <c r="Q7" s="6">
        <v>4.7465454545455001</v>
      </c>
      <c r="R7" s="6">
        <v>4.87</v>
      </c>
      <c r="S7" s="6">
        <v>4.87</v>
      </c>
      <c r="T7" s="6">
        <v>4.87</v>
      </c>
      <c r="U7" s="6">
        <v>4.87</v>
      </c>
      <c r="V7" s="6">
        <v>4.87</v>
      </c>
      <c r="W7" s="6">
        <v>4.87</v>
      </c>
      <c r="X7" s="6">
        <v>4.87</v>
      </c>
      <c r="Y7" s="6">
        <v>4.87</v>
      </c>
      <c r="Z7" s="6">
        <v>4.87</v>
      </c>
      <c r="AA7" s="6">
        <v>4.87</v>
      </c>
      <c r="AB7" s="6">
        <v>4.87</v>
      </c>
      <c r="AC7" s="6">
        <v>4.87</v>
      </c>
      <c r="AD7" s="6">
        <v>4.8347272727273003</v>
      </c>
      <c r="AE7" s="6">
        <v>4.8347272727273003</v>
      </c>
      <c r="AF7" s="6">
        <v>4.7641818181818003</v>
      </c>
      <c r="AG7" s="6">
        <v>4.7465454545455001</v>
      </c>
      <c r="AH7" s="6">
        <v>4.7465454545455001</v>
      </c>
      <c r="AI7" s="6">
        <v>4.7465454545455001</v>
      </c>
      <c r="AJ7" s="6">
        <v>4.7465454545455001</v>
      </c>
      <c r="AK7" s="6">
        <v>4.7465454545455001</v>
      </c>
      <c r="AL7" s="6">
        <v>4.7465454545455001</v>
      </c>
      <c r="AM7" s="6">
        <v>4.7465454545455001</v>
      </c>
      <c r="AN7" s="6">
        <v>4.7465454545455001</v>
      </c>
      <c r="AO7" s="6">
        <v>4.7465454545455001</v>
      </c>
      <c r="AP7" s="6">
        <v>4.7465454545455001</v>
      </c>
      <c r="AQ7" s="6">
        <v>4.7465454545455001</v>
      </c>
      <c r="AR7" s="6">
        <v>4.7465454545455001</v>
      </c>
      <c r="AS7" s="6">
        <v>4.7465454545455001</v>
      </c>
      <c r="AT7" s="6">
        <v>4.7465454545455001</v>
      </c>
      <c r="AU7" s="6">
        <v>4.7465454545455001</v>
      </c>
      <c r="AV7" s="6">
        <v>4.7465454545455001</v>
      </c>
      <c r="AW7" s="6">
        <v>4.7465454545455001</v>
      </c>
      <c r="AX7" s="6">
        <v>4.7465454545455001</v>
      </c>
      <c r="AY7" s="6">
        <v>4.7465454545455001</v>
      </c>
      <c r="AZ7" s="6">
        <v>4.7465454545455001</v>
      </c>
      <c r="BA7" s="6">
        <v>4.7487500000000002</v>
      </c>
      <c r="BB7" s="6">
        <v>4.7487500000000002</v>
      </c>
      <c r="BC7" s="6">
        <v>4.7487500000000002</v>
      </c>
      <c r="BD7" s="6">
        <v>4.7487500000000002</v>
      </c>
      <c r="BE7" s="6">
        <v>4.7487500000000002</v>
      </c>
      <c r="BF7" s="6">
        <v>4.7487500000000002</v>
      </c>
      <c r="BG7" s="6">
        <v>4.7487500000000002</v>
      </c>
      <c r="BH7" s="6">
        <v>4.7487500000000002</v>
      </c>
      <c r="BI7" s="6">
        <v>4.7487500000000002</v>
      </c>
      <c r="BJ7" s="6">
        <v>4.7487500000000002</v>
      </c>
      <c r="BK7" s="6">
        <v>4.7487500000000002</v>
      </c>
      <c r="BL7" s="6">
        <v>4.7487500000000002</v>
      </c>
      <c r="BM7" s="6">
        <v>4.7487500000000002</v>
      </c>
      <c r="BN7" s="6">
        <v>4.7487500000000002</v>
      </c>
      <c r="BO7" s="6">
        <v>4.7487500000000002</v>
      </c>
      <c r="BP7" s="6">
        <v>4.7487500000000002</v>
      </c>
      <c r="BQ7" s="6">
        <v>4.7487500000000002</v>
      </c>
      <c r="BR7" s="6">
        <v>4.7465454545455001</v>
      </c>
      <c r="BS7" s="6">
        <v>4.7465454545455001</v>
      </c>
      <c r="BT7" s="6">
        <v>4.87</v>
      </c>
      <c r="BU7" s="6">
        <v>4.87</v>
      </c>
      <c r="BV7" s="6">
        <v>4.87</v>
      </c>
      <c r="BW7" s="6">
        <v>4.87</v>
      </c>
    </row>
    <row r="8" spans="1:77" x14ac:dyDescent="0.3">
      <c r="A8" s="1" t="s">
        <v>91</v>
      </c>
      <c r="B8" s="1" t="s">
        <v>9</v>
      </c>
      <c r="C8" s="5">
        <v>7290107871990</v>
      </c>
      <c r="D8" s="6">
        <v>4.8272727272726996</v>
      </c>
      <c r="E8" s="6">
        <v>4.7909090909090999</v>
      </c>
      <c r="F8" s="6">
        <v>4.7727272727273</v>
      </c>
      <c r="G8" s="6">
        <v>4.7727272727273</v>
      </c>
      <c r="H8" s="6">
        <v>4.7727272727273</v>
      </c>
      <c r="I8" s="6">
        <v>4.7727272727273</v>
      </c>
      <c r="J8" s="6">
        <v>4.7727272727273</v>
      </c>
      <c r="K8" s="6">
        <v>4.7727272727273</v>
      </c>
      <c r="L8" s="6">
        <v>4.7727272727273</v>
      </c>
      <c r="M8" s="6">
        <v>4.7727272727273</v>
      </c>
      <c r="N8" s="6">
        <v>4.7727272727273</v>
      </c>
      <c r="O8" s="6">
        <v>4.7727272727273</v>
      </c>
      <c r="P8" s="6">
        <v>4.7727272727273</v>
      </c>
      <c r="Q8" s="6">
        <v>4.7727272727273</v>
      </c>
      <c r="R8" s="6">
        <v>4.9000000000000004</v>
      </c>
      <c r="S8" s="6">
        <v>4.9000000000000004</v>
      </c>
      <c r="T8" s="6">
        <v>4.9000000000000004</v>
      </c>
      <c r="U8" s="6">
        <v>4.9000000000000004</v>
      </c>
      <c r="V8" s="6">
        <v>4.9000000000000004</v>
      </c>
      <c r="W8" s="6">
        <v>4.9000000000000004</v>
      </c>
      <c r="X8" s="6">
        <v>4.9000000000000004</v>
      </c>
      <c r="Y8" s="6">
        <v>4.9000000000000004</v>
      </c>
      <c r="Z8" s="6">
        <v>4.9000000000000004</v>
      </c>
      <c r="AA8" s="6">
        <v>4.9000000000000004</v>
      </c>
      <c r="AB8" s="6">
        <v>4.9000000000000004</v>
      </c>
      <c r="AC8" s="6">
        <v>4.9000000000000004</v>
      </c>
      <c r="AD8" s="6">
        <v>4.8636363636363997</v>
      </c>
      <c r="AE8" s="6">
        <v>4.8636363636363997</v>
      </c>
      <c r="AF8" s="6">
        <v>4.7909090909090999</v>
      </c>
      <c r="AG8" s="6">
        <v>4.7727272727273</v>
      </c>
      <c r="AH8" s="6">
        <v>4.7727272727273</v>
      </c>
      <c r="AI8" s="6">
        <v>4.7727272727273</v>
      </c>
      <c r="AJ8" s="6">
        <v>4.7727272727273</v>
      </c>
      <c r="AK8" s="6">
        <v>4.7727272727273</v>
      </c>
      <c r="AL8" s="6">
        <v>4.7727272727273</v>
      </c>
      <c r="AM8" s="6">
        <v>4.7727272727273</v>
      </c>
      <c r="AN8" s="6">
        <v>4.7727272727273</v>
      </c>
      <c r="AO8" s="6">
        <v>4.7727272727273</v>
      </c>
      <c r="AP8" s="6">
        <v>4.7727272727273</v>
      </c>
      <c r="AQ8" s="6">
        <v>4.7727272727273</v>
      </c>
      <c r="AR8" s="6">
        <v>4.7727272727273</v>
      </c>
      <c r="AS8" s="6">
        <v>4.7727272727273</v>
      </c>
      <c r="AT8" s="6">
        <v>4.7727272727273</v>
      </c>
      <c r="AU8" s="6">
        <v>4.7727272727273</v>
      </c>
      <c r="AV8" s="6">
        <v>4.7727272727273</v>
      </c>
      <c r="AW8" s="6">
        <v>4.7727272727273</v>
      </c>
      <c r="AX8" s="6">
        <v>4.7727272727273</v>
      </c>
      <c r="AY8" s="6">
        <v>4.7727272727273</v>
      </c>
      <c r="AZ8" s="6">
        <v>4.7727272727273</v>
      </c>
      <c r="BA8" s="6">
        <v>4.7750000000000004</v>
      </c>
      <c r="BB8" s="6">
        <v>4.7750000000000004</v>
      </c>
      <c r="BC8" s="6">
        <v>4.7750000000000004</v>
      </c>
      <c r="BD8" s="6">
        <v>4.7750000000000004</v>
      </c>
      <c r="BE8" s="6">
        <v>4.7750000000000004</v>
      </c>
      <c r="BF8" s="6">
        <v>4.7750000000000004</v>
      </c>
      <c r="BG8" s="6">
        <v>4.7750000000000004</v>
      </c>
      <c r="BH8" s="6">
        <v>4.7750000000000004</v>
      </c>
      <c r="BI8" s="6">
        <v>4.7750000000000004</v>
      </c>
      <c r="BJ8" s="6">
        <v>4.7750000000000004</v>
      </c>
      <c r="BK8" s="6">
        <v>4.7750000000000004</v>
      </c>
      <c r="BL8" s="6">
        <v>4.7750000000000004</v>
      </c>
      <c r="BM8" s="6">
        <v>4.7750000000000004</v>
      </c>
      <c r="BN8" s="6">
        <v>4.7750000000000004</v>
      </c>
      <c r="BO8" s="6">
        <v>4.7750000000000004</v>
      </c>
      <c r="BP8" s="6">
        <v>4.7750000000000004</v>
      </c>
      <c r="BQ8" s="6">
        <v>4.7750000000000004</v>
      </c>
      <c r="BR8" s="6">
        <v>4.7750000000000004</v>
      </c>
      <c r="BS8" s="6">
        <v>4.7750000000000004</v>
      </c>
      <c r="BT8" s="6">
        <v>4.9000000000000004</v>
      </c>
      <c r="BU8" s="6">
        <v>4.9000000000000004</v>
      </c>
      <c r="BV8" s="6">
        <v>4.9000000000000004</v>
      </c>
      <c r="BW8" s="6">
        <v>4.9000000000000004</v>
      </c>
    </row>
    <row r="9" spans="1:77" x14ac:dyDescent="0.3">
      <c r="A9" s="1" t="s">
        <v>91</v>
      </c>
      <c r="B9" s="1" t="s">
        <v>10</v>
      </c>
      <c r="C9" s="5">
        <v>8076802085738</v>
      </c>
      <c r="D9" s="6">
        <v>7.8</v>
      </c>
      <c r="E9" s="6">
        <v>7.8</v>
      </c>
      <c r="F9" s="6">
        <v>7.8</v>
      </c>
      <c r="G9" s="6">
        <v>7.8</v>
      </c>
      <c r="H9" s="6">
        <v>7.8</v>
      </c>
      <c r="I9" s="6">
        <v>7.8</v>
      </c>
      <c r="J9" s="6">
        <v>7.8</v>
      </c>
      <c r="K9" s="6">
        <v>7.8</v>
      </c>
      <c r="L9" s="6">
        <v>7.8</v>
      </c>
      <c r="M9" s="6">
        <v>7.8</v>
      </c>
      <c r="N9" s="6">
        <v>7.8</v>
      </c>
      <c r="O9" s="6">
        <v>7.8</v>
      </c>
      <c r="P9" s="6">
        <v>7.8</v>
      </c>
      <c r="Q9" s="6">
        <v>7.8</v>
      </c>
      <c r="R9" s="6">
        <v>7.8</v>
      </c>
      <c r="S9" s="6">
        <v>7.8</v>
      </c>
      <c r="T9" s="6">
        <v>7.8</v>
      </c>
      <c r="U9" s="6">
        <v>7.8</v>
      </c>
      <c r="V9" s="6">
        <v>7.8</v>
      </c>
      <c r="W9" s="6">
        <v>7.8</v>
      </c>
      <c r="X9" s="6">
        <v>7.7462962962962996</v>
      </c>
      <c r="Y9" s="6">
        <v>7.6388888888888999</v>
      </c>
      <c r="Z9" s="6">
        <v>7.6388888888888999</v>
      </c>
      <c r="AA9" s="6">
        <v>7.6358490566038002</v>
      </c>
      <c r="AB9" s="6">
        <v>7.6326923076922997</v>
      </c>
      <c r="AC9" s="6">
        <v>7.6326923076922997</v>
      </c>
      <c r="AD9" s="6">
        <v>7.6326923076922997</v>
      </c>
      <c r="AE9" s="6">
        <v>7.6326923076922997</v>
      </c>
      <c r="AF9" s="6">
        <v>7.6358490566038002</v>
      </c>
      <c r="AG9" s="6">
        <v>7.6326923076922997</v>
      </c>
      <c r="AH9" s="6">
        <v>7.6326923076922997</v>
      </c>
      <c r="AI9" s="6">
        <v>7.6326923076922997</v>
      </c>
      <c r="AJ9" s="6">
        <v>7.6326923076922997</v>
      </c>
      <c r="AK9" s="6">
        <v>7.5211538461538003</v>
      </c>
      <c r="AL9" s="6">
        <v>7.5264150943396002</v>
      </c>
      <c r="AM9" s="6">
        <v>7.5314814814815003</v>
      </c>
      <c r="AN9" s="6">
        <v>7.5314814814815003</v>
      </c>
      <c r="AO9" s="6">
        <v>7.5314814814815003</v>
      </c>
      <c r="AP9" s="6">
        <v>7.5314814814815003</v>
      </c>
      <c r="AQ9" s="6">
        <v>7.5211538461538003</v>
      </c>
      <c r="AR9" s="6">
        <v>7.4653846153846004</v>
      </c>
      <c r="AS9" s="6">
        <v>7.4716981132075002</v>
      </c>
      <c r="AT9" s="6">
        <v>7.4716981132075002</v>
      </c>
      <c r="AU9" s="6">
        <v>7.4653846153846004</v>
      </c>
      <c r="AV9" s="6">
        <v>7.4716981132075002</v>
      </c>
      <c r="AW9" s="6">
        <v>7.4716981132075002</v>
      </c>
      <c r="AX9" s="6">
        <v>7.4777777777778001</v>
      </c>
      <c r="AY9" s="6">
        <v>7.4777777777778001</v>
      </c>
      <c r="AZ9" s="6">
        <v>7.4716981132075002</v>
      </c>
      <c r="BA9" s="6">
        <v>7.4777777777778001</v>
      </c>
      <c r="BB9" s="6">
        <v>7.4777777777778001</v>
      </c>
      <c r="BC9" s="6">
        <v>7.4777777777778001</v>
      </c>
      <c r="BD9" s="6">
        <v>7.4892857142856997</v>
      </c>
      <c r="BE9" s="6">
        <v>7.4892857142856997</v>
      </c>
      <c r="BF9" s="6">
        <v>7.4892857142856997</v>
      </c>
      <c r="BG9" s="6">
        <v>7.4892857142856997</v>
      </c>
      <c r="BH9" s="6">
        <v>7.4892857142856997</v>
      </c>
      <c r="BI9" s="6">
        <v>7.4892857142856997</v>
      </c>
      <c r="BJ9" s="6">
        <v>7.4892857142856997</v>
      </c>
      <c r="BK9" s="6">
        <v>7.4892857142856997</v>
      </c>
      <c r="BL9" s="6">
        <v>7.4777777777778001</v>
      </c>
      <c r="BM9" s="6">
        <v>7.4716981132075002</v>
      </c>
      <c r="BN9" s="6">
        <v>7.4777777777778001</v>
      </c>
      <c r="BO9" s="6">
        <v>7.4836363636363998</v>
      </c>
      <c r="BP9" s="6">
        <v>7.4836363636363998</v>
      </c>
      <c r="BQ9" s="6">
        <v>7.4836363636363998</v>
      </c>
      <c r="BR9" s="6">
        <v>7.4836363636363998</v>
      </c>
      <c r="BS9" s="6">
        <v>7.8</v>
      </c>
      <c r="BT9" s="6">
        <v>7.8</v>
      </c>
      <c r="BU9" s="6">
        <v>7.8</v>
      </c>
      <c r="BV9" s="6">
        <v>7.8</v>
      </c>
      <c r="BW9" s="6">
        <v>7.8</v>
      </c>
    </row>
    <row r="10" spans="1:77" x14ac:dyDescent="0.3">
      <c r="A10" s="1" t="s">
        <v>91</v>
      </c>
      <c r="B10" s="1" t="s">
        <v>11</v>
      </c>
      <c r="C10" s="5">
        <v>8076800195057</v>
      </c>
      <c r="D10" s="6">
        <v>7.8</v>
      </c>
      <c r="E10" s="6">
        <v>7.8</v>
      </c>
      <c r="F10" s="6">
        <v>7.8</v>
      </c>
      <c r="G10" s="6">
        <v>7.8</v>
      </c>
      <c r="H10" s="6">
        <v>7.8</v>
      </c>
      <c r="I10" s="6">
        <v>7.8</v>
      </c>
      <c r="J10" s="6">
        <v>7.8</v>
      </c>
      <c r="K10" s="6">
        <v>7.8</v>
      </c>
      <c r="L10" s="6">
        <v>7.8</v>
      </c>
      <c r="M10" s="6">
        <v>7.8</v>
      </c>
      <c r="N10" s="6">
        <v>7.8</v>
      </c>
      <c r="O10" s="6">
        <v>7.8</v>
      </c>
      <c r="P10" s="6">
        <v>7.8</v>
      </c>
      <c r="Q10" s="6">
        <v>7.8</v>
      </c>
      <c r="R10" s="6">
        <v>7.8</v>
      </c>
      <c r="S10" s="6">
        <v>7.8</v>
      </c>
      <c r="T10" s="6">
        <v>7.8</v>
      </c>
      <c r="U10" s="6">
        <v>7.8</v>
      </c>
      <c r="V10" s="6">
        <v>7.8</v>
      </c>
      <c r="W10" s="6">
        <v>7.8</v>
      </c>
      <c r="X10" s="6">
        <v>7.7462962962962996</v>
      </c>
      <c r="Y10" s="6">
        <v>7.6418181818182003</v>
      </c>
      <c r="Z10" s="6">
        <v>7.6388888888888999</v>
      </c>
      <c r="AA10" s="6">
        <v>7.6388888888888999</v>
      </c>
      <c r="AB10" s="6">
        <v>7.6388888888888999</v>
      </c>
      <c r="AC10" s="6">
        <v>7.6358490566038002</v>
      </c>
      <c r="AD10" s="6">
        <v>7.6358490566038002</v>
      </c>
      <c r="AE10" s="6">
        <v>7.6326923076922997</v>
      </c>
      <c r="AF10" s="6">
        <v>7.6294117647058997</v>
      </c>
      <c r="AG10" s="6">
        <v>7.6260000000000003</v>
      </c>
      <c r="AH10" s="6">
        <v>7.6294117647058997</v>
      </c>
      <c r="AI10" s="6">
        <v>7.6294117647058997</v>
      </c>
      <c r="AJ10" s="6">
        <v>7.6294117647058997</v>
      </c>
      <c r="AK10" s="6">
        <v>7.51</v>
      </c>
      <c r="AL10" s="6">
        <v>7.4914893617020999</v>
      </c>
      <c r="AM10" s="6">
        <v>7.4914893617020999</v>
      </c>
      <c r="AN10" s="6">
        <v>7.4979166666666996</v>
      </c>
      <c r="AO10" s="6">
        <v>7.4914893617020999</v>
      </c>
      <c r="AP10" s="6">
        <v>7.4914893617020999</v>
      </c>
      <c r="AQ10" s="6">
        <v>7.5040816326530999</v>
      </c>
      <c r="AR10" s="6">
        <v>7.4448979591836997</v>
      </c>
      <c r="AS10" s="6">
        <v>7.4448979591836997</v>
      </c>
      <c r="AT10" s="6">
        <v>7.4448979591836997</v>
      </c>
      <c r="AU10" s="6">
        <v>7.51</v>
      </c>
      <c r="AV10" s="6">
        <v>7.4588235294118004</v>
      </c>
      <c r="AW10" s="6">
        <v>7.4448979591836997</v>
      </c>
      <c r="AX10" s="6">
        <v>7.4448979591836997</v>
      </c>
      <c r="AY10" s="6">
        <v>7.4448979591836997</v>
      </c>
      <c r="AZ10" s="6">
        <v>7.4448979591836997</v>
      </c>
      <c r="BA10" s="6">
        <v>7.4448979591836997</v>
      </c>
      <c r="BB10" s="6">
        <v>7.452</v>
      </c>
      <c r="BC10" s="6">
        <v>7.4653846153846004</v>
      </c>
      <c r="BD10" s="6">
        <v>7.4716981132075002</v>
      </c>
      <c r="BE10" s="6">
        <v>7.4716981132075002</v>
      </c>
      <c r="BF10" s="6">
        <v>7.4716981132075002</v>
      </c>
      <c r="BG10" s="6">
        <v>7.4777777777778001</v>
      </c>
      <c r="BH10" s="6">
        <v>7.4716981132075002</v>
      </c>
      <c r="BI10" s="6">
        <v>7.4716981132075002</v>
      </c>
      <c r="BJ10" s="6">
        <v>7.4716981132075002</v>
      </c>
      <c r="BK10" s="6">
        <v>7.4588235294118004</v>
      </c>
      <c r="BL10" s="6">
        <v>7.4653846153846004</v>
      </c>
      <c r="BM10" s="6">
        <v>7.4777777777778001</v>
      </c>
      <c r="BN10" s="6">
        <v>7.4716981132075002</v>
      </c>
      <c r="BO10" s="6">
        <v>7.4716981132075002</v>
      </c>
      <c r="BP10" s="6">
        <v>7.4836363636363998</v>
      </c>
      <c r="BQ10" s="6">
        <v>7.4836363636363998</v>
      </c>
      <c r="BR10" s="6">
        <v>7.4777777777778001</v>
      </c>
      <c r="BS10" s="6">
        <v>7.4777777777778001</v>
      </c>
      <c r="BT10" s="6">
        <v>7.8</v>
      </c>
      <c r="BU10" s="6">
        <v>7.8</v>
      </c>
      <c r="BV10" s="6">
        <v>7.8</v>
      </c>
      <c r="BW10" s="6">
        <v>7.8</v>
      </c>
    </row>
    <row r="11" spans="1:77" x14ac:dyDescent="0.3">
      <c r="A11" s="1" t="s">
        <v>91</v>
      </c>
      <c r="B11" s="1" t="s">
        <v>12</v>
      </c>
      <c r="C11" s="5">
        <v>7290000104676</v>
      </c>
      <c r="D11" s="6">
        <v>12.046341463415001</v>
      </c>
      <c r="E11" s="6">
        <v>11.9</v>
      </c>
      <c r="F11" s="6">
        <v>11.9</v>
      </c>
      <c r="G11" s="6">
        <v>11.961224489796001</v>
      </c>
      <c r="H11" s="6">
        <v>11.9</v>
      </c>
      <c r="I11" s="6">
        <v>11.9</v>
      </c>
      <c r="J11" s="6">
        <v>11.9</v>
      </c>
      <c r="K11" s="6">
        <v>11.955555555556</v>
      </c>
      <c r="L11" s="6">
        <v>11.9</v>
      </c>
      <c r="M11" s="6">
        <v>11.9</v>
      </c>
      <c r="N11" s="6">
        <v>11.9</v>
      </c>
      <c r="O11" s="6">
        <v>11.9</v>
      </c>
      <c r="P11" s="6">
        <v>11.75</v>
      </c>
      <c r="Q11" s="6">
        <v>10.94</v>
      </c>
      <c r="R11" s="6">
        <v>10.94</v>
      </c>
      <c r="S11" s="6">
        <v>10.9</v>
      </c>
      <c r="T11" s="6">
        <v>10.9</v>
      </c>
      <c r="U11" s="6">
        <v>10.9</v>
      </c>
      <c r="V11" s="6">
        <v>10.9</v>
      </c>
      <c r="W11" s="6">
        <v>10.9</v>
      </c>
      <c r="X11" s="6">
        <v>10.9</v>
      </c>
      <c r="Y11" s="6">
        <v>10.9</v>
      </c>
      <c r="Z11" s="6">
        <v>10.050000000000001</v>
      </c>
      <c r="AA11" s="6">
        <v>9.94</v>
      </c>
      <c r="AB11" s="6">
        <v>9.92</v>
      </c>
      <c r="AC11" s="6">
        <v>9.92</v>
      </c>
      <c r="AD11" s="6">
        <v>9.92</v>
      </c>
      <c r="AE11" s="6">
        <v>9.92</v>
      </c>
      <c r="AF11" s="6">
        <v>9.92</v>
      </c>
      <c r="AG11" s="6">
        <v>9.92</v>
      </c>
      <c r="AH11" s="6">
        <v>9.92</v>
      </c>
      <c r="AI11" s="6">
        <v>9.92</v>
      </c>
      <c r="AJ11" s="6">
        <v>9.92</v>
      </c>
      <c r="AK11" s="6">
        <v>9.92</v>
      </c>
      <c r="AL11" s="6">
        <v>9.92</v>
      </c>
      <c r="AM11" s="6">
        <v>9.92</v>
      </c>
      <c r="AN11" s="6">
        <v>9.92</v>
      </c>
      <c r="AO11" s="6">
        <v>9.92</v>
      </c>
      <c r="AP11" s="6">
        <v>9.92</v>
      </c>
      <c r="AQ11" s="6">
        <v>9.92</v>
      </c>
      <c r="AR11" s="6">
        <v>9.92</v>
      </c>
      <c r="AS11" s="6">
        <v>9.92</v>
      </c>
      <c r="AT11" s="6">
        <v>9.9</v>
      </c>
      <c r="AU11" s="6">
        <v>9.9</v>
      </c>
      <c r="AV11" s="6">
        <v>9.9</v>
      </c>
      <c r="AW11" s="6">
        <v>9.9</v>
      </c>
      <c r="AX11" s="6">
        <v>9.9</v>
      </c>
      <c r="AY11" s="6">
        <v>9.9</v>
      </c>
      <c r="AZ11" s="6">
        <v>9.9</v>
      </c>
      <c r="BA11" s="6">
        <v>9.92</v>
      </c>
      <c r="BB11" s="6">
        <v>9.92</v>
      </c>
      <c r="BC11" s="6">
        <v>9.92</v>
      </c>
      <c r="BD11" s="6">
        <v>9.92</v>
      </c>
      <c r="BE11" s="6">
        <v>9.92</v>
      </c>
      <c r="BF11" s="6">
        <v>9.92</v>
      </c>
      <c r="BG11" s="6">
        <v>9.92</v>
      </c>
      <c r="BH11" s="6">
        <v>9.92</v>
      </c>
      <c r="BI11" s="6">
        <v>9.92</v>
      </c>
      <c r="BJ11" s="6">
        <v>9.92</v>
      </c>
      <c r="BK11" s="6">
        <v>9.92</v>
      </c>
      <c r="BL11" s="6">
        <v>9.92</v>
      </c>
      <c r="BM11" s="6">
        <v>9.92</v>
      </c>
      <c r="BN11" s="6">
        <v>9.92</v>
      </c>
      <c r="BO11" s="6">
        <v>9.92</v>
      </c>
      <c r="BP11" s="6">
        <v>9.92</v>
      </c>
      <c r="BQ11" s="6">
        <v>9.92</v>
      </c>
      <c r="BR11" s="6">
        <v>9.92</v>
      </c>
      <c r="BS11" s="6">
        <v>9.92</v>
      </c>
      <c r="BT11" s="6">
        <v>13.775</v>
      </c>
      <c r="BU11" s="6">
        <v>12.328571428570999</v>
      </c>
      <c r="BV11" s="6">
        <v>12.060714285714001</v>
      </c>
      <c r="BW11" s="6">
        <v>12.060714285714001</v>
      </c>
    </row>
    <row r="12" spans="1:77" x14ac:dyDescent="0.3">
      <c r="A12" s="1" t="s">
        <v>91</v>
      </c>
      <c r="B12" s="1" t="s">
        <v>13</v>
      </c>
      <c r="C12" s="5">
        <v>7290000104201</v>
      </c>
      <c r="D12" s="6">
        <v>16.899999999999999</v>
      </c>
      <c r="E12" s="6">
        <v>16.899999999999999</v>
      </c>
      <c r="F12" s="6">
        <v>16.899999999999999</v>
      </c>
      <c r="G12" s="6">
        <v>16.899999999999999</v>
      </c>
      <c r="H12" s="6">
        <v>16.899999999999999</v>
      </c>
      <c r="I12" s="6">
        <v>16.899999999999999</v>
      </c>
      <c r="J12" s="6">
        <v>16.899999999999999</v>
      </c>
      <c r="K12" s="6">
        <v>16.899999999999999</v>
      </c>
      <c r="L12" s="6">
        <v>16.899999999999999</v>
      </c>
      <c r="M12" s="6">
        <v>16.899999999999999</v>
      </c>
      <c r="N12" s="6">
        <v>16.899999999999999</v>
      </c>
      <c r="O12" s="6">
        <v>16.899999999999999</v>
      </c>
      <c r="P12" s="6">
        <v>11.74</v>
      </c>
      <c r="Q12" s="6">
        <v>10.94</v>
      </c>
      <c r="R12" s="6">
        <v>10.94</v>
      </c>
      <c r="S12" s="6">
        <v>10.9</v>
      </c>
      <c r="T12" s="6">
        <v>10.9</v>
      </c>
      <c r="U12" s="6">
        <v>10.9</v>
      </c>
      <c r="V12" s="6">
        <v>10.9</v>
      </c>
      <c r="W12" s="6">
        <v>10.9</v>
      </c>
      <c r="X12" s="6">
        <v>10.9</v>
      </c>
      <c r="Y12" s="6">
        <v>10.9</v>
      </c>
      <c r="Z12" s="6">
        <v>10.9</v>
      </c>
      <c r="AA12" s="6">
        <v>10.9</v>
      </c>
      <c r="AB12" s="6">
        <v>10.9</v>
      </c>
      <c r="AC12" s="6">
        <v>10.9</v>
      </c>
      <c r="AD12" s="6">
        <v>10.89</v>
      </c>
      <c r="AE12" s="6">
        <v>9.92</v>
      </c>
      <c r="AF12" s="6">
        <v>9.9</v>
      </c>
      <c r="AG12" s="6">
        <v>9.9</v>
      </c>
      <c r="AH12" s="6">
        <v>9.9</v>
      </c>
      <c r="AI12" s="6">
        <v>9.9</v>
      </c>
      <c r="AJ12" s="6">
        <v>9.9</v>
      </c>
      <c r="AK12" s="6">
        <v>9.9</v>
      </c>
      <c r="AL12" s="6">
        <v>9.9</v>
      </c>
      <c r="AM12" s="6">
        <v>9.9</v>
      </c>
      <c r="AN12" s="6">
        <v>9.9</v>
      </c>
      <c r="AO12" s="6">
        <v>9.9</v>
      </c>
      <c r="AP12" s="6">
        <v>9.9</v>
      </c>
      <c r="AQ12" s="6">
        <v>9.9</v>
      </c>
      <c r="AR12" s="6">
        <v>9.9</v>
      </c>
      <c r="AS12" s="6">
        <v>9.9</v>
      </c>
      <c r="AT12" s="6">
        <v>9.9</v>
      </c>
      <c r="AU12" s="6">
        <v>9.9</v>
      </c>
      <c r="AV12" s="6">
        <v>9.9</v>
      </c>
      <c r="AW12" s="6">
        <v>9.9</v>
      </c>
      <c r="AX12" s="6">
        <v>9.9</v>
      </c>
      <c r="AY12" s="6">
        <v>9.9</v>
      </c>
      <c r="AZ12" s="6">
        <v>9.9</v>
      </c>
      <c r="BA12" s="6">
        <v>9.92</v>
      </c>
      <c r="BB12" s="6">
        <v>9.92</v>
      </c>
      <c r="BC12" s="6">
        <v>9.92</v>
      </c>
      <c r="BD12" s="6">
        <v>9.92</v>
      </c>
      <c r="BE12" s="6">
        <v>9.92</v>
      </c>
      <c r="BF12" s="6">
        <v>9.92</v>
      </c>
      <c r="BG12" s="6">
        <v>9.92</v>
      </c>
      <c r="BH12" s="6">
        <v>9.92</v>
      </c>
      <c r="BI12" s="6">
        <v>10.049259259258999</v>
      </c>
      <c r="BJ12" s="6">
        <v>9.92</v>
      </c>
      <c r="BK12" s="6">
        <v>9.92</v>
      </c>
      <c r="BL12" s="6">
        <v>9.92</v>
      </c>
      <c r="BM12" s="6">
        <v>9.92</v>
      </c>
      <c r="BN12" s="6">
        <v>9.92</v>
      </c>
      <c r="BO12" s="6">
        <v>9.92</v>
      </c>
      <c r="BP12" s="6">
        <v>9.92</v>
      </c>
      <c r="BQ12" s="6">
        <v>9.92</v>
      </c>
      <c r="BR12" s="6">
        <v>9.92</v>
      </c>
      <c r="BS12" s="6">
        <v>9.92</v>
      </c>
      <c r="BT12" s="6">
        <v>15.277358490566</v>
      </c>
      <c r="BU12" s="6">
        <v>13.08679245283</v>
      </c>
      <c r="BV12" s="6">
        <v>12.762264150943</v>
      </c>
      <c r="BW12" s="6">
        <v>12.681132075472</v>
      </c>
    </row>
    <row r="13" spans="1:77" x14ac:dyDescent="0.3">
      <c r="A13" s="1" t="s">
        <v>91</v>
      </c>
      <c r="B13" s="1" t="s">
        <v>14</v>
      </c>
      <c r="C13" s="5">
        <v>7290000107189</v>
      </c>
      <c r="D13" s="6">
        <v>19.899999999999999</v>
      </c>
      <c r="E13" s="6">
        <v>19.899999999999999</v>
      </c>
      <c r="F13" s="6">
        <v>19.899999999999999</v>
      </c>
      <c r="G13" s="6">
        <v>19.899999999999999</v>
      </c>
      <c r="H13" s="6">
        <v>19.899999999999999</v>
      </c>
      <c r="I13" s="6">
        <v>19.899999999999999</v>
      </c>
      <c r="J13" s="6">
        <v>19.899999999999999</v>
      </c>
      <c r="K13" s="6">
        <v>19.899999999999999</v>
      </c>
      <c r="L13" s="6">
        <v>19.899999999999999</v>
      </c>
      <c r="M13" s="6">
        <v>19.899999999999999</v>
      </c>
      <c r="N13" s="6">
        <v>19.899999999999999</v>
      </c>
      <c r="O13" s="6">
        <v>19.899999999999999</v>
      </c>
      <c r="P13" s="6">
        <v>15.9</v>
      </c>
      <c r="Q13" s="6">
        <v>15.66</v>
      </c>
      <c r="R13" s="6">
        <v>14.92</v>
      </c>
      <c r="S13" s="6">
        <v>14.9</v>
      </c>
      <c r="T13" s="6">
        <v>14.9</v>
      </c>
      <c r="U13" s="6">
        <v>14.9</v>
      </c>
      <c r="V13" s="6">
        <v>14.9</v>
      </c>
      <c r="W13" s="6">
        <v>14.9</v>
      </c>
      <c r="X13" s="6">
        <v>14.9</v>
      </c>
      <c r="Y13" s="6">
        <v>14.9</v>
      </c>
      <c r="Z13" s="6">
        <v>10.67</v>
      </c>
      <c r="AA13" s="6">
        <v>10.1</v>
      </c>
      <c r="AB13" s="6">
        <v>10</v>
      </c>
      <c r="AC13" s="6">
        <v>9.99</v>
      </c>
      <c r="AD13" s="6">
        <v>9.99</v>
      </c>
      <c r="AE13" s="6">
        <v>9.99</v>
      </c>
      <c r="AF13" s="6">
        <v>9.99</v>
      </c>
      <c r="AG13" s="6">
        <v>9.99</v>
      </c>
      <c r="AH13" s="6">
        <v>10</v>
      </c>
      <c r="AI13" s="6">
        <v>10</v>
      </c>
      <c r="AJ13" s="6">
        <v>9.99</v>
      </c>
      <c r="AK13" s="6">
        <v>9.99</v>
      </c>
      <c r="AL13" s="6">
        <v>9.99</v>
      </c>
      <c r="AM13" s="6">
        <v>9.99</v>
      </c>
      <c r="AN13" s="6">
        <v>9.99</v>
      </c>
      <c r="AO13" s="6">
        <v>9.99</v>
      </c>
      <c r="AP13" s="6">
        <v>9.99</v>
      </c>
      <c r="AQ13" s="6">
        <v>10</v>
      </c>
      <c r="AR13" s="6">
        <v>10</v>
      </c>
      <c r="AS13" s="6">
        <v>10</v>
      </c>
      <c r="AT13" s="6">
        <v>9.9</v>
      </c>
      <c r="AU13" s="6">
        <v>9.9</v>
      </c>
      <c r="AV13" s="6">
        <v>9.9</v>
      </c>
      <c r="AW13" s="6">
        <v>9.9</v>
      </c>
      <c r="AX13" s="6">
        <v>9.9</v>
      </c>
      <c r="AY13" s="6">
        <v>9.9</v>
      </c>
      <c r="AZ13" s="6">
        <v>9.9</v>
      </c>
      <c r="BA13" s="6">
        <v>10.18679245283</v>
      </c>
      <c r="BB13" s="6">
        <v>9.99</v>
      </c>
      <c r="BC13" s="6">
        <v>9.99</v>
      </c>
      <c r="BD13" s="6">
        <v>10</v>
      </c>
      <c r="BE13" s="6">
        <v>10</v>
      </c>
      <c r="BF13" s="6">
        <v>10</v>
      </c>
      <c r="BG13" s="6">
        <v>9.99</v>
      </c>
      <c r="BH13" s="6">
        <v>10</v>
      </c>
      <c r="BI13" s="6">
        <v>10.18679245283</v>
      </c>
      <c r="BJ13" s="6">
        <v>10</v>
      </c>
      <c r="BK13" s="6">
        <v>10</v>
      </c>
      <c r="BL13" s="6">
        <v>10</v>
      </c>
      <c r="BM13" s="6">
        <v>10</v>
      </c>
      <c r="BN13" s="6">
        <v>10</v>
      </c>
      <c r="BO13" s="6">
        <v>10</v>
      </c>
      <c r="BP13" s="6">
        <v>10</v>
      </c>
      <c r="BQ13" s="6">
        <v>10</v>
      </c>
      <c r="BR13" s="6">
        <v>10.01</v>
      </c>
      <c r="BS13" s="6">
        <v>10.01</v>
      </c>
      <c r="BT13" s="6">
        <v>19.899999999999999</v>
      </c>
      <c r="BU13" s="6">
        <v>19.899999999999999</v>
      </c>
      <c r="BV13" s="6">
        <v>19.899999999999999</v>
      </c>
      <c r="BW13" s="6">
        <v>19.899999999999999</v>
      </c>
    </row>
    <row r="14" spans="1:77" x14ac:dyDescent="0.3">
      <c r="A14" s="1" t="s">
        <v>91</v>
      </c>
      <c r="B14" s="1" t="s">
        <v>15</v>
      </c>
      <c r="C14" s="5">
        <v>7290000174099</v>
      </c>
      <c r="D14" s="6">
        <v>10.9</v>
      </c>
      <c r="E14" s="6">
        <v>10.9</v>
      </c>
      <c r="F14" s="6">
        <v>10.9</v>
      </c>
      <c r="G14" s="6">
        <v>10.9</v>
      </c>
      <c r="H14" s="6">
        <v>10.9</v>
      </c>
      <c r="I14" s="6">
        <v>10.9</v>
      </c>
      <c r="J14" s="6">
        <v>10.9</v>
      </c>
      <c r="K14" s="6">
        <v>10.9</v>
      </c>
      <c r="L14" s="6">
        <v>10.9</v>
      </c>
      <c r="M14" s="6">
        <v>10.9</v>
      </c>
      <c r="N14" s="6">
        <v>10.9</v>
      </c>
      <c r="O14" s="6">
        <v>10.9</v>
      </c>
      <c r="P14" s="6">
        <v>10.9</v>
      </c>
      <c r="Q14" s="6">
        <v>10.9</v>
      </c>
      <c r="R14" s="6">
        <v>10.9</v>
      </c>
      <c r="S14" s="6">
        <v>10.9</v>
      </c>
      <c r="T14" s="6">
        <v>10.9</v>
      </c>
      <c r="U14" s="6">
        <v>10.9</v>
      </c>
      <c r="V14" s="6">
        <v>10.9</v>
      </c>
      <c r="W14" s="6">
        <v>10.9</v>
      </c>
      <c r="X14" s="6">
        <v>10.9</v>
      </c>
      <c r="Y14" s="6">
        <v>10.9</v>
      </c>
      <c r="Z14" s="6">
        <v>10.9</v>
      </c>
      <c r="AA14" s="6">
        <v>10.9</v>
      </c>
      <c r="AB14" s="6">
        <v>10.9</v>
      </c>
      <c r="AC14" s="6">
        <v>10.9</v>
      </c>
      <c r="AD14" s="6">
        <v>10.862962962963</v>
      </c>
      <c r="AE14" s="6">
        <v>10.862962962963</v>
      </c>
      <c r="AF14" s="6">
        <v>10.862962962963</v>
      </c>
      <c r="AG14" s="6">
        <v>10.862962962963</v>
      </c>
      <c r="AH14" s="6">
        <v>10.862962962963</v>
      </c>
      <c r="AI14" s="6">
        <v>10.862962962963</v>
      </c>
      <c r="AJ14" s="6">
        <v>10.862962962963</v>
      </c>
      <c r="AK14" s="6">
        <v>10.862962962963</v>
      </c>
      <c r="AL14" s="6">
        <v>10.862962962963</v>
      </c>
      <c r="AM14" s="6">
        <v>10.862962962963</v>
      </c>
      <c r="AN14" s="6">
        <v>10.862962962963</v>
      </c>
      <c r="AO14" s="6">
        <v>10.862962962963</v>
      </c>
      <c r="AP14" s="6">
        <v>10.862962962963</v>
      </c>
      <c r="AQ14" s="6">
        <v>10.862962962963</v>
      </c>
      <c r="AR14" s="6">
        <v>10.862962962963</v>
      </c>
      <c r="AS14" s="6">
        <v>10.862962962963</v>
      </c>
      <c r="AT14" s="6">
        <v>10.862962962963</v>
      </c>
      <c r="AU14" s="6">
        <v>10.862962962963</v>
      </c>
      <c r="AV14" s="6">
        <v>10.862962962963</v>
      </c>
      <c r="AW14" s="6">
        <v>10.862962962963</v>
      </c>
      <c r="AX14" s="6">
        <v>10.862962962963</v>
      </c>
      <c r="AY14" s="6">
        <v>10.862962962963</v>
      </c>
      <c r="AZ14" s="6">
        <v>10.862962962963</v>
      </c>
      <c r="BA14" s="6">
        <v>10.863636363635999</v>
      </c>
      <c r="BB14" s="6">
        <v>10.864285714286</v>
      </c>
      <c r="BC14" s="6">
        <v>10.864285714286</v>
      </c>
      <c r="BD14" s="6">
        <v>10.864285714286</v>
      </c>
      <c r="BE14" s="6">
        <v>10.864285714286</v>
      </c>
      <c r="BF14" s="6">
        <v>10.864285714286</v>
      </c>
      <c r="BG14" s="6">
        <v>10.864285714286</v>
      </c>
      <c r="BH14" s="6">
        <v>10.864285714286</v>
      </c>
      <c r="BI14" s="6">
        <v>10.864285714286</v>
      </c>
      <c r="BJ14" s="6">
        <v>10.864285714286</v>
      </c>
      <c r="BK14" s="6">
        <v>10.864285714286</v>
      </c>
      <c r="BL14" s="6">
        <v>10.864285714286</v>
      </c>
      <c r="BM14" s="6">
        <v>10.864285714286</v>
      </c>
      <c r="BN14" s="6">
        <v>10.864285714286</v>
      </c>
      <c r="BO14" s="6">
        <v>10.864285714286</v>
      </c>
      <c r="BP14" s="6">
        <v>10.864285714286</v>
      </c>
      <c r="BQ14" s="6">
        <v>10.864285714286</v>
      </c>
      <c r="BR14" s="6">
        <v>10.863636363635999</v>
      </c>
      <c r="BS14" s="6">
        <v>10.863636363635999</v>
      </c>
      <c r="BT14" s="6">
        <v>10.9</v>
      </c>
      <c r="BU14" s="6">
        <v>10.9</v>
      </c>
      <c r="BV14" s="6">
        <v>10.9</v>
      </c>
      <c r="BW14" s="6">
        <v>10.9</v>
      </c>
    </row>
    <row r="15" spans="1:77" x14ac:dyDescent="0.3">
      <c r="A15" s="1" t="s">
        <v>91</v>
      </c>
      <c r="B15" s="1" t="s">
        <v>16</v>
      </c>
      <c r="C15" s="5">
        <v>7290002824640</v>
      </c>
      <c r="D15" s="6">
        <v>4.8854545454545004</v>
      </c>
      <c r="E15" s="6">
        <v>4.8854545454545004</v>
      </c>
      <c r="F15" s="6">
        <v>4.8854545454545004</v>
      </c>
      <c r="G15" s="6">
        <v>4.8854545454545004</v>
      </c>
      <c r="H15" s="6">
        <v>4.8854545454545004</v>
      </c>
      <c r="I15" s="6">
        <v>4.8854545454545004</v>
      </c>
      <c r="J15" s="6">
        <v>4.8854545454545004</v>
      </c>
      <c r="K15" s="6">
        <v>4.8854545454545004</v>
      </c>
      <c r="L15" s="6">
        <v>4.8854545454545004</v>
      </c>
      <c r="M15" s="6">
        <v>4.8854545454545004</v>
      </c>
      <c r="N15" s="6">
        <v>4.8854545454545004</v>
      </c>
      <c r="O15" s="6">
        <v>4.8854545454545004</v>
      </c>
      <c r="P15" s="6">
        <v>4.9000000000000004</v>
      </c>
      <c r="Q15" s="6">
        <v>4.9000000000000004</v>
      </c>
      <c r="R15" s="6">
        <v>4.9000000000000004</v>
      </c>
      <c r="S15" s="6">
        <v>4.9000000000000004</v>
      </c>
      <c r="T15" s="6">
        <v>4.9000000000000004</v>
      </c>
      <c r="U15" s="6">
        <v>4.9000000000000004</v>
      </c>
      <c r="V15" s="6">
        <v>4.9000000000000004</v>
      </c>
      <c r="W15" s="6">
        <v>4.9000000000000004</v>
      </c>
      <c r="X15" s="6">
        <v>4.9000000000000004</v>
      </c>
      <c r="Y15" s="6">
        <v>4.9000000000000004</v>
      </c>
      <c r="Z15" s="6">
        <v>4.9000000000000004</v>
      </c>
      <c r="AA15" s="6">
        <v>4.9000000000000004</v>
      </c>
      <c r="AB15" s="6">
        <v>4.9000000000000004</v>
      </c>
      <c r="AC15" s="6">
        <v>4.9000000000000004</v>
      </c>
      <c r="AD15" s="6">
        <v>4.9000000000000004</v>
      </c>
      <c r="AE15" s="6">
        <v>4.9000000000000004</v>
      </c>
      <c r="AF15" s="6">
        <v>4.9000000000000004</v>
      </c>
      <c r="AG15" s="6">
        <v>4.9000000000000004</v>
      </c>
      <c r="AH15" s="6">
        <v>4.9000000000000004</v>
      </c>
      <c r="AI15" s="6">
        <v>4.9000000000000004</v>
      </c>
      <c r="AJ15" s="6">
        <v>4.9000000000000004</v>
      </c>
      <c r="AK15" s="6">
        <v>4.9000000000000004</v>
      </c>
      <c r="AL15" s="6">
        <v>4.9000000000000004</v>
      </c>
      <c r="AM15" s="6">
        <v>4.9000000000000004</v>
      </c>
      <c r="AN15" s="6">
        <v>4.9000000000000004</v>
      </c>
      <c r="AO15" s="6">
        <v>4.9000000000000004</v>
      </c>
      <c r="AP15" s="6">
        <v>4.9000000000000004</v>
      </c>
      <c r="AQ15" s="6">
        <v>4.9000000000000004</v>
      </c>
      <c r="AR15" s="6">
        <v>4.9000000000000004</v>
      </c>
      <c r="AS15" s="6">
        <v>4.9000000000000004</v>
      </c>
      <c r="AT15" s="6">
        <v>4.9000000000000004</v>
      </c>
      <c r="AU15" s="6">
        <v>4.9000000000000004</v>
      </c>
      <c r="AV15" s="6">
        <v>4.9000000000000004</v>
      </c>
      <c r="AW15" s="6">
        <v>4.9000000000000004</v>
      </c>
      <c r="AX15" s="6">
        <v>4.9000000000000004</v>
      </c>
      <c r="AY15" s="6">
        <v>4.9000000000000004</v>
      </c>
      <c r="AZ15" s="6">
        <v>4.9000000000000004</v>
      </c>
      <c r="BA15" s="6">
        <v>4.9000000000000004</v>
      </c>
      <c r="BB15" s="6">
        <v>4.9000000000000004</v>
      </c>
      <c r="BC15" s="6">
        <v>4.9000000000000004</v>
      </c>
      <c r="BD15" s="6">
        <v>4.9000000000000004</v>
      </c>
      <c r="BE15" s="6">
        <v>4.9000000000000004</v>
      </c>
      <c r="BF15" s="6">
        <v>4.9000000000000004</v>
      </c>
      <c r="BG15" s="6">
        <v>4.9000000000000004</v>
      </c>
      <c r="BH15" s="6">
        <v>4.9000000000000004</v>
      </c>
      <c r="BI15" s="6">
        <v>4.9000000000000004</v>
      </c>
      <c r="BJ15" s="6">
        <v>4.9000000000000004</v>
      </c>
      <c r="BK15" s="6">
        <v>4.9000000000000004</v>
      </c>
      <c r="BL15" s="6">
        <v>4.9000000000000004</v>
      </c>
      <c r="BM15" s="6">
        <v>4.9000000000000004</v>
      </c>
      <c r="BN15" s="6">
        <v>4.9000000000000004</v>
      </c>
      <c r="BO15" s="6">
        <v>4.9000000000000004</v>
      </c>
      <c r="BP15" s="6">
        <v>4.9000000000000004</v>
      </c>
      <c r="BQ15" s="6">
        <v>4.9000000000000004</v>
      </c>
      <c r="BR15" s="6">
        <v>4.9000000000000004</v>
      </c>
      <c r="BS15" s="6">
        <v>4.9000000000000004</v>
      </c>
      <c r="BT15" s="6">
        <v>4.9000000000000004</v>
      </c>
      <c r="BU15" s="6">
        <v>4.9000000000000004</v>
      </c>
      <c r="BV15" s="6">
        <v>4.9000000000000004</v>
      </c>
      <c r="BW15" s="6">
        <v>4.9000000000000004</v>
      </c>
    </row>
    <row r="16" spans="1:77" x14ac:dyDescent="0.3">
      <c r="A16" s="1" t="s">
        <v>91</v>
      </c>
      <c r="B16" s="1" t="s">
        <v>17</v>
      </c>
      <c r="C16" s="5">
        <v>7290000048185</v>
      </c>
      <c r="D16" s="6">
        <v>5.3</v>
      </c>
      <c r="E16" s="6">
        <v>5.3</v>
      </c>
      <c r="F16" s="6">
        <v>5.3</v>
      </c>
      <c r="G16" s="6">
        <v>5.3</v>
      </c>
      <c r="H16" s="6">
        <v>5.3</v>
      </c>
      <c r="I16" s="6">
        <v>5.3</v>
      </c>
      <c r="J16" s="6">
        <v>5.3</v>
      </c>
      <c r="K16" s="6">
        <v>5.3</v>
      </c>
      <c r="L16" s="6">
        <v>5.3</v>
      </c>
      <c r="M16" s="6">
        <v>5.3</v>
      </c>
      <c r="N16" s="6">
        <v>5.3</v>
      </c>
      <c r="O16" s="6">
        <v>5.3</v>
      </c>
      <c r="P16" s="6">
        <v>5.3</v>
      </c>
      <c r="Q16" s="6">
        <v>5.3</v>
      </c>
      <c r="R16" s="6">
        <v>5.3</v>
      </c>
      <c r="S16" s="6">
        <v>5.3</v>
      </c>
      <c r="T16" s="6">
        <v>5.3</v>
      </c>
      <c r="U16" s="6">
        <v>5.3</v>
      </c>
      <c r="V16" s="6">
        <v>5.3</v>
      </c>
      <c r="W16" s="6">
        <v>5.3</v>
      </c>
      <c r="X16" s="6">
        <v>5.3</v>
      </c>
      <c r="Y16" s="6">
        <v>5.3</v>
      </c>
      <c r="Z16" s="6">
        <v>5.3</v>
      </c>
      <c r="AA16" s="6">
        <v>5.3</v>
      </c>
      <c r="AB16" s="6">
        <v>5.3</v>
      </c>
      <c r="AC16" s="6">
        <v>5.3</v>
      </c>
      <c r="AD16" s="6">
        <v>5.3</v>
      </c>
      <c r="AE16" s="6">
        <v>5.3</v>
      </c>
      <c r="AF16" s="6">
        <v>5.3</v>
      </c>
      <c r="AG16" s="6">
        <v>5.3</v>
      </c>
      <c r="AH16" s="6">
        <v>5.3</v>
      </c>
      <c r="AI16" s="6">
        <v>5.3</v>
      </c>
      <c r="AJ16" s="6">
        <v>5.3</v>
      </c>
      <c r="AK16" s="6">
        <v>5.3</v>
      </c>
      <c r="AL16" s="6">
        <v>5.3</v>
      </c>
      <c r="AM16" s="6">
        <v>5.3</v>
      </c>
      <c r="AN16" s="6">
        <v>5.3</v>
      </c>
      <c r="AO16" s="6">
        <v>5.3</v>
      </c>
      <c r="AP16" s="6">
        <v>5.3</v>
      </c>
      <c r="AQ16" s="6">
        <v>5.3</v>
      </c>
      <c r="AR16" s="6">
        <v>5.3</v>
      </c>
      <c r="AS16" s="6">
        <v>5.3</v>
      </c>
      <c r="AT16" s="6">
        <v>5.3</v>
      </c>
      <c r="AU16" s="6">
        <v>5.3</v>
      </c>
      <c r="AV16" s="6">
        <v>5.3</v>
      </c>
      <c r="AW16" s="6">
        <v>5.3</v>
      </c>
      <c r="AX16" s="6">
        <v>5.3</v>
      </c>
      <c r="AY16" s="6">
        <v>5.3</v>
      </c>
      <c r="AZ16" s="6">
        <v>5.3</v>
      </c>
      <c r="BA16" s="6">
        <v>5.3</v>
      </c>
      <c r="BB16" s="6">
        <v>5.3</v>
      </c>
      <c r="BC16" s="6">
        <v>5.3</v>
      </c>
      <c r="BD16" s="6">
        <v>5.3</v>
      </c>
      <c r="BE16" s="6">
        <v>5.3</v>
      </c>
      <c r="BF16" s="6">
        <v>5.3</v>
      </c>
      <c r="BG16" s="6">
        <v>5.3</v>
      </c>
      <c r="BH16" s="6">
        <v>5.3</v>
      </c>
      <c r="BI16" s="6">
        <v>5.3</v>
      </c>
      <c r="BJ16" s="6">
        <v>5.3</v>
      </c>
      <c r="BK16" s="6">
        <v>5.3</v>
      </c>
      <c r="BL16" s="6">
        <v>5.3</v>
      </c>
      <c r="BM16" s="6">
        <v>5.3</v>
      </c>
      <c r="BN16" s="6">
        <v>5.3</v>
      </c>
      <c r="BO16" s="6">
        <v>5.3</v>
      </c>
      <c r="BP16" s="6">
        <v>5.3</v>
      </c>
      <c r="BQ16" s="6">
        <v>5.3</v>
      </c>
      <c r="BR16" s="6">
        <v>5.3</v>
      </c>
      <c r="BS16" s="6">
        <v>5.3</v>
      </c>
      <c r="BT16" s="6">
        <v>5.3</v>
      </c>
      <c r="BU16" s="6">
        <v>5.3</v>
      </c>
      <c r="BV16" s="6">
        <v>5.3</v>
      </c>
      <c r="BW16" s="6">
        <v>5.3</v>
      </c>
    </row>
    <row r="17" spans="1:75" x14ac:dyDescent="0.3">
      <c r="A17" s="1" t="s">
        <v>91</v>
      </c>
      <c r="B17" s="1" t="s">
        <v>18</v>
      </c>
      <c r="C17" s="5">
        <v>7290004127800</v>
      </c>
      <c r="D17" s="6">
        <v>10.6</v>
      </c>
      <c r="E17" s="6">
        <v>10.6</v>
      </c>
      <c r="F17" s="6">
        <v>10.6</v>
      </c>
      <c r="G17" s="6">
        <v>10.6</v>
      </c>
      <c r="H17" s="6">
        <v>10.6</v>
      </c>
      <c r="I17" s="6">
        <v>10.6</v>
      </c>
      <c r="J17" s="6">
        <v>10.6</v>
      </c>
      <c r="K17" s="6">
        <v>10.6</v>
      </c>
      <c r="L17" s="6">
        <v>10.6</v>
      </c>
      <c r="M17" s="6">
        <v>10.6</v>
      </c>
      <c r="N17" s="6">
        <v>10.6</v>
      </c>
      <c r="O17" s="6">
        <v>10.6</v>
      </c>
      <c r="P17" s="6">
        <v>10.6</v>
      </c>
      <c r="Q17" s="6">
        <v>10.6</v>
      </c>
      <c r="R17" s="6">
        <v>10.6</v>
      </c>
      <c r="S17" s="6">
        <v>10.6</v>
      </c>
      <c r="T17" s="6">
        <v>10.6</v>
      </c>
      <c r="U17" s="6">
        <v>10.6</v>
      </c>
      <c r="V17" s="6">
        <v>10.6</v>
      </c>
      <c r="W17" s="6">
        <v>10.6</v>
      </c>
      <c r="X17" s="6">
        <v>10.6</v>
      </c>
      <c r="Y17" s="6">
        <v>10.6</v>
      </c>
      <c r="Z17" s="6">
        <v>10.6</v>
      </c>
      <c r="AA17" s="6">
        <v>10.6</v>
      </c>
      <c r="AB17" s="6">
        <v>10.6</v>
      </c>
      <c r="AC17" s="6">
        <v>10.6</v>
      </c>
      <c r="AD17" s="6">
        <v>10.574545454545</v>
      </c>
      <c r="AE17" s="6">
        <v>10.574545454545</v>
      </c>
      <c r="AF17" s="6">
        <v>10.574545454545</v>
      </c>
      <c r="AG17" s="6">
        <v>10.574545454545</v>
      </c>
      <c r="AH17" s="6">
        <v>10.574545454545</v>
      </c>
      <c r="AI17" s="6">
        <v>10.574545454545</v>
      </c>
      <c r="AJ17" s="6">
        <v>10.574545454545</v>
      </c>
      <c r="AK17" s="6">
        <v>10.574545454545</v>
      </c>
      <c r="AL17" s="6">
        <v>10.574545454545</v>
      </c>
      <c r="AM17" s="6">
        <v>10.574545454545</v>
      </c>
      <c r="AN17" s="6">
        <v>10.574545454545</v>
      </c>
      <c r="AO17" s="6">
        <v>10.574545454545</v>
      </c>
      <c r="AP17" s="6">
        <v>10.574545454545</v>
      </c>
      <c r="AQ17" s="6">
        <v>10.574545454545</v>
      </c>
      <c r="AR17" s="6">
        <v>10.574545454545</v>
      </c>
      <c r="AS17" s="6">
        <v>10.574545454545</v>
      </c>
      <c r="AT17" s="6">
        <v>10.574545454545</v>
      </c>
      <c r="AU17" s="6">
        <v>10.574545454545</v>
      </c>
      <c r="AV17" s="6">
        <v>10.574545454545</v>
      </c>
      <c r="AW17" s="6">
        <v>10.574545454545</v>
      </c>
      <c r="AX17" s="6">
        <v>10.574545454545</v>
      </c>
      <c r="AY17" s="6">
        <v>10.574545454545</v>
      </c>
      <c r="AZ17" s="6">
        <v>10.574545454545</v>
      </c>
      <c r="BA17" s="6">
        <v>10.574999999999999</v>
      </c>
      <c r="BB17" s="6">
        <v>10.574999999999999</v>
      </c>
      <c r="BC17" s="6">
        <v>10.574999999999999</v>
      </c>
      <c r="BD17" s="6">
        <v>10.574999999999999</v>
      </c>
      <c r="BE17" s="6">
        <v>10.574999999999999</v>
      </c>
      <c r="BF17" s="6">
        <v>10.574999999999999</v>
      </c>
      <c r="BG17" s="6">
        <v>10.574999999999999</v>
      </c>
      <c r="BH17" s="6">
        <v>10.574999999999999</v>
      </c>
      <c r="BI17" s="6">
        <v>10.574999999999999</v>
      </c>
      <c r="BJ17" s="6">
        <v>10.574999999999999</v>
      </c>
      <c r="BK17" s="6">
        <v>10.574999999999999</v>
      </c>
      <c r="BL17" s="6">
        <v>10.574999999999999</v>
      </c>
      <c r="BM17" s="6">
        <v>10.574999999999999</v>
      </c>
      <c r="BN17" s="6">
        <v>10.574999999999999</v>
      </c>
      <c r="BO17" s="6">
        <v>10.574999999999999</v>
      </c>
      <c r="BP17" s="6">
        <v>10.574999999999999</v>
      </c>
      <c r="BQ17" s="6">
        <v>10.574999999999999</v>
      </c>
      <c r="BR17" s="6">
        <v>10.574999999999999</v>
      </c>
      <c r="BS17" s="6">
        <v>10.574999999999999</v>
      </c>
      <c r="BT17" s="6">
        <v>10.6</v>
      </c>
      <c r="BU17" s="6">
        <v>10.6</v>
      </c>
      <c r="BV17" s="6">
        <v>10.6</v>
      </c>
      <c r="BW17" s="6">
        <v>10.6</v>
      </c>
    </row>
    <row r="18" spans="1:75" x14ac:dyDescent="0.3">
      <c r="A18" s="1" t="s">
        <v>91</v>
      </c>
      <c r="B18" s="1" t="s">
        <v>19</v>
      </c>
      <c r="C18" s="5">
        <v>7290002824183</v>
      </c>
      <c r="D18" s="6">
        <v>9.5</v>
      </c>
      <c r="E18" s="6">
        <v>9.5</v>
      </c>
      <c r="F18" s="6">
        <v>9.5</v>
      </c>
      <c r="G18" s="6">
        <v>9.5</v>
      </c>
      <c r="H18" s="6">
        <v>9.5</v>
      </c>
      <c r="I18" s="6">
        <v>9.5</v>
      </c>
      <c r="J18" s="6">
        <v>9.5</v>
      </c>
      <c r="K18" s="6">
        <v>9.5</v>
      </c>
      <c r="L18" s="6">
        <v>9.5</v>
      </c>
      <c r="M18" s="6">
        <v>9.5</v>
      </c>
      <c r="N18" s="6">
        <v>9.5</v>
      </c>
      <c r="O18" s="6">
        <v>9.5</v>
      </c>
      <c r="P18" s="6">
        <v>9.5</v>
      </c>
      <c r="Q18" s="6">
        <v>9.5</v>
      </c>
      <c r="R18" s="6">
        <v>9.5</v>
      </c>
      <c r="S18" s="6">
        <v>9.5</v>
      </c>
      <c r="T18" s="6">
        <v>9.5</v>
      </c>
      <c r="U18" s="6">
        <v>9.5</v>
      </c>
      <c r="V18" s="6">
        <v>9.5</v>
      </c>
      <c r="W18" s="6">
        <v>9.5</v>
      </c>
      <c r="X18" s="6">
        <v>9.5</v>
      </c>
      <c r="Y18" s="6">
        <v>9.5</v>
      </c>
      <c r="Z18" s="6">
        <v>9.5</v>
      </c>
      <c r="AA18" s="6">
        <v>9.5</v>
      </c>
      <c r="AB18" s="6">
        <v>9.5</v>
      </c>
      <c r="AC18" s="6">
        <v>9.5</v>
      </c>
      <c r="AD18" s="6">
        <v>9.5</v>
      </c>
      <c r="AE18" s="6">
        <v>9.5</v>
      </c>
      <c r="AF18" s="6">
        <v>9.5</v>
      </c>
      <c r="AG18" s="6">
        <v>9.5</v>
      </c>
      <c r="AH18" s="6">
        <v>9.5</v>
      </c>
      <c r="AI18" s="6">
        <v>9.5</v>
      </c>
      <c r="AJ18" s="6">
        <v>9.5</v>
      </c>
      <c r="AK18" s="6">
        <v>9.5</v>
      </c>
      <c r="AL18" s="6">
        <v>9.5</v>
      </c>
      <c r="AM18" s="6">
        <v>9.5</v>
      </c>
      <c r="AN18" s="6">
        <v>9.5</v>
      </c>
      <c r="AO18" s="6">
        <v>9.5</v>
      </c>
      <c r="AP18" s="6">
        <v>9.5</v>
      </c>
      <c r="AQ18" s="6">
        <v>9.5</v>
      </c>
      <c r="AR18" s="6">
        <v>9.5</v>
      </c>
      <c r="AS18" s="6">
        <v>9.5</v>
      </c>
      <c r="AT18" s="6">
        <v>9.5</v>
      </c>
      <c r="AU18" s="6">
        <v>9.5</v>
      </c>
      <c r="AV18" s="6">
        <v>9.5</v>
      </c>
      <c r="AW18" s="6">
        <v>9.5</v>
      </c>
      <c r="AX18" s="6">
        <v>9.5</v>
      </c>
      <c r="AY18" s="6">
        <v>9.5</v>
      </c>
      <c r="AZ18" s="6">
        <v>9.5</v>
      </c>
      <c r="BA18" s="6">
        <v>9.5</v>
      </c>
      <c r="BB18" s="6">
        <v>9.5</v>
      </c>
      <c r="BC18" s="6">
        <v>9.5</v>
      </c>
      <c r="BD18" s="6">
        <v>9.5</v>
      </c>
      <c r="BE18" s="6">
        <v>9.5</v>
      </c>
      <c r="BF18" s="6">
        <v>9.5</v>
      </c>
      <c r="BG18" s="6">
        <v>9.5</v>
      </c>
      <c r="BH18" s="6">
        <v>9.5</v>
      </c>
      <c r="BI18" s="6">
        <v>9.5</v>
      </c>
      <c r="BJ18" s="6">
        <v>9.5</v>
      </c>
      <c r="BK18" s="6">
        <v>9.5</v>
      </c>
      <c r="BL18" s="6">
        <v>9.5</v>
      </c>
      <c r="BM18" s="6">
        <v>9.5</v>
      </c>
      <c r="BN18" s="6">
        <v>9.5</v>
      </c>
      <c r="BO18" s="6">
        <v>9.5</v>
      </c>
      <c r="BP18" s="6">
        <v>9.5</v>
      </c>
      <c r="BQ18" s="6">
        <v>9.5</v>
      </c>
      <c r="BR18" s="6">
        <v>9.5</v>
      </c>
      <c r="BS18" s="6">
        <v>9.5</v>
      </c>
      <c r="BT18" s="6">
        <v>9.5</v>
      </c>
      <c r="BU18" s="6">
        <v>9.5</v>
      </c>
      <c r="BV18" s="6">
        <v>9.5</v>
      </c>
      <c r="BW18" s="6">
        <v>9.5</v>
      </c>
    </row>
    <row r="19" spans="1:75" x14ac:dyDescent="0.3">
      <c r="A19" s="1" t="s">
        <v>91</v>
      </c>
      <c r="B19" s="1" t="s">
        <v>20</v>
      </c>
      <c r="C19" s="5">
        <v>7290106574977</v>
      </c>
      <c r="D19" s="6">
        <v>7.9</v>
      </c>
      <c r="E19" s="6">
        <v>7.9</v>
      </c>
      <c r="F19" s="6">
        <v>7.9</v>
      </c>
      <c r="G19" s="6">
        <v>7.9</v>
      </c>
      <c r="H19" s="6">
        <v>7.9</v>
      </c>
      <c r="I19" s="6">
        <v>7.9</v>
      </c>
      <c r="J19" s="6">
        <v>7.9</v>
      </c>
      <c r="K19" s="6">
        <v>7.9</v>
      </c>
      <c r="L19" s="6">
        <v>7.9</v>
      </c>
      <c r="M19" s="6">
        <v>7.9</v>
      </c>
      <c r="N19" s="6">
        <v>7.9</v>
      </c>
      <c r="O19" s="6">
        <v>7.9</v>
      </c>
      <c r="P19" s="6">
        <v>8.3363636363636004</v>
      </c>
      <c r="Q19" s="6">
        <v>7.9363636363636001</v>
      </c>
      <c r="R19" s="6">
        <v>7.9370370370370003</v>
      </c>
      <c r="S19" s="6">
        <v>7.9</v>
      </c>
      <c r="T19" s="6">
        <v>7.9</v>
      </c>
      <c r="U19" s="6">
        <v>7.9</v>
      </c>
      <c r="V19" s="6">
        <v>7.9</v>
      </c>
      <c r="W19" s="6">
        <v>7.9</v>
      </c>
      <c r="X19" s="6">
        <v>7.9</v>
      </c>
      <c r="Y19" s="6">
        <v>7.9</v>
      </c>
      <c r="Z19" s="6">
        <v>7.56</v>
      </c>
      <c r="AA19" s="6">
        <v>7.51</v>
      </c>
      <c r="AB19" s="6">
        <v>7.51</v>
      </c>
      <c r="AC19" s="6">
        <v>7.51</v>
      </c>
      <c r="AD19" s="6">
        <v>7.51</v>
      </c>
      <c r="AE19" s="6">
        <v>7.51</v>
      </c>
      <c r="AF19" s="6">
        <v>7.51</v>
      </c>
      <c r="AG19" s="6">
        <v>7.51</v>
      </c>
      <c r="AH19" s="6">
        <v>7.51</v>
      </c>
      <c r="AI19" s="6">
        <v>7.51</v>
      </c>
      <c r="AJ19" s="6">
        <v>7.51</v>
      </c>
      <c r="AK19" s="6">
        <v>7.51</v>
      </c>
      <c r="AL19" s="6">
        <v>7.51</v>
      </c>
      <c r="AM19" s="6">
        <v>7.51</v>
      </c>
      <c r="AN19" s="6">
        <v>7.51</v>
      </c>
      <c r="AO19" s="6">
        <v>7.51</v>
      </c>
      <c r="AP19" s="6">
        <v>7.51</v>
      </c>
      <c r="AQ19" s="6">
        <v>7.51</v>
      </c>
      <c r="AR19" s="6">
        <v>7.51</v>
      </c>
      <c r="AS19" s="6">
        <v>7.51</v>
      </c>
      <c r="AT19" s="6">
        <v>7.5</v>
      </c>
      <c r="AU19" s="6">
        <v>7.5</v>
      </c>
      <c r="AV19" s="6">
        <v>7.5</v>
      </c>
      <c r="AW19" s="6">
        <v>7.5</v>
      </c>
      <c r="AX19" s="6">
        <v>7.5</v>
      </c>
      <c r="AY19" s="6">
        <v>7.5</v>
      </c>
      <c r="AZ19" s="6">
        <v>7.5</v>
      </c>
      <c r="BA19" s="6">
        <v>7.5</v>
      </c>
      <c r="BB19" s="6">
        <v>7.5</v>
      </c>
      <c r="BC19" s="6">
        <v>7.5</v>
      </c>
      <c r="BD19" s="6">
        <v>7.5</v>
      </c>
      <c r="BE19" s="6">
        <v>7.5</v>
      </c>
      <c r="BF19" s="6">
        <v>7.5</v>
      </c>
      <c r="BG19" s="6">
        <v>7.5</v>
      </c>
      <c r="BH19" s="6">
        <v>7.5</v>
      </c>
      <c r="BI19" s="6">
        <v>7.5</v>
      </c>
      <c r="BJ19" s="6">
        <v>7.5</v>
      </c>
      <c r="BK19" s="6">
        <v>7.5</v>
      </c>
      <c r="BL19" s="6">
        <v>7.5</v>
      </c>
      <c r="BM19" s="6">
        <v>7.5</v>
      </c>
      <c r="BN19" s="6">
        <v>7.5</v>
      </c>
      <c r="BO19" s="6">
        <v>7.5</v>
      </c>
      <c r="BP19" s="6">
        <v>7.5</v>
      </c>
      <c r="BQ19" s="6">
        <v>7.5</v>
      </c>
      <c r="BR19" s="6">
        <v>7.5</v>
      </c>
      <c r="BS19" s="6">
        <v>7.5428571428571001</v>
      </c>
      <c r="BT19" s="6">
        <v>9.4714285714286</v>
      </c>
      <c r="BU19" s="6">
        <v>7.8428571428570999</v>
      </c>
      <c r="BV19" s="6">
        <v>7.6285714285713997</v>
      </c>
      <c r="BW19" s="6">
        <v>7.6285714285713997</v>
      </c>
    </row>
    <row r="20" spans="1:75" x14ac:dyDescent="0.3">
      <c r="A20" s="1" t="s">
        <v>91</v>
      </c>
      <c r="B20" s="1" t="s">
        <v>21</v>
      </c>
      <c r="C20" s="5">
        <v>7290000076133</v>
      </c>
      <c r="D20" s="6">
        <v>7.9</v>
      </c>
      <c r="E20" s="6">
        <v>7.9</v>
      </c>
      <c r="F20" s="6">
        <v>7.9</v>
      </c>
      <c r="G20" s="6">
        <v>7.9</v>
      </c>
      <c r="H20" s="6">
        <v>7.9</v>
      </c>
      <c r="I20" s="6">
        <v>7.9181818181818002</v>
      </c>
      <c r="J20" s="6">
        <v>7.9</v>
      </c>
      <c r="K20" s="6">
        <v>7.9</v>
      </c>
      <c r="L20" s="6">
        <v>7.9</v>
      </c>
      <c r="M20" s="6">
        <v>7.9</v>
      </c>
      <c r="N20" s="6">
        <v>7.9</v>
      </c>
      <c r="O20" s="6">
        <v>7.9</v>
      </c>
      <c r="P20" s="6">
        <v>8.1181818181817995</v>
      </c>
      <c r="Q20" s="6">
        <v>7.9185185185184999</v>
      </c>
      <c r="R20" s="6">
        <v>7.9185185185184999</v>
      </c>
      <c r="S20" s="6">
        <v>7.9</v>
      </c>
      <c r="T20" s="6">
        <v>7.9</v>
      </c>
      <c r="U20" s="6">
        <v>7.9</v>
      </c>
      <c r="V20" s="6">
        <v>7.9</v>
      </c>
      <c r="W20" s="6">
        <v>7.9</v>
      </c>
      <c r="X20" s="6">
        <v>7.9</v>
      </c>
      <c r="Y20" s="6">
        <v>7.9</v>
      </c>
      <c r="Z20" s="6">
        <v>7.55</v>
      </c>
      <c r="AA20" s="6">
        <v>7.52</v>
      </c>
      <c r="AB20" s="6">
        <v>7.51</v>
      </c>
      <c r="AC20" s="6">
        <v>7.51</v>
      </c>
      <c r="AD20" s="6">
        <v>6.68</v>
      </c>
      <c r="AE20" s="6">
        <v>6.7211111111111004</v>
      </c>
      <c r="AF20" s="6">
        <v>6.68</v>
      </c>
      <c r="AG20" s="6">
        <v>6.68</v>
      </c>
      <c r="AH20" s="6">
        <v>6.68</v>
      </c>
      <c r="AI20" s="6">
        <v>7.51</v>
      </c>
      <c r="AJ20" s="6">
        <v>7.5352727272726998</v>
      </c>
      <c r="AK20" s="6">
        <v>7.51</v>
      </c>
      <c r="AL20" s="6">
        <v>7.51</v>
      </c>
      <c r="AM20" s="6">
        <v>7.51</v>
      </c>
      <c r="AN20" s="6">
        <v>7.51</v>
      </c>
      <c r="AO20" s="6">
        <v>7.51</v>
      </c>
      <c r="AP20" s="6">
        <v>7.51</v>
      </c>
      <c r="AQ20" s="6">
        <v>7.51</v>
      </c>
      <c r="AR20" s="6">
        <v>7.51</v>
      </c>
      <c r="AS20" s="6">
        <v>7.51</v>
      </c>
      <c r="AT20" s="6">
        <v>7.5</v>
      </c>
      <c r="AU20" s="6">
        <v>7.5</v>
      </c>
      <c r="AV20" s="6">
        <v>7.5</v>
      </c>
      <c r="AW20" s="6">
        <v>7.5</v>
      </c>
      <c r="AX20" s="6">
        <v>7.5</v>
      </c>
      <c r="AY20" s="6">
        <v>7.5</v>
      </c>
      <c r="AZ20" s="6">
        <v>7.5</v>
      </c>
      <c r="BA20" s="6">
        <v>7.5</v>
      </c>
      <c r="BB20" s="6">
        <v>7.5</v>
      </c>
      <c r="BC20" s="6">
        <v>7.5</v>
      </c>
      <c r="BD20" s="6">
        <v>7.5</v>
      </c>
      <c r="BE20" s="6">
        <v>7.5</v>
      </c>
      <c r="BF20" s="6">
        <v>7.5</v>
      </c>
      <c r="BG20" s="6">
        <v>7.5</v>
      </c>
      <c r="BH20" s="6">
        <v>7.5</v>
      </c>
      <c r="BI20" s="6">
        <v>7.5</v>
      </c>
      <c r="BJ20" s="6">
        <v>7.5</v>
      </c>
      <c r="BK20" s="6">
        <v>7.5</v>
      </c>
      <c r="BL20" s="6">
        <v>7.5</v>
      </c>
      <c r="BM20" s="6">
        <v>7.5</v>
      </c>
      <c r="BN20" s="6">
        <v>7.5</v>
      </c>
      <c r="BO20" s="6">
        <v>7.5</v>
      </c>
      <c r="BP20" s="6">
        <v>7.5</v>
      </c>
      <c r="BQ20" s="6">
        <v>7.5</v>
      </c>
      <c r="BR20" s="6">
        <v>7.5</v>
      </c>
      <c r="BS20" s="6">
        <v>7.5</v>
      </c>
      <c r="BT20" s="6">
        <v>8.6454545454545002</v>
      </c>
      <c r="BU20" s="6">
        <v>7.7</v>
      </c>
      <c r="BV20" s="6">
        <v>7.5750000000000002</v>
      </c>
      <c r="BW20" s="6">
        <v>7.5750000000000002</v>
      </c>
    </row>
    <row r="21" spans="1:75" x14ac:dyDescent="0.3">
      <c r="A21" s="1" t="s">
        <v>91</v>
      </c>
      <c r="B21" s="1" t="s">
        <v>22</v>
      </c>
      <c r="C21" s="5">
        <v>7290000211442</v>
      </c>
      <c r="D21" s="6">
        <v>9.5500000000000007</v>
      </c>
      <c r="E21" s="6">
        <v>9.5500000000000007</v>
      </c>
      <c r="F21" s="6">
        <v>9.5500000000000007</v>
      </c>
      <c r="G21" s="6">
        <v>9.5500000000000007</v>
      </c>
      <c r="H21" s="6">
        <v>9.5500000000000007</v>
      </c>
      <c r="I21" s="6">
        <v>9.5500000000000007</v>
      </c>
      <c r="J21" s="6">
        <v>9.5500000000000007</v>
      </c>
      <c r="K21" s="6">
        <v>9.5500000000000007</v>
      </c>
      <c r="L21" s="6">
        <v>9.5500000000000007</v>
      </c>
      <c r="M21" s="6">
        <v>9.5500000000000007</v>
      </c>
      <c r="N21" s="6">
        <v>9.5500000000000007</v>
      </c>
      <c r="O21" s="6">
        <v>9.5500000000000007</v>
      </c>
      <c r="P21" s="6">
        <v>9.85</v>
      </c>
      <c r="Q21" s="6">
        <v>9.85</v>
      </c>
      <c r="R21" s="6">
        <v>9.85</v>
      </c>
      <c r="S21" s="6">
        <v>9.85</v>
      </c>
      <c r="T21" s="6">
        <v>9.85</v>
      </c>
      <c r="U21" s="6">
        <v>9.85</v>
      </c>
      <c r="V21" s="6">
        <v>9.85</v>
      </c>
      <c r="W21" s="6">
        <v>9.85</v>
      </c>
      <c r="X21" s="6">
        <v>9.74</v>
      </c>
      <c r="Y21" s="6">
        <v>9.59</v>
      </c>
      <c r="Z21" s="6">
        <v>9.59</v>
      </c>
      <c r="AA21" s="6">
        <v>9.59</v>
      </c>
      <c r="AB21" s="6">
        <v>9.6300000000000008</v>
      </c>
      <c r="AC21" s="6">
        <v>9.6300000000000008</v>
      </c>
      <c r="AD21" s="6">
        <v>9.59</v>
      </c>
      <c r="AE21" s="6">
        <v>9.59</v>
      </c>
      <c r="AF21" s="6">
        <v>9.59</v>
      </c>
      <c r="AG21" s="6">
        <v>9.59</v>
      </c>
      <c r="AH21" s="6">
        <v>9.59</v>
      </c>
      <c r="AI21" s="6">
        <v>9.59</v>
      </c>
      <c r="AJ21" s="6">
        <v>9.59</v>
      </c>
      <c r="AK21" s="6">
        <v>9.59</v>
      </c>
      <c r="AL21" s="6">
        <v>9.59</v>
      </c>
      <c r="AM21" s="6">
        <v>9.59</v>
      </c>
      <c r="AN21" s="6">
        <v>8.06</v>
      </c>
      <c r="AO21" s="6">
        <v>7.85</v>
      </c>
      <c r="AP21" s="6">
        <v>7.85</v>
      </c>
      <c r="AQ21" s="6">
        <v>7.85</v>
      </c>
      <c r="AR21" s="6">
        <v>7.85</v>
      </c>
      <c r="AS21" s="6">
        <v>7.85</v>
      </c>
      <c r="AT21" s="6">
        <v>7.85</v>
      </c>
      <c r="AU21" s="6">
        <v>7.85</v>
      </c>
      <c r="AV21" s="6">
        <v>7.85</v>
      </c>
      <c r="AW21" s="6">
        <v>7.85</v>
      </c>
      <c r="AX21" s="6">
        <v>10.360727272727001</v>
      </c>
      <c r="AY21" s="6">
        <v>10.360727272727001</v>
      </c>
      <c r="AZ21" s="6">
        <v>9.7527272727273004</v>
      </c>
      <c r="BA21" s="6">
        <v>9.5399999999999991</v>
      </c>
      <c r="BB21" s="6">
        <v>9.5399999999999991</v>
      </c>
      <c r="BC21" s="6">
        <v>9.5399999999999991</v>
      </c>
      <c r="BD21" s="6">
        <v>9.5399999999999991</v>
      </c>
      <c r="BE21" s="6">
        <v>9.5399999999999991</v>
      </c>
      <c r="BF21" s="6">
        <v>9.5399999999999991</v>
      </c>
      <c r="BG21" s="6">
        <v>9.5399999999999991</v>
      </c>
      <c r="BH21" s="6">
        <v>9.5399999999999991</v>
      </c>
      <c r="BI21" s="6">
        <v>9.5399999999999991</v>
      </c>
      <c r="BJ21" s="6">
        <v>9.5399999999999991</v>
      </c>
      <c r="BK21" s="6">
        <v>9.5399999999999991</v>
      </c>
      <c r="BL21" s="6">
        <v>9.5399999999999991</v>
      </c>
      <c r="BM21" s="6">
        <v>9.5399999999999991</v>
      </c>
      <c r="BN21" s="6">
        <v>9.44</v>
      </c>
      <c r="BO21" s="6">
        <v>9.44</v>
      </c>
      <c r="BP21" s="6">
        <v>9.44</v>
      </c>
      <c r="BQ21" s="6">
        <v>9.44</v>
      </c>
      <c r="BR21" s="6">
        <v>9.44</v>
      </c>
      <c r="BS21" s="6">
        <v>9.44</v>
      </c>
      <c r="BT21" s="6">
        <v>9.9</v>
      </c>
      <c r="BU21" s="6">
        <v>9.9</v>
      </c>
      <c r="BV21" s="6">
        <v>9.9</v>
      </c>
      <c r="BW21" s="6">
        <v>9.9</v>
      </c>
    </row>
    <row r="22" spans="1:75" x14ac:dyDescent="0.3">
      <c r="A22" s="1" t="s">
        <v>91</v>
      </c>
      <c r="B22" s="1" t="s">
        <v>23</v>
      </c>
      <c r="C22" s="5">
        <v>7290003643004</v>
      </c>
      <c r="D22" s="6">
        <v>12.83</v>
      </c>
      <c r="E22" s="6">
        <v>12.83</v>
      </c>
      <c r="F22" s="6">
        <v>12.83</v>
      </c>
      <c r="G22" s="6">
        <v>12.83</v>
      </c>
      <c r="H22" s="6">
        <v>12.83</v>
      </c>
      <c r="I22" s="6">
        <v>12.83</v>
      </c>
      <c r="J22" s="6">
        <v>12.8</v>
      </c>
      <c r="K22" s="6">
        <v>12.78</v>
      </c>
      <c r="L22" s="6">
        <v>12.78</v>
      </c>
      <c r="M22" s="6">
        <v>12.78</v>
      </c>
      <c r="N22" s="6">
        <v>12.78</v>
      </c>
      <c r="O22" s="6">
        <v>12.78</v>
      </c>
      <c r="P22" s="6">
        <v>14.634545454545</v>
      </c>
      <c r="Q22" s="6">
        <v>12.965454545455</v>
      </c>
      <c r="R22" s="6">
        <v>12.932727272727</v>
      </c>
      <c r="S22" s="6">
        <v>12.9</v>
      </c>
      <c r="T22" s="6">
        <v>12.9</v>
      </c>
      <c r="U22" s="6">
        <v>12.9</v>
      </c>
      <c r="V22" s="6">
        <v>12.9</v>
      </c>
      <c r="W22" s="6">
        <v>12.9</v>
      </c>
      <c r="X22" s="6">
        <v>12.9</v>
      </c>
      <c r="Y22" s="6">
        <v>12.9</v>
      </c>
      <c r="Z22" s="6">
        <v>12.9</v>
      </c>
      <c r="AA22" s="6">
        <v>12.9</v>
      </c>
      <c r="AB22" s="6">
        <v>12.9</v>
      </c>
      <c r="AC22" s="6">
        <v>12.9</v>
      </c>
      <c r="AD22" s="6">
        <v>12.9</v>
      </c>
      <c r="AE22" s="6">
        <v>12.9</v>
      </c>
      <c r="AF22" s="6">
        <v>12.9</v>
      </c>
      <c r="AG22" s="6">
        <v>12.9</v>
      </c>
      <c r="AH22" s="6">
        <v>12.9</v>
      </c>
      <c r="AI22" s="6">
        <v>12.9</v>
      </c>
      <c r="AJ22" s="6">
        <v>12.9</v>
      </c>
      <c r="AK22" s="6">
        <v>12.9</v>
      </c>
      <c r="AL22" s="6">
        <v>10.06</v>
      </c>
      <c r="AM22" s="6">
        <v>9.9499999999999993</v>
      </c>
      <c r="AN22" s="6">
        <v>9.9499999999999993</v>
      </c>
      <c r="AO22" s="6">
        <v>9.9</v>
      </c>
      <c r="AP22" s="6">
        <v>9.9</v>
      </c>
      <c r="AQ22" s="6">
        <v>9.9</v>
      </c>
      <c r="AR22" s="6">
        <v>9.9</v>
      </c>
      <c r="AS22" s="6">
        <v>9.9</v>
      </c>
      <c r="AT22" s="6">
        <v>9.9</v>
      </c>
      <c r="AU22" s="6">
        <v>9.9</v>
      </c>
      <c r="AV22" s="6">
        <v>9.9</v>
      </c>
      <c r="AW22" s="6">
        <v>9.9</v>
      </c>
      <c r="AX22" s="6">
        <v>9.9</v>
      </c>
      <c r="AY22" s="6">
        <v>9.9</v>
      </c>
      <c r="AZ22" s="6">
        <v>12.3</v>
      </c>
      <c r="BA22" s="6">
        <v>12.9</v>
      </c>
      <c r="BB22" s="6">
        <v>12.9</v>
      </c>
      <c r="BC22" s="6">
        <v>12.9</v>
      </c>
      <c r="BD22" s="6">
        <v>12.9</v>
      </c>
      <c r="BE22" s="6">
        <v>12.9</v>
      </c>
      <c r="BF22" s="6">
        <v>12.9</v>
      </c>
      <c r="BG22" s="6">
        <v>12.9</v>
      </c>
      <c r="BH22" s="6">
        <v>12.9</v>
      </c>
      <c r="BI22" s="6">
        <v>12.9</v>
      </c>
      <c r="BJ22" s="6">
        <v>12.9</v>
      </c>
      <c r="BK22" s="6">
        <v>12.9</v>
      </c>
      <c r="BL22" s="6">
        <v>12.9</v>
      </c>
      <c r="BM22" s="6">
        <v>12.9</v>
      </c>
      <c r="BN22" s="6">
        <v>12.9</v>
      </c>
      <c r="BO22" s="6">
        <v>12.9</v>
      </c>
      <c r="BP22" s="6">
        <v>12.9</v>
      </c>
      <c r="BQ22" s="6">
        <v>12.9</v>
      </c>
      <c r="BR22" s="6">
        <v>12.9</v>
      </c>
      <c r="BS22" s="6">
        <v>12.9</v>
      </c>
      <c r="BT22" s="6">
        <v>12.9</v>
      </c>
      <c r="BU22" s="6">
        <v>12.9</v>
      </c>
      <c r="BV22" s="6">
        <v>12.9</v>
      </c>
      <c r="BW22" s="6">
        <v>12.9</v>
      </c>
    </row>
    <row r="23" spans="1:75" x14ac:dyDescent="0.3">
      <c r="A23" s="1" t="s">
        <v>91</v>
      </c>
      <c r="B23" s="1" t="s">
        <v>24</v>
      </c>
      <c r="C23" s="5">
        <v>8901537024014</v>
      </c>
      <c r="D23" s="6">
        <v>12.7</v>
      </c>
      <c r="E23" s="6">
        <v>12.7</v>
      </c>
      <c r="F23" s="6">
        <v>12.7</v>
      </c>
      <c r="G23" s="6">
        <v>12.7</v>
      </c>
      <c r="H23" s="6">
        <v>12.7</v>
      </c>
      <c r="I23" s="6">
        <v>12.498181818181999</v>
      </c>
      <c r="J23" s="6">
        <v>12.498181818181999</v>
      </c>
      <c r="K23" s="6">
        <v>12.498181818181999</v>
      </c>
      <c r="L23" s="6">
        <v>12.498181818181999</v>
      </c>
      <c r="M23" s="6">
        <v>12.494444444443999</v>
      </c>
      <c r="N23" s="6">
        <v>12.494444444443999</v>
      </c>
      <c r="O23" s="6">
        <v>12.494444444443999</v>
      </c>
      <c r="P23" s="6">
        <v>12.494444444443999</v>
      </c>
      <c r="Q23" s="6">
        <v>12.494444444443999</v>
      </c>
      <c r="R23" s="6">
        <v>12.494444444443999</v>
      </c>
      <c r="S23" s="6">
        <v>12.494444444443999</v>
      </c>
      <c r="T23" s="6">
        <v>12.494444444443999</v>
      </c>
      <c r="U23" s="6">
        <v>12.494444444443999</v>
      </c>
      <c r="V23" s="6">
        <v>12.498181818181999</v>
      </c>
      <c r="W23" s="6">
        <v>12.494444444443999</v>
      </c>
      <c r="X23" s="6">
        <v>12.494444444443999</v>
      </c>
      <c r="Y23" s="6">
        <v>12.494444444443999</v>
      </c>
      <c r="Z23" s="6">
        <v>12.494444444443999</v>
      </c>
      <c r="AA23" s="6">
        <v>12.494444444443999</v>
      </c>
      <c r="AB23" s="6">
        <v>12.494444444443999</v>
      </c>
      <c r="AC23" s="6">
        <v>12.494444444443999</v>
      </c>
      <c r="AD23" s="6">
        <v>12.494444444443999</v>
      </c>
      <c r="AE23" s="6">
        <v>10.840754716980999</v>
      </c>
      <c r="AF23" s="6">
        <v>12.275471698113</v>
      </c>
      <c r="AG23" s="6">
        <v>12.424444444443999</v>
      </c>
      <c r="AH23" s="6">
        <v>12.353703703703999</v>
      </c>
      <c r="AI23" s="6">
        <v>12.36</v>
      </c>
      <c r="AJ23" s="6">
        <v>12.7</v>
      </c>
      <c r="AK23" s="6">
        <v>12.7</v>
      </c>
      <c r="AL23" s="6">
        <v>12.7</v>
      </c>
      <c r="AM23" s="6">
        <v>12.7</v>
      </c>
      <c r="AN23" s="6">
        <v>12.7</v>
      </c>
      <c r="AO23" s="6">
        <v>12.7</v>
      </c>
      <c r="AP23" s="6">
        <v>12.7</v>
      </c>
      <c r="AQ23" s="6">
        <v>12.7</v>
      </c>
      <c r="AR23" s="6">
        <v>12.7</v>
      </c>
      <c r="AS23" s="6">
        <v>12.7</v>
      </c>
      <c r="AT23" s="6">
        <v>12.7</v>
      </c>
      <c r="AU23" s="6">
        <v>12.7</v>
      </c>
      <c r="AV23" s="6">
        <v>12.7</v>
      </c>
      <c r="AW23" s="6">
        <v>12.7</v>
      </c>
      <c r="AX23" s="6">
        <v>12.7</v>
      </c>
      <c r="AY23" s="6">
        <v>12.7</v>
      </c>
      <c r="AZ23" s="6">
        <v>12.7</v>
      </c>
      <c r="BA23" s="6">
        <v>12.7</v>
      </c>
      <c r="BB23" s="6">
        <v>12.7</v>
      </c>
      <c r="BC23" s="6">
        <v>12.7</v>
      </c>
      <c r="BD23" s="6">
        <v>12.7</v>
      </c>
      <c r="BE23" s="6">
        <v>12.7</v>
      </c>
      <c r="BF23" s="6">
        <v>12.7</v>
      </c>
      <c r="BG23" s="6">
        <v>12.7</v>
      </c>
      <c r="BH23" s="6">
        <v>12.7</v>
      </c>
      <c r="BI23" s="6">
        <v>12.7</v>
      </c>
      <c r="BJ23" s="6">
        <v>12.7</v>
      </c>
      <c r="BK23" s="6">
        <v>12.7</v>
      </c>
      <c r="BL23" s="6">
        <v>12.7</v>
      </c>
      <c r="BM23" s="6">
        <v>12.7</v>
      </c>
      <c r="BN23" s="6">
        <v>12.7</v>
      </c>
      <c r="BO23" s="6">
        <v>12.7</v>
      </c>
      <c r="BP23" s="6">
        <v>12.7</v>
      </c>
      <c r="BQ23" s="6">
        <v>12.7</v>
      </c>
      <c r="BR23" s="6">
        <v>12.7</v>
      </c>
      <c r="BS23" s="6">
        <v>12.7</v>
      </c>
      <c r="BT23" s="6">
        <v>12.7</v>
      </c>
      <c r="BU23" s="6">
        <v>12.7</v>
      </c>
      <c r="BV23" s="6">
        <v>12.7</v>
      </c>
      <c r="BW23" s="6">
        <v>12.7</v>
      </c>
    </row>
    <row r="24" spans="1:75" x14ac:dyDescent="0.3">
      <c r="A24" s="1" t="s">
        <v>91</v>
      </c>
      <c r="B24" s="1" t="s">
        <v>25</v>
      </c>
      <c r="C24" s="5">
        <v>7290100700396</v>
      </c>
      <c r="D24" s="6">
        <v>10</v>
      </c>
      <c r="E24" s="6">
        <v>10</v>
      </c>
      <c r="F24" s="6">
        <v>10</v>
      </c>
      <c r="G24" s="6">
        <v>10</v>
      </c>
      <c r="H24" s="6">
        <v>10</v>
      </c>
      <c r="I24" s="6">
        <v>9.9700000000000006</v>
      </c>
      <c r="J24" s="6">
        <v>9.94</v>
      </c>
      <c r="K24" s="6">
        <v>9.94</v>
      </c>
      <c r="L24" s="6">
        <v>9.94</v>
      </c>
      <c r="M24" s="6">
        <v>9.91</v>
      </c>
      <c r="N24" s="6">
        <v>9.91</v>
      </c>
      <c r="O24" s="6">
        <v>9.91</v>
      </c>
      <c r="P24" s="6">
        <v>9.9</v>
      </c>
      <c r="Q24" s="6">
        <v>9.9</v>
      </c>
      <c r="R24" s="6">
        <v>9.9</v>
      </c>
      <c r="S24" s="6">
        <v>9.9</v>
      </c>
      <c r="T24" s="6">
        <v>9.9</v>
      </c>
      <c r="U24" s="6">
        <v>9.9</v>
      </c>
      <c r="V24" s="6">
        <v>9.9</v>
      </c>
      <c r="W24" s="6">
        <v>9.9</v>
      </c>
      <c r="X24" s="6">
        <v>9.9</v>
      </c>
      <c r="Y24" s="6">
        <v>9.9</v>
      </c>
      <c r="Z24" s="6">
        <v>9.9</v>
      </c>
      <c r="AA24" s="6">
        <v>9.9</v>
      </c>
      <c r="AB24" s="6">
        <v>9.9</v>
      </c>
      <c r="AC24" s="6">
        <v>9.9</v>
      </c>
      <c r="AD24" s="6">
        <v>9.9</v>
      </c>
      <c r="AE24" s="6">
        <v>9.9</v>
      </c>
      <c r="AF24" s="6">
        <v>9.9</v>
      </c>
      <c r="AG24" s="6">
        <v>9.9</v>
      </c>
      <c r="AH24" s="6">
        <v>9.9</v>
      </c>
      <c r="AI24" s="6">
        <v>9.9</v>
      </c>
      <c r="AJ24" s="6">
        <v>9.9</v>
      </c>
      <c r="AK24" s="6">
        <v>8.99</v>
      </c>
      <c r="AL24" s="6">
        <v>8.9</v>
      </c>
      <c r="AM24" s="6">
        <v>8.9</v>
      </c>
      <c r="AN24" s="6">
        <v>8.9</v>
      </c>
      <c r="AO24" s="6">
        <v>8.9</v>
      </c>
      <c r="AP24" s="6">
        <v>8.9</v>
      </c>
      <c r="AQ24" s="6">
        <v>8.9</v>
      </c>
      <c r="AR24" s="6">
        <v>8.9</v>
      </c>
      <c r="AS24" s="6">
        <v>8.9</v>
      </c>
      <c r="AT24" s="6">
        <v>8.9</v>
      </c>
      <c r="AU24" s="6">
        <v>8.9</v>
      </c>
      <c r="AV24" s="6">
        <v>8.9</v>
      </c>
      <c r="AW24" s="6">
        <v>8.9</v>
      </c>
      <c r="AX24" s="6">
        <v>8.9</v>
      </c>
      <c r="AY24" s="6">
        <v>8.9</v>
      </c>
      <c r="AZ24" s="6">
        <v>8.9</v>
      </c>
      <c r="BA24" s="6">
        <v>8.92</v>
      </c>
      <c r="BB24" s="6">
        <v>8.92</v>
      </c>
      <c r="BC24" s="6">
        <v>8.92</v>
      </c>
      <c r="BD24" s="6">
        <v>8.92</v>
      </c>
      <c r="BE24" s="6">
        <v>8.92</v>
      </c>
      <c r="BF24" s="6">
        <v>8.92</v>
      </c>
      <c r="BG24" s="6">
        <v>8.92</v>
      </c>
      <c r="BH24" s="6">
        <v>8.92</v>
      </c>
      <c r="BI24" s="6">
        <v>8.92</v>
      </c>
      <c r="BJ24" s="6">
        <v>8.92</v>
      </c>
      <c r="BK24" s="6">
        <v>8.92</v>
      </c>
      <c r="BL24" s="6">
        <v>8.92</v>
      </c>
      <c r="BM24" s="6">
        <v>8.92</v>
      </c>
      <c r="BN24" s="6">
        <v>8.92</v>
      </c>
      <c r="BO24" s="6">
        <v>8.92</v>
      </c>
      <c r="BP24" s="6">
        <v>8.92</v>
      </c>
      <c r="BQ24" s="6">
        <v>8.92</v>
      </c>
      <c r="BR24" s="6">
        <v>8.92</v>
      </c>
      <c r="BS24" s="6">
        <v>8.92</v>
      </c>
      <c r="BT24" s="6">
        <v>11</v>
      </c>
      <c r="BU24" s="6">
        <v>11</v>
      </c>
      <c r="BV24" s="6">
        <v>11</v>
      </c>
      <c r="BW24" s="6">
        <v>11</v>
      </c>
    </row>
    <row r="25" spans="1:75" x14ac:dyDescent="0.3">
      <c r="A25" s="1" t="s">
        <v>91</v>
      </c>
      <c r="B25" s="1" t="s">
        <v>26</v>
      </c>
      <c r="C25" s="5">
        <v>7290000057118</v>
      </c>
      <c r="D25" s="6">
        <v>23.5</v>
      </c>
      <c r="E25" s="6">
        <v>23.5</v>
      </c>
      <c r="F25" s="6">
        <v>23.5</v>
      </c>
      <c r="G25" s="6">
        <v>23.5</v>
      </c>
      <c r="H25" s="6">
        <v>23.5</v>
      </c>
      <c r="I25" s="6">
        <v>23.5</v>
      </c>
      <c r="J25" s="6">
        <v>23.5</v>
      </c>
      <c r="K25" s="6">
        <v>23.5</v>
      </c>
      <c r="L25" s="6">
        <v>23.5</v>
      </c>
      <c r="M25" s="6">
        <v>23.5</v>
      </c>
      <c r="N25" s="6">
        <v>23.5</v>
      </c>
      <c r="O25" s="6">
        <v>23.5</v>
      </c>
      <c r="P25" s="6">
        <v>23.5</v>
      </c>
      <c r="Q25" s="6">
        <v>23.5</v>
      </c>
      <c r="R25" s="6">
        <v>23.5</v>
      </c>
      <c r="S25" s="6">
        <v>23.5</v>
      </c>
      <c r="T25" s="6">
        <v>20.487755102041</v>
      </c>
      <c r="U25" s="6">
        <v>20.332000000000001</v>
      </c>
      <c r="V25" s="6">
        <v>20.332000000000001</v>
      </c>
      <c r="W25" s="6">
        <v>19.972000000000001</v>
      </c>
      <c r="X25" s="6">
        <v>19.899999999999999</v>
      </c>
      <c r="Y25" s="6">
        <v>19.899999999999999</v>
      </c>
      <c r="Z25" s="6">
        <v>19.899999999999999</v>
      </c>
      <c r="AA25" s="6">
        <v>19.899999999999999</v>
      </c>
      <c r="AB25" s="6">
        <v>19.899999999999999</v>
      </c>
      <c r="AC25" s="6">
        <v>19.899999999999999</v>
      </c>
      <c r="AD25" s="6">
        <v>19.899999999999999</v>
      </c>
      <c r="AE25" s="6">
        <v>19.899999999999999</v>
      </c>
      <c r="AF25" s="6">
        <v>19.899999999999999</v>
      </c>
      <c r="AG25" s="6">
        <v>19.899999999999999</v>
      </c>
      <c r="AH25" s="6">
        <v>19.899999999999999</v>
      </c>
      <c r="AI25" s="6">
        <v>19.899999999999999</v>
      </c>
      <c r="AJ25" s="6">
        <v>19.899999999999999</v>
      </c>
      <c r="AK25" s="6">
        <v>19.899999999999999</v>
      </c>
      <c r="AL25" s="6">
        <v>19.899999999999999</v>
      </c>
      <c r="AM25" s="6">
        <v>19.899999999999999</v>
      </c>
      <c r="AN25" s="6">
        <v>19.899999999999999</v>
      </c>
      <c r="AO25" s="6">
        <v>19.899999999999999</v>
      </c>
      <c r="AP25" s="6">
        <v>19.899999999999999</v>
      </c>
      <c r="AQ25" s="6">
        <v>19.899999999999999</v>
      </c>
      <c r="AR25" s="6">
        <v>19.899999999999999</v>
      </c>
      <c r="AS25" s="6">
        <v>19.899999999999999</v>
      </c>
      <c r="AT25" s="6">
        <v>19.899999999999999</v>
      </c>
      <c r="AU25" s="6">
        <v>19.899999999999999</v>
      </c>
      <c r="AV25" s="6">
        <v>19.899999999999999</v>
      </c>
      <c r="AW25" s="6">
        <v>19.899999999999999</v>
      </c>
      <c r="AX25" s="6">
        <v>23.5</v>
      </c>
      <c r="AY25" s="6">
        <v>23.5</v>
      </c>
      <c r="AZ25" s="6">
        <v>23.5</v>
      </c>
      <c r="BA25" s="6">
        <v>23.5</v>
      </c>
      <c r="BB25" s="6">
        <v>23.5</v>
      </c>
      <c r="BC25" s="6">
        <v>23.5</v>
      </c>
      <c r="BD25" s="6">
        <v>23.5</v>
      </c>
      <c r="BE25" s="6">
        <v>23.5</v>
      </c>
      <c r="BF25" s="6">
        <v>23.5</v>
      </c>
      <c r="BG25" s="6">
        <v>23.5</v>
      </c>
      <c r="BH25" s="6">
        <v>23.5</v>
      </c>
      <c r="BI25" s="6">
        <v>23.5</v>
      </c>
      <c r="BJ25" s="6">
        <v>23.5</v>
      </c>
      <c r="BK25" s="6">
        <v>23.5</v>
      </c>
      <c r="BL25" s="6">
        <v>23.5</v>
      </c>
      <c r="BM25" s="6">
        <v>23.5</v>
      </c>
      <c r="BN25" s="6">
        <v>23.5</v>
      </c>
      <c r="BO25" s="6">
        <v>23.5</v>
      </c>
      <c r="BP25" s="6">
        <v>23.5</v>
      </c>
      <c r="BQ25" s="6">
        <v>23.5</v>
      </c>
      <c r="BR25" s="6">
        <v>23.5</v>
      </c>
      <c r="BS25" s="6">
        <v>23.5</v>
      </c>
      <c r="BT25" s="6">
        <v>23.5</v>
      </c>
      <c r="BU25" s="6">
        <v>23.5</v>
      </c>
      <c r="BV25" s="6">
        <v>23.5</v>
      </c>
      <c r="BW25" s="6">
        <v>23.5</v>
      </c>
    </row>
    <row r="26" spans="1:75" x14ac:dyDescent="0.3">
      <c r="A26" s="1" t="s">
        <v>91</v>
      </c>
      <c r="B26" s="1" t="s">
        <v>27</v>
      </c>
      <c r="C26" s="5">
        <v>7290102394463</v>
      </c>
      <c r="D26" s="6">
        <v>27.609090909091002</v>
      </c>
      <c r="E26" s="6">
        <v>27.609090909091002</v>
      </c>
      <c r="F26" s="6">
        <v>27.609090909091002</v>
      </c>
      <c r="G26" s="6">
        <v>27.609090909091002</v>
      </c>
      <c r="H26" s="6">
        <v>27.609090909091002</v>
      </c>
      <c r="I26" s="6">
        <v>27.609090909091002</v>
      </c>
      <c r="J26" s="6">
        <v>27.790909090909</v>
      </c>
      <c r="K26" s="6">
        <v>27.790909090909</v>
      </c>
      <c r="L26" s="6">
        <v>27.790909090909</v>
      </c>
      <c r="M26" s="6">
        <v>27.790909090909</v>
      </c>
      <c r="N26" s="6">
        <v>27.788888888889002</v>
      </c>
      <c r="O26" s="6">
        <v>27.788888888889002</v>
      </c>
      <c r="P26" s="6">
        <v>27.9</v>
      </c>
      <c r="Q26" s="6">
        <v>27.9</v>
      </c>
      <c r="R26" s="6">
        <v>27.9</v>
      </c>
      <c r="S26" s="6">
        <v>27.9</v>
      </c>
      <c r="T26" s="6">
        <v>25.805454545455</v>
      </c>
      <c r="U26" s="6">
        <v>25.674545454545001</v>
      </c>
      <c r="V26" s="6">
        <v>25.674545454545001</v>
      </c>
      <c r="W26" s="6">
        <v>25.543636363636001</v>
      </c>
      <c r="X26" s="6">
        <v>25.5</v>
      </c>
      <c r="Y26" s="6">
        <v>25.5</v>
      </c>
      <c r="Z26" s="6">
        <v>25.5</v>
      </c>
      <c r="AA26" s="6">
        <v>25.5</v>
      </c>
      <c r="AB26" s="6">
        <v>25.5</v>
      </c>
      <c r="AC26" s="6">
        <v>25.5</v>
      </c>
      <c r="AD26" s="6">
        <v>25.5</v>
      </c>
      <c r="AE26" s="6">
        <v>25.5</v>
      </c>
      <c r="AF26" s="6">
        <v>25.5</v>
      </c>
      <c r="AG26" s="6">
        <v>25.5</v>
      </c>
      <c r="AH26" s="6">
        <v>25.5</v>
      </c>
      <c r="AI26" s="6">
        <v>25.5</v>
      </c>
      <c r="AJ26" s="6">
        <v>25.5</v>
      </c>
      <c r="AK26" s="6">
        <v>25.5</v>
      </c>
      <c r="AL26" s="6">
        <v>25.5</v>
      </c>
      <c r="AM26" s="6">
        <v>25.5</v>
      </c>
      <c r="AN26" s="6">
        <v>25.5</v>
      </c>
      <c r="AO26" s="6">
        <v>25.5</v>
      </c>
      <c r="AP26" s="6">
        <v>25.5</v>
      </c>
      <c r="AQ26" s="6">
        <v>25.5</v>
      </c>
      <c r="AR26" s="6">
        <v>25.5</v>
      </c>
      <c r="AS26" s="6">
        <v>25.49</v>
      </c>
      <c r="AT26" s="6">
        <v>25.49</v>
      </c>
      <c r="AU26" s="6">
        <v>25.49</v>
      </c>
      <c r="AV26" s="6">
        <v>25.49</v>
      </c>
      <c r="AW26" s="6">
        <v>25.49</v>
      </c>
      <c r="AX26" s="6">
        <v>25.49</v>
      </c>
      <c r="AY26" s="6">
        <v>25.49</v>
      </c>
      <c r="AZ26" s="6">
        <v>25.49</v>
      </c>
      <c r="BA26" s="6">
        <v>25.49</v>
      </c>
      <c r="BB26" s="6">
        <v>25.49</v>
      </c>
      <c r="BC26" s="6">
        <v>25.49</v>
      </c>
      <c r="BD26" s="6">
        <v>25.49</v>
      </c>
      <c r="BE26" s="6">
        <v>25.49</v>
      </c>
      <c r="BF26" s="6">
        <v>25.49</v>
      </c>
      <c r="BG26" s="6">
        <v>25.49</v>
      </c>
      <c r="BH26" s="6">
        <v>25.49</v>
      </c>
      <c r="BI26" s="6">
        <v>25.49</v>
      </c>
      <c r="BJ26" s="6">
        <v>25.49</v>
      </c>
      <c r="BK26" s="6">
        <v>25.49</v>
      </c>
      <c r="BL26" s="6">
        <v>25.49</v>
      </c>
      <c r="BM26" s="6">
        <v>25.49</v>
      </c>
      <c r="BN26" s="6">
        <v>25.49</v>
      </c>
      <c r="BO26" s="6">
        <v>25.49</v>
      </c>
      <c r="BP26" s="6">
        <v>25.49</v>
      </c>
      <c r="BQ26" s="6">
        <v>25.49</v>
      </c>
      <c r="BR26" s="6">
        <v>25.49</v>
      </c>
      <c r="BS26" s="6">
        <v>25.49</v>
      </c>
      <c r="BT26" s="6">
        <v>27.9</v>
      </c>
      <c r="BU26" s="6">
        <v>27.9</v>
      </c>
      <c r="BV26" s="6">
        <v>27.9</v>
      </c>
      <c r="BW26" s="6">
        <v>27.9</v>
      </c>
    </row>
    <row r="27" spans="1:75" x14ac:dyDescent="0.3">
      <c r="A27" s="1" t="s">
        <v>91</v>
      </c>
      <c r="B27" s="1" t="s">
        <v>28</v>
      </c>
      <c r="C27" s="5">
        <v>7290000111186</v>
      </c>
      <c r="D27" s="6">
        <v>8.9</v>
      </c>
      <c r="E27" s="6">
        <v>8.9</v>
      </c>
      <c r="F27" s="6">
        <v>8.9</v>
      </c>
      <c r="G27" s="6">
        <v>8.9</v>
      </c>
      <c r="H27" s="6">
        <v>8.9</v>
      </c>
      <c r="I27" s="6">
        <v>8.9</v>
      </c>
      <c r="J27" s="6">
        <v>8.9</v>
      </c>
      <c r="K27" s="6">
        <v>8.9</v>
      </c>
      <c r="L27" s="6">
        <v>8.9</v>
      </c>
      <c r="M27" s="6">
        <v>8.9</v>
      </c>
      <c r="N27" s="6">
        <v>8.9</v>
      </c>
      <c r="O27" s="6">
        <v>8.9</v>
      </c>
      <c r="P27" s="6">
        <v>8.9</v>
      </c>
      <c r="Q27" s="6">
        <v>8.9</v>
      </c>
      <c r="R27" s="6">
        <v>8.9</v>
      </c>
      <c r="S27" s="6">
        <v>8.9</v>
      </c>
      <c r="T27" s="6">
        <v>8.9</v>
      </c>
      <c r="U27" s="6">
        <v>8.9</v>
      </c>
      <c r="V27" s="6">
        <v>8.9</v>
      </c>
      <c r="W27" s="6">
        <v>8.9</v>
      </c>
      <c r="X27" s="6">
        <v>8.9</v>
      </c>
      <c r="Y27" s="6">
        <v>8.9</v>
      </c>
      <c r="Z27" s="6">
        <v>8.9</v>
      </c>
      <c r="AA27" s="6">
        <v>8.9</v>
      </c>
      <c r="AB27" s="6">
        <v>8.9</v>
      </c>
      <c r="AC27" s="6">
        <v>8.9</v>
      </c>
      <c r="AD27" s="6">
        <v>8.9</v>
      </c>
      <c r="AE27" s="6">
        <v>8.9</v>
      </c>
      <c r="AF27" s="6">
        <v>8.9</v>
      </c>
      <c r="AG27" s="6">
        <v>8.9</v>
      </c>
      <c r="AH27" s="6">
        <v>8.9</v>
      </c>
      <c r="AI27" s="6">
        <v>8.9</v>
      </c>
      <c r="AJ27" s="6">
        <v>8.9</v>
      </c>
      <c r="AK27" s="6">
        <v>8.9</v>
      </c>
      <c r="AL27" s="6">
        <v>8.9</v>
      </c>
      <c r="AM27" s="6">
        <v>8.9</v>
      </c>
      <c r="AN27" s="6">
        <v>8.9</v>
      </c>
      <c r="AO27" s="6">
        <v>8.9</v>
      </c>
      <c r="AP27" s="6">
        <v>8.9</v>
      </c>
      <c r="AQ27" s="6">
        <v>8.9</v>
      </c>
      <c r="AR27" s="6">
        <v>8.9</v>
      </c>
      <c r="AS27" s="6">
        <v>8.9</v>
      </c>
      <c r="AT27" s="6">
        <v>8.9</v>
      </c>
      <c r="AU27" s="6">
        <v>8.9</v>
      </c>
      <c r="AV27" s="6">
        <v>8.9</v>
      </c>
      <c r="AW27" s="6">
        <v>8.9</v>
      </c>
      <c r="AX27" s="6">
        <v>8.9</v>
      </c>
      <c r="AY27" s="6">
        <v>8.9</v>
      </c>
      <c r="AZ27" s="6">
        <v>8.9</v>
      </c>
      <c r="BA27" s="6">
        <v>8.9</v>
      </c>
      <c r="BB27" s="6">
        <v>8.9</v>
      </c>
      <c r="BC27" s="6">
        <v>8.9</v>
      </c>
      <c r="BD27" s="6">
        <v>8.9</v>
      </c>
      <c r="BE27" s="6">
        <v>8.9</v>
      </c>
      <c r="BF27" s="6">
        <v>8.9</v>
      </c>
      <c r="BG27" s="6">
        <v>8.9</v>
      </c>
      <c r="BH27" s="6">
        <v>8.9</v>
      </c>
      <c r="BI27" s="6">
        <v>8.9</v>
      </c>
      <c r="BJ27" s="6">
        <v>8.9</v>
      </c>
      <c r="BK27" s="6">
        <v>8.9</v>
      </c>
      <c r="BL27" s="6">
        <v>8.9</v>
      </c>
      <c r="BM27" s="6">
        <v>8.9</v>
      </c>
      <c r="BN27" s="6">
        <v>8.9</v>
      </c>
      <c r="BO27" s="6">
        <v>8.9</v>
      </c>
      <c r="BP27" s="6">
        <v>8.9</v>
      </c>
      <c r="BQ27" s="6">
        <v>8.9</v>
      </c>
      <c r="BR27" s="6">
        <v>8.9</v>
      </c>
      <c r="BS27" s="6">
        <v>8.9</v>
      </c>
      <c r="BT27" s="6">
        <v>8.9</v>
      </c>
      <c r="BU27" s="6">
        <v>8.9</v>
      </c>
      <c r="BV27" s="6">
        <v>8.9</v>
      </c>
      <c r="BW27" s="6">
        <v>8.9</v>
      </c>
    </row>
    <row r="28" spans="1:75" x14ac:dyDescent="0.3">
      <c r="A28" s="1" t="s">
        <v>91</v>
      </c>
      <c r="B28" s="1" t="s">
        <v>29</v>
      </c>
      <c r="C28" s="5">
        <v>7290113192539</v>
      </c>
      <c r="D28" s="6">
        <v>4.5</v>
      </c>
      <c r="E28" s="6">
        <v>4.5</v>
      </c>
      <c r="F28" s="6">
        <v>4.5</v>
      </c>
      <c r="G28" s="6">
        <v>4.5</v>
      </c>
      <c r="H28" s="6">
        <v>4.5</v>
      </c>
      <c r="I28" s="6">
        <v>4.5</v>
      </c>
      <c r="J28" s="6">
        <v>4.5</v>
      </c>
      <c r="K28" s="6">
        <v>4.5</v>
      </c>
      <c r="L28" s="6">
        <v>4.5</v>
      </c>
      <c r="M28" s="6">
        <v>4.5</v>
      </c>
      <c r="N28" s="6">
        <v>4.5</v>
      </c>
      <c r="O28" s="6">
        <v>4.5</v>
      </c>
      <c r="P28" s="6">
        <v>6.9</v>
      </c>
      <c r="Q28" s="6">
        <v>6.9</v>
      </c>
      <c r="R28" s="6">
        <v>6.9</v>
      </c>
      <c r="S28" s="6">
        <v>6.9</v>
      </c>
      <c r="T28" s="6">
        <v>6.9</v>
      </c>
      <c r="U28" s="6">
        <v>6.9</v>
      </c>
      <c r="V28" s="6">
        <v>6.9</v>
      </c>
      <c r="W28" s="6">
        <v>6.9</v>
      </c>
      <c r="X28" s="6">
        <v>6.9</v>
      </c>
      <c r="Y28" s="6">
        <v>6.9</v>
      </c>
      <c r="Z28" s="6">
        <v>6.9</v>
      </c>
      <c r="AA28" s="6">
        <v>6.9</v>
      </c>
      <c r="AB28" s="6">
        <v>6.8740740740741</v>
      </c>
      <c r="AC28" s="6">
        <v>6.8740740740741</v>
      </c>
      <c r="AD28" s="6">
        <v>6.8740740740741</v>
      </c>
      <c r="AE28" s="6">
        <v>4.9740740740740996</v>
      </c>
      <c r="AF28" s="6">
        <v>4.9370370370370003</v>
      </c>
      <c r="AG28" s="6">
        <v>4.9377358490566001</v>
      </c>
      <c r="AH28" s="6">
        <v>4.9000000000000004</v>
      </c>
      <c r="AI28" s="6">
        <v>4.9000000000000004</v>
      </c>
      <c r="AJ28" s="6">
        <v>4.9000000000000004</v>
      </c>
      <c r="AK28" s="6">
        <v>4.9000000000000004</v>
      </c>
      <c r="AL28" s="6">
        <v>4.9000000000000004</v>
      </c>
      <c r="AM28" s="6">
        <v>4.9000000000000004</v>
      </c>
      <c r="AN28" s="6">
        <v>4.9000000000000004</v>
      </c>
      <c r="AO28" s="6">
        <v>4.9000000000000004</v>
      </c>
      <c r="AP28" s="6">
        <v>4.9000000000000004</v>
      </c>
      <c r="AQ28" s="6">
        <v>4.9000000000000004</v>
      </c>
      <c r="AR28" s="6">
        <v>4.9000000000000004</v>
      </c>
      <c r="AS28" s="6">
        <v>4.9000000000000004</v>
      </c>
      <c r="AT28" s="6">
        <v>4.9000000000000004</v>
      </c>
      <c r="AU28" s="6">
        <v>4.9000000000000004</v>
      </c>
      <c r="AV28" s="6">
        <v>4.9000000000000004</v>
      </c>
      <c r="AW28" s="6">
        <v>4.9000000000000004</v>
      </c>
      <c r="AX28" s="6">
        <v>4.9000000000000004</v>
      </c>
      <c r="AY28" s="6">
        <v>4.9000000000000004</v>
      </c>
      <c r="AZ28" s="6">
        <v>4.9000000000000004</v>
      </c>
      <c r="BA28" s="6">
        <v>4.9357142857143002</v>
      </c>
      <c r="BB28" s="6">
        <v>4.9357142857143002</v>
      </c>
      <c r="BC28" s="6">
        <v>4.9357142857143002</v>
      </c>
      <c r="BD28" s="6">
        <v>4.9357142857143002</v>
      </c>
      <c r="BE28" s="6">
        <v>4.9357142857143002</v>
      </c>
      <c r="BF28" s="6">
        <v>4.9357142857143002</v>
      </c>
      <c r="BG28" s="6">
        <v>4.9357142857143002</v>
      </c>
      <c r="BH28" s="6">
        <v>4.9357142857143002</v>
      </c>
      <c r="BI28" s="6">
        <v>4.9357142857143002</v>
      </c>
      <c r="BJ28" s="6">
        <v>4.9363636363636001</v>
      </c>
      <c r="BK28" s="6">
        <v>4.9357142857143002</v>
      </c>
      <c r="BL28" s="6">
        <v>4.9357142857143002</v>
      </c>
      <c r="BM28" s="6">
        <v>4.9357142857143002</v>
      </c>
      <c r="BN28" s="6">
        <v>4.9357142857143002</v>
      </c>
      <c r="BO28" s="6">
        <v>4.9357142857143002</v>
      </c>
      <c r="BP28" s="6">
        <v>4.9357142857143002</v>
      </c>
      <c r="BQ28" s="6">
        <v>4.9357142857143002</v>
      </c>
      <c r="BR28" s="6">
        <v>4.9357142857143002</v>
      </c>
      <c r="BS28" s="6">
        <v>4.9357142857143002</v>
      </c>
      <c r="BT28" s="6">
        <v>6.9</v>
      </c>
      <c r="BU28" s="6">
        <v>6.9</v>
      </c>
      <c r="BV28" s="6">
        <v>6.9</v>
      </c>
      <c r="BW28" s="6">
        <v>6.9</v>
      </c>
    </row>
    <row r="29" spans="1:75" x14ac:dyDescent="0.3">
      <c r="A29" s="1" t="s">
        <v>91</v>
      </c>
      <c r="B29" s="1" t="s">
        <v>30</v>
      </c>
      <c r="C29" s="5">
        <v>7290000208329</v>
      </c>
      <c r="D29" s="6">
        <v>7.44</v>
      </c>
      <c r="E29" s="6">
        <v>7.44</v>
      </c>
      <c r="F29" s="6">
        <v>7.44</v>
      </c>
      <c r="G29" s="6">
        <v>7.44</v>
      </c>
      <c r="H29" s="6">
        <v>7.44</v>
      </c>
      <c r="I29" s="6">
        <v>7.44</v>
      </c>
      <c r="J29" s="6">
        <v>7.44</v>
      </c>
      <c r="K29" s="6">
        <v>7.44</v>
      </c>
      <c r="L29" s="6">
        <v>7.44</v>
      </c>
      <c r="M29" s="6">
        <v>7.44</v>
      </c>
      <c r="N29" s="6">
        <v>7.44</v>
      </c>
      <c r="O29" s="6">
        <v>7.44</v>
      </c>
      <c r="P29" s="6">
        <v>7.45</v>
      </c>
      <c r="Q29" s="6">
        <v>7.45</v>
      </c>
      <c r="R29" s="6">
        <v>7.45</v>
      </c>
      <c r="S29" s="6">
        <v>7.45</v>
      </c>
      <c r="T29" s="6">
        <v>7.41</v>
      </c>
      <c r="U29" s="6">
        <v>7.4</v>
      </c>
      <c r="V29" s="6">
        <v>7.4</v>
      </c>
      <c r="W29" s="6">
        <v>7.4</v>
      </c>
      <c r="X29" s="6">
        <v>7.4</v>
      </c>
      <c r="Y29" s="6">
        <v>7.4</v>
      </c>
      <c r="Z29" s="6">
        <v>7.4</v>
      </c>
      <c r="AA29" s="6">
        <v>7.4</v>
      </c>
      <c r="AB29" s="6">
        <v>7.4</v>
      </c>
      <c r="AC29" s="6">
        <v>7.4</v>
      </c>
      <c r="AD29" s="6">
        <v>7.4</v>
      </c>
      <c r="AE29" s="6">
        <v>7.19</v>
      </c>
      <c r="AF29" s="6">
        <v>6.02</v>
      </c>
      <c r="AG29" s="6">
        <v>5.93</v>
      </c>
      <c r="AH29" s="6">
        <v>5.92</v>
      </c>
      <c r="AI29" s="6">
        <v>5.9</v>
      </c>
      <c r="AJ29" s="6">
        <v>5.9</v>
      </c>
      <c r="AK29" s="6">
        <v>5.9</v>
      </c>
      <c r="AL29" s="6">
        <v>5.9</v>
      </c>
      <c r="AM29" s="6">
        <v>5.9</v>
      </c>
      <c r="AN29" s="6">
        <v>5.9</v>
      </c>
      <c r="AO29" s="6">
        <v>5.9</v>
      </c>
      <c r="AP29" s="6">
        <v>5.9</v>
      </c>
      <c r="AQ29" s="6">
        <v>5.9</v>
      </c>
      <c r="AR29" s="6">
        <v>5.9</v>
      </c>
      <c r="AS29" s="6">
        <v>5.9</v>
      </c>
      <c r="AT29" s="6">
        <v>5.9</v>
      </c>
      <c r="AU29" s="6">
        <v>5.9</v>
      </c>
      <c r="AV29" s="6">
        <v>5.9</v>
      </c>
      <c r="AW29" s="6">
        <v>5.9</v>
      </c>
      <c r="AX29" s="6">
        <v>5.9</v>
      </c>
      <c r="AY29" s="6">
        <v>5.9</v>
      </c>
      <c r="AZ29" s="6">
        <v>5.9</v>
      </c>
      <c r="BA29" s="6">
        <v>5.93</v>
      </c>
      <c r="BB29" s="6">
        <v>5.93</v>
      </c>
      <c r="BC29" s="6">
        <v>5.93</v>
      </c>
      <c r="BD29" s="6">
        <v>5.93</v>
      </c>
      <c r="BE29" s="6">
        <v>5.93</v>
      </c>
      <c r="BF29" s="6">
        <v>5.93</v>
      </c>
      <c r="BG29" s="6">
        <v>5.93</v>
      </c>
      <c r="BH29" s="6">
        <v>5.93</v>
      </c>
      <c r="BI29" s="6">
        <v>5.93</v>
      </c>
      <c r="BJ29" s="6">
        <v>5.93</v>
      </c>
      <c r="BK29" s="6">
        <v>5.93</v>
      </c>
      <c r="BL29" s="6">
        <v>5.93</v>
      </c>
      <c r="BM29" s="6">
        <v>5.93</v>
      </c>
      <c r="BN29" s="6">
        <v>5.93</v>
      </c>
      <c r="BO29" s="6">
        <v>5.93</v>
      </c>
      <c r="BP29" s="6">
        <v>5.93</v>
      </c>
      <c r="BQ29" s="6">
        <v>5.93</v>
      </c>
      <c r="BR29" s="6">
        <v>5.93</v>
      </c>
      <c r="BS29" s="6">
        <v>5.93</v>
      </c>
      <c r="BT29" s="6">
        <v>7.4584905660376997</v>
      </c>
      <c r="BU29" s="6">
        <v>7.4584905660376997</v>
      </c>
      <c r="BV29" s="6">
        <v>7.4584905660376997</v>
      </c>
      <c r="BW29" s="6">
        <v>7.4584905660376997</v>
      </c>
    </row>
    <row r="30" spans="1:75" x14ac:dyDescent="0.3">
      <c r="A30" s="1" t="s">
        <v>91</v>
      </c>
      <c r="B30" s="1" t="s">
        <v>31</v>
      </c>
      <c r="C30" s="5">
        <v>7290000074184</v>
      </c>
      <c r="D30" s="6">
        <v>8.8636363636364006</v>
      </c>
      <c r="E30" s="6">
        <v>8.8636363636364006</v>
      </c>
      <c r="F30" s="6">
        <v>8.8636363636364006</v>
      </c>
      <c r="G30" s="6">
        <v>8.8636363636364006</v>
      </c>
      <c r="H30" s="6">
        <v>8.8636363636364006</v>
      </c>
      <c r="I30" s="6">
        <v>8.8636363636364006</v>
      </c>
      <c r="J30" s="6">
        <v>8.8636363636364006</v>
      </c>
      <c r="K30" s="6">
        <v>8.8636363636364006</v>
      </c>
      <c r="L30" s="6">
        <v>8.8636363636364006</v>
      </c>
      <c r="M30" s="6">
        <v>8.8636363636364006</v>
      </c>
      <c r="N30" s="6">
        <v>8.8636363636364006</v>
      </c>
      <c r="O30" s="6">
        <v>8.8636363636364006</v>
      </c>
      <c r="P30" s="6">
        <v>8.9</v>
      </c>
      <c r="Q30" s="6">
        <v>8.9</v>
      </c>
      <c r="R30" s="6">
        <v>8.9</v>
      </c>
      <c r="S30" s="6">
        <v>8.8645454545454996</v>
      </c>
      <c r="T30" s="6">
        <v>8.8645454545454996</v>
      </c>
      <c r="U30" s="6">
        <v>8.8645454545454996</v>
      </c>
      <c r="V30" s="6">
        <v>8.8645454545454996</v>
      </c>
      <c r="W30" s="6">
        <v>8.8645454545454996</v>
      </c>
      <c r="X30" s="6">
        <v>8.8645454545454996</v>
      </c>
      <c r="Y30" s="6">
        <v>8.8645454545454996</v>
      </c>
      <c r="Z30" s="6">
        <v>8.8645454545454996</v>
      </c>
      <c r="AA30" s="6">
        <v>8.8645454545454996</v>
      </c>
      <c r="AB30" s="6">
        <v>8.8279999999999994</v>
      </c>
      <c r="AC30" s="6">
        <v>8.8636363636364006</v>
      </c>
      <c r="AD30" s="6">
        <v>8.8636363636364006</v>
      </c>
      <c r="AE30" s="6">
        <v>8.8636363636364006</v>
      </c>
      <c r="AF30" s="6">
        <v>8.8636363636364006</v>
      </c>
      <c r="AG30" s="6">
        <v>8.8636363636364006</v>
      </c>
      <c r="AH30" s="6">
        <v>8.8636363636364006</v>
      </c>
      <c r="AI30" s="6">
        <v>8.8636363636364006</v>
      </c>
      <c r="AJ30" s="6">
        <v>8.8636363636364006</v>
      </c>
      <c r="AK30" s="6">
        <v>8.8636363636364006</v>
      </c>
      <c r="AL30" s="6">
        <v>8.8636363636364006</v>
      </c>
      <c r="AM30" s="6">
        <v>8.8636363636364006</v>
      </c>
      <c r="AN30" s="6">
        <v>8.8636363636364006</v>
      </c>
      <c r="AO30" s="6">
        <v>8.8636363636364006</v>
      </c>
      <c r="AP30" s="6">
        <v>8.8629629629629996</v>
      </c>
      <c r="AQ30" s="6">
        <v>8.8629629629629996</v>
      </c>
      <c r="AR30" s="6">
        <v>8.8629629629629996</v>
      </c>
      <c r="AS30" s="6">
        <v>8.8629629629629996</v>
      </c>
      <c r="AT30" s="6">
        <v>8.8629629629629996</v>
      </c>
      <c r="AU30" s="6">
        <v>8.8629629629629996</v>
      </c>
      <c r="AV30" s="6">
        <v>8.8629629629629996</v>
      </c>
      <c r="AW30" s="6">
        <v>8.8629629629629996</v>
      </c>
      <c r="AX30" s="6">
        <v>8.8622641509433997</v>
      </c>
      <c r="AY30" s="6">
        <v>8.8622641509433997</v>
      </c>
      <c r="AZ30" s="6">
        <v>8.8622641509433997</v>
      </c>
      <c r="BA30" s="6">
        <v>8.8622641509433997</v>
      </c>
      <c r="BB30" s="6">
        <v>8.8629629629629996</v>
      </c>
      <c r="BC30" s="6">
        <v>8.8629629629629996</v>
      </c>
      <c r="BD30" s="6">
        <v>8.8629629629629996</v>
      </c>
      <c r="BE30" s="6">
        <v>8.8642857142856997</v>
      </c>
      <c r="BF30" s="6">
        <v>8.8642857142856997</v>
      </c>
      <c r="BG30" s="6">
        <v>8.8642857142856997</v>
      </c>
      <c r="BH30" s="6">
        <v>8.8642857142856997</v>
      </c>
      <c r="BI30" s="6">
        <v>8.8642857142856997</v>
      </c>
      <c r="BJ30" s="6">
        <v>8.8642857142856997</v>
      </c>
      <c r="BK30" s="6">
        <v>8.8642857142856997</v>
      </c>
      <c r="BL30" s="6">
        <v>8.8642857142856997</v>
      </c>
      <c r="BM30" s="6">
        <v>8.8642857142856997</v>
      </c>
      <c r="BN30" s="6">
        <v>8.8642857142856997</v>
      </c>
      <c r="BO30" s="6">
        <v>8.8642857142856997</v>
      </c>
      <c r="BP30" s="6">
        <v>8.8642857142856997</v>
      </c>
      <c r="BQ30" s="6">
        <v>8.8642857142856997</v>
      </c>
      <c r="BR30" s="6">
        <v>8.8642857142856997</v>
      </c>
      <c r="BS30" s="6">
        <v>8.8642857142856997</v>
      </c>
      <c r="BT30" s="6">
        <v>8.9</v>
      </c>
      <c r="BU30" s="6">
        <v>8.9</v>
      </c>
      <c r="BV30" s="6">
        <v>8.9</v>
      </c>
      <c r="BW30" s="6">
        <v>8.9</v>
      </c>
    </row>
    <row r="31" spans="1:75" x14ac:dyDescent="0.3">
      <c r="A31" s="1" t="s">
        <v>91</v>
      </c>
      <c r="B31" s="1" t="s">
        <v>32</v>
      </c>
      <c r="C31" s="5">
        <v>7290000060200</v>
      </c>
      <c r="D31" s="6">
        <v>4.8272727272726996</v>
      </c>
      <c r="E31" s="6">
        <v>4.7909090909090999</v>
      </c>
      <c r="F31" s="6">
        <v>4.7727272727273</v>
      </c>
      <c r="G31" s="6">
        <v>4.7727272727273</v>
      </c>
      <c r="H31" s="6">
        <v>4.7727272727273</v>
      </c>
      <c r="I31" s="6">
        <v>4.7727272727273</v>
      </c>
      <c r="J31" s="6">
        <v>4.7727272727273</v>
      </c>
      <c r="K31" s="6">
        <v>4.7727272727273</v>
      </c>
      <c r="L31" s="6">
        <v>4.7727272727273</v>
      </c>
      <c r="M31" s="6">
        <v>4.7703703703703999</v>
      </c>
      <c r="N31" s="6">
        <v>4.7703703703703999</v>
      </c>
      <c r="O31" s="6">
        <v>4.7703703703703999</v>
      </c>
      <c r="P31" s="6">
        <v>4.7703703703703999</v>
      </c>
      <c r="Q31" s="6">
        <v>4.7703703703703999</v>
      </c>
      <c r="R31" s="6">
        <v>4.9000000000000004</v>
      </c>
      <c r="S31" s="6">
        <v>4.9000000000000004</v>
      </c>
      <c r="T31" s="6">
        <v>4.9000000000000004</v>
      </c>
      <c r="U31" s="6">
        <v>4.9000000000000004</v>
      </c>
      <c r="V31" s="6">
        <v>4.9000000000000004</v>
      </c>
      <c r="W31" s="6">
        <v>4.9000000000000004</v>
      </c>
      <c r="X31" s="6">
        <v>4.9000000000000004</v>
      </c>
      <c r="Y31" s="6">
        <v>4.9000000000000004</v>
      </c>
      <c r="Z31" s="6">
        <v>4.9000000000000004</v>
      </c>
      <c r="AA31" s="6">
        <v>4.9000000000000004</v>
      </c>
      <c r="AB31" s="6">
        <v>4.9000000000000004</v>
      </c>
      <c r="AC31" s="6">
        <v>4.9000000000000004</v>
      </c>
      <c r="AD31" s="6">
        <v>4.8636363636363997</v>
      </c>
      <c r="AE31" s="6">
        <v>4.7909090909090999</v>
      </c>
      <c r="AF31" s="6">
        <v>4.7727272727273</v>
      </c>
      <c r="AG31" s="6">
        <v>4.7727272727273</v>
      </c>
      <c r="AH31" s="6">
        <v>4.7727272727273</v>
      </c>
      <c r="AI31" s="6">
        <v>4.7727272727273</v>
      </c>
      <c r="AJ31" s="6">
        <v>4.7727272727273</v>
      </c>
      <c r="AK31" s="6">
        <v>4.7727272727273</v>
      </c>
      <c r="AL31" s="6">
        <v>4.7727272727273</v>
      </c>
      <c r="AM31" s="6">
        <v>4.7727272727273</v>
      </c>
      <c r="AN31" s="6">
        <v>4.7727272727273</v>
      </c>
      <c r="AO31" s="6">
        <v>4.7727272727273</v>
      </c>
      <c r="AP31" s="6">
        <v>4.7727272727273</v>
      </c>
      <c r="AQ31" s="6">
        <v>4.7727272727273</v>
      </c>
      <c r="AR31" s="6">
        <v>4.7727272727273</v>
      </c>
      <c r="AS31" s="6">
        <v>4.7727272727273</v>
      </c>
      <c r="AT31" s="6">
        <v>4.7727272727273</v>
      </c>
      <c r="AU31" s="6">
        <v>4.7727272727273</v>
      </c>
      <c r="AV31" s="6">
        <v>4.7727272727273</v>
      </c>
      <c r="AW31" s="6">
        <v>4.7727272727273</v>
      </c>
      <c r="AX31" s="6">
        <v>4.7727272727273</v>
      </c>
      <c r="AY31" s="6">
        <v>4.7727272727273</v>
      </c>
      <c r="AZ31" s="6">
        <v>4.7727272727273</v>
      </c>
      <c r="BA31" s="6">
        <v>4.7750000000000004</v>
      </c>
      <c r="BB31" s="6">
        <v>4.7750000000000004</v>
      </c>
      <c r="BC31" s="6">
        <v>4.7750000000000004</v>
      </c>
      <c r="BD31" s="6">
        <v>4.7750000000000004</v>
      </c>
      <c r="BE31" s="6">
        <v>4.7750000000000004</v>
      </c>
      <c r="BF31" s="6">
        <v>4.7750000000000004</v>
      </c>
      <c r="BG31" s="6">
        <v>4.7750000000000004</v>
      </c>
      <c r="BH31" s="6">
        <v>4.7750000000000004</v>
      </c>
      <c r="BI31" s="6">
        <v>4.7750000000000004</v>
      </c>
      <c r="BJ31" s="6">
        <v>4.7750000000000004</v>
      </c>
      <c r="BK31" s="6">
        <v>4.7750000000000004</v>
      </c>
      <c r="BL31" s="6">
        <v>4.7750000000000004</v>
      </c>
      <c r="BM31" s="6">
        <v>4.7750000000000004</v>
      </c>
      <c r="BN31" s="6">
        <v>4.7750000000000004</v>
      </c>
      <c r="BO31" s="6">
        <v>4.7750000000000004</v>
      </c>
      <c r="BP31" s="6">
        <v>4.7750000000000004</v>
      </c>
      <c r="BQ31" s="6">
        <v>4.7750000000000004</v>
      </c>
      <c r="BR31" s="6">
        <v>4.7750000000000004</v>
      </c>
      <c r="BS31" s="6">
        <v>4.7750000000000004</v>
      </c>
      <c r="BT31" s="6">
        <v>4.9000000000000004</v>
      </c>
      <c r="BU31" s="6">
        <v>4.9000000000000004</v>
      </c>
      <c r="BV31" s="6">
        <v>4.9000000000000004</v>
      </c>
      <c r="BW31" s="6">
        <v>4.9000000000000004</v>
      </c>
    </row>
    <row r="32" spans="1:75" x14ac:dyDescent="0.3">
      <c r="A32" s="1" t="s">
        <v>91</v>
      </c>
      <c r="B32" s="1" t="s">
        <v>33</v>
      </c>
      <c r="C32" s="5">
        <v>7290000060903</v>
      </c>
      <c r="D32" s="6">
        <v>4.8259259259259002</v>
      </c>
      <c r="E32" s="6">
        <v>4.7888888888889003</v>
      </c>
      <c r="F32" s="6">
        <v>4.7703703703703999</v>
      </c>
      <c r="G32" s="6">
        <v>4.7703703703703999</v>
      </c>
      <c r="H32" s="6">
        <v>4.7703703703703999</v>
      </c>
      <c r="I32" s="6">
        <v>4.7703703703703999</v>
      </c>
      <c r="J32" s="6">
        <v>4.7703703703703999</v>
      </c>
      <c r="K32" s="6">
        <v>4.7727272727273</v>
      </c>
      <c r="L32" s="6">
        <v>4.7727272727273</v>
      </c>
      <c r="M32" s="6">
        <v>4.7727272727273</v>
      </c>
      <c r="N32" s="6">
        <v>4.7727272727273</v>
      </c>
      <c r="O32" s="6">
        <v>4.7727272727273</v>
      </c>
      <c r="P32" s="6">
        <v>4.7727272727273</v>
      </c>
      <c r="Q32" s="6">
        <v>4.7727272727273</v>
      </c>
      <c r="R32" s="6">
        <v>4.9000000000000004</v>
      </c>
      <c r="S32" s="6">
        <v>4.9000000000000004</v>
      </c>
      <c r="T32" s="6">
        <v>4.9000000000000004</v>
      </c>
      <c r="U32" s="6">
        <v>4.9000000000000004</v>
      </c>
      <c r="V32" s="6">
        <v>4.9000000000000004</v>
      </c>
      <c r="W32" s="6">
        <v>4.9000000000000004</v>
      </c>
      <c r="X32" s="6">
        <v>4.9000000000000004</v>
      </c>
      <c r="Y32" s="6">
        <v>4.9000000000000004</v>
      </c>
      <c r="Z32" s="6">
        <v>4.9000000000000004</v>
      </c>
      <c r="AA32" s="6">
        <v>4.9000000000000004</v>
      </c>
      <c r="AB32" s="6">
        <v>4.9000000000000004</v>
      </c>
      <c r="AC32" s="6">
        <v>4.9000000000000004</v>
      </c>
      <c r="AD32" s="6">
        <v>4.8636363636363997</v>
      </c>
      <c r="AE32" s="6">
        <v>4.7909090909090999</v>
      </c>
      <c r="AF32" s="6">
        <v>4.7727272727273</v>
      </c>
      <c r="AG32" s="6">
        <v>4.7727272727273</v>
      </c>
      <c r="AH32" s="6">
        <v>4.7727272727273</v>
      </c>
      <c r="AI32" s="6">
        <v>4.7727272727273</v>
      </c>
      <c r="AJ32" s="6">
        <v>4.7727272727273</v>
      </c>
      <c r="AK32" s="6">
        <v>4.7727272727273</v>
      </c>
      <c r="AL32" s="6">
        <v>4.7727272727273</v>
      </c>
      <c r="AM32" s="6">
        <v>4.7727272727273</v>
      </c>
      <c r="AN32" s="6">
        <v>4.7727272727273</v>
      </c>
      <c r="AO32" s="6">
        <v>4.7727272727273</v>
      </c>
      <c r="AP32" s="6">
        <v>4.7727272727273</v>
      </c>
      <c r="AQ32" s="6">
        <v>4.7727272727273</v>
      </c>
      <c r="AR32" s="6">
        <v>4.7727272727273</v>
      </c>
      <c r="AS32" s="6">
        <v>4.7727272727273</v>
      </c>
      <c r="AT32" s="6">
        <v>4.7727272727273</v>
      </c>
      <c r="AU32" s="6">
        <v>4.7727272727273</v>
      </c>
      <c r="AV32" s="6">
        <v>4.7727272727273</v>
      </c>
      <c r="AW32" s="6">
        <v>4.7727272727273</v>
      </c>
      <c r="AX32" s="6">
        <v>4.7727272727273</v>
      </c>
      <c r="AY32" s="6">
        <v>4.7727272727273</v>
      </c>
      <c r="AZ32" s="6">
        <v>4.7727272727273</v>
      </c>
      <c r="BA32" s="6">
        <v>4.7750000000000004</v>
      </c>
      <c r="BB32" s="6">
        <v>4.7750000000000004</v>
      </c>
      <c r="BC32" s="6">
        <v>4.7750000000000004</v>
      </c>
      <c r="BD32" s="6">
        <v>4.7750000000000004</v>
      </c>
      <c r="BE32" s="6">
        <v>4.7750000000000004</v>
      </c>
      <c r="BF32" s="6">
        <v>4.7750000000000004</v>
      </c>
      <c r="BG32" s="6">
        <v>4.7750000000000004</v>
      </c>
      <c r="BH32" s="6">
        <v>4.7750000000000004</v>
      </c>
      <c r="BI32" s="6">
        <v>4.7750000000000004</v>
      </c>
      <c r="BJ32" s="6">
        <v>4.7750000000000004</v>
      </c>
      <c r="BK32" s="6">
        <v>4.7750000000000004</v>
      </c>
      <c r="BL32" s="6">
        <v>4.7727272727273</v>
      </c>
      <c r="BM32" s="6">
        <v>4.7727272727273</v>
      </c>
      <c r="BN32" s="6">
        <v>4.7727272727273</v>
      </c>
      <c r="BO32" s="6">
        <v>4.7727272727273</v>
      </c>
      <c r="BP32" s="6">
        <v>4.7750000000000004</v>
      </c>
      <c r="BQ32" s="6">
        <v>4.7750000000000004</v>
      </c>
      <c r="BR32" s="6">
        <v>4.7750000000000004</v>
      </c>
      <c r="BS32" s="6">
        <v>4.7750000000000004</v>
      </c>
      <c r="BT32" s="6">
        <v>4.9000000000000004</v>
      </c>
      <c r="BU32" s="6">
        <v>4.9000000000000004</v>
      </c>
      <c r="BV32" s="6">
        <v>4.9000000000000004</v>
      </c>
      <c r="BW32" s="6">
        <v>4.9000000000000004</v>
      </c>
    </row>
    <row r="33" spans="1:75" x14ac:dyDescent="0.3">
      <c r="A33" s="1" t="s">
        <v>91</v>
      </c>
      <c r="B33" s="1" t="s">
        <v>88</v>
      </c>
      <c r="C33" s="5">
        <v>7290000060408</v>
      </c>
      <c r="D33" s="6">
        <v>4.8230769230768997</v>
      </c>
      <c r="E33" s="6">
        <v>4.7867924528302002</v>
      </c>
      <c r="F33" s="6">
        <v>4.7679245283018998</v>
      </c>
      <c r="G33" s="6">
        <v>4.7679245283018998</v>
      </c>
      <c r="H33" s="6">
        <v>4.7679245283018998</v>
      </c>
      <c r="I33" s="6">
        <v>4.7679245283018998</v>
      </c>
      <c r="J33" s="6">
        <v>4.7727272727273</v>
      </c>
      <c r="K33" s="6">
        <v>4.7727272727273</v>
      </c>
      <c r="L33" s="6">
        <v>4.7727272727273</v>
      </c>
      <c r="M33" s="6">
        <v>4.7703703703703999</v>
      </c>
      <c r="N33" s="6">
        <v>4.7867924528302002</v>
      </c>
      <c r="O33" s="6">
        <v>4.7846153846153996</v>
      </c>
      <c r="P33" s="6">
        <v>4.7846153846153996</v>
      </c>
      <c r="Q33" s="6">
        <v>4.7775510204082003</v>
      </c>
      <c r="R33" s="6">
        <v>4.9000000000000004</v>
      </c>
      <c r="S33" s="6">
        <v>4.9000000000000004</v>
      </c>
      <c r="T33" s="6">
        <v>4.9000000000000004</v>
      </c>
      <c r="U33" s="6">
        <v>4.9000000000000004</v>
      </c>
      <c r="V33" s="6">
        <v>4.9000000000000004</v>
      </c>
      <c r="W33" s="6">
        <v>4.9000000000000004</v>
      </c>
      <c r="X33" s="6">
        <v>4.9000000000000004</v>
      </c>
      <c r="Y33" s="6">
        <v>4.9000000000000004</v>
      </c>
      <c r="Z33" s="6">
        <v>4.9000000000000004</v>
      </c>
      <c r="AA33" s="6">
        <v>4.9000000000000004</v>
      </c>
      <c r="AB33" s="6">
        <v>4.9000000000000004</v>
      </c>
      <c r="AC33" s="6">
        <v>4.9000000000000004</v>
      </c>
      <c r="AD33" s="6">
        <v>4.8629629629629996</v>
      </c>
      <c r="AE33" s="6">
        <v>4.7888888888889003</v>
      </c>
      <c r="AF33" s="6">
        <v>4.7703703703703999</v>
      </c>
      <c r="AG33" s="6">
        <v>4.7703703703703999</v>
      </c>
      <c r="AH33" s="6">
        <v>4.7703703703703999</v>
      </c>
      <c r="AI33" s="6">
        <v>4.7679245283018998</v>
      </c>
      <c r="AJ33" s="6">
        <v>4.7679245283018998</v>
      </c>
      <c r="AK33" s="6">
        <v>4.7703703703703999</v>
      </c>
      <c r="AL33" s="6">
        <v>4.7703703703703999</v>
      </c>
      <c r="AM33" s="6">
        <v>4.7703703703703999</v>
      </c>
      <c r="AN33" s="6">
        <v>4.7703703703703999</v>
      </c>
      <c r="AO33" s="6">
        <v>4.7703703703703999</v>
      </c>
      <c r="AP33" s="6">
        <v>4.7703703703703999</v>
      </c>
      <c r="AQ33" s="6">
        <v>4.7703703703703999</v>
      </c>
      <c r="AR33" s="6">
        <v>4.7703703703703999</v>
      </c>
      <c r="AS33" s="6">
        <v>4.7703703703703999</v>
      </c>
      <c r="AT33" s="6">
        <v>4.7703703703703999</v>
      </c>
      <c r="AU33" s="6">
        <v>4.7703703703703999</v>
      </c>
      <c r="AV33" s="6">
        <v>4.7703703703703999</v>
      </c>
      <c r="AW33" s="6">
        <v>4.7703703703703999</v>
      </c>
      <c r="AX33" s="6">
        <v>4.7703703703703999</v>
      </c>
      <c r="AY33" s="6">
        <v>4.7703703703703999</v>
      </c>
      <c r="AZ33" s="6">
        <v>4.7703703703703999</v>
      </c>
      <c r="BA33" s="6">
        <v>4.7727272727273</v>
      </c>
      <c r="BB33" s="6">
        <v>4.7727272727273</v>
      </c>
      <c r="BC33" s="6">
        <v>4.7888888888889003</v>
      </c>
      <c r="BD33" s="6">
        <v>4.7888888888889003</v>
      </c>
      <c r="BE33" s="6">
        <v>4.7888888888889003</v>
      </c>
      <c r="BF33" s="6">
        <v>4.7888888888889003</v>
      </c>
      <c r="BG33" s="6">
        <v>4.7888888888889003</v>
      </c>
      <c r="BH33" s="6">
        <v>4.7888888888889003</v>
      </c>
      <c r="BI33" s="6">
        <v>4.7888888888889003</v>
      </c>
      <c r="BJ33" s="6">
        <v>4.7703703703703999</v>
      </c>
      <c r="BK33" s="6">
        <v>4.7703703703703999</v>
      </c>
      <c r="BL33" s="6">
        <v>4.7703703703703999</v>
      </c>
      <c r="BM33" s="6">
        <v>4.7703703703703999</v>
      </c>
      <c r="BN33" s="6">
        <v>4.7703703703703999</v>
      </c>
      <c r="BO33" s="6">
        <v>4.7703703703703999</v>
      </c>
      <c r="BP33" s="6">
        <v>4.7867924528302002</v>
      </c>
      <c r="BQ33" s="6">
        <v>4.7867924528302002</v>
      </c>
      <c r="BR33" s="6">
        <v>4.7867924528302002</v>
      </c>
      <c r="BS33" s="6">
        <v>4.7888888888889003</v>
      </c>
      <c r="BT33" s="6">
        <v>4.9000000000000004</v>
      </c>
      <c r="BU33" s="6">
        <v>4.9000000000000004</v>
      </c>
      <c r="BV33" s="6">
        <v>4.9000000000000004</v>
      </c>
      <c r="BW33" s="6">
        <v>4.9000000000000004</v>
      </c>
    </row>
    <row r="34" spans="1:75" x14ac:dyDescent="0.3">
      <c r="A34" s="1" t="s">
        <v>91</v>
      </c>
      <c r="B34" s="1" t="s">
        <v>34</v>
      </c>
      <c r="C34" s="5">
        <v>7290000144474</v>
      </c>
      <c r="D34" s="6">
        <v>12.464905660376999</v>
      </c>
      <c r="E34" s="6">
        <v>12.425660377358</v>
      </c>
      <c r="F34" s="6">
        <v>12.415849056603999</v>
      </c>
      <c r="G34" s="6">
        <v>12.415849056603999</v>
      </c>
      <c r="H34" s="6">
        <v>12.414999999999999</v>
      </c>
      <c r="I34" s="6">
        <v>12.414999999999999</v>
      </c>
      <c r="J34" s="6">
        <v>12.414999999999999</v>
      </c>
      <c r="K34" s="6">
        <v>12.414999999999999</v>
      </c>
      <c r="L34" s="6">
        <v>12.415849056603999</v>
      </c>
      <c r="M34" s="6">
        <v>12.415849056603999</v>
      </c>
      <c r="N34" s="6">
        <v>12.415849056603999</v>
      </c>
      <c r="O34" s="6">
        <v>12.414999999999999</v>
      </c>
      <c r="P34" s="6">
        <v>12</v>
      </c>
      <c r="Q34" s="6">
        <v>12</v>
      </c>
      <c r="R34" s="6">
        <v>12</v>
      </c>
      <c r="S34" s="6">
        <v>12</v>
      </c>
      <c r="T34" s="6">
        <v>12</v>
      </c>
      <c r="U34" s="6">
        <v>12</v>
      </c>
      <c r="V34" s="6">
        <v>12</v>
      </c>
      <c r="W34" s="6">
        <v>12</v>
      </c>
      <c r="X34" s="6">
        <v>12</v>
      </c>
      <c r="Y34" s="6">
        <v>12</v>
      </c>
      <c r="Z34" s="6">
        <v>12</v>
      </c>
      <c r="AA34" s="6">
        <v>12</v>
      </c>
      <c r="AB34" s="6">
        <v>12</v>
      </c>
      <c r="AC34" s="6">
        <v>12</v>
      </c>
      <c r="AD34" s="6">
        <v>12</v>
      </c>
      <c r="AE34" s="6">
        <v>12</v>
      </c>
      <c r="AF34" s="6">
        <v>12.051851851852</v>
      </c>
      <c r="AG34" s="6">
        <v>12</v>
      </c>
      <c r="AH34" s="6">
        <v>12</v>
      </c>
      <c r="AI34" s="6">
        <v>12</v>
      </c>
      <c r="AJ34" s="6">
        <v>12</v>
      </c>
      <c r="AK34" s="6">
        <v>12</v>
      </c>
      <c r="AL34" s="6">
        <v>12</v>
      </c>
      <c r="AM34" s="6">
        <v>12</v>
      </c>
      <c r="AN34" s="6">
        <v>12</v>
      </c>
      <c r="AO34" s="6">
        <v>12</v>
      </c>
      <c r="AP34" s="6">
        <v>12</v>
      </c>
      <c r="AQ34" s="6">
        <v>12</v>
      </c>
      <c r="AR34" s="6">
        <v>12</v>
      </c>
      <c r="AS34" s="6">
        <v>12</v>
      </c>
      <c r="AT34" s="6">
        <v>12</v>
      </c>
      <c r="AU34" s="6">
        <v>12</v>
      </c>
      <c r="AV34" s="6">
        <v>12</v>
      </c>
      <c r="AW34" s="6">
        <v>12</v>
      </c>
      <c r="AX34" s="6">
        <v>12</v>
      </c>
      <c r="AY34" s="6">
        <v>12</v>
      </c>
      <c r="AZ34" s="6">
        <v>12</v>
      </c>
      <c r="BA34" s="6">
        <v>12</v>
      </c>
      <c r="BB34" s="6">
        <v>12</v>
      </c>
      <c r="BC34" s="6">
        <v>12</v>
      </c>
      <c r="BD34" s="6">
        <v>12</v>
      </c>
      <c r="BE34" s="6">
        <v>12</v>
      </c>
      <c r="BF34" s="6">
        <v>12</v>
      </c>
      <c r="BG34" s="6">
        <v>12</v>
      </c>
      <c r="BH34" s="6">
        <v>12</v>
      </c>
      <c r="BI34" s="6">
        <v>12</v>
      </c>
      <c r="BJ34" s="6">
        <v>12</v>
      </c>
      <c r="BK34" s="6">
        <v>12</v>
      </c>
      <c r="BL34" s="6">
        <v>12</v>
      </c>
      <c r="BM34" s="6">
        <v>12</v>
      </c>
      <c r="BN34" s="6">
        <v>12</v>
      </c>
      <c r="BO34" s="6">
        <v>12</v>
      </c>
      <c r="BP34" s="6">
        <v>12</v>
      </c>
      <c r="BQ34" s="6">
        <v>12</v>
      </c>
      <c r="BR34" s="6">
        <v>12</v>
      </c>
      <c r="BS34" s="6">
        <v>12</v>
      </c>
      <c r="BT34" s="6">
        <v>11</v>
      </c>
      <c r="BU34" s="6">
        <v>11</v>
      </c>
      <c r="BV34" s="6">
        <v>11</v>
      </c>
      <c r="BW34" s="6">
        <v>11</v>
      </c>
    </row>
    <row r="35" spans="1:75" x14ac:dyDescent="0.3">
      <c r="A35" s="1" t="s">
        <v>91</v>
      </c>
      <c r="B35" s="1" t="s">
        <v>35</v>
      </c>
      <c r="C35" s="5">
        <v>7290006983770</v>
      </c>
      <c r="D35" s="6">
        <v>9.77</v>
      </c>
      <c r="E35" s="6">
        <v>9.7905454545454997</v>
      </c>
      <c r="F35" s="6">
        <v>9.77</v>
      </c>
      <c r="G35" s="6">
        <v>9.77</v>
      </c>
      <c r="H35" s="6">
        <v>9.77</v>
      </c>
      <c r="I35" s="6">
        <v>9.77</v>
      </c>
      <c r="J35" s="6">
        <v>9.77</v>
      </c>
      <c r="K35" s="6">
        <v>9.77</v>
      </c>
      <c r="L35" s="6">
        <v>9.77</v>
      </c>
      <c r="M35" s="6">
        <v>9.77</v>
      </c>
      <c r="N35" s="6">
        <v>9.77</v>
      </c>
      <c r="O35" s="6">
        <v>9.7905454545454997</v>
      </c>
      <c r="P35" s="6">
        <v>10.9</v>
      </c>
      <c r="Q35" s="6">
        <v>10.9</v>
      </c>
      <c r="R35" s="6">
        <v>10.9</v>
      </c>
      <c r="S35" s="6">
        <v>10.9</v>
      </c>
      <c r="T35" s="6">
        <v>9.1592592592593007</v>
      </c>
      <c r="U35" s="6">
        <v>9.0481481481480994</v>
      </c>
      <c r="V35" s="6">
        <v>9.0509433962263994</v>
      </c>
      <c r="W35" s="6">
        <v>8.9370370370369994</v>
      </c>
      <c r="X35" s="6">
        <v>8.9</v>
      </c>
      <c r="Y35" s="6">
        <v>8.9</v>
      </c>
      <c r="Z35" s="6">
        <v>8.9</v>
      </c>
      <c r="AA35" s="6">
        <v>8.9</v>
      </c>
      <c r="AB35" s="6">
        <v>8.9</v>
      </c>
      <c r="AC35" s="6">
        <v>8.9</v>
      </c>
      <c r="AD35" s="6">
        <v>8.9</v>
      </c>
      <c r="AE35" s="6">
        <v>8.9</v>
      </c>
      <c r="AF35" s="6">
        <v>8.9</v>
      </c>
      <c r="AG35" s="6">
        <v>8.9</v>
      </c>
      <c r="AH35" s="6">
        <v>8.9</v>
      </c>
      <c r="AI35" s="6">
        <v>8.9</v>
      </c>
      <c r="AJ35" s="6">
        <v>8.9</v>
      </c>
      <c r="AK35" s="6">
        <v>8.9</v>
      </c>
      <c r="AL35" s="6">
        <v>8.9</v>
      </c>
      <c r="AM35" s="6">
        <v>8.9</v>
      </c>
      <c r="AN35" s="6">
        <v>8.9</v>
      </c>
      <c r="AO35" s="6">
        <v>8.9</v>
      </c>
      <c r="AP35" s="6">
        <v>8.9</v>
      </c>
      <c r="AQ35" s="6">
        <v>8.9</v>
      </c>
      <c r="AR35" s="6">
        <v>8.9</v>
      </c>
      <c r="AS35" s="6">
        <v>8.9</v>
      </c>
      <c r="AT35" s="6">
        <v>8.9</v>
      </c>
      <c r="AU35" s="6">
        <v>8.9</v>
      </c>
      <c r="AV35" s="6">
        <v>8.9</v>
      </c>
      <c r="AW35" s="6">
        <v>8.9</v>
      </c>
      <c r="AX35" s="6">
        <v>8.9</v>
      </c>
      <c r="AY35" s="6">
        <v>8.9</v>
      </c>
      <c r="AZ35" s="6">
        <v>8.9</v>
      </c>
      <c r="BA35" s="6">
        <v>8.9</v>
      </c>
      <c r="BB35" s="6">
        <v>8.9</v>
      </c>
      <c r="BC35" s="6">
        <v>8.9</v>
      </c>
      <c r="BD35" s="6">
        <v>8.9</v>
      </c>
      <c r="BE35" s="6">
        <v>8.9</v>
      </c>
      <c r="BF35" s="6">
        <v>8.9</v>
      </c>
      <c r="BG35" s="6">
        <v>8.9</v>
      </c>
      <c r="BH35" s="6">
        <v>8.9</v>
      </c>
      <c r="BI35" s="6">
        <v>8.9</v>
      </c>
      <c r="BJ35" s="6">
        <v>8.9</v>
      </c>
      <c r="BK35" s="6">
        <v>8.9</v>
      </c>
      <c r="BL35" s="6">
        <v>8.9</v>
      </c>
      <c r="BM35" s="6">
        <v>8.9</v>
      </c>
      <c r="BN35" s="6">
        <v>8.9</v>
      </c>
      <c r="BO35" s="6">
        <v>8.9</v>
      </c>
      <c r="BP35" s="6">
        <v>8.9</v>
      </c>
      <c r="BQ35" s="6">
        <v>8.9</v>
      </c>
      <c r="BR35" s="6">
        <v>8.9</v>
      </c>
      <c r="BS35" s="6">
        <v>8.9</v>
      </c>
      <c r="BT35" s="6">
        <v>10.9</v>
      </c>
      <c r="BU35" s="6">
        <v>10.9</v>
      </c>
      <c r="BV35" s="6">
        <v>10.9</v>
      </c>
      <c r="BW35" s="6">
        <v>10.9</v>
      </c>
    </row>
    <row r="36" spans="1:75" x14ac:dyDescent="0.3">
      <c r="A36" s="1" t="s">
        <v>91</v>
      </c>
      <c r="B36" s="1" t="s">
        <v>36</v>
      </c>
      <c r="C36" s="5">
        <v>7290006983787</v>
      </c>
      <c r="D36" s="6">
        <v>9.77</v>
      </c>
      <c r="E36" s="6">
        <v>9.77</v>
      </c>
      <c r="F36" s="6">
        <v>9.77</v>
      </c>
      <c r="G36" s="6">
        <v>9.77</v>
      </c>
      <c r="H36" s="6">
        <v>9.77</v>
      </c>
      <c r="I36" s="6">
        <v>9.77</v>
      </c>
      <c r="J36" s="6">
        <v>9.77</v>
      </c>
      <c r="K36" s="6">
        <v>9.77</v>
      </c>
      <c r="L36" s="6">
        <v>9.77</v>
      </c>
      <c r="M36" s="6">
        <v>9.77</v>
      </c>
      <c r="N36" s="6">
        <v>9.77</v>
      </c>
      <c r="O36" s="6">
        <v>9.77</v>
      </c>
      <c r="P36" s="6">
        <v>10.9</v>
      </c>
      <c r="Q36" s="6">
        <v>10.9</v>
      </c>
      <c r="R36" s="6">
        <v>10.9</v>
      </c>
      <c r="S36" s="6">
        <v>10.9</v>
      </c>
      <c r="T36" s="6">
        <v>9.1264150943396007</v>
      </c>
      <c r="U36" s="6">
        <v>9.0153846153845993</v>
      </c>
      <c r="V36" s="6">
        <v>9.0153846153845993</v>
      </c>
      <c r="W36" s="6">
        <v>8.9384615384614996</v>
      </c>
      <c r="X36" s="6">
        <v>8.9</v>
      </c>
      <c r="Y36" s="6">
        <v>8.9</v>
      </c>
      <c r="Z36" s="6">
        <v>8.9</v>
      </c>
      <c r="AA36" s="6">
        <v>8.9</v>
      </c>
      <c r="AB36" s="6">
        <v>8.9</v>
      </c>
      <c r="AC36" s="6">
        <v>8.9</v>
      </c>
      <c r="AD36" s="6">
        <v>8.9</v>
      </c>
      <c r="AE36" s="6">
        <v>8.9</v>
      </c>
      <c r="AF36" s="6">
        <v>8.9</v>
      </c>
      <c r="AG36" s="6">
        <v>8.9</v>
      </c>
      <c r="AH36" s="6">
        <v>8.9</v>
      </c>
      <c r="AI36" s="6">
        <v>8.9</v>
      </c>
      <c r="AJ36" s="6">
        <v>8.9370370370369994</v>
      </c>
      <c r="AK36" s="6">
        <v>8.9</v>
      </c>
      <c r="AL36" s="6">
        <v>8.9</v>
      </c>
      <c r="AM36" s="6">
        <v>8.9</v>
      </c>
      <c r="AN36" s="6">
        <v>8.9</v>
      </c>
      <c r="AO36" s="6">
        <v>8.9</v>
      </c>
      <c r="AP36" s="6">
        <v>8.9</v>
      </c>
      <c r="AQ36" s="6">
        <v>8.9</v>
      </c>
      <c r="AR36" s="6">
        <v>8.9</v>
      </c>
      <c r="AS36" s="6">
        <v>8.9</v>
      </c>
      <c r="AT36" s="6">
        <v>8.9</v>
      </c>
      <c r="AU36" s="6">
        <v>8.9</v>
      </c>
      <c r="AV36" s="6">
        <v>8.9</v>
      </c>
      <c r="AW36" s="6">
        <v>8.9</v>
      </c>
      <c r="AX36" s="6">
        <v>8.9</v>
      </c>
      <c r="AY36" s="6">
        <v>8.9</v>
      </c>
      <c r="AZ36" s="6">
        <v>8.9</v>
      </c>
      <c r="BA36" s="6">
        <v>8.9</v>
      </c>
      <c r="BB36" s="6">
        <v>8.9</v>
      </c>
      <c r="BC36" s="6">
        <v>8.9</v>
      </c>
      <c r="BD36" s="6">
        <v>8.9</v>
      </c>
      <c r="BE36" s="6">
        <v>8.9</v>
      </c>
      <c r="BF36" s="6">
        <v>8.9</v>
      </c>
      <c r="BG36" s="6">
        <v>8.9</v>
      </c>
      <c r="BH36" s="6">
        <v>8.9</v>
      </c>
      <c r="BI36" s="6">
        <v>8.9</v>
      </c>
      <c r="BJ36" s="6">
        <v>8.9</v>
      </c>
      <c r="BK36" s="6">
        <v>8.9</v>
      </c>
      <c r="BL36" s="6">
        <v>8.9</v>
      </c>
      <c r="BM36" s="6">
        <v>8.9</v>
      </c>
      <c r="BN36" s="6">
        <v>8.9</v>
      </c>
      <c r="BO36" s="6">
        <v>8.9</v>
      </c>
      <c r="BP36" s="6">
        <v>8.9</v>
      </c>
      <c r="BQ36" s="6">
        <v>8.9</v>
      </c>
      <c r="BR36" s="6">
        <v>8.9</v>
      </c>
      <c r="BS36" s="6">
        <v>8.9</v>
      </c>
      <c r="BT36" s="6">
        <v>10.9</v>
      </c>
      <c r="BU36" s="6">
        <v>10.9</v>
      </c>
      <c r="BV36" s="6">
        <v>10.9</v>
      </c>
      <c r="BW36" s="6">
        <v>10.9</v>
      </c>
    </row>
    <row r="37" spans="1:75" x14ac:dyDescent="0.3">
      <c r="A37" s="1" t="s">
        <v>91</v>
      </c>
      <c r="B37" s="1" t="s">
        <v>37</v>
      </c>
      <c r="C37" s="5">
        <v>7290112494351</v>
      </c>
      <c r="D37" s="6">
        <v>16.899999999999999</v>
      </c>
      <c r="E37" s="6">
        <v>16.899999999999999</v>
      </c>
      <c r="F37" s="6">
        <v>16.899999999999999</v>
      </c>
      <c r="G37" s="6">
        <v>16.899999999999999</v>
      </c>
      <c r="H37" s="6">
        <v>16.899999999999999</v>
      </c>
      <c r="I37" s="6">
        <v>16.899999999999999</v>
      </c>
      <c r="J37" s="6">
        <v>16.899999999999999</v>
      </c>
      <c r="K37" s="6">
        <v>16.899999999999999</v>
      </c>
      <c r="L37" s="6">
        <v>16.899999999999999</v>
      </c>
      <c r="M37" s="6">
        <v>16.899999999999999</v>
      </c>
      <c r="N37" s="6">
        <v>16.899999999999999</v>
      </c>
      <c r="O37" s="6">
        <v>16.899999999999999</v>
      </c>
      <c r="P37" s="6">
        <v>16.899999999999999</v>
      </c>
      <c r="Q37" s="6">
        <v>16.899999999999999</v>
      </c>
      <c r="R37" s="6">
        <v>16.899999999999999</v>
      </c>
      <c r="S37" s="6">
        <v>16.899999999999999</v>
      </c>
      <c r="T37" s="6">
        <v>16.899999999999999</v>
      </c>
      <c r="U37" s="6">
        <v>16.899999999999999</v>
      </c>
      <c r="V37" s="6">
        <v>16.899999999999999</v>
      </c>
      <c r="W37" s="6">
        <v>16.899999999999999</v>
      </c>
      <c r="X37" s="6">
        <v>16.899999999999999</v>
      </c>
      <c r="Y37" s="6">
        <v>16.899999999999999</v>
      </c>
      <c r="Z37" s="6">
        <v>16.899999999999999</v>
      </c>
      <c r="AA37" s="6">
        <v>16.899999999999999</v>
      </c>
      <c r="AB37" s="6">
        <v>16.899999999999999</v>
      </c>
      <c r="AC37" s="6">
        <v>16.899999999999999</v>
      </c>
      <c r="AD37" s="6">
        <v>16.899999999999999</v>
      </c>
      <c r="AE37" s="6">
        <v>16.899999999999999</v>
      </c>
      <c r="AF37" s="6">
        <v>16.899999999999999</v>
      </c>
      <c r="AG37" s="6">
        <v>16.899999999999999</v>
      </c>
      <c r="AH37" s="6">
        <v>16.899999999999999</v>
      </c>
      <c r="AI37" s="6">
        <v>16.899999999999999</v>
      </c>
      <c r="AJ37" s="6">
        <v>16.899999999999999</v>
      </c>
      <c r="AK37" s="6">
        <v>16.899999999999999</v>
      </c>
      <c r="AL37" s="6">
        <v>16.899999999999999</v>
      </c>
      <c r="AM37" s="6">
        <v>16.899999999999999</v>
      </c>
      <c r="AN37" s="6">
        <v>16.899999999999999</v>
      </c>
      <c r="AO37" s="6">
        <v>16.899999999999999</v>
      </c>
      <c r="AP37" s="6">
        <v>16.899999999999999</v>
      </c>
      <c r="AQ37" s="6">
        <v>16.899999999999999</v>
      </c>
      <c r="AR37" s="6">
        <v>16.899999999999999</v>
      </c>
      <c r="AS37" s="6">
        <v>16.899999999999999</v>
      </c>
      <c r="AT37" s="6">
        <v>16.899999999999999</v>
      </c>
      <c r="AU37" s="6">
        <v>16.899999999999999</v>
      </c>
      <c r="AV37" s="6">
        <v>16.899999999999999</v>
      </c>
      <c r="AW37" s="6">
        <v>16.899999999999999</v>
      </c>
      <c r="AX37" s="6">
        <v>16.899999999999999</v>
      </c>
      <c r="AY37" s="6">
        <v>16.899999999999999</v>
      </c>
      <c r="AZ37" s="6">
        <v>16.899999999999999</v>
      </c>
      <c r="BA37" s="6">
        <v>16.899999999999999</v>
      </c>
      <c r="BB37" s="6">
        <v>16.899999999999999</v>
      </c>
      <c r="BC37" s="6">
        <v>16.899999999999999</v>
      </c>
      <c r="BD37" s="6">
        <v>16.899999999999999</v>
      </c>
      <c r="BE37" s="6">
        <v>16.899999999999999</v>
      </c>
      <c r="BF37" s="6">
        <v>16.899999999999999</v>
      </c>
      <c r="BG37" s="6">
        <v>16.899999999999999</v>
      </c>
      <c r="BH37" s="6">
        <v>16.899999999999999</v>
      </c>
      <c r="BI37" s="6">
        <v>16.899999999999999</v>
      </c>
      <c r="BJ37" s="6">
        <v>16.899999999999999</v>
      </c>
      <c r="BK37" s="6">
        <v>16.899999999999999</v>
      </c>
      <c r="BL37" s="6">
        <v>16.899999999999999</v>
      </c>
      <c r="BM37" s="6">
        <v>16.899999999999999</v>
      </c>
      <c r="BN37" s="6">
        <v>16.899999999999999</v>
      </c>
      <c r="BO37" s="6">
        <v>16.899999999999999</v>
      </c>
      <c r="BP37" s="6">
        <v>16.899999999999999</v>
      </c>
      <c r="BQ37" s="6">
        <v>16.899999999999999</v>
      </c>
      <c r="BR37" s="6">
        <v>16.899999999999999</v>
      </c>
      <c r="BS37" s="6">
        <v>16.899999999999999</v>
      </c>
      <c r="BT37" s="6">
        <v>16.899999999999999</v>
      </c>
      <c r="BU37" s="6">
        <v>16.899999999999999</v>
      </c>
      <c r="BV37" s="6">
        <v>16.899999999999999</v>
      </c>
      <c r="BW37" s="6">
        <v>16.899999999999999</v>
      </c>
    </row>
    <row r="38" spans="1:75" x14ac:dyDescent="0.3">
      <c r="A38" s="1" t="s">
        <v>91</v>
      </c>
      <c r="B38" s="1" t="s">
        <v>38</v>
      </c>
      <c r="C38" s="5">
        <v>7290112495006</v>
      </c>
      <c r="D38" s="6">
        <v>23.9</v>
      </c>
      <c r="E38" s="6">
        <v>23.9</v>
      </c>
      <c r="F38" s="6">
        <v>23.9</v>
      </c>
      <c r="G38" s="6">
        <v>23.9</v>
      </c>
      <c r="H38" s="6">
        <v>23.9</v>
      </c>
      <c r="I38" s="6">
        <v>23.9</v>
      </c>
      <c r="J38" s="6">
        <v>23.9</v>
      </c>
      <c r="K38" s="6">
        <v>23.9</v>
      </c>
      <c r="L38" s="6">
        <v>23.9</v>
      </c>
      <c r="M38" s="6">
        <v>23.9</v>
      </c>
      <c r="N38" s="6">
        <v>23.9</v>
      </c>
      <c r="O38" s="6">
        <v>23.9</v>
      </c>
      <c r="P38" s="6">
        <v>23.9</v>
      </c>
      <c r="Q38" s="6">
        <v>23.427272727272999</v>
      </c>
      <c r="R38" s="6">
        <v>21.936363636364</v>
      </c>
      <c r="S38" s="6">
        <v>21.9</v>
      </c>
      <c r="T38" s="6">
        <v>21.9</v>
      </c>
      <c r="U38" s="6">
        <v>21.9</v>
      </c>
      <c r="V38" s="6">
        <v>21.9</v>
      </c>
      <c r="W38" s="6">
        <v>21.9</v>
      </c>
      <c r="X38" s="6">
        <v>21.9</v>
      </c>
      <c r="Y38" s="6">
        <v>21.9</v>
      </c>
      <c r="Z38" s="6">
        <v>21.9</v>
      </c>
      <c r="AA38" s="6">
        <v>21.9</v>
      </c>
      <c r="AB38" s="6">
        <v>21.9</v>
      </c>
      <c r="AC38" s="6">
        <v>21.9</v>
      </c>
      <c r="AD38" s="6">
        <v>21.9</v>
      </c>
      <c r="AE38" s="6">
        <v>20.260000000000002</v>
      </c>
      <c r="AF38" s="6">
        <v>19.940000000000001</v>
      </c>
      <c r="AG38" s="6">
        <v>19.940000000000001</v>
      </c>
      <c r="AH38" s="6">
        <v>19.899999999999999</v>
      </c>
      <c r="AI38" s="6">
        <v>19.899999999999999</v>
      </c>
      <c r="AJ38" s="6">
        <v>19.899999999999999</v>
      </c>
      <c r="AK38" s="6">
        <v>19.899999999999999</v>
      </c>
      <c r="AL38" s="6">
        <v>19.899999999999999</v>
      </c>
      <c r="AM38" s="6">
        <v>19.899999999999999</v>
      </c>
      <c r="AN38" s="6">
        <v>19.899999999999999</v>
      </c>
      <c r="AO38" s="6">
        <v>19.899999999999999</v>
      </c>
      <c r="AP38" s="6">
        <v>19.899999999999999</v>
      </c>
      <c r="AQ38" s="6">
        <v>19.899999999999999</v>
      </c>
      <c r="AR38" s="6">
        <v>19.899999999999999</v>
      </c>
      <c r="AS38" s="6">
        <v>19.899999999999999</v>
      </c>
      <c r="AT38" s="6">
        <v>19.899999999999999</v>
      </c>
      <c r="AU38" s="6">
        <v>19.899999999999999</v>
      </c>
      <c r="AV38" s="6">
        <v>19.899999999999999</v>
      </c>
      <c r="AW38" s="6">
        <v>19.899999999999999</v>
      </c>
      <c r="AX38" s="6">
        <v>19.899999999999999</v>
      </c>
      <c r="AY38" s="6">
        <v>19.899999999999999</v>
      </c>
      <c r="AZ38" s="6">
        <v>19.899999999999999</v>
      </c>
      <c r="BA38" s="6">
        <v>22.257142857142998</v>
      </c>
      <c r="BB38" s="6">
        <v>23.9</v>
      </c>
      <c r="BC38" s="6">
        <v>23.9</v>
      </c>
      <c r="BD38" s="6">
        <v>23.9</v>
      </c>
      <c r="BE38" s="6">
        <v>23.9</v>
      </c>
      <c r="BF38" s="6">
        <v>23.9</v>
      </c>
      <c r="BG38" s="6">
        <v>23.9</v>
      </c>
      <c r="BH38" s="6">
        <v>23.9</v>
      </c>
      <c r="BI38" s="6">
        <v>23.9</v>
      </c>
      <c r="BJ38" s="6">
        <v>23.9</v>
      </c>
      <c r="BK38" s="6">
        <v>23.9</v>
      </c>
      <c r="BL38" s="6">
        <v>23.9</v>
      </c>
      <c r="BM38" s="6">
        <v>23.9</v>
      </c>
      <c r="BN38" s="6">
        <v>23.9</v>
      </c>
      <c r="BO38" s="6">
        <v>23.9</v>
      </c>
      <c r="BP38" s="6">
        <v>23.9</v>
      </c>
      <c r="BQ38" s="6">
        <v>23.9</v>
      </c>
      <c r="BR38" s="6">
        <v>23.9</v>
      </c>
      <c r="BS38" s="6">
        <v>23.9</v>
      </c>
      <c r="BT38" s="6">
        <v>23.9</v>
      </c>
      <c r="BU38" s="6">
        <v>23.9</v>
      </c>
      <c r="BV38" s="6">
        <v>23.9</v>
      </c>
      <c r="BW38" s="6">
        <v>23.9</v>
      </c>
    </row>
    <row r="39" spans="1:75" x14ac:dyDescent="0.3">
      <c r="A39" s="1" t="s">
        <v>91</v>
      </c>
      <c r="B39" s="1" t="s">
        <v>39</v>
      </c>
      <c r="C39" s="5">
        <v>7290000170053</v>
      </c>
      <c r="D39" s="6">
        <v>4.4800000000000004</v>
      </c>
      <c r="E39" s="6">
        <v>4.4800000000000004</v>
      </c>
      <c r="F39" s="6">
        <v>4.4800000000000004</v>
      </c>
      <c r="G39" s="6">
        <v>4.4800000000000004</v>
      </c>
      <c r="H39" s="6">
        <v>4.4800000000000004</v>
      </c>
      <c r="I39" s="6">
        <v>4.4800000000000004</v>
      </c>
      <c r="J39" s="6">
        <v>4.4800000000000004</v>
      </c>
      <c r="K39" s="6">
        <v>4.47</v>
      </c>
      <c r="L39" s="6">
        <v>4.47</v>
      </c>
      <c r="M39" s="6">
        <v>4.47</v>
      </c>
      <c r="N39" s="6">
        <v>4.47</v>
      </c>
      <c r="O39" s="6">
        <v>4.47</v>
      </c>
      <c r="P39" s="6">
        <v>4.9800000000000004</v>
      </c>
      <c r="Q39" s="6">
        <v>4.9800000000000004</v>
      </c>
      <c r="R39" s="6">
        <v>4.9800000000000004</v>
      </c>
      <c r="S39" s="6">
        <v>4.6500000000000004</v>
      </c>
      <c r="T39" s="6">
        <v>4.49</v>
      </c>
      <c r="U39" s="6">
        <v>4.49</v>
      </c>
      <c r="V39" s="6">
        <v>4.5</v>
      </c>
      <c r="W39" s="6">
        <v>4.5</v>
      </c>
      <c r="X39" s="6">
        <v>4.49</v>
      </c>
      <c r="Y39" s="6">
        <v>4.49</v>
      </c>
      <c r="Z39" s="6">
        <v>4.49</v>
      </c>
      <c r="AA39" s="6">
        <v>4.49</v>
      </c>
      <c r="AB39" s="6">
        <v>4.49</v>
      </c>
      <c r="AC39" s="6">
        <v>4.49</v>
      </c>
      <c r="AD39" s="6">
        <v>4.49</v>
      </c>
      <c r="AE39" s="6">
        <v>4.49</v>
      </c>
      <c r="AF39" s="6">
        <v>4.49</v>
      </c>
      <c r="AG39" s="6">
        <v>4.49</v>
      </c>
      <c r="AH39" s="6">
        <v>4.49</v>
      </c>
      <c r="AI39" s="6">
        <v>4.49</v>
      </c>
      <c r="AJ39" s="6">
        <v>4.49</v>
      </c>
      <c r="AK39" s="6">
        <v>4.49</v>
      </c>
      <c r="AL39" s="6">
        <v>4.49</v>
      </c>
      <c r="AM39" s="6">
        <v>4.49</v>
      </c>
      <c r="AN39" s="6">
        <v>4.49</v>
      </c>
      <c r="AO39" s="6">
        <v>4.49</v>
      </c>
      <c r="AP39" s="6">
        <v>4.49</v>
      </c>
      <c r="AQ39" s="6">
        <v>4.49</v>
      </c>
      <c r="AR39" s="6">
        <v>4.49</v>
      </c>
      <c r="AS39" s="6">
        <v>4.49</v>
      </c>
      <c r="AT39" s="6">
        <v>4.49</v>
      </c>
      <c r="AU39" s="6">
        <v>4.49</v>
      </c>
      <c r="AV39" s="6">
        <v>4.49</v>
      </c>
      <c r="AW39" s="6">
        <v>4.49</v>
      </c>
      <c r="AX39" s="6">
        <v>4.49</v>
      </c>
      <c r="AY39" s="6">
        <v>4.49</v>
      </c>
      <c r="AZ39" s="6">
        <v>4.49</v>
      </c>
      <c r="BA39" s="6">
        <v>4.49</v>
      </c>
      <c r="BB39" s="6">
        <v>4.49</v>
      </c>
      <c r="BC39" s="6">
        <v>4.49</v>
      </c>
      <c r="BD39" s="6">
        <v>4.49</v>
      </c>
      <c r="BE39" s="6">
        <v>4.49</v>
      </c>
      <c r="BF39" s="6">
        <v>4.49</v>
      </c>
      <c r="BG39" s="6">
        <v>4.49</v>
      </c>
      <c r="BH39" s="6">
        <v>4.49</v>
      </c>
      <c r="BI39" s="6">
        <v>4.49</v>
      </c>
      <c r="BJ39" s="6">
        <v>4.49</v>
      </c>
      <c r="BK39" s="6">
        <v>4.49</v>
      </c>
      <c r="BL39" s="6">
        <v>4.49</v>
      </c>
      <c r="BM39" s="6">
        <v>4.49</v>
      </c>
      <c r="BN39" s="6">
        <v>4.49</v>
      </c>
      <c r="BO39" s="6">
        <v>4.49</v>
      </c>
      <c r="BP39" s="6">
        <v>4.49</v>
      </c>
      <c r="BQ39" s="6">
        <v>4.49</v>
      </c>
      <c r="BR39" s="6">
        <v>4.49</v>
      </c>
      <c r="BS39" s="6">
        <v>4.49</v>
      </c>
      <c r="BT39" s="6">
        <v>5.6124999999999998</v>
      </c>
      <c r="BU39" s="6">
        <v>5.3714285714286003</v>
      </c>
      <c r="BV39" s="6">
        <v>5.3267857142857</v>
      </c>
      <c r="BW39" s="6">
        <v>5.3267857142857</v>
      </c>
    </row>
    <row r="40" spans="1:75" x14ac:dyDescent="0.3">
      <c r="A40" s="1" t="s">
        <v>91</v>
      </c>
      <c r="B40" s="1" t="s">
        <v>40</v>
      </c>
      <c r="C40" s="5">
        <v>7290005838002</v>
      </c>
      <c r="D40" s="6">
        <v>3.9</v>
      </c>
      <c r="E40" s="6">
        <v>3.9</v>
      </c>
      <c r="F40" s="6">
        <v>3.9</v>
      </c>
      <c r="G40" s="6">
        <v>3.9</v>
      </c>
      <c r="H40" s="6">
        <v>3.9</v>
      </c>
      <c r="I40" s="6">
        <v>3.9</v>
      </c>
      <c r="J40" s="6">
        <v>3.9</v>
      </c>
      <c r="K40" s="6">
        <v>3.9</v>
      </c>
      <c r="L40" s="6">
        <v>3.9</v>
      </c>
      <c r="M40" s="6">
        <v>3.9</v>
      </c>
      <c r="N40" s="6">
        <v>3.9</v>
      </c>
      <c r="O40" s="6">
        <v>3.9</v>
      </c>
      <c r="P40" s="6">
        <v>3.9</v>
      </c>
      <c r="Q40" s="6">
        <v>3.9</v>
      </c>
      <c r="R40" s="6">
        <v>3.9</v>
      </c>
      <c r="S40" s="6">
        <v>3.9</v>
      </c>
      <c r="T40" s="6">
        <v>3.9</v>
      </c>
      <c r="U40" s="6">
        <v>3.9</v>
      </c>
      <c r="V40" s="6">
        <v>3.9</v>
      </c>
      <c r="W40" s="6">
        <v>3.9</v>
      </c>
      <c r="X40" s="6">
        <v>3.9</v>
      </c>
      <c r="Y40" s="6">
        <v>3.9</v>
      </c>
      <c r="Z40" s="6">
        <v>3.9</v>
      </c>
      <c r="AA40" s="6">
        <v>3.9</v>
      </c>
      <c r="AB40" s="6">
        <v>3.9</v>
      </c>
      <c r="AC40" s="6">
        <v>3.9</v>
      </c>
      <c r="AD40" s="6">
        <v>3.9</v>
      </c>
      <c r="AE40" s="6">
        <v>3.9</v>
      </c>
      <c r="AF40" s="6">
        <v>3.9</v>
      </c>
      <c r="AG40" s="6">
        <v>3.9</v>
      </c>
      <c r="AH40" s="6">
        <v>3.9</v>
      </c>
      <c r="AI40" s="6">
        <v>3.9</v>
      </c>
      <c r="AJ40" s="6">
        <v>3.9</v>
      </c>
      <c r="AK40" s="6">
        <v>3.9</v>
      </c>
      <c r="AL40" s="6">
        <v>3.9</v>
      </c>
      <c r="AM40" s="6">
        <v>3.9</v>
      </c>
      <c r="AN40" s="6">
        <v>3.9</v>
      </c>
      <c r="AO40" s="6">
        <v>3.9</v>
      </c>
      <c r="AP40" s="6">
        <v>3.9</v>
      </c>
      <c r="AQ40" s="6">
        <v>3.9</v>
      </c>
      <c r="AR40" s="6">
        <v>3.9</v>
      </c>
      <c r="AS40" s="6">
        <v>3.9</v>
      </c>
      <c r="AT40" s="6">
        <v>3.9</v>
      </c>
      <c r="AU40" s="6">
        <v>3.9</v>
      </c>
      <c r="AV40" s="6">
        <v>3.9</v>
      </c>
      <c r="AW40" s="6">
        <v>3.9</v>
      </c>
      <c r="AX40" s="6">
        <v>3.9</v>
      </c>
      <c r="AY40" s="6">
        <v>3.9</v>
      </c>
      <c r="AZ40" s="6">
        <v>3.9</v>
      </c>
      <c r="BA40" s="6">
        <v>3.9</v>
      </c>
      <c r="BB40" s="6">
        <v>3.9</v>
      </c>
      <c r="BC40" s="6">
        <v>3.9</v>
      </c>
      <c r="BD40" s="6">
        <v>3.9</v>
      </c>
      <c r="BE40" s="6">
        <v>3.9</v>
      </c>
      <c r="BF40" s="6">
        <v>3.9</v>
      </c>
      <c r="BG40" s="6">
        <v>3.9</v>
      </c>
      <c r="BH40" s="6">
        <v>3.9</v>
      </c>
      <c r="BI40" s="6">
        <v>3.9</v>
      </c>
      <c r="BJ40" s="6">
        <v>3.9</v>
      </c>
      <c r="BK40" s="6">
        <v>3.9</v>
      </c>
      <c r="BL40" s="6">
        <v>3.9</v>
      </c>
      <c r="BM40" s="6">
        <v>3.9</v>
      </c>
      <c r="BN40" s="6">
        <v>3.9</v>
      </c>
      <c r="BO40" s="6">
        <v>3.9</v>
      </c>
      <c r="BP40" s="6">
        <v>3.9</v>
      </c>
      <c r="BQ40" s="6">
        <v>3.9</v>
      </c>
      <c r="BR40" s="6">
        <v>3.9</v>
      </c>
      <c r="BS40" s="6">
        <v>3.9</v>
      </c>
      <c r="BT40" s="6">
        <v>3.9</v>
      </c>
      <c r="BU40" s="6">
        <v>3.9</v>
      </c>
      <c r="BV40" s="6">
        <v>3.9</v>
      </c>
      <c r="BW40" s="6">
        <v>3.9</v>
      </c>
    </row>
    <row r="41" spans="1:75" x14ac:dyDescent="0.3">
      <c r="A41" s="1" t="s">
        <v>91</v>
      </c>
      <c r="B41" s="1" t="s">
        <v>41</v>
      </c>
      <c r="C41" s="5">
        <v>72940761</v>
      </c>
      <c r="D41" s="6">
        <v>2.8854545454545</v>
      </c>
      <c r="E41" s="6">
        <v>2.8854545454545</v>
      </c>
      <c r="F41" s="6">
        <v>2.8854545454545</v>
      </c>
      <c r="G41" s="6">
        <v>2.8854545454545</v>
      </c>
      <c r="H41" s="6">
        <v>2.8854545454545</v>
      </c>
      <c r="I41" s="6">
        <v>2.8854545454545</v>
      </c>
      <c r="J41" s="6">
        <v>2.8854545454545</v>
      </c>
      <c r="K41" s="6">
        <v>2.8854545454545</v>
      </c>
      <c r="L41" s="6">
        <v>2.8854545454545</v>
      </c>
      <c r="M41" s="6">
        <v>2.8854545454545</v>
      </c>
      <c r="N41" s="6">
        <v>2.8854545454545</v>
      </c>
      <c r="O41" s="6">
        <v>2.8854545454545</v>
      </c>
      <c r="P41" s="6">
        <v>2.9</v>
      </c>
      <c r="Q41" s="6">
        <v>2.9</v>
      </c>
      <c r="R41" s="6">
        <v>2.9</v>
      </c>
      <c r="S41" s="6">
        <v>2.9</v>
      </c>
      <c r="T41" s="6">
        <v>2.9</v>
      </c>
      <c r="U41" s="6">
        <v>2.9</v>
      </c>
      <c r="V41" s="6">
        <v>2.9</v>
      </c>
      <c r="W41" s="6">
        <v>2.9</v>
      </c>
      <c r="X41" s="6">
        <v>2.9</v>
      </c>
      <c r="Y41" s="6">
        <v>2.9</v>
      </c>
      <c r="Z41" s="6">
        <v>2.9</v>
      </c>
      <c r="AA41" s="6">
        <v>2.9</v>
      </c>
      <c r="AB41" s="6">
        <v>2.9</v>
      </c>
      <c r="AC41" s="6">
        <v>2.9</v>
      </c>
      <c r="AD41" s="6">
        <v>2.9</v>
      </c>
      <c r="AE41" s="6">
        <v>2.9</v>
      </c>
      <c r="AF41" s="6">
        <v>2.9</v>
      </c>
      <c r="AG41" s="6">
        <v>2.9</v>
      </c>
      <c r="AH41" s="6">
        <v>2.9</v>
      </c>
      <c r="AI41" s="6">
        <v>2.9</v>
      </c>
      <c r="AJ41" s="6">
        <v>2.9</v>
      </c>
      <c r="AK41" s="6">
        <v>2.9</v>
      </c>
      <c r="AL41" s="6">
        <v>2.9</v>
      </c>
      <c r="AM41" s="6">
        <v>2.9</v>
      </c>
      <c r="AN41" s="6">
        <v>2.9</v>
      </c>
      <c r="AO41" s="6">
        <v>2.9</v>
      </c>
      <c r="AP41" s="6">
        <v>2.9</v>
      </c>
      <c r="AQ41" s="6">
        <v>2.9</v>
      </c>
      <c r="AR41" s="6">
        <v>2.9</v>
      </c>
      <c r="AS41" s="6">
        <v>2.9</v>
      </c>
      <c r="AT41" s="6">
        <v>2.9</v>
      </c>
      <c r="AU41" s="6">
        <v>2.9</v>
      </c>
      <c r="AV41" s="6">
        <v>2.9</v>
      </c>
      <c r="AW41" s="6">
        <v>2.9</v>
      </c>
      <c r="AX41" s="6">
        <v>2.9</v>
      </c>
      <c r="AY41" s="6">
        <v>2.9</v>
      </c>
      <c r="AZ41" s="6">
        <v>2.9</v>
      </c>
      <c r="BA41" s="6">
        <v>2.9</v>
      </c>
      <c r="BB41" s="6">
        <v>2.9</v>
      </c>
      <c r="BC41" s="6">
        <v>2.9</v>
      </c>
      <c r="BD41" s="6">
        <v>2.9</v>
      </c>
      <c r="BE41" s="6">
        <v>2.9</v>
      </c>
      <c r="BF41" s="6">
        <v>2.9</v>
      </c>
      <c r="BG41" s="6">
        <v>2.9</v>
      </c>
      <c r="BH41" s="6">
        <v>2.9</v>
      </c>
      <c r="BI41" s="6">
        <v>2.9</v>
      </c>
      <c r="BJ41" s="6">
        <v>2.9</v>
      </c>
      <c r="BK41" s="6">
        <v>2.9</v>
      </c>
      <c r="BL41" s="6">
        <v>2.9</v>
      </c>
      <c r="BM41" s="6">
        <v>2.9</v>
      </c>
      <c r="BN41" s="6">
        <v>2.9</v>
      </c>
      <c r="BO41" s="6">
        <v>2.9</v>
      </c>
      <c r="BP41" s="6">
        <v>2.9</v>
      </c>
      <c r="BQ41" s="6">
        <v>2.9</v>
      </c>
      <c r="BR41" s="6">
        <v>2.9</v>
      </c>
      <c r="BS41" s="6">
        <v>2.9</v>
      </c>
      <c r="BT41" s="6">
        <v>2.9</v>
      </c>
      <c r="BU41" s="6">
        <v>2.9</v>
      </c>
      <c r="BV41" s="6">
        <v>2.9</v>
      </c>
      <c r="BW41" s="6">
        <v>2.9</v>
      </c>
    </row>
    <row r="42" spans="1:75" x14ac:dyDescent="0.3">
      <c r="A42" s="1" t="s">
        <v>91</v>
      </c>
      <c r="B42" s="1" t="s">
        <v>42</v>
      </c>
      <c r="C42" s="5">
        <v>7290000066318</v>
      </c>
      <c r="D42" s="6">
        <v>3.32</v>
      </c>
      <c r="E42" s="6">
        <v>3.32</v>
      </c>
      <c r="F42" s="6">
        <v>3.32</v>
      </c>
      <c r="G42" s="6">
        <v>3.32</v>
      </c>
      <c r="H42" s="6">
        <v>3.32</v>
      </c>
      <c r="I42" s="6">
        <v>3.32</v>
      </c>
      <c r="J42" s="6">
        <v>3.32</v>
      </c>
      <c r="K42" s="6">
        <v>3.32</v>
      </c>
      <c r="L42" s="6">
        <v>3.32</v>
      </c>
      <c r="M42" s="6">
        <v>3.32</v>
      </c>
      <c r="N42" s="6">
        <v>3.32</v>
      </c>
      <c r="O42" s="6">
        <v>3.32</v>
      </c>
      <c r="P42" s="6">
        <v>3.42</v>
      </c>
      <c r="Q42" s="6">
        <v>3.34</v>
      </c>
      <c r="R42" s="6">
        <v>3.34</v>
      </c>
      <c r="S42" s="6">
        <v>3.33</v>
      </c>
      <c r="T42" s="6">
        <v>3.33</v>
      </c>
      <c r="U42" s="6">
        <v>3.33</v>
      </c>
      <c r="V42" s="6">
        <v>3.33</v>
      </c>
      <c r="W42" s="6">
        <v>3.33</v>
      </c>
      <c r="X42" s="6">
        <v>3.33</v>
      </c>
      <c r="Y42" s="6">
        <v>3.33</v>
      </c>
      <c r="Z42" s="6">
        <v>3.32</v>
      </c>
      <c r="AA42" s="6">
        <v>3.32</v>
      </c>
      <c r="AB42" s="6">
        <v>3.32</v>
      </c>
      <c r="AC42" s="6">
        <v>3.32</v>
      </c>
      <c r="AD42" s="6">
        <v>3.32</v>
      </c>
      <c r="AE42" s="6">
        <v>3.32</v>
      </c>
      <c r="AF42" s="6">
        <v>3.32</v>
      </c>
      <c r="AG42" s="6">
        <v>3.32</v>
      </c>
      <c r="AH42" s="6">
        <v>3.32</v>
      </c>
      <c r="AI42" s="6">
        <v>3.32</v>
      </c>
      <c r="AJ42" s="6">
        <v>3.32</v>
      </c>
      <c r="AK42" s="6">
        <v>3.32</v>
      </c>
      <c r="AL42" s="6">
        <v>2.73</v>
      </c>
      <c r="AM42" s="6">
        <v>2.73</v>
      </c>
      <c r="AN42" s="6">
        <v>2.73</v>
      </c>
      <c r="AO42" s="6">
        <v>2.73</v>
      </c>
      <c r="AP42" s="6">
        <v>3.32</v>
      </c>
      <c r="AQ42" s="6">
        <v>3.32</v>
      </c>
      <c r="AR42" s="6">
        <v>3.32</v>
      </c>
      <c r="AS42" s="6">
        <v>3.32</v>
      </c>
      <c r="AT42" s="6">
        <v>3.32</v>
      </c>
      <c r="AU42" s="6">
        <v>3.32</v>
      </c>
      <c r="AV42" s="6">
        <v>3.32</v>
      </c>
      <c r="AW42" s="6">
        <v>3.32</v>
      </c>
      <c r="AX42" s="6">
        <v>3.32</v>
      </c>
      <c r="AY42" s="6">
        <v>3.32</v>
      </c>
      <c r="AZ42" s="6">
        <v>3.32</v>
      </c>
      <c r="BA42" s="6">
        <v>3.32</v>
      </c>
      <c r="BB42" s="6">
        <v>3.32</v>
      </c>
      <c r="BC42" s="6">
        <v>3.32</v>
      </c>
      <c r="BD42" s="6">
        <v>3.32</v>
      </c>
      <c r="BE42" s="6">
        <v>3.32</v>
      </c>
      <c r="BF42" s="6">
        <v>3.32</v>
      </c>
      <c r="BG42" s="6">
        <v>3.32</v>
      </c>
      <c r="BH42" s="6">
        <v>3.32</v>
      </c>
      <c r="BI42" s="6">
        <v>3.32</v>
      </c>
      <c r="BJ42" s="6">
        <v>3.32</v>
      </c>
      <c r="BK42" s="6">
        <v>3.32</v>
      </c>
      <c r="BL42" s="6">
        <v>3.32</v>
      </c>
      <c r="BM42" s="6">
        <v>3.32</v>
      </c>
      <c r="BN42" s="6">
        <v>3.32</v>
      </c>
      <c r="BO42" s="6">
        <v>3.32</v>
      </c>
      <c r="BP42" s="6">
        <v>3.32</v>
      </c>
      <c r="BQ42" s="6">
        <v>3.32</v>
      </c>
      <c r="BR42" s="6">
        <v>3.32</v>
      </c>
      <c r="BS42" s="6">
        <v>3.32</v>
      </c>
      <c r="BT42" s="6">
        <v>3.5</v>
      </c>
      <c r="BU42" s="6">
        <v>3.37</v>
      </c>
      <c r="BV42" s="6">
        <v>3.34</v>
      </c>
      <c r="BW42" s="6">
        <v>3.34</v>
      </c>
    </row>
    <row r="43" spans="1:75" x14ac:dyDescent="0.3">
      <c r="A43" s="1" t="s">
        <v>91</v>
      </c>
      <c r="B43" s="1" t="s">
        <v>43</v>
      </c>
      <c r="C43" s="5">
        <v>7290100850916</v>
      </c>
      <c r="D43" s="6">
        <v>3</v>
      </c>
      <c r="E43" s="6">
        <v>2.99</v>
      </c>
      <c r="F43" s="6">
        <v>2.99</v>
      </c>
      <c r="G43" s="6">
        <v>3.0109090909091001</v>
      </c>
      <c r="H43" s="6">
        <v>3.0109090909091001</v>
      </c>
      <c r="I43" s="6">
        <v>3.0109090909091001</v>
      </c>
      <c r="J43" s="6">
        <v>3.0109090909091001</v>
      </c>
      <c r="K43" s="6">
        <v>3.0109090909091001</v>
      </c>
      <c r="L43" s="6">
        <v>3.0109090909091001</v>
      </c>
      <c r="M43" s="6">
        <v>3.0109090909091001</v>
      </c>
      <c r="N43" s="6">
        <v>3.0109090909091001</v>
      </c>
      <c r="O43" s="6">
        <v>3.0109090909091001</v>
      </c>
      <c r="P43" s="6">
        <v>3.14</v>
      </c>
      <c r="Q43" s="6">
        <v>3.01</v>
      </c>
      <c r="R43" s="6">
        <v>3.01</v>
      </c>
      <c r="S43" s="6">
        <v>3</v>
      </c>
      <c r="T43" s="6">
        <v>3</v>
      </c>
      <c r="U43" s="6">
        <v>3</v>
      </c>
      <c r="V43" s="6">
        <v>3</v>
      </c>
      <c r="W43" s="6">
        <v>3</v>
      </c>
      <c r="X43" s="6">
        <v>2.86</v>
      </c>
      <c r="Y43" s="6">
        <v>2.73</v>
      </c>
      <c r="Z43" s="6">
        <v>2.73</v>
      </c>
      <c r="AA43" s="6">
        <v>2.73</v>
      </c>
      <c r="AB43" s="6">
        <v>2.73</v>
      </c>
      <c r="AC43" s="6">
        <v>2.73</v>
      </c>
      <c r="AD43" s="6">
        <v>2.73</v>
      </c>
      <c r="AE43" s="6">
        <v>2.73</v>
      </c>
      <c r="AF43" s="6">
        <v>2.73</v>
      </c>
      <c r="AG43" s="6">
        <v>2.73</v>
      </c>
      <c r="AH43" s="6">
        <v>2.73</v>
      </c>
      <c r="AI43" s="6">
        <v>2.73</v>
      </c>
      <c r="AJ43" s="6">
        <v>2.73</v>
      </c>
      <c r="AK43" s="6">
        <v>2.73</v>
      </c>
      <c r="AL43" s="6">
        <v>2.73</v>
      </c>
      <c r="AM43" s="6">
        <v>2.73</v>
      </c>
      <c r="AN43" s="6">
        <v>2.73</v>
      </c>
      <c r="AO43" s="6">
        <v>2.73</v>
      </c>
      <c r="AP43" s="6">
        <v>2.73</v>
      </c>
      <c r="AQ43" s="6">
        <v>2.73</v>
      </c>
      <c r="AR43" s="6">
        <v>2.75</v>
      </c>
      <c r="AS43" s="6">
        <v>2.75</v>
      </c>
      <c r="AT43" s="6">
        <v>2.75</v>
      </c>
      <c r="AU43" s="6">
        <v>2.75</v>
      </c>
      <c r="AV43" s="6">
        <v>2.75</v>
      </c>
      <c r="AW43" s="6">
        <v>2.75</v>
      </c>
      <c r="AX43" s="6">
        <v>2.75</v>
      </c>
      <c r="AY43" s="6">
        <v>2.75</v>
      </c>
      <c r="AZ43" s="6">
        <v>2.75</v>
      </c>
      <c r="BA43" s="6">
        <v>2.75</v>
      </c>
      <c r="BB43" s="6">
        <v>2.75</v>
      </c>
      <c r="BC43" s="6">
        <v>2.75</v>
      </c>
      <c r="BD43" s="6">
        <v>2.75</v>
      </c>
      <c r="BE43" s="6">
        <v>2.75</v>
      </c>
      <c r="BF43" s="6">
        <v>2.75</v>
      </c>
      <c r="BG43" s="6">
        <v>2.75</v>
      </c>
      <c r="BH43" s="6">
        <v>2.75</v>
      </c>
      <c r="BI43" s="6">
        <v>2.75</v>
      </c>
      <c r="BJ43" s="6">
        <v>2.76</v>
      </c>
      <c r="BK43" s="6">
        <v>2.75</v>
      </c>
      <c r="BL43" s="6">
        <v>2.75</v>
      </c>
      <c r="BM43" s="6">
        <v>2.75</v>
      </c>
      <c r="BN43" s="6">
        <v>2.75</v>
      </c>
      <c r="BO43" s="6">
        <v>2.75</v>
      </c>
      <c r="BP43" s="6">
        <v>2.75</v>
      </c>
      <c r="BQ43" s="6">
        <v>2.75</v>
      </c>
      <c r="BR43" s="6">
        <v>2.76</v>
      </c>
      <c r="BS43" s="6">
        <v>2.75</v>
      </c>
      <c r="BT43" s="6">
        <v>3.21</v>
      </c>
      <c r="BU43" s="6">
        <v>3.05</v>
      </c>
      <c r="BV43" s="6">
        <v>3.02</v>
      </c>
      <c r="BW43" s="6">
        <v>3.02</v>
      </c>
    </row>
    <row r="44" spans="1:75" x14ac:dyDescent="0.3">
      <c r="A44" s="1" t="s">
        <v>91</v>
      </c>
      <c r="B44" s="1" t="s">
        <v>44</v>
      </c>
      <c r="C44" s="5">
        <v>7290000066141</v>
      </c>
      <c r="D44" s="6">
        <v>3.32</v>
      </c>
      <c r="E44" s="6">
        <v>3.32</v>
      </c>
      <c r="F44" s="6">
        <v>3.32</v>
      </c>
      <c r="G44" s="6">
        <v>3.32</v>
      </c>
      <c r="H44" s="6">
        <v>3.32</v>
      </c>
      <c r="I44" s="6">
        <v>3.32</v>
      </c>
      <c r="J44" s="6">
        <v>3.32</v>
      </c>
      <c r="K44" s="6">
        <v>3.32</v>
      </c>
      <c r="L44" s="6">
        <v>3.32</v>
      </c>
      <c r="M44" s="6">
        <v>3.32</v>
      </c>
      <c r="N44" s="6">
        <v>3.32</v>
      </c>
      <c r="O44" s="6">
        <v>3.32</v>
      </c>
      <c r="P44" s="6">
        <v>3.42</v>
      </c>
      <c r="Q44" s="6">
        <v>3.34</v>
      </c>
      <c r="R44" s="6">
        <v>3.34</v>
      </c>
      <c r="S44" s="6">
        <v>3.33</v>
      </c>
      <c r="T44" s="6">
        <v>3.33</v>
      </c>
      <c r="U44" s="6">
        <v>3.33</v>
      </c>
      <c r="V44" s="6">
        <v>3.33</v>
      </c>
      <c r="W44" s="6">
        <v>3.33</v>
      </c>
      <c r="X44" s="6">
        <v>3.33</v>
      </c>
      <c r="Y44" s="6">
        <v>3.33</v>
      </c>
      <c r="Z44" s="6">
        <v>3.32</v>
      </c>
      <c r="AA44" s="6">
        <v>3.32</v>
      </c>
      <c r="AB44" s="6">
        <v>3.32</v>
      </c>
      <c r="AC44" s="6">
        <v>3.32</v>
      </c>
      <c r="AD44" s="6">
        <v>3.32</v>
      </c>
      <c r="AE44" s="6">
        <v>3.32</v>
      </c>
      <c r="AF44" s="6">
        <v>3.32</v>
      </c>
      <c r="AG44" s="6">
        <v>3.32</v>
      </c>
      <c r="AH44" s="6">
        <v>3.32</v>
      </c>
      <c r="AI44" s="6">
        <v>3.32</v>
      </c>
      <c r="AJ44" s="6">
        <v>3.32</v>
      </c>
      <c r="AK44" s="6">
        <v>3.32</v>
      </c>
      <c r="AL44" s="6">
        <v>3.32</v>
      </c>
      <c r="AM44" s="6">
        <v>3.32</v>
      </c>
      <c r="AN44" s="6">
        <v>3.32</v>
      </c>
      <c r="AO44" s="6">
        <v>3.33</v>
      </c>
      <c r="AP44" s="6">
        <v>3.32</v>
      </c>
      <c r="AQ44" s="6">
        <v>3.32</v>
      </c>
      <c r="AR44" s="6">
        <v>3.32</v>
      </c>
      <c r="AS44" s="6">
        <v>3.32</v>
      </c>
      <c r="AT44" s="6">
        <v>3.32</v>
      </c>
      <c r="AU44" s="6">
        <v>3.32</v>
      </c>
      <c r="AV44" s="6">
        <v>3.32</v>
      </c>
      <c r="AW44" s="6">
        <v>3.32</v>
      </c>
      <c r="AX44" s="6">
        <v>3.32</v>
      </c>
      <c r="AY44" s="6">
        <v>3.32</v>
      </c>
      <c r="AZ44" s="6">
        <v>3.32</v>
      </c>
      <c r="BA44" s="6">
        <v>3.32</v>
      </c>
      <c r="BB44" s="6">
        <v>3.32</v>
      </c>
      <c r="BC44" s="6">
        <v>3.32</v>
      </c>
      <c r="BD44" s="6">
        <v>3.32</v>
      </c>
      <c r="BE44" s="6">
        <v>3.32</v>
      </c>
      <c r="BF44" s="6">
        <v>3.32</v>
      </c>
      <c r="BG44" s="6">
        <v>3.32</v>
      </c>
      <c r="BH44" s="6">
        <v>3.32</v>
      </c>
      <c r="BI44" s="6">
        <v>3.32</v>
      </c>
      <c r="BJ44" s="6">
        <v>3.32</v>
      </c>
      <c r="BK44" s="6">
        <v>3.32</v>
      </c>
      <c r="BL44" s="6">
        <v>3.32</v>
      </c>
      <c r="BM44" s="6">
        <v>3.32</v>
      </c>
      <c r="BN44" s="6">
        <v>3.32</v>
      </c>
      <c r="BO44" s="6">
        <v>3.32</v>
      </c>
      <c r="BP44" s="6">
        <v>3.32</v>
      </c>
      <c r="BQ44" s="6">
        <v>3.32</v>
      </c>
      <c r="BR44" s="6">
        <v>3.32</v>
      </c>
      <c r="BS44" s="6">
        <v>3.32</v>
      </c>
      <c r="BT44" s="6">
        <v>3.5</v>
      </c>
      <c r="BU44" s="6">
        <v>3.37</v>
      </c>
      <c r="BV44" s="6">
        <v>3.34</v>
      </c>
      <c r="BW44" s="6">
        <v>3.34</v>
      </c>
    </row>
    <row r="45" spans="1:75" x14ac:dyDescent="0.3">
      <c r="A45" s="1" t="s">
        <v>91</v>
      </c>
      <c r="B45" s="1" t="s">
        <v>45</v>
      </c>
      <c r="C45" s="5">
        <v>7290008745239</v>
      </c>
      <c r="D45" s="6">
        <v>3.7773584905659998</v>
      </c>
      <c r="E45" s="6">
        <v>3.7773584905659998</v>
      </c>
      <c r="F45" s="6">
        <v>3.7773584905659998</v>
      </c>
      <c r="G45" s="6">
        <v>3.7611111111111</v>
      </c>
      <c r="H45" s="6">
        <v>3.7611111111111</v>
      </c>
      <c r="I45" s="6">
        <v>3.7444444444444001</v>
      </c>
      <c r="J45" s="6">
        <v>3.7444444444444001</v>
      </c>
      <c r="K45" s="6">
        <v>3.7444444444444001</v>
      </c>
      <c r="L45" s="6">
        <v>3.7444444444444001</v>
      </c>
      <c r="M45" s="6">
        <v>3.7444444444444001</v>
      </c>
      <c r="N45" s="6">
        <v>3.7444444444444001</v>
      </c>
      <c r="O45" s="6">
        <v>3.7444444444444001</v>
      </c>
      <c r="P45" s="6">
        <v>3.15</v>
      </c>
      <c r="Q45" s="6">
        <v>3.01</v>
      </c>
      <c r="R45" s="6">
        <v>3.01</v>
      </c>
      <c r="S45" s="6">
        <v>3</v>
      </c>
      <c r="T45" s="6">
        <v>3</v>
      </c>
      <c r="U45" s="6">
        <v>3</v>
      </c>
      <c r="V45" s="6">
        <v>3</v>
      </c>
      <c r="W45" s="6">
        <v>3</v>
      </c>
      <c r="X45" s="6">
        <v>2.86</v>
      </c>
      <c r="Y45" s="6">
        <v>2.85</v>
      </c>
      <c r="Z45" s="6">
        <v>2.85</v>
      </c>
      <c r="AA45" s="6">
        <v>2.85</v>
      </c>
      <c r="AB45" s="6">
        <v>2.85</v>
      </c>
      <c r="AC45" s="6">
        <v>2.85</v>
      </c>
      <c r="AD45" s="6">
        <v>2.85</v>
      </c>
      <c r="AE45" s="6">
        <v>2.85</v>
      </c>
      <c r="AF45" s="6">
        <v>2.8672727272727001</v>
      </c>
      <c r="AG45" s="6">
        <v>2.8672727272727001</v>
      </c>
      <c r="AH45" s="6">
        <v>2.8672727272727001</v>
      </c>
      <c r="AI45" s="6">
        <v>2.8672727272727001</v>
      </c>
      <c r="AJ45" s="6">
        <v>2.8672727272727001</v>
      </c>
      <c r="AK45" s="6">
        <v>2.8672727272727001</v>
      </c>
      <c r="AL45" s="6">
        <v>2.8672727272727001</v>
      </c>
      <c r="AM45" s="6">
        <v>2.8672727272727001</v>
      </c>
      <c r="AN45" s="6">
        <v>2.8675925925926</v>
      </c>
      <c r="AO45" s="6">
        <v>2.8675925925926</v>
      </c>
      <c r="AP45" s="6">
        <v>2.8675925925926</v>
      </c>
      <c r="AQ45" s="6">
        <v>2.8675925925926</v>
      </c>
      <c r="AR45" s="6">
        <v>2.8675925925926</v>
      </c>
      <c r="AS45" s="6">
        <v>2.8675925925926</v>
      </c>
      <c r="AT45" s="6">
        <v>2.85</v>
      </c>
      <c r="AU45" s="6">
        <v>2.85</v>
      </c>
      <c r="AV45" s="6">
        <v>2.85</v>
      </c>
      <c r="AW45" s="6">
        <v>2.85</v>
      </c>
      <c r="AX45" s="6">
        <v>2.85</v>
      </c>
      <c r="AY45" s="6">
        <v>2.85</v>
      </c>
      <c r="AZ45" s="6">
        <v>2.85</v>
      </c>
      <c r="BA45" s="6">
        <v>2.85</v>
      </c>
      <c r="BB45" s="6">
        <v>2.85</v>
      </c>
      <c r="BC45" s="6">
        <v>2.85</v>
      </c>
      <c r="BD45" s="6">
        <v>2.85</v>
      </c>
      <c r="BE45" s="6">
        <v>2.85</v>
      </c>
      <c r="BF45" s="6">
        <v>2.85</v>
      </c>
      <c r="BG45" s="6">
        <v>2.85</v>
      </c>
      <c r="BH45" s="6">
        <v>2.85</v>
      </c>
      <c r="BI45" s="6">
        <v>2.85</v>
      </c>
      <c r="BJ45" s="6">
        <v>2.85</v>
      </c>
      <c r="BK45" s="6">
        <v>2.85</v>
      </c>
      <c r="BL45" s="6">
        <v>2.85</v>
      </c>
      <c r="BM45" s="6">
        <v>2.85</v>
      </c>
      <c r="BN45" s="6">
        <v>2.8672727272727001</v>
      </c>
      <c r="BO45" s="6">
        <v>2.85</v>
      </c>
      <c r="BP45" s="6">
        <v>2.85</v>
      </c>
      <c r="BQ45" s="6">
        <v>2.8675925925926</v>
      </c>
      <c r="BR45" s="6">
        <v>2.8672727272727001</v>
      </c>
      <c r="BS45" s="6">
        <v>2.8669642857143001</v>
      </c>
      <c r="BT45" s="6">
        <v>3.21</v>
      </c>
      <c r="BU45" s="6">
        <v>3.05</v>
      </c>
      <c r="BV45" s="6">
        <v>3.02</v>
      </c>
      <c r="BW45" s="6">
        <v>3.5321428571429001</v>
      </c>
    </row>
    <row r="46" spans="1:75" x14ac:dyDescent="0.3">
      <c r="A46" s="1" t="s">
        <v>91</v>
      </c>
      <c r="B46" s="1" t="s">
        <v>46</v>
      </c>
      <c r="C46" s="5">
        <v>7290005200786</v>
      </c>
      <c r="D46" s="6">
        <v>3.7781818181818001</v>
      </c>
      <c r="E46" s="6">
        <v>3.7781818181818001</v>
      </c>
      <c r="F46" s="6">
        <v>3.7781818181818001</v>
      </c>
      <c r="G46" s="6">
        <v>3.7618181818181999</v>
      </c>
      <c r="H46" s="6">
        <v>3.7618181818181999</v>
      </c>
      <c r="I46" s="6">
        <v>3.7454545454544999</v>
      </c>
      <c r="J46" s="6">
        <v>3.7454545454544999</v>
      </c>
      <c r="K46" s="6">
        <v>3.7454545454544999</v>
      </c>
      <c r="L46" s="6">
        <v>3.7454545454544999</v>
      </c>
      <c r="M46" s="6">
        <v>3.7454545454544999</v>
      </c>
      <c r="N46" s="6">
        <v>3.7454545454544999</v>
      </c>
      <c r="O46" s="6">
        <v>3.7454545454544999</v>
      </c>
      <c r="P46" s="6">
        <v>3.14</v>
      </c>
      <c r="Q46" s="6">
        <v>3.01</v>
      </c>
      <c r="R46" s="6">
        <v>3.01</v>
      </c>
      <c r="S46" s="6">
        <v>3</v>
      </c>
      <c r="T46" s="6">
        <v>3</v>
      </c>
      <c r="U46" s="6">
        <v>3</v>
      </c>
      <c r="V46" s="6">
        <v>3</v>
      </c>
      <c r="W46" s="6">
        <v>3</v>
      </c>
      <c r="X46" s="6">
        <v>2.86</v>
      </c>
      <c r="Y46" s="6">
        <v>2.85</v>
      </c>
      <c r="Z46" s="6">
        <v>2.85</v>
      </c>
      <c r="AA46" s="6">
        <v>2.85</v>
      </c>
      <c r="AB46" s="6">
        <v>2.85</v>
      </c>
      <c r="AC46" s="6">
        <v>2.85</v>
      </c>
      <c r="AD46" s="6">
        <v>2.85</v>
      </c>
      <c r="AE46" s="6">
        <v>2.85</v>
      </c>
      <c r="AF46" s="6">
        <v>2.8672727272727001</v>
      </c>
      <c r="AG46" s="6">
        <v>2.8672727272727001</v>
      </c>
      <c r="AH46" s="6">
        <v>2.8672727272727001</v>
      </c>
      <c r="AI46" s="6">
        <v>2.8672727272727001</v>
      </c>
      <c r="AJ46" s="6">
        <v>2.8672727272727001</v>
      </c>
      <c r="AK46" s="6">
        <v>2.8672727272727001</v>
      </c>
      <c r="AL46" s="6">
        <v>2.8672727272727001</v>
      </c>
      <c r="AM46" s="6">
        <v>2.8672727272727001</v>
      </c>
      <c r="AN46" s="6">
        <v>2.8672727272727001</v>
      </c>
      <c r="AO46" s="6">
        <v>2.8672727272727001</v>
      </c>
      <c r="AP46" s="6">
        <v>2.8672727272727001</v>
      </c>
      <c r="AQ46" s="6">
        <v>2.8675925925926</v>
      </c>
      <c r="AR46" s="6">
        <v>2.8672727272727001</v>
      </c>
      <c r="AS46" s="6">
        <v>2.8672727272727001</v>
      </c>
      <c r="AT46" s="6">
        <v>2.85</v>
      </c>
      <c r="AU46" s="6">
        <v>2.85</v>
      </c>
      <c r="AV46" s="6">
        <v>2.85</v>
      </c>
      <c r="AW46" s="6">
        <v>2.85</v>
      </c>
      <c r="AX46" s="6">
        <v>2.85</v>
      </c>
      <c r="AY46" s="6">
        <v>2.85</v>
      </c>
      <c r="AZ46" s="6">
        <v>2.85</v>
      </c>
      <c r="BA46" s="6">
        <v>2.85</v>
      </c>
      <c r="BB46" s="6">
        <v>2.85</v>
      </c>
      <c r="BC46" s="6">
        <v>2.85</v>
      </c>
      <c r="BD46" s="6">
        <v>2.85</v>
      </c>
      <c r="BE46" s="6">
        <v>2.85</v>
      </c>
      <c r="BF46" s="6">
        <v>2.85</v>
      </c>
      <c r="BG46" s="6">
        <v>2.85</v>
      </c>
      <c r="BH46" s="6">
        <v>2.85</v>
      </c>
      <c r="BI46" s="6">
        <v>2.85</v>
      </c>
      <c r="BJ46" s="6">
        <v>2.85</v>
      </c>
      <c r="BK46" s="6">
        <v>2.85</v>
      </c>
      <c r="BL46" s="6">
        <v>2.85</v>
      </c>
      <c r="BM46" s="6">
        <v>2.85</v>
      </c>
      <c r="BN46" s="6">
        <v>2.85</v>
      </c>
      <c r="BO46" s="6">
        <v>2.85</v>
      </c>
      <c r="BP46" s="6">
        <v>2.85</v>
      </c>
      <c r="BQ46" s="6">
        <v>2.8672727272727001</v>
      </c>
      <c r="BR46" s="6">
        <v>2.8669642857143001</v>
      </c>
      <c r="BS46" s="6">
        <v>2.8669642857143001</v>
      </c>
      <c r="BT46" s="6">
        <v>3.21</v>
      </c>
      <c r="BU46" s="6">
        <v>3.05</v>
      </c>
      <c r="BV46" s="6">
        <v>3.02</v>
      </c>
      <c r="BW46" s="6">
        <v>3.5321428571429001</v>
      </c>
    </row>
    <row r="47" spans="1:75" x14ac:dyDescent="0.3">
      <c r="A47" s="1" t="s">
        <v>91</v>
      </c>
      <c r="B47" s="1" t="s">
        <v>47</v>
      </c>
      <c r="C47" s="5">
        <v>7290110115203</v>
      </c>
      <c r="D47" s="6">
        <v>7.3</v>
      </c>
      <c r="E47" s="6">
        <v>7.3</v>
      </c>
      <c r="F47" s="6">
        <v>7.3</v>
      </c>
      <c r="G47" s="6">
        <v>7.3</v>
      </c>
      <c r="H47" s="6">
        <v>7.3</v>
      </c>
      <c r="I47" s="6">
        <v>7.3</v>
      </c>
      <c r="J47" s="6">
        <v>7.3</v>
      </c>
      <c r="K47" s="6">
        <v>7.3</v>
      </c>
      <c r="L47" s="6">
        <v>7.3</v>
      </c>
      <c r="M47" s="6">
        <v>7.3</v>
      </c>
      <c r="N47" s="6">
        <v>7.3</v>
      </c>
      <c r="O47" s="6">
        <v>7.3</v>
      </c>
      <c r="P47" s="6">
        <v>7.3</v>
      </c>
      <c r="Q47" s="6">
        <v>7.3</v>
      </c>
      <c r="R47" s="6">
        <v>7.3</v>
      </c>
      <c r="S47" s="6">
        <v>7.3</v>
      </c>
      <c r="T47" s="6">
        <v>7.3</v>
      </c>
      <c r="U47" s="6">
        <v>7.3</v>
      </c>
      <c r="V47" s="6">
        <v>7.3</v>
      </c>
      <c r="W47" s="6">
        <v>7.3</v>
      </c>
      <c r="X47" s="6">
        <v>7.3</v>
      </c>
      <c r="Y47" s="6">
        <v>7.3</v>
      </c>
      <c r="Z47" s="6">
        <v>7.3</v>
      </c>
      <c r="AA47" s="6">
        <v>7.3</v>
      </c>
      <c r="AB47" s="6">
        <v>7.3</v>
      </c>
      <c r="AC47" s="6">
        <v>7.3</v>
      </c>
      <c r="AD47" s="6">
        <v>7.3</v>
      </c>
      <c r="AE47" s="6">
        <v>7.3</v>
      </c>
      <c r="AF47" s="6">
        <v>7.3</v>
      </c>
      <c r="AG47" s="6">
        <v>7.3</v>
      </c>
      <c r="AH47" s="6">
        <v>7.3</v>
      </c>
      <c r="AI47" s="6">
        <v>7.3</v>
      </c>
      <c r="AJ47" s="6">
        <v>7.3</v>
      </c>
      <c r="AK47" s="6">
        <v>7.3</v>
      </c>
      <c r="AL47" s="6">
        <v>7.3</v>
      </c>
      <c r="AM47" s="6">
        <v>7.3</v>
      </c>
      <c r="AN47" s="6">
        <v>7.3</v>
      </c>
      <c r="AO47" s="6">
        <v>7.3</v>
      </c>
      <c r="AP47" s="6">
        <v>7.3</v>
      </c>
      <c r="AQ47" s="6">
        <v>7.3</v>
      </c>
      <c r="AR47" s="6">
        <v>7.3</v>
      </c>
      <c r="AS47" s="6">
        <v>7.3</v>
      </c>
      <c r="AT47" s="6">
        <v>7.3</v>
      </c>
      <c r="AU47" s="6">
        <v>7.3</v>
      </c>
      <c r="AV47" s="6">
        <v>7.3</v>
      </c>
      <c r="AW47" s="6">
        <v>7.3</v>
      </c>
      <c r="AX47" s="6">
        <v>7.3</v>
      </c>
      <c r="AY47" s="6">
        <v>7.3</v>
      </c>
      <c r="AZ47" s="6">
        <v>7.3</v>
      </c>
      <c r="BA47" s="6">
        <v>7.3</v>
      </c>
      <c r="BB47" s="6">
        <v>7.3</v>
      </c>
      <c r="BC47" s="6">
        <v>7.3</v>
      </c>
      <c r="BD47" s="6">
        <v>7.3</v>
      </c>
      <c r="BE47" s="6">
        <v>7.3</v>
      </c>
      <c r="BF47" s="6">
        <v>7.3</v>
      </c>
      <c r="BG47" s="6">
        <v>7.3</v>
      </c>
      <c r="BH47" s="6">
        <v>7.3</v>
      </c>
      <c r="BI47" s="6">
        <v>7.3</v>
      </c>
      <c r="BJ47" s="6">
        <v>7.3</v>
      </c>
      <c r="BK47" s="6">
        <v>7.3</v>
      </c>
      <c r="BL47" s="6">
        <v>7.3</v>
      </c>
      <c r="BM47" s="6">
        <v>7.3</v>
      </c>
      <c r="BN47" s="6">
        <v>7.3</v>
      </c>
      <c r="BO47" s="6">
        <v>7.3</v>
      </c>
      <c r="BP47" s="6">
        <v>7.3</v>
      </c>
      <c r="BQ47" s="6">
        <v>7.3</v>
      </c>
      <c r="BR47" s="6">
        <v>7.3</v>
      </c>
      <c r="BS47" s="6">
        <v>7.3</v>
      </c>
      <c r="BT47" s="6">
        <v>7.3</v>
      </c>
      <c r="BU47" s="6">
        <v>7.3</v>
      </c>
      <c r="BV47" s="6">
        <v>7.3</v>
      </c>
      <c r="BW47" s="6">
        <v>7.3</v>
      </c>
    </row>
    <row r="48" spans="1:75" x14ac:dyDescent="0.3">
      <c r="A48" s="1" t="s">
        <v>91</v>
      </c>
      <c r="B48" s="1" t="s">
        <v>48</v>
      </c>
      <c r="C48" s="5">
        <v>7290110115227</v>
      </c>
      <c r="D48" s="6">
        <v>7.4</v>
      </c>
      <c r="E48" s="6">
        <v>7.4</v>
      </c>
      <c r="F48" s="6">
        <v>7.4</v>
      </c>
      <c r="G48" s="6">
        <v>7.4</v>
      </c>
      <c r="H48" s="6">
        <v>7.4</v>
      </c>
      <c r="I48" s="6">
        <v>7.4</v>
      </c>
      <c r="J48" s="6">
        <v>7.4</v>
      </c>
      <c r="K48" s="6">
        <v>7.4</v>
      </c>
      <c r="L48" s="6">
        <v>7.4</v>
      </c>
      <c r="M48" s="6">
        <v>7.4</v>
      </c>
      <c r="N48" s="6">
        <v>7.4</v>
      </c>
      <c r="O48" s="6">
        <v>7.4</v>
      </c>
      <c r="P48" s="6">
        <v>7.4</v>
      </c>
      <c r="Q48" s="6">
        <v>7.4</v>
      </c>
      <c r="R48" s="6">
        <v>7.4</v>
      </c>
      <c r="S48" s="6">
        <v>7.4</v>
      </c>
      <c r="T48" s="6">
        <v>7.4</v>
      </c>
      <c r="U48" s="6">
        <v>7.4</v>
      </c>
      <c r="V48" s="6">
        <v>7.4</v>
      </c>
      <c r="W48" s="6">
        <v>7.4</v>
      </c>
      <c r="X48" s="6">
        <v>7.4</v>
      </c>
      <c r="Y48" s="6">
        <v>7.4</v>
      </c>
      <c r="Z48" s="6">
        <v>7.4</v>
      </c>
      <c r="AA48" s="6">
        <v>7.4</v>
      </c>
      <c r="AB48" s="6">
        <v>7.4</v>
      </c>
      <c r="AC48" s="6">
        <v>7.4</v>
      </c>
      <c r="AD48" s="6">
        <v>7.4</v>
      </c>
      <c r="AE48" s="6">
        <v>7.4</v>
      </c>
      <c r="AF48" s="6">
        <v>7.4</v>
      </c>
      <c r="AG48" s="6">
        <v>7.4</v>
      </c>
      <c r="AH48" s="6">
        <v>7.4</v>
      </c>
      <c r="AI48" s="6">
        <v>7.4</v>
      </c>
      <c r="AJ48" s="6">
        <v>7.4</v>
      </c>
      <c r="AK48" s="6">
        <v>7.4</v>
      </c>
      <c r="AL48" s="6">
        <v>7.4</v>
      </c>
      <c r="AM48" s="6">
        <v>7.4</v>
      </c>
      <c r="AN48" s="6">
        <v>7.4</v>
      </c>
      <c r="AO48" s="6">
        <v>7.4</v>
      </c>
      <c r="AP48" s="6">
        <v>7.4</v>
      </c>
      <c r="AQ48" s="6">
        <v>7.4</v>
      </c>
      <c r="AR48" s="6">
        <v>7.4</v>
      </c>
      <c r="AS48" s="6">
        <v>7.4</v>
      </c>
      <c r="AT48" s="6">
        <v>7.4</v>
      </c>
      <c r="AU48" s="6">
        <v>7.4</v>
      </c>
      <c r="AV48" s="6">
        <v>7.4</v>
      </c>
      <c r="AW48" s="6">
        <v>7.4</v>
      </c>
      <c r="AX48" s="6">
        <v>7.4</v>
      </c>
      <c r="AY48" s="6">
        <v>7.4</v>
      </c>
      <c r="AZ48" s="6">
        <v>7.4</v>
      </c>
      <c r="BA48" s="6">
        <v>7.4</v>
      </c>
      <c r="BB48" s="6">
        <v>7.4</v>
      </c>
      <c r="BC48" s="6">
        <v>7.4</v>
      </c>
      <c r="BD48" s="6">
        <v>7.4</v>
      </c>
      <c r="BE48" s="6">
        <v>7.4</v>
      </c>
      <c r="BF48" s="6">
        <v>7.4</v>
      </c>
      <c r="BG48" s="6">
        <v>7.4</v>
      </c>
      <c r="BH48" s="6">
        <v>7.4</v>
      </c>
      <c r="BI48" s="6">
        <v>7.4</v>
      </c>
      <c r="BJ48" s="6">
        <v>7.4</v>
      </c>
      <c r="BK48" s="6">
        <v>7.4</v>
      </c>
      <c r="BL48" s="6">
        <v>7.4</v>
      </c>
      <c r="BM48" s="6">
        <v>7.4</v>
      </c>
      <c r="BN48" s="6">
        <v>7.4</v>
      </c>
      <c r="BO48" s="6">
        <v>7.4</v>
      </c>
      <c r="BP48" s="6">
        <v>7.4</v>
      </c>
      <c r="BQ48" s="6">
        <v>7.4</v>
      </c>
      <c r="BR48" s="6">
        <v>7.4</v>
      </c>
      <c r="BS48" s="6">
        <v>7.4</v>
      </c>
      <c r="BT48" s="6">
        <v>7.4</v>
      </c>
      <c r="BU48" s="6">
        <v>7.4</v>
      </c>
      <c r="BV48" s="6">
        <v>7.4</v>
      </c>
      <c r="BW48" s="6">
        <v>7.4</v>
      </c>
    </row>
    <row r="49" spans="1:75" x14ac:dyDescent="0.3">
      <c r="A49" s="1" t="s">
        <v>91</v>
      </c>
      <c r="B49" s="1" t="s">
        <v>49</v>
      </c>
      <c r="C49" s="5">
        <v>7290019056553</v>
      </c>
      <c r="D49" s="6">
        <v>12.641818181818</v>
      </c>
      <c r="E49" s="6">
        <v>12.641818181818</v>
      </c>
      <c r="F49" s="6">
        <v>12.641818181818</v>
      </c>
      <c r="G49" s="6">
        <v>12.641818181818</v>
      </c>
      <c r="H49" s="6">
        <v>12.641818181818</v>
      </c>
      <c r="I49" s="6">
        <v>12.641818181818</v>
      </c>
      <c r="J49" s="6">
        <v>12.641818181818</v>
      </c>
      <c r="K49" s="6">
        <v>12.641818181818</v>
      </c>
      <c r="L49" s="6">
        <v>12.641818181818</v>
      </c>
      <c r="M49" s="6">
        <v>12.641818181818</v>
      </c>
      <c r="N49" s="6">
        <v>12.641818181818</v>
      </c>
      <c r="O49" s="6">
        <v>12.641818181818</v>
      </c>
      <c r="P49" s="6">
        <v>12.7</v>
      </c>
      <c r="Q49" s="6">
        <v>12.7</v>
      </c>
      <c r="R49" s="6">
        <v>12.670909090908999</v>
      </c>
      <c r="S49" s="6">
        <v>12.627272727273001</v>
      </c>
      <c r="T49" s="6">
        <v>12.627272727273001</v>
      </c>
      <c r="U49" s="6">
        <v>12.627272727273001</v>
      </c>
      <c r="V49" s="6">
        <v>12.627272727273001</v>
      </c>
      <c r="W49" s="6">
        <v>12.627272727273001</v>
      </c>
      <c r="X49" s="6">
        <v>12.627272727273001</v>
      </c>
      <c r="Y49" s="6">
        <v>12.627272727273001</v>
      </c>
      <c r="Z49" s="6">
        <v>12.627272727273001</v>
      </c>
      <c r="AA49" s="6">
        <v>12.627272727273001</v>
      </c>
      <c r="AB49" s="6">
        <v>12.627272727273001</v>
      </c>
      <c r="AC49" s="6">
        <v>12.627272727273001</v>
      </c>
      <c r="AD49" s="6">
        <v>12.627272727273001</v>
      </c>
      <c r="AE49" s="6">
        <v>12.627272727273001</v>
      </c>
      <c r="AF49" s="6">
        <v>12.627272727273001</v>
      </c>
      <c r="AG49" s="6">
        <v>12.205818181818</v>
      </c>
      <c r="AH49" s="6">
        <v>12.311636363636</v>
      </c>
      <c r="AI49" s="6">
        <v>12.205818181818</v>
      </c>
      <c r="AJ49" s="6">
        <v>12.205818181818</v>
      </c>
      <c r="AK49" s="6">
        <v>12.205818181818</v>
      </c>
      <c r="AL49" s="6">
        <v>12.205818181818</v>
      </c>
      <c r="AM49" s="6">
        <v>12.205818181818</v>
      </c>
      <c r="AN49" s="6">
        <v>12.205818181818</v>
      </c>
      <c r="AO49" s="6">
        <v>12.205818181818</v>
      </c>
      <c r="AP49" s="6">
        <v>12.205818181818</v>
      </c>
      <c r="AQ49" s="6">
        <v>12.205818181818</v>
      </c>
      <c r="AR49" s="6">
        <v>12.627272727273001</v>
      </c>
      <c r="AS49" s="6">
        <v>12.625925925925999</v>
      </c>
      <c r="AT49" s="6">
        <v>12.625925925925999</v>
      </c>
      <c r="AU49" s="6">
        <v>12.625925925925999</v>
      </c>
      <c r="AV49" s="6">
        <v>12.625925925925999</v>
      </c>
      <c r="AW49" s="6">
        <v>12.625925925925999</v>
      </c>
      <c r="AX49" s="6">
        <v>12.625925925925999</v>
      </c>
      <c r="AY49" s="6">
        <v>12.625925925925999</v>
      </c>
      <c r="AZ49" s="6">
        <v>12.625925925925999</v>
      </c>
      <c r="BA49" s="6">
        <v>12.627272727273001</v>
      </c>
      <c r="BB49" s="6">
        <v>12.576727272727</v>
      </c>
      <c r="BC49" s="6">
        <v>12.576727272727</v>
      </c>
      <c r="BD49" s="6">
        <v>12.576727272727</v>
      </c>
      <c r="BE49" s="6">
        <v>12.576727272727</v>
      </c>
      <c r="BF49" s="6">
        <v>12.576727272727</v>
      </c>
      <c r="BG49" s="6">
        <v>12.578928571429</v>
      </c>
      <c r="BH49" s="6">
        <v>12.578928571429</v>
      </c>
      <c r="BI49" s="6">
        <v>12.578928571429</v>
      </c>
      <c r="BJ49" s="6">
        <v>12.578928571429</v>
      </c>
      <c r="BK49" s="6">
        <v>12.578928571429</v>
      </c>
      <c r="BL49" s="6">
        <v>12.578928571429</v>
      </c>
      <c r="BM49" s="6">
        <v>12.578928571429</v>
      </c>
      <c r="BN49" s="6">
        <v>12.576727272727</v>
      </c>
      <c r="BO49" s="6">
        <v>12.576727272727</v>
      </c>
      <c r="BP49" s="6">
        <v>12.576727272727</v>
      </c>
      <c r="BQ49" s="6">
        <v>12.576727272727</v>
      </c>
      <c r="BR49" s="6">
        <v>12.576727272727</v>
      </c>
      <c r="BS49" s="6">
        <v>12.576727272727</v>
      </c>
      <c r="BT49" s="6">
        <v>12.7</v>
      </c>
      <c r="BU49" s="6">
        <v>12.7</v>
      </c>
      <c r="BV49" s="6">
        <v>12.7</v>
      </c>
      <c r="BW49" s="6">
        <v>12.7</v>
      </c>
    </row>
    <row r="50" spans="1:75" x14ac:dyDescent="0.3">
      <c r="A50" s="1" t="s">
        <v>91</v>
      </c>
      <c r="B50" s="1" t="s">
        <v>50</v>
      </c>
      <c r="C50" s="5">
        <v>7290019056973</v>
      </c>
      <c r="D50" s="6">
        <v>12.7</v>
      </c>
      <c r="E50" s="6">
        <v>12.7</v>
      </c>
      <c r="F50" s="6">
        <v>12.7</v>
      </c>
      <c r="G50" s="6">
        <v>12.7</v>
      </c>
      <c r="H50" s="6">
        <v>12.7</v>
      </c>
      <c r="I50" s="6">
        <v>12.7</v>
      </c>
      <c r="J50" s="6">
        <v>12.7</v>
      </c>
      <c r="K50" s="6">
        <v>12.7</v>
      </c>
      <c r="L50" s="6">
        <v>12.7</v>
      </c>
      <c r="M50" s="6">
        <v>12.7</v>
      </c>
      <c r="N50" s="6">
        <v>12.7</v>
      </c>
      <c r="O50" s="6">
        <v>12.7</v>
      </c>
      <c r="P50" s="6">
        <v>13.9</v>
      </c>
      <c r="Q50" s="6">
        <v>13.9</v>
      </c>
      <c r="R50" s="6">
        <v>13.84</v>
      </c>
      <c r="S50" s="6">
        <v>13.14</v>
      </c>
      <c r="T50" s="6">
        <v>13.01</v>
      </c>
      <c r="U50" s="6">
        <v>12.97</v>
      </c>
      <c r="V50" s="6">
        <v>12.97</v>
      </c>
      <c r="W50" s="6">
        <v>12.96</v>
      </c>
      <c r="X50" s="6">
        <v>11.939259259259</v>
      </c>
      <c r="Y50" s="6">
        <v>11.9</v>
      </c>
      <c r="Z50" s="6">
        <v>11.9</v>
      </c>
      <c r="AA50" s="6">
        <v>11.9</v>
      </c>
      <c r="AB50" s="6">
        <v>11.9</v>
      </c>
      <c r="AC50" s="6">
        <v>11.9</v>
      </c>
      <c r="AD50" s="6">
        <v>11.9</v>
      </c>
      <c r="AE50" s="6">
        <v>11.9</v>
      </c>
      <c r="AF50" s="6">
        <v>11.9</v>
      </c>
      <c r="AG50" s="6">
        <v>11.9</v>
      </c>
      <c r="AH50" s="6">
        <v>11.9</v>
      </c>
      <c r="AI50" s="6">
        <v>11.9</v>
      </c>
      <c r="AJ50" s="6">
        <v>11.9</v>
      </c>
      <c r="AK50" s="6">
        <v>11.9</v>
      </c>
      <c r="AL50" s="6">
        <v>11.932181818182</v>
      </c>
      <c r="AM50" s="6">
        <v>11.9</v>
      </c>
      <c r="AN50" s="6">
        <v>11.9</v>
      </c>
      <c r="AO50" s="6">
        <v>11.9</v>
      </c>
      <c r="AP50" s="6">
        <v>11.9</v>
      </c>
      <c r="AQ50" s="6">
        <v>11.9</v>
      </c>
      <c r="AR50" s="6">
        <v>11.9</v>
      </c>
      <c r="AS50" s="6">
        <v>11.9</v>
      </c>
      <c r="AT50" s="6">
        <v>11.9</v>
      </c>
      <c r="AU50" s="6">
        <v>11.9</v>
      </c>
      <c r="AV50" s="6">
        <v>11.9</v>
      </c>
      <c r="AW50" s="6">
        <v>11.9</v>
      </c>
      <c r="AX50" s="6">
        <v>11.9</v>
      </c>
      <c r="AY50" s="6">
        <v>11.9</v>
      </c>
      <c r="AZ50" s="6">
        <v>11.9</v>
      </c>
      <c r="BA50" s="6">
        <v>11.9</v>
      </c>
      <c r="BB50" s="6">
        <v>11.9</v>
      </c>
      <c r="BC50" s="6">
        <v>11.9</v>
      </c>
      <c r="BD50" s="6">
        <v>11.9</v>
      </c>
      <c r="BE50" s="6">
        <v>11.9</v>
      </c>
      <c r="BF50" s="6">
        <v>11.9</v>
      </c>
      <c r="BG50" s="6">
        <v>11.9</v>
      </c>
      <c r="BH50" s="6">
        <v>11.9</v>
      </c>
      <c r="BI50" s="6">
        <v>11.9</v>
      </c>
      <c r="BJ50" s="6">
        <v>11.9</v>
      </c>
      <c r="BK50" s="6">
        <v>11.9</v>
      </c>
      <c r="BL50" s="6">
        <v>11.9</v>
      </c>
      <c r="BM50" s="6">
        <v>11.9</v>
      </c>
      <c r="BN50" s="6">
        <v>11.9</v>
      </c>
      <c r="BO50" s="6">
        <v>11.9</v>
      </c>
      <c r="BP50" s="6">
        <v>11.9</v>
      </c>
      <c r="BQ50" s="6">
        <v>11.9</v>
      </c>
      <c r="BR50" s="6">
        <v>11.9</v>
      </c>
      <c r="BS50" s="6">
        <v>11.9</v>
      </c>
      <c r="BT50" s="6">
        <v>13.8</v>
      </c>
      <c r="BU50" s="6">
        <v>13.8</v>
      </c>
      <c r="BV50" s="6">
        <v>13.8</v>
      </c>
      <c r="BW50" s="6">
        <v>13.8</v>
      </c>
    </row>
    <row r="51" spans="1:75" x14ac:dyDescent="0.3">
      <c r="A51" s="1" t="s">
        <v>91</v>
      </c>
      <c r="B51" s="1" t="s">
        <v>51</v>
      </c>
      <c r="C51" s="5">
        <v>7290110114855</v>
      </c>
      <c r="D51" s="6">
        <v>12.478181818182</v>
      </c>
      <c r="E51" s="6">
        <v>12.478181818182</v>
      </c>
      <c r="F51" s="6">
        <v>12.478181818182</v>
      </c>
      <c r="G51" s="6">
        <v>12.478181818182</v>
      </c>
      <c r="H51" s="6">
        <v>12.478181818182</v>
      </c>
      <c r="I51" s="6">
        <v>12.478181818182</v>
      </c>
      <c r="J51" s="6">
        <v>12.478181818182</v>
      </c>
      <c r="K51" s="6">
        <v>12.478181818182</v>
      </c>
      <c r="L51" s="6">
        <v>12.478181818182</v>
      </c>
      <c r="M51" s="6">
        <v>12.478181818182</v>
      </c>
      <c r="N51" s="6">
        <v>12.478181818182</v>
      </c>
      <c r="O51" s="6">
        <v>12.478181818182</v>
      </c>
      <c r="P51" s="6">
        <v>12.5</v>
      </c>
      <c r="Q51" s="6">
        <v>12.5</v>
      </c>
      <c r="R51" s="6">
        <v>12.5</v>
      </c>
      <c r="S51" s="6">
        <v>12.5</v>
      </c>
      <c r="T51" s="6">
        <v>12.5</v>
      </c>
      <c r="U51" s="6">
        <v>12.5</v>
      </c>
      <c r="V51" s="6">
        <v>12.5</v>
      </c>
      <c r="W51" s="6">
        <v>12.5</v>
      </c>
      <c r="X51" s="6">
        <v>12.5</v>
      </c>
      <c r="Y51" s="6">
        <v>12.5</v>
      </c>
      <c r="Z51" s="6">
        <v>12.5</v>
      </c>
      <c r="AA51" s="6">
        <v>12.5</v>
      </c>
      <c r="AB51" s="6">
        <v>12.5</v>
      </c>
      <c r="AC51" s="6">
        <v>12.5</v>
      </c>
      <c r="AD51" s="6">
        <v>12.5</v>
      </c>
      <c r="AE51" s="6">
        <v>12.5</v>
      </c>
      <c r="AF51" s="6">
        <v>12.5</v>
      </c>
      <c r="AG51" s="6">
        <v>12.5</v>
      </c>
      <c r="AH51" s="6">
        <v>12.5</v>
      </c>
      <c r="AI51" s="6">
        <v>12.5</v>
      </c>
      <c r="AJ51" s="6">
        <v>12.5</v>
      </c>
      <c r="AK51" s="6">
        <v>12.5</v>
      </c>
      <c r="AL51" s="6">
        <v>12.5</v>
      </c>
      <c r="AM51" s="6">
        <v>12.5</v>
      </c>
      <c r="AN51" s="6">
        <v>12.5</v>
      </c>
      <c r="AO51" s="6">
        <v>12.5</v>
      </c>
      <c r="AP51" s="6">
        <v>12.5</v>
      </c>
      <c r="AQ51" s="6">
        <v>12.5</v>
      </c>
      <c r="AR51" s="6">
        <v>12.5</v>
      </c>
      <c r="AS51" s="6">
        <v>12.5</v>
      </c>
      <c r="AT51" s="6">
        <v>12.5</v>
      </c>
      <c r="AU51" s="6">
        <v>12.5</v>
      </c>
      <c r="AV51" s="6">
        <v>12.5</v>
      </c>
      <c r="AW51" s="6">
        <v>12.5</v>
      </c>
      <c r="AX51" s="6">
        <v>12.5</v>
      </c>
      <c r="AY51" s="6">
        <v>12.5</v>
      </c>
      <c r="AZ51" s="6">
        <v>12.5</v>
      </c>
      <c r="BA51" s="6">
        <v>12.5</v>
      </c>
      <c r="BB51" s="6">
        <v>12.5</v>
      </c>
      <c r="BC51" s="6">
        <v>12.5</v>
      </c>
      <c r="BD51" s="6">
        <v>12.5</v>
      </c>
      <c r="BE51" s="6">
        <v>12.5</v>
      </c>
      <c r="BF51" s="6">
        <v>12.5</v>
      </c>
      <c r="BG51" s="6">
        <v>12.5</v>
      </c>
      <c r="BH51" s="6">
        <v>12.5</v>
      </c>
      <c r="BI51" s="6">
        <v>12.5</v>
      </c>
      <c r="BJ51" s="6">
        <v>12.5</v>
      </c>
      <c r="BK51" s="6">
        <v>12.5</v>
      </c>
      <c r="BL51" s="6">
        <v>12.5</v>
      </c>
      <c r="BM51" s="6">
        <v>12.5</v>
      </c>
      <c r="BN51" s="6">
        <v>12.5</v>
      </c>
      <c r="BO51" s="6">
        <v>12.5</v>
      </c>
      <c r="BP51" s="6">
        <v>12.5</v>
      </c>
      <c r="BQ51" s="6">
        <v>12.5</v>
      </c>
      <c r="BR51" s="6">
        <v>12.5</v>
      </c>
      <c r="BS51" s="6">
        <v>12.5</v>
      </c>
      <c r="BT51" s="6">
        <v>12.5</v>
      </c>
      <c r="BU51" s="6">
        <v>12.5</v>
      </c>
      <c r="BV51" s="6">
        <v>12.5</v>
      </c>
      <c r="BW51" s="6">
        <v>12.5</v>
      </c>
    </row>
    <row r="52" spans="1:75" x14ac:dyDescent="0.3">
      <c r="A52" s="1" t="s">
        <v>91</v>
      </c>
      <c r="B52" s="1" t="s">
        <v>52</v>
      </c>
      <c r="C52" s="5">
        <v>7290110115463</v>
      </c>
      <c r="D52" s="6">
        <v>7.8854545454545004</v>
      </c>
      <c r="E52" s="6">
        <v>7.8854545454545004</v>
      </c>
      <c r="F52" s="6">
        <v>7.8854545454545004</v>
      </c>
      <c r="G52" s="6">
        <v>7.8854545454545004</v>
      </c>
      <c r="H52" s="6">
        <v>7.8854545454545004</v>
      </c>
      <c r="I52" s="6">
        <v>7.8854545454545004</v>
      </c>
      <c r="J52" s="6">
        <v>7.8854545454545004</v>
      </c>
      <c r="K52" s="6">
        <v>7.8854545454545004</v>
      </c>
      <c r="L52" s="6">
        <v>7.8854545454545004</v>
      </c>
      <c r="M52" s="6">
        <v>7.8854545454545004</v>
      </c>
      <c r="N52" s="6">
        <v>7.8854545454545004</v>
      </c>
      <c r="O52" s="6">
        <v>7.8854545454545004</v>
      </c>
      <c r="P52" s="6">
        <v>6.5</v>
      </c>
      <c r="Q52" s="6">
        <v>6.5</v>
      </c>
      <c r="R52" s="6">
        <v>6.5</v>
      </c>
      <c r="S52" s="6">
        <v>6.5</v>
      </c>
      <c r="T52" s="6">
        <v>6.5</v>
      </c>
      <c r="U52" s="6">
        <v>6.5</v>
      </c>
      <c r="V52" s="6">
        <v>6.5</v>
      </c>
      <c r="W52" s="6">
        <v>6.5</v>
      </c>
      <c r="X52" s="6">
        <v>6.5</v>
      </c>
      <c r="Y52" s="6">
        <v>6.5</v>
      </c>
      <c r="Z52" s="6">
        <v>6.5</v>
      </c>
      <c r="AA52" s="6">
        <v>6.5</v>
      </c>
      <c r="AB52" s="6">
        <v>6.5</v>
      </c>
      <c r="AC52" s="6">
        <v>6.5</v>
      </c>
      <c r="AD52" s="6">
        <v>6.5</v>
      </c>
      <c r="AE52" s="6">
        <v>6.5</v>
      </c>
      <c r="AF52" s="6">
        <v>6.5</v>
      </c>
      <c r="AG52" s="6">
        <v>6.5</v>
      </c>
      <c r="AH52" s="6">
        <v>6.5</v>
      </c>
      <c r="AI52" s="6">
        <v>6.5</v>
      </c>
      <c r="AJ52" s="6">
        <v>6.5</v>
      </c>
      <c r="AK52" s="6">
        <v>6.5</v>
      </c>
      <c r="AL52" s="6">
        <v>6.5</v>
      </c>
      <c r="AM52" s="6">
        <v>6.5</v>
      </c>
      <c r="AN52" s="6">
        <v>6.5</v>
      </c>
      <c r="AO52" s="6">
        <v>6.5</v>
      </c>
      <c r="AP52" s="6">
        <v>6.5</v>
      </c>
      <c r="AQ52" s="6">
        <v>6.5</v>
      </c>
      <c r="AR52" s="6">
        <v>6.5</v>
      </c>
      <c r="AS52" s="6">
        <v>6.5</v>
      </c>
      <c r="AT52" s="6">
        <v>6.5</v>
      </c>
      <c r="AU52" s="6">
        <v>6.5</v>
      </c>
      <c r="AV52" s="6">
        <v>6.5</v>
      </c>
      <c r="AW52" s="6">
        <v>6.5</v>
      </c>
      <c r="AX52" s="6">
        <v>6.5</v>
      </c>
      <c r="AY52" s="6">
        <v>6.5</v>
      </c>
      <c r="AZ52" s="6">
        <v>6.5</v>
      </c>
      <c r="BA52" s="6">
        <v>6.5</v>
      </c>
      <c r="BB52" s="6">
        <v>6.5</v>
      </c>
      <c r="BC52" s="6">
        <v>6.5</v>
      </c>
      <c r="BD52" s="6">
        <v>6.5</v>
      </c>
      <c r="BE52" s="6">
        <v>6.5</v>
      </c>
      <c r="BF52" s="6">
        <v>6.5</v>
      </c>
      <c r="BG52" s="6">
        <v>6.5</v>
      </c>
      <c r="BH52" s="6">
        <v>6.5</v>
      </c>
      <c r="BI52" s="6">
        <v>6.5</v>
      </c>
      <c r="BJ52" s="6">
        <v>6.5</v>
      </c>
      <c r="BK52" s="6">
        <v>6.5</v>
      </c>
      <c r="BL52" s="6">
        <v>6.5</v>
      </c>
      <c r="BM52" s="6">
        <v>6.5</v>
      </c>
      <c r="BN52" s="6">
        <v>6.5</v>
      </c>
      <c r="BO52" s="6">
        <v>6.5</v>
      </c>
      <c r="BP52" s="6">
        <v>6.5</v>
      </c>
      <c r="BQ52" s="6">
        <v>6.5</v>
      </c>
      <c r="BR52" s="6">
        <v>6.5</v>
      </c>
      <c r="BS52" s="6">
        <v>6.5</v>
      </c>
      <c r="BT52" s="6">
        <v>7.9</v>
      </c>
      <c r="BU52" s="6">
        <v>7.9</v>
      </c>
      <c r="BV52" s="6">
        <v>7.9</v>
      </c>
      <c r="BW52" s="6">
        <v>7.9</v>
      </c>
    </row>
    <row r="53" spans="1:75" x14ac:dyDescent="0.3">
      <c r="A53" s="1" t="s">
        <v>91</v>
      </c>
      <c r="B53" s="1" t="s">
        <v>53</v>
      </c>
      <c r="C53" s="5">
        <v>7290019056591</v>
      </c>
      <c r="D53" s="6">
        <v>5.67</v>
      </c>
      <c r="E53" s="6">
        <v>5.67</v>
      </c>
      <c r="F53" s="6">
        <v>5.67</v>
      </c>
      <c r="G53" s="6">
        <v>5.67</v>
      </c>
      <c r="H53" s="6">
        <v>5.67</v>
      </c>
      <c r="I53" s="6">
        <v>5.67</v>
      </c>
      <c r="J53" s="6">
        <v>5.67</v>
      </c>
      <c r="K53" s="6">
        <v>5.67</v>
      </c>
      <c r="L53" s="6">
        <v>5.67</v>
      </c>
      <c r="M53" s="6">
        <v>5.67</v>
      </c>
      <c r="N53" s="6">
        <v>5.67</v>
      </c>
      <c r="O53" s="6">
        <v>5.67</v>
      </c>
      <c r="P53" s="6">
        <v>5.33</v>
      </c>
      <c r="Q53" s="6">
        <v>5.33</v>
      </c>
      <c r="R53" s="6">
        <v>5.33</v>
      </c>
      <c r="S53" s="6">
        <v>5.33</v>
      </c>
      <c r="T53" s="6">
        <v>5.33</v>
      </c>
      <c r="U53" s="6">
        <v>5.33</v>
      </c>
      <c r="V53" s="6">
        <v>5.33</v>
      </c>
      <c r="W53" s="6">
        <v>5.33</v>
      </c>
      <c r="X53" s="6">
        <v>5.01</v>
      </c>
      <c r="Y53" s="6">
        <v>5</v>
      </c>
      <c r="Z53" s="6">
        <v>5</v>
      </c>
      <c r="AA53" s="6">
        <v>5</v>
      </c>
      <c r="AB53" s="6">
        <v>5</v>
      </c>
      <c r="AC53" s="6">
        <v>5</v>
      </c>
      <c r="AD53" s="6">
        <v>5</v>
      </c>
      <c r="AE53" s="6">
        <v>5</v>
      </c>
      <c r="AF53" s="6">
        <v>5</v>
      </c>
      <c r="AG53" s="6">
        <v>5</v>
      </c>
      <c r="AH53" s="6">
        <v>5</v>
      </c>
      <c r="AI53" s="6">
        <v>5</v>
      </c>
      <c r="AJ53" s="6">
        <v>5</v>
      </c>
      <c r="AK53" s="6">
        <v>5</v>
      </c>
      <c r="AL53" s="6">
        <v>5</v>
      </c>
      <c r="AM53" s="6">
        <v>5</v>
      </c>
      <c r="AN53" s="6">
        <v>5</v>
      </c>
      <c r="AO53" s="6">
        <v>5</v>
      </c>
      <c r="AP53" s="6">
        <v>5</v>
      </c>
      <c r="AQ53" s="6">
        <v>5</v>
      </c>
      <c r="AR53" s="6">
        <v>5</v>
      </c>
      <c r="AS53" s="6">
        <v>5</v>
      </c>
      <c r="AT53" s="6">
        <v>5</v>
      </c>
      <c r="AU53" s="6">
        <v>5</v>
      </c>
      <c r="AV53" s="6">
        <v>5</v>
      </c>
      <c r="AW53" s="6">
        <v>5</v>
      </c>
      <c r="AX53" s="6">
        <v>5</v>
      </c>
      <c r="AY53" s="6">
        <v>5</v>
      </c>
      <c r="AZ53" s="6">
        <v>5</v>
      </c>
      <c r="BA53" s="6">
        <v>5</v>
      </c>
      <c r="BB53" s="6">
        <v>5</v>
      </c>
      <c r="BC53" s="6">
        <v>5</v>
      </c>
      <c r="BD53" s="6">
        <v>5</v>
      </c>
      <c r="BE53" s="6">
        <v>5</v>
      </c>
      <c r="BF53" s="6">
        <v>5</v>
      </c>
      <c r="BG53" s="6">
        <v>5</v>
      </c>
      <c r="BH53" s="6">
        <v>5</v>
      </c>
      <c r="BI53" s="6">
        <v>5</v>
      </c>
      <c r="BJ53" s="6">
        <v>5</v>
      </c>
      <c r="BK53" s="6">
        <v>5</v>
      </c>
      <c r="BL53" s="6">
        <v>5</v>
      </c>
      <c r="BM53" s="6">
        <v>5</v>
      </c>
      <c r="BN53" s="6">
        <v>5</v>
      </c>
      <c r="BO53" s="6">
        <v>5</v>
      </c>
      <c r="BP53" s="6">
        <v>5</v>
      </c>
      <c r="BQ53" s="6">
        <v>5</v>
      </c>
      <c r="BR53" s="6">
        <v>5</v>
      </c>
      <c r="BS53" s="6">
        <v>5</v>
      </c>
      <c r="BT53" s="6">
        <v>5.5</v>
      </c>
      <c r="BU53" s="6">
        <v>5.5</v>
      </c>
      <c r="BV53" s="6">
        <v>5.5</v>
      </c>
      <c r="BW53" s="6">
        <v>5.5</v>
      </c>
    </row>
    <row r="54" spans="1:75" x14ac:dyDescent="0.3">
      <c r="A54" s="1" t="s">
        <v>91</v>
      </c>
      <c r="B54" s="1" t="s">
        <v>54</v>
      </c>
      <c r="C54" s="5">
        <v>7290019056584</v>
      </c>
      <c r="D54" s="6">
        <v>5.67</v>
      </c>
      <c r="E54" s="6">
        <v>5.67</v>
      </c>
      <c r="F54" s="6">
        <v>5.67</v>
      </c>
      <c r="G54" s="6">
        <v>5.67</v>
      </c>
      <c r="H54" s="6">
        <v>5.67</v>
      </c>
      <c r="I54" s="6">
        <v>5.67</v>
      </c>
      <c r="J54" s="6">
        <v>5.67</v>
      </c>
      <c r="K54" s="6">
        <v>5.67</v>
      </c>
      <c r="L54" s="6">
        <v>5.67</v>
      </c>
      <c r="M54" s="6">
        <v>5.67</v>
      </c>
      <c r="N54" s="6">
        <v>5.67</v>
      </c>
      <c r="O54" s="6">
        <v>5.67</v>
      </c>
      <c r="P54" s="6">
        <v>5.33</v>
      </c>
      <c r="Q54" s="6">
        <v>5.33</v>
      </c>
      <c r="R54" s="6">
        <v>5.33</v>
      </c>
      <c r="S54" s="6">
        <v>5.33</v>
      </c>
      <c r="T54" s="6">
        <v>5.33</v>
      </c>
      <c r="U54" s="6">
        <v>5.33</v>
      </c>
      <c r="V54" s="6">
        <v>5.33</v>
      </c>
      <c r="W54" s="6">
        <v>5.33</v>
      </c>
      <c r="X54" s="6">
        <v>5.01</v>
      </c>
      <c r="Y54" s="6">
        <v>5</v>
      </c>
      <c r="Z54" s="6">
        <v>5</v>
      </c>
      <c r="AA54" s="6">
        <v>5</v>
      </c>
      <c r="AB54" s="6">
        <v>5</v>
      </c>
      <c r="AC54" s="6">
        <v>5</v>
      </c>
      <c r="AD54" s="6">
        <v>5</v>
      </c>
      <c r="AE54" s="6">
        <v>5</v>
      </c>
      <c r="AF54" s="6">
        <v>5</v>
      </c>
      <c r="AG54" s="6">
        <v>5</v>
      </c>
      <c r="AH54" s="6">
        <v>5</v>
      </c>
      <c r="AI54" s="6">
        <v>5</v>
      </c>
      <c r="AJ54" s="6">
        <v>5</v>
      </c>
      <c r="AK54" s="6">
        <v>5</v>
      </c>
      <c r="AL54" s="6">
        <v>5</v>
      </c>
      <c r="AM54" s="6">
        <v>5</v>
      </c>
      <c r="AN54" s="6">
        <v>5</v>
      </c>
      <c r="AO54" s="6">
        <v>5</v>
      </c>
      <c r="AP54" s="6">
        <v>5</v>
      </c>
      <c r="AQ54" s="6">
        <v>5</v>
      </c>
      <c r="AR54" s="6">
        <v>5</v>
      </c>
      <c r="AS54" s="6">
        <v>5</v>
      </c>
      <c r="AT54" s="6">
        <v>5</v>
      </c>
      <c r="AU54" s="6">
        <v>5</v>
      </c>
      <c r="AV54" s="6">
        <v>5</v>
      </c>
      <c r="AW54" s="6">
        <v>5</v>
      </c>
      <c r="AX54" s="6">
        <v>5</v>
      </c>
      <c r="AY54" s="6">
        <v>5</v>
      </c>
      <c r="AZ54" s="6">
        <v>5</v>
      </c>
      <c r="BA54" s="6">
        <v>5</v>
      </c>
      <c r="BB54" s="6">
        <v>5</v>
      </c>
      <c r="BC54" s="6">
        <v>5</v>
      </c>
      <c r="BD54" s="6">
        <v>5</v>
      </c>
      <c r="BE54" s="6">
        <v>5</v>
      </c>
      <c r="BF54" s="6">
        <v>5</v>
      </c>
      <c r="BG54" s="6">
        <v>5</v>
      </c>
      <c r="BH54" s="6">
        <v>5</v>
      </c>
      <c r="BI54" s="6">
        <v>5</v>
      </c>
      <c r="BJ54" s="6">
        <v>5</v>
      </c>
      <c r="BK54" s="6">
        <v>5</v>
      </c>
      <c r="BL54" s="6">
        <v>5</v>
      </c>
      <c r="BM54" s="6">
        <v>5</v>
      </c>
      <c r="BN54" s="6">
        <v>5</v>
      </c>
      <c r="BO54" s="6">
        <v>5</v>
      </c>
      <c r="BP54" s="6">
        <v>5</v>
      </c>
      <c r="BQ54" s="6">
        <v>5</v>
      </c>
      <c r="BR54" s="6">
        <v>5</v>
      </c>
      <c r="BS54" s="6">
        <v>5.0218181818182002</v>
      </c>
      <c r="BT54" s="6">
        <v>5.5</v>
      </c>
      <c r="BU54" s="6">
        <v>5.5</v>
      </c>
      <c r="BV54" s="6">
        <v>5.5</v>
      </c>
      <c r="BW54" s="6">
        <v>5.5</v>
      </c>
    </row>
    <row r="55" spans="1:75" x14ac:dyDescent="0.3">
      <c r="A55" s="1" t="s">
        <v>91</v>
      </c>
      <c r="B55" s="1" t="s">
        <v>55</v>
      </c>
      <c r="C55" s="5">
        <v>7290000072623</v>
      </c>
      <c r="D55" s="6">
        <v>8.6999999999999993</v>
      </c>
      <c r="E55" s="6">
        <v>8.6999999999999993</v>
      </c>
      <c r="F55" s="6">
        <v>8.2636363636363992</v>
      </c>
      <c r="G55" s="6">
        <v>7.7836363636363997</v>
      </c>
      <c r="H55" s="6">
        <v>7.7836363636363997</v>
      </c>
      <c r="I55" s="6">
        <v>7.5436363636364003</v>
      </c>
      <c r="J55" s="6">
        <v>7.5</v>
      </c>
      <c r="K55" s="6">
        <v>7.5</v>
      </c>
      <c r="L55" s="6">
        <v>7.5</v>
      </c>
      <c r="M55" s="6">
        <v>7.5</v>
      </c>
      <c r="N55" s="6">
        <v>7.5</v>
      </c>
      <c r="O55" s="6">
        <v>7.5</v>
      </c>
      <c r="P55" s="6">
        <v>8.6999999999999993</v>
      </c>
      <c r="Q55" s="6">
        <v>8.5109090909091005</v>
      </c>
      <c r="R55" s="6">
        <v>7.9145454545455003</v>
      </c>
      <c r="S55" s="6">
        <v>7.9</v>
      </c>
      <c r="T55" s="6">
        <v>7.9</v>
      </c>
      <c r="U55" s="6">
        <v>7.9</v>
      </c>
      <c r="V55" s="6">
        <v>7.9</v>
      </c>
      <c r="W55" s="6">
        <v>7.9</v>
      </c>
      <c r="X55" s="6">
        <v>7.9</v>
      </c>
      <c r="Y55" s="6">
        <v>7.9</v>
      </c>
      <c r="Z55" s="6">
        <v>7.9</v>
      </c>
      <c r="AA55" s="6">
        <v>7.9</v>
      </c>
      <c r="AB55" s="6">
        <v>7.9</v>
      </c>
      <c r="AC55" s="6">
        <v>7.9</v>
      </c>
      <c r="AD55" s="6">
        <v>7.9</v>
      </c>
      <c r="AE55" s="6">
        <v>7.9</v>
      </c>
      <c r="AF55" s="6">
        <v>7.9</v>
      </c>
      <c r="AG55" s="6">
        <v>7.9</v>
      </c>
      <c r="AH55" s="6">
        <v>7.9</v>
      </c>
      <c r="AI55" s="6">
        <v>7.9</v>
      </c>
      <c r="AJ55" s="6">
        <v>7.9</v>
      </c>
      <c r="AK55" s="6">
        <v>7.9</v>
      </c>
      <c r="AL55" s="6">
        <v>7.9</v>
      </c>
      <c r="AM55" s="6">
        <v>7.9</v>
      </c>
      <c r="AN55" s="6">
        <v>7.9</v>
      </c>
      <c r="AO55" s="6">
        <v>7.9</v>
      </c>
      <c r="AP55" s="6">
        <v>7.9</v>
      </c>
      <c r="AQ55" s="6">
        <v>7.9</v>
      </c>
      <c r="AR55" s="6">
        <v>7.9</v>
      </c>
      <c r="AS55" s="6">
        <v>7.9</v>
      </c>
      <c r="AT55" s="6">
        <v>7.9</v>
      </c>
      <c r="AU55" s="6">
        <v>7.9</v>
      </c>
      <c r="AV55" s="6">
        <v>7.9</v>
      </c>
      <c r="AW55" s="6">
        <v>7.9</v>
      </c>
      <c r="AX55" s="6">
        <v>7.9</v>
      </c>
      <c r="AY55" s="6">
        <v>7.9</v>
      </c>
      <c r="AZ55" s="6">
        <v>7.9</v>
      </c>
      <c r="BA55" s="6">
        <v>7.9</v>
      </c>
      <c r="BB55" s="6">
        <v>7.9</v>
      </c>
      <c r="BC55" s="6">
        <v>7.9</v>
      </c>
      <c r="BD55" s="6">
        <v>7.9</v>
      </c>
      <c r="BE55" s="6">
        <v>7.9</v>
      </c>
      <c r="BF55" s="6">
        <v>7.9</v>
      </c>
      <c r="BG55" s="6">
        <v>7.9</v>
      </c>
      <c r="BH55" s="6">
        <v>7.9</v>
      </c>
      <c r="BI55" s="6">
        <v>7.9</v>
      </c>
      <c r="BJ55" s="6">
        <v>7.9</v>
      </c>
      <c r="BK55" s="6">
        <v>7.9</v>
      </c>
      <c r="BL55" s="6">
        <v>7.9</v>
      </c>
      <c r="BM55" s="6">
        <v>7.9</v>
      </c>
      <c r="BN55" s="6">
        <v>7.9</v>
      </c>
      <c r="BO55" s="6">
        <v>7.9</v>
      </c>
      <c r="BP55" s="6">
        <v>7.9</v>
      </c>
      <c r="BQ55" s="6">
        <v>7.9</v>
      </c>
      <c r="BR55" s="6">
        <v>7.9</v>
      </c>
      <c r="BS55" s="6">
        <v>7.9</v>
      </c>
      <c r="BT55" s="6">
        <v>8.6999999999999993</v>
      </c>
      <c r="BU55" s="6">
        <v>8.6999999999999993</v>
      </c>
      <c r="BV55" s="6">
        <v>8.6999999999999993</v>
      </c>
      <c r="BW55" s="6">
        <v>8.6999999999999993</v>
      </c>
    </row>
    <row r="56" spans="1:75" x14ac:dyDescent="0.3">
      <c r="A56" s="1" t="s">
        <v>91</v>
      </c>
      <c r="B56" s="1" t="s">
        <v>56</v>
      </c>
      <c r="C56" s="5">
        <v>7290000072753</v>
      </c>
      <c r="D56" s="6">
        <v>29.9</v>
      </c>
      <c r="E56" s="6">
        <v>29.9</v>
      </c>
      <c r="F56" s="6">
        <v>28.081818181818001</v>
      </c>
      <c r="G56" s="6">
        <v>26.081818181818001</v>
      </c>
      <c r="H56" s="6">
        <v>26.081818181818001</v>
      </c>
      <c r="I56" s="6">
        <v>25.081818181818001</v>
      </c>
      <c r="J56" s="6">
        <v>24.9</v>
      </c>
      <c r="K56" s="6">
        <v>24.9</v>
      </c>
      <c r="L56" s="6">
        <v>24.9</v>
      </c>
      <c r="M56" s="6">
        <v>24.9</v>
      </c>
      <c r="N56" s="6">
        <v>24.9</v>
      </c>
      <c r="O56" s="6">
        <v>24.9</v>
      </c>
      <c r="P56" s="6">
        <v>24.9</v>
      </c>
      <c r="Q56" s="6">
        <v>24.9</v>
      </c>
      <c r="R56" s="6">
        <v>24.9</v>
      </c>
      <c r="S56" s="6">
        <v>24.9</v>
      </c>
      <c r="T56" s="6">
        <v>24.9</v>
      </c>
      <c r="U56" s="6">
        <v>24.9</v>
      </c>
      <c r="V56" s="6">
        <v>29.9</v>
      </c>
      <c r="W56" s="6">
        <v>29.9</v>
      </c>
      <c r="X56" s="6">
        <v>29.9</v>
      </c>
      <c r="Y56" s="6">
        <v>26.081818181818001</v>
      </c>
      <c r="Z56" s="6">
        <v>24.990909090909</v>
      </c>
      <c r="AA56" s="6">
        <v>24.9</v>
      </c>
      <c r="AB56" s="6">
        <v>24.9</v>
      </c>
      <c r="AC56" s="6">
        <v>24.9</v>
      </c>
      <c r="AD56" s="6">
        <v>24.72</v>
      </c>
      <c r="AE56" s="6">
        <v>24.72</v>
      </c>
      <c r="AF56" s="6">
        <v>24.72</v>
      </c>
      <c r="AG56" s="6">
        <v>24.72</v>
      </c>
      <c r="AH56" s="6">
        <v>24.72</v>
      </c>
      <c r="AI56" s="6">
        <v>24.72</v>
      </c>
      <c r="AJ56" s="6">
        <v>24.72</v>
      </c>
      <c r="AK56" s="6">
        <v>24.72</v>
      </c>
      <c r="AL56" s="6">
        <v>24.72</v>
      </c>
      <c r="AM56" s="6">
        <v>24.72</v>
      </c>
      <c r="AN56" s="6">
        <v>24.72</v>
      </c>
      <c r="AO56" s="6">
        <v>24.81</v>
      </c>
      <c r="AP56" s="6">
        <v>24.72</v>
      </c>
      <c r="AQ56" s="6">
        <v>24.72</v>
      </c>
      <c r="AR56" s="6">
        <v>24.72</v>
      </c>
      <c r="AS56" s="6">
        <v>24.72</v>
      </c>
      <c r="AT56" s="6">
        <v>24.72</v>
      </c>
      <c r="AU56" s="6">
        <v>24.72</v>
      </c>
      <c r="AV56" s="6">
        <v>24.72</v>
      </c>
      <c r="AW56" s="6">
        <v>24.71</v>
      </c>
      <c r="AX56" s="6">
        <v>24.71</v>
      </c>
      <c r="AY56" s="6">
        <v>24.71</v>
      </c>
      <c r="AZ56" s="6">
        <v>24.71</v>
      </c>
      <c r="BA56" s="6">
        <v>24.72</v>
      </c>
      <c r="BB56" s="6">
        <v>24.72</v>
      </c>
      <c r="BC56" s="6">
        <v>24.72</v>
      </c>
      <c r="BD56" s="6">
        <v>24.72</v>
      </c>
      <c r="BE56" s="6">
        <v>24.72</v>
      </c>
      <c r="BF56" s="6">
        <v>24.72</v>
      </c>
      <c r="BG56" s="6">
        <v>24.72</v>
      </c>
      <c r="BH56" s="6">
        <v>24.72</v>
      </c>
      <c r="BI56" s="6">
        <v>24.72</v>
      </c>
      <c r="BJ56" s="6">
        <v>24.72</v>
      </c>
      <c r="BK56" s="6">
        <v>24.72</v>
      </c>
      <c r="BL56" s="6">
        <v>24.72</v>
      </c>
      <c r="BM56" s="6">
        <v>24.72</v>
      </c>
      <c r="BN56" s="6">
        <v>24.72</v>
      </c>
      <c r="BO56" s="6">
        <v>24.72</v>
      </c>
      <c r="BP56" s="6">
        <v>24.72</v>
      </c>
      <c r="BQ56" s="6">
        <v>24.72</v>
      </c>
      <c r="BR56" s="6">
        <v>24.72</v>
      </c>
      <c r="BS56" s="6">
        <v>24.72</v>
      </c>
      <c r="BT56" s="6">
        <v>29.9</v>
      </c>
      <c r="BU56" s="6">
        <v>29.9</v>
      </c>
      <c r="BV56" s="6">
        <v>29.9</v>
      </c>
      <c r="BW56" s="6">
        <v>29.9</v>
      </c>
    </row>
    <row r="57" spans="1:75" x14ac:dyDescent="0.3">
      <c r="A57" s="1" t="s">
        <v>91</v>
      </c>
      <c r="B57" s="1" t="s">
        <v>57</v>
      </c>
      <c r="C57" s="5">
        <v>7290000176420</v>
      </c>
      <c r="D57" s="6">
        <v>18.891666666667</v>
      </c>
      <c r="E57" s="6">
        <v>18.891666666667</v>
      </c>
      <c r="F57" s="6">
        <v>18.891666666667</v>
      </c>
      <c r="G57" s="6">
        <v>18.891666666667</v>
      </c>
      <c r="H57" s="6">
        <v>18.891666666667</v>
      </c>
      <c r="I57" s="6">
        <v>18.891666666667</v>
      </c>
      <c r="J57" s="6">
        <v>18.891666666667</v>
      </c>
      <c r="K57" s="6">
        <v>18.891666666667</v>
      </c>
      <c r="L57" s="6">
        <v>18.891666666667</v>
      </c>
      <c r="M57" s="6">
        <v>18.891666666667</v>
      </c>
      <c r="N57" s="6">
        <v>18.891666666667</v>
      </c>
      <c r="O57" s="6">
        <v>18.891666666667</v>
      </c>
      <c r="P57" s="6">
        <v>18.899999999999999</v>
      </c>
      <c r="Q57" s="6">
        <v>18.899999999999999</v>
      </c>
      <c r="R57" s="6">
        <v>18.899999999999999</v>
      </c>
      <c r="S57" s="6">
        <v>18.899999999999999</v>
      </c>
      <c r="T57" s="6">
        <v>18.899999999999999</v>
      </c>
      <c r="U57" s="6">
        <v>18.899999999999999</v>
      </c>
      <c r="V57" s="6">
        <v>18.899999999999999</v>
      </c>
      <c r="W57" s="6">
        <v>18.899999999999999</v>
      </c>
      <c r="X57" s="6">
        <v>18.899999999999999</v>
      </c>
      <c r="Y57" s="6">
        <v>18.899999999999999</v>
      </c>
      <c r="Z57" s="6">
        <v>18.899999999999999</v>
      </c>
      <c r="AA57" s="6">
        <v>18.899999999999999</v>
      </c>
      <c r="AB57" s="6">
        <v>18.899999999999999</v>
      </c>
      <c r="AC57" s="6">
        <v>18.899999999999999</v>
      </c>
      <c r="AD57" s="6">
        <v>18.899999999999999</v>
      </c>
      <c r="AE57" s="6">
        <v>18.899999999999999</v>
      </c>
      <c r="AF57" s="6">
        <v>18.899999999999999</v>
      </c>
      <c r="AG57" s="6">
        <v>18.899999999999999</v>
      </c>
      <c r="AH57" s="6">
        <v>18.899999999999999</v>
      </c>
      <c r="AI57" s="6">
        <v>18.899999999999999</v>
      </c>
      <c r="AJ57" s="6">
        <v>18.899999999999999</v>
      </c>
      <c r="AK57" s="6">
        <v>18.899999999999999</v>
      </c>
      <c r="AL57" s="6">
        <v>18.899999999999999</v>
      </c>
      <c r="AM57" s="6">
        <v>18.899999999999999</v>
      </c>
      <c r="AN57" s="6">
        <v>18.899999999999999</v>
      </c>
      <c r="AO57" s="6">
        <v>18.899999999999999</v>
      </c>
      <c r="AP57" s="6">
        <v>18.899999999999999</v>
      </c>
      <c r="AQ57" s="6">
        <v>18.899999999999999</v>
      </c>
      <c r="AR57" s="6">
        <v>18.899999999999999</v>
      </c>
      <c r="AS57" s="6">
        <v>18.899999999999999</v>
      </c>
      <c r="AT57" s="6">
        <v>18.899999999999999</v>
      </c>
      <c r="AU57" s="6">
        <v>18.899999999999999</v>
      </c>
      <c r="AV57" s="6">
        <v>18.899999999999999</v>
      </c>
      <c r="AW57" s="6">
        <v>18.899999999999999</v>
      </c>
      <c r="AX57" s="6">
        <v>18.899999999999999</v>
      </c>
      <c r="AY57" s="6">
        <v>18.899999999999999</v>
      </c>
      <c r="AZ57" s="6">
        <v>18.899999999999999</v>
      </c>
      <c r="BA57" s="6">
        <v>18.899999999999999</v>
      </c>
      <c r="BB57" s="6">
        <v>18.899999999999999</v>
      </c>
      <c r="BC57" s="6">
        <v>18.899999999999999</v>
      </c>
      <c r="BD57" s="6">
        <v>18.899999999999999</v>
      </c>
      <c r="BE57" s="6">
        <v>18.899999999999999</v>
      </c>
      <c r="BF57" s="6">
        <v>18.899999999999999</v>
      </c>
      <c r="BG57" s="6">
        <v>18.899999999999999</v>
      </c>
      <c r="BH57" s="6">
        <v>18.899999999999999</v>
      </c>
      <c r="BI57" s="6">
        <v>18.899999999999999</v>
      </c>
      <c r="BJ57" s="6">
        <v>18.899999999999999</v>
      </c>
      <c r="BK57" s="6">
        <v>18.899999999999999</v>
      </c>
      <c r="BL57" s="6">
        <v>18.899999999999999</v>
      </c>
      <c r="BM57" s="6">
        <v>18.899999999999999</v>
      </c>
      <c r="BN57" s="6">
        <v>18.899999999999999</v>
      </c>
      <c r="BO57" s="6">
        <v>18.899999999999999</v>
      </c>
      <c r="BP57" s="6">
        <v>18.899999999999999</v>
      </c>
      <c r="BQ57" s="6">
        <v>18.899999999999999</v>
      </c>
      <c r="BR57" s="6">
        <v>18.899999999999999</v>
      </c>
      <c r="BS57" s="6">
        <v>18.899999999999999</v>
      </c>
      <c r="BT57" s="6">
        <v>18.899999999999999</v>
      </c>
      <c r="BU57" s="6">
        <v>18.899999999999999</v>
      </c>
      <c r="BV57" s="6">
        <v>18.899999999999999</v>
      </c>
      <c r="BW57" s="6">
        <v>18.899999999999999</v>
      </c>
    </row>
    <row r="58" spans="1:75" x14ac:dyDescent="0.3">
      <c r="A58" s="1" t="s">
        <v>91</v>
      </c>
      <c r="B58" s="1" t="s">
        <v>58</v>
      </c>
      <c r="C58" s="5">
        <v>8714599513866</v>
      </c>
      <c r="D58" s="6">
        <v>19.8</v>
      </c>
      <c r="E58" s="6">
        <v>19.8</v>
      </c>
      <c r="F58" s="6">
        <v>19.8</v>
      </c>
      <c r="G58" s="6">
        <v>19.8</v>
      </c>
      <c r="H58" s="6">
        <v>19.8</v>
      </c>
      <c r="I58" s="6">
        <v>20.8</v>
      </c>
      <c r="J58" s="6">
        <v>23.326000000000001</v>
      </c>
      <c r="K58" s="6">
        <v>23.884545454545002</v>
      </c>
      <c r="L58" s="6">
        <v>24.124545454545</v>
      </c>
      <c r="M58" s="6">
        <v>24.432181818181999</v>
      </c>
      <c r="N58" s="6">
        <v>24.432181818181999</v>
      </c>
      <c r="O58" s="6">
        <v>24.432181818181999</v>
      </c>
      <c r="P58" s="6">
        <v>24.8</v>
      </c>
      <c r="Q58" s="6">
        <v>24.8</v>
      </c>
      <c r="R58" s="6">
        <v>24.709090909091</v>
      </c>
      <c r="S58" s="6">
        <v>24.709090909091</v>
      </c>
      <c r="T58" s="6">
        <v>24.709090909091</v>
      </c>
      <c r="U58" s="6">
        <v>24.709090909091</v>
      </c>
      <c r="V58" s="6">
        <v>24.709090909091</v>
      </c>
      <c r="W58" s="6">
        <v>24.709090909091</v>
      </c>
      <c r="X58" s="6">
        <v>24.709090909091</v>
      </c>
      <c r="Y58" s="6">
        <v>24.709090909091</v>
      </c>
      <c r="Z58" s="6">
        <v>24.709090909091</v>
      </c>
      <c r="AA58" s="6">
        <v>24.709090909091</v>
      </c>
      <c r="AB58" s="6">
        <v>24.709090909091</v>
      </c>
      <c r="AC58" s="6">
        <v>24.709090909091</v>
      </c>
      <c r="AD58" s="6">
        <v>24.709090909091</v>
      </c>
      <c r="AE58" s="6">
        <v>24.709090909091</v>
      </c>
      <c r="AF58" s="6">
        <v>24.709090909091</v>
      </c>
      <c r="AG58" s="6">
        <v>24.709090909091</v>
      </c>
      <c r="AH58" s="6">
        <v>24.709090909091</v>
      </c>
      <c r="AI58" s="6">
        <v>24.709090909091</v>
      </c>
      <c r="AJ58" s="6">
        <v>24.709090909091</v>
      </c>
      <c r="AK58" s="6">
        <v>24.707407407407</v>
      </c>
      <c r="AL58" s="6">
        <v>24.709090909091</v>
      </c>
      <c r="AM58" s="6">
        <v>24.709090909091</v>
      </c>
      <c r="AN58" s="6">
        <v>24.709090909091</v>
      </c>
      <c r="AO58" s="6">
        <v>24.709090909091</v>
      </c>
      <c r="AP58" s="6">
        <v>24.709090909091</v>
      </c>
      <c r="AQ58" s="6">
        <v>24.709090909091</v>
      </c>
      <c r="AR58" s="6">
        <v>24.709090909091</v>
      </c>
      <c r="AS58" s="6">
        <v>24.709090909091</v>
      </c>
      <c r="AT58" s="6">
        <v>24.709090909091</v>
      </c>
      <c r="AU58" s="6">
        <v>24.709090909091</v>
      </c>
      <c r="AV58" s="6">
        <v>24.709090909091</v>
      </c>
      <c r="AW58" s="6">
        <v>24.709090909091</v>
      </c>
      <c r="AX58" s="6">
        <v>24.709090909091</v>
      </c>
      <c r="AY58" s="6">
        <v>24.709090909091</v>
      </c>
      <c r="AZ58" s="6">
        <v>24.709090909091</v>
      </c>
      <c r="BA58" s="6">
        <v>24.710714285714001</v>
      </c>
      <c r="BB58" s="6">
        <v>24.710714285714001</v>
      </c>
      <c r="BC58" s="6">
        <v>24.710714285714001</v>
      </c>
      <c r="BD58" s="6">
        <v>24.710714285714001</v>
      </c>
      <c r="BE58" s="6">
        <v>24.710714285714001</v>
      </c>
      <c r="BF58" s="6">
        <v>24.710714285714001</v>
      </c>
      <c r="BG58" s="6">
        <v>24.710714285714001</v>
      </c>
      <c r="BH58" s="6">
        <v>24.710714285714001</v>
      </c>
      <c r="BI58" s="6">
        <v>24.710714285714001</v>
      </c>
      <c r="BJ58" s="6">
        <v>24.710714285714001</v>
      </c>
      <c r="BK58" s="6">
        <v>24.710714285714001</v>
      </c>
      <c r="BL58" s="6">
        <v>24.710714285714001</v>
      </c>
      <c r="BM58" s="6">
        <v>24.710714285714001</v>
      </c>
      <c r="BN58" s="6">
        <v>24.710714285714001</v>
      </c>
      <c r="BO58" s="6">
        <v>24.710714285714001</v>
      </c>
      <c r="BP58" s="6">
        <v>24.710714285714001</v>
      </c>
      <c r="BQ58" s="6">
        <v>24.710714285714001</v>
      </c>
      <c r="BR58" s="6">
        <v>24.710714285714001</v>
      </c>
      <c r="BS58" s="6">
        <v>24.710714285714001</v>
      </c>
      <c r="BT58" s="6">
        <v>24.8</v>
      </c>
      <c r="BU58" s="6">
        <v>24.8</v>
      </c>
      <c r="BV58" s="6">
        <v>24.8</v>
      </c>
      <c r="BW58" s="6">
        <v>24.8</v>
      </c>
    </row>
    <row r="59" spans="1:75" x14ac:dyDescent="0.3">
      <c r="A59" s="1" t="s">
        <v>91</v>
      </c>
      <c r="B59" s="1" t="s">
        <v>59</v>
      </c>
      <c r="C59" s="5">
        <v>7290000347752</v>
      </c>
      <c r="D59" s="6">
        <v>22.295471698113001</v>
      </c>
      <c r="E59" s="6">
        <v>22.295471698113001</v>
      </c>
      <c r="F59" s="6">
        <v>22.306666666666999</v>
      </c>
      <c r="G59" s="6">
        <v>22.283846153846</v>
      </c>
      <c r="H59" s="6">
        <v>22.295471698113001</v>
      </c>
      <c r="I59" s="6">
        <v>22.306666666666999</v>
      </c>
      <c r="J59" s="6">
        <v>22.306666666666999</v>
      </c>
      <c r="K59" s="6">
        <v>22.306666666666999</v>
      </c>
      <c r="L59" s="6">
        <v>22.306666666666999</v>
      </c>
      <c r="M59" s="6">
        <v>22.306666666666999</v>
      </c>
      <c r="N59" s="6">
        <v>22.295471698113001</v>
      </c>
      <c r="O59" s="6">
        <v>22.306666666666999</v>
      </c>
      <c r="P59" s="6">
        <v>22.9</v>
      </c>
      <c r="Q59" s="6">
        <v>22.9</v>
      </c>
      <c r="R59" s="6">
        <v>22.9</v>
      </c>
      <c r="S59" s="6">
        <v>22.9</v>
      </c>
      <c r="T59" s="6">
        <v>22.9</v>
      </c>
      <c r="U59" s="6">
        <v>22.9</v>
      </c>
      <c r="V59" s="6">
        <v>22.9</v>
      </c>
      <c r="W59" s="6">
        <v>22.9</v>
      </c>
      <c r="X59" s="6">
        <v>22.9</v>
      </c>
      <c r="Y59" s="6">
        <v>21.881132075471999</v>
      </c>
      <c r="Z59" s="6">
        <v>21.017647058824</v>
      </c>
      <c r="AA59" s="6">
        <v>21.011111111110999</v>
      </c>
      <c r="AB59" s="6">
        <v>20.937037037037001</v>
      </c>
      <c r="AC59" s="6">
        <v>20.937735849056999</v>
      </c>
      <c r="AD59" s="6">
        <v>20.937735849056999</v>
      </c>
      <c r="AE59" s="6">
        <v>20.937735849056999</v>
      </c>
      <c r="AF59" s="6">
        <v>20.937735849056999</v>
      </c>
      <c r="AG59" s="6">
        <v>20.937037037037001</v>
      </c>
      <c r="AH59" s="6">
        <v>20.936363636364</v>
      </c>
      <c r="AI59" s="6">
        <v>20.937037037037001</v>
      </c>
      <c r="AJ59" s="6">
        <v>20.936363636364</v>
      </c>
      <c r="AK59" s="6">
        <v>20.936363636364</v>
      </c>
      <c r="AL59" s="6">
        <v>20.936363636364</v>
      </c>
      <c r="AM59" s="6">
        <v>20.936363636364</v>
      </c>
      <c r="AN59" s="6">
        <v>20.857818181818001</v>
      </c>
      <c r="AO59" s="6">
        <v>20.857818181818001</v>
      </c>
      <c r="AP59" s="6">
        <v>20.857818181818001</v>
      </c>
      <c r="AQ59" s="6">
        <v>20.858518518518999</v>
      </c>
      <c r="AR59" s="6">
        <v>20.858518518518999</v>
      </c>
      <c r="AS59" s="6">
        <v>20.858518518518999</v>
      </c>
      <c r="AT59" s="6">
        <v>20.82</v>
      </c>
      <c r="AU59" s="6">
        <v>20.82</v>
      </c>
      <c r="AV59" s="6">
        <v>20.82</v>
      </c>
      <c r="AW59" s="6">
        <v>20.82</v>
      </c>
      <c r="AX59" s="6">
        <v>20.82</v>
      </c>
      <c r="AY59" s="6">
        <v>20.82</v>
      </c>
      <c r="AZ59" s="6">
        <v>18.97</v>
      </c>
      <c r="BA59" s="6">
        <v>18.86</v>
      </c>
      <c r="BB59" s="6">
        <v>18.86</v>
      </c>
      <c r="BC59" s="6">
        <v>18.86</v>
      </c>
      <c r="BD59" s="6">
        <v>18.86</v>
      </c>
      <c r="BE59" s="6">
        <v>18.86</v>
      </c>
      <c r="BF59" s="6">
        <v>18.86</v>
      </c>
      <c r="BG59" s="6">
        <v>18.86</v>
      </c>
      <c r="BH59" s="6">
        <v>18.86</v>
      </c>
      <c r="BI59" s="6">
        <v>18.932142857142999</v>
      </c>
      <c r="BJ59" s="6">
        <v>18.86</v>
      </c>
      <c r="BK59" s="6">
        <v>18.86</v>
      </c>
      <c r="BL59" s="6">
        <v>18.86</v>
      </c>
      <c r="BM59" s="6">
        <v>18.86</v>
      </c>
      <c r="BN59" s="6">
        <v>18.86</v>
      </c>
      <c r="BO59" s="6">
        <v>18.86</v>
      </c>
      <c r="BP59" s="6">
        <v>18.86</v>
      </c>
      <c r="BQ59" s="6">
        <v>18.86</v>
      </c>
      <c r="BR59" s="6">
        <v>18.86</v>
      </c>
      <c r="BS59" s="6">
        <v>18.86</v>
      </c>
      <c r="BT59" s="6">
        <v>21.53</v>
      </c>
      <c r="BU59" s="6">
        <v>21.04</v>
      </c>
      <c r="BV59" s="6">
        <v>20.95</v>
      </c>
      <c r="BW59" s="6">
        <v>20.95</v>
      </c>
    </row>
    <row r="60" spans="1:75" x14ac:dyDescent="0.3">
      <c r="A60" s="1" t="s">
        <v>91</v>
      </c>
      <c r="B60" s="1" t="s">
        <v>60</v>
      </c>
      <c r="C60" s="5">
        <v>7290000104836</v>
      </c>
      <c r="D60" s="6">
        <v>19.899999999999999</v>
      </c>
      <c r="E60" s="6">
        <v>19.899999999999999</v>
      </c>
      <c r="F60" s="6">
        <v>19.899999999999999</v>
      </c>
      <c r="G60" s="6">
        <v>19.899999999999999</v>
      </c>
      <c r="H60" s="6">
        <v>19.899999999999999</v>
      </c>
      <c r="I60" s="6">
        <v>19.899999999999999</v>
      </c>
      <c r="J60" s="6">
        <v>19.899999999999999</v>
      </c>
      <c r="K60" s="6">
        <v>19.899999999999999</v>
      </c>
      <c r="L60" s="6">
        <v>19.899999999999999</v>
      </c>
      <c r="M60" s="6">
        <v>19.899999999999999</v>
      </c>
      <c r="N60" s="6">
        <v>19.899999999999999</v>
      </c>
      <c r="O60" s="6">
        <v>19.899999999999999</v>
      </c>
      <c r="P60" s="6">
        <v>14.16</v>
      </c>
      <c r="Q60" s="6">
        <v>12.96</v>
      </c>
      <c r="R60" s="6">
        <v>12.96</v>
      </c>
      <c r="S60" s="6">
        <v>12.9</v>
      </c>
      <c r="T60" s="6">
        <v>12.9</v>
      </c>
      <c r="U60" s="6">
        <v>12.9</v>
      </c>
      <c r="V60" s="6">
        <v>12.9</v>
      </c>
      <c r="W60" s="6">
        <v>12.9</v>
      </c>
      <c r="X60" s="6">
        <v>13.037254901960999</v>
      </c>
      <c r="Y60" s="6">
        <v>12.9</v>
      </c>
      <c r="Z60" s="6">
        <v>10.36</v>
      </c>
      <c r="AA60" s="6">
        <v>10.02</v>
      </c>
      <c r="AB60" s="6">
        <v>9.9600000000000009</v>
      </c>
      <c r="AC60" s="6">
        <v>9.9600000000000009</v>
      </c>
      <c r="AD60" s="6">
        <v>9.9600000000000009</v>
      </c>
      <c r="AE60" s="6">
        <v>9.9600000000000009</v>
      </c>
      <c r="AF60" s="6">
        <v>9.9600000000000009</v>
      </c>
      <c r="AG60" s="6">
        <v>9.9600000000000009</v>
      </c>
      <c r="AH60" s="6">
        <v>9.9600000000000009</v>
      </c>
      <c r="AI60" s="6">
        <v>9.9600000000000009</v>
      </c>
      <c r="AJ60" s="6">
        <v>9.9600000000000009</v>
      </c>
      <c r="AK60" s="6">
        <v>9.9600000000000009</v>
      </c>
      <c r="AL60" s="6">
        <v>9.9600000000000009</v>
      </c>
      <c r="AM60" s="6">
        <v>9.9600000000000009</v>
      </c>
      <c r="AN60" s="6">
        <v>9.9600000000000009</v>
      </c>
      <c r="AO60" s="6">
        <v>9.9600000000000009</v>
      </c>
      <c r="AP60" s="6">
        <v>9.9600000000000009</v>
      </c>
      <c r="AQ60" s="6">
        <v>9.9600000000000009</v>
      </c>
      <c r="AR60" s="6">
        <v>9.9600000000000009</v>
      </c>
      <c r="AS60" s="6">
        <v>9.9600000000000009</v>
      </c>
      <c r="AT60" s="6">
        <v>9.9</v>
      </c>
      <c r="AU60" s="6">
        <v>9.9</v>
      </c>
      <c r="AV60" s="6">
        <v>9.9</v>
      </c>
      <c r="AW60" s="6">
        <v>9.9</v>
      </c>
      <c r="AX60" s="6">
        <v>9.9</v>
      </c>
      <c r="AY60" s="6">
        <v>9.9</v>
      </c>
      <c r="AZ60" s="6">
        <v>9.9</v>
      </c>
      <c r="BA60" s="6">
        <v>9.9600000000000009</v>
      </c>
      <c r="BB60" s="6">
        <v>9.9600000000000009</v>
      </c>
      <c r="BC60" s="6">
        <v>9.9600000000000009</v>
      </c>
      <c r="BD60" s="6">
        <v>9.9600000000000009</v>
      </c>
      <c r="BE60" s="6">
        <v>9.9600000000000009</v>
      </c>
      <c r="BF60" s="6">
        <v>9.9600000000000009</v>
      </c>
      <c r="BG60" s="6">
        <v>9.9600000000000009</v>
      </c>
      <c r="BH60" s="6">
        <v>9.9600000000000009</v>
      </c>
      <c r="BI60" s="6">
        <v>9.9600000000000009</v>
      </c>
      <c r="BJ60" s="6">
        <v>9.9600000000000009</v>
      </c>
      <c r="BK60" s="6">
        <v>9.9600000000000009</v>
      </c>
      <c r="BL60" s="6">
        <v>9.9600000000000009</v>
      </c>
      <c r="BM60" s="6">
        <v>9.9600000000000009</v>
      </c>
      <c r="BN60" s="6">
        <v>9.9600000000000009</v>
      </c>
      <c r="BO60" s="6">
        <v>9.9600000000000009</v>
      </c>
      <c r="BP60" s="6">
        <v>9.9600000000000009</v>
      </c>
      <c r="BQ60" s="6">
        <v>9.9600000000000009</v>
      </c>
      <c r="BR60" s="6">
        <v>9.9600000000000009</v>
      </c>
      <c r="BS60" s="6">
        <v>10.147547169811</v>
      </c>
      <c r="BT60" s="6">
        <v>19.122222222222</v>
      </c>
      <c r="BU60" s="6">
        <v>18.122222222222</v>
      </c>
      <c r="BV60" s="6">
        <v>17.974074074074</v>
      </c>
      <c r="BW60" s="6">
        <v>17.974074074074</v>
      </c>
    </row>
    <row r="61" spans="1:75" x14ac:dyDescent="0.3">
      <c r="A61" s="1" t="s">
        <v>91</v>
      </c>
      <c r="B61" s="1" t="s">
        <v>61</v>
      </c>
      <c r="C61" s="5">
        <v>7290000107295</v>
      </c>
      <c r="D61" s="6">
        <v>24.9</v>
      </c>
      <c r="E61" s="6">
        <v>24.9</v>
      </c>
      <c r="F61" s="6">
        <v>24.9</v>
      </c>
      <c r="G61" s="6">
        <v>24.9</v>
      </c>
      <c r="H61" s="6">
        <v>24.9</v>
      </c>
      <c r="I61" s="6">
        <v>24.9</v>
      </c>
      <c r="J61" s="6">
        <v>24.9</v>
      </c>
      <c r="K61" s="6">
        <v>24.9</v>
      </c>
      <c r="L61" s="6">
        <v>24.9</v>
      </c>
      <c r="M61" s="6">
        <v>24.9</v>
      </c>
      <c r="N61" s="6">
        <v>24.9</v>
      </c>
      <c r="O61" s="6">
        <v>24.9</v>
      </c>
      <c r="P61" s="6">
        <v>18.5</v>
      </c>
      <c r="Q61" s="6">
        <v>18.5</v>
      </c>
      <c r="R61" s="6">
        <v>18.5</v>
      </c>
      <c r="S61" s="6">
        <v>18.5</v>
      </c>
      <c r="T61" s="6">
        <v>18.5</v>
      </c>
      <c r="U61" s="6">
        <v>18.5</v>
      </c>
      <c r="V61" s="6">
        <v>18.5</v>
      </c>
      <c r="W61" s="6">
        <v>18.5</v>
      </c>
      <c r="X61" s="6">
        <v>18.5</v>
      </c>
      <c r="Y61" s="6">
        <v>18.5</v>
      </c>
      <c r="Z61" s="6">
        <v>18.5</v>
      </c>
      <c r="AA61" s="6">
        <v>18.5</v>
      </c>
      <c r="AB61" s="6">
        <v>18.5</v>
      </c>
      <c r="AC61" s="6">
        <v>18.5</v>
      </c>
      <c r="AD61" s="6">
        <v>18.5</v>
      </c>
      <c r="AE61" s="6">
        <v>18.5</v>
      </c>
      <c r="AF61" s="6">
        <v>18.5</v>
      </c>
      <c r="AG61" s="6">
        <v>18.630612244898</v>
      </c>
      <c r="AH61" s="6">
        <v>18.5</v>
      </c>
      <c r="AI61" s="6">
        <v>18.5</v>
      </c>
      <c r="AJ61" s="6">
        <v>18.5</v>
      </c>
      <c r="AK61" s="6">
        <v>18.5</v>
      </c>
      <c r="AL61" s="6">
        <v>18.5</v>
      </c>
      <c r="AM61" s="6">
        <v>18.5</v>
      </c>
      <c r="AN61" s="6">
        <v>18.5</v>
      </c>
      <c r="AO61" s="6">
        <v>18.5</v>
      </c>
      <c r="AP61" s="6">
        <v>18.5</v>
      </c>
      <c r="AQ61" s="6">
        <v>18.5</v>
      </c>
      <c r="AR61" s="6">
        <v>18.5</v>
      </c>
      <c r="AS61" s="6">
        <v>18.5</v>
      </c>
      <c r="AT61" s="6">
        <v>18.5</v>
      </c>
      <c r="AU61" s="6">
        <v>18.5</v>
      </c>
      <c r="AV61" s="6">
        <v>18.5</v>
      </c>
      <c r="AW61" s="6">
        <v>18.5</v>
      </c>
      <c r="AX61" s="6">
        <v>18.5</v>
      </c>
      <c r="AY61" s="6">
        <v>18.5</v>
      </c>
      <c r="AZ61" s="6">
        <v>18.5</v>
      </c>
      <c r="BA61" s="6">
        <v>18.5</v>
      </c>
      <c r="BB61" s="6">
        <v>18.5</v>
      </c>
      <c r="BC61" s="6">
        <v>18.5</v>
      </c>
      <c r="BD61" s="6">
        <v>18.5</v>
      </c>
      <c r="BE61" s="6">
        <v>18.5</v>
      </c>
      <c r="BF61" s="6">
        <v>18.5</v>
      </c>
      <c r="BG61" s="6">
        <v>18.5</v>
      </c>
      <c r="BH61" s="6">
        <v>18.5</v>
      </c>
      <c r="BI61" s="6">
        <v>18.5</v>
      </c>
      <c r="BJ61" s="6">
        <v>18.5</v>
      </c>
      <c r="BK61" s="6">
        <v>18.5</v>
      </c>
      <c r="BL61" s="6">
        <v>18.5</v>
      </c>
      <c r="BM61" s="6">
        <v>18.5</v>
      </c>
      <c r="BN61" s="6">
        <v>18.5</v>
      </c>
      <c r="BO61" s="6">
        <v>18.5</v>
      </c>
      <c r="BP61" s="6">
        <v>18.5</v>
      </c>
      <c r="BQ61" s="6">
        <v>18.5</v>
      </c>
      <c r="BR61" s="6">
        <v>18.5</v>
      </c>
      <c r="BS61" s="6">
        <v>18.5</v>
      </c>
      <c r="BT61" s="6">
        <v>24.9</v>
      </c>
      <c r="BU61" s="6">
        <v>24.9</v>
      </c>
      <c r="BV61" s="6">
        <v>24.9</v>
      </c>
      <c r="BW61" s="6">
        <v>24.9</v>
      </c>
    </row>
    <row r="62" spans="1:75" x14ac:dyDescent="0.3">
      <c r="A62" s="1" t="s">
        <v>91</v>
      </c>
      <c r="B62" s="1" t="s">
        <v>62</v>
      </c>
      <c r="C62" s="5">
        <v>7290000207162</v>
      </c>
      <c r="D62" s="6">
        <v>1.75</v>
      </c>
      <c r="E62" s="6">
        <v>1.75</v>
      </c>
      <c r="F62" s="6">
        <v>1.75</v>
      </c>
      <c r="G62" s="6">
        <v>1.75</v>
      </c>
      <c r="H62" s="6">
        <v>1.75</v>
      </c>
      <c r="I62" s="6">
        <v>1.75</v>
      </c>
      <c r="J62" s="6">
        <v>1.75</v>
      </c>
      <c r="K62" s="6">
        <v>1.75</v>
      </c>
      <c r="L62" s="6">
        <v>1.75</v>
      </c>
      <c r="M62" s="6">
        <v>1.75</v>
      </c>
      <c r="N62" s="6">
        <v>1.75</v>
      </c>
      <c r="O62" s="6">
        <v>1.75</v>
      </c>
      <c r="P62" s="6">
        <v>1.7</v>
      </c>
      <c r="Q62" s="6">
        <v>1.67</v>
      </c>
      <c r="R62" s="6">
        <v>1.67</v>
      </c>
      <c r="S62" s="6">
        <v>1.67</v>
      </c>
      <c r="T62" s="6">
        <v>1.67</v>
      </c>
      <c r="U62" s="6">
        <v>1.67</v>
      </c>
      <c r="V62" s="6">
        <v>1.6801923076923</v>
      </c>
      <c r="W62" s="6">
        <v>1.67</v>
      </c>
      <c r="X62" s="6">
        <v>1.67</v>
      </c>
      <c r="Y62" s="6">
        <v>1.67</v>
      </c>
      <c r="Z62" s="6">
        <v>1.67</v>
      </c>
      <c r="AA62" s="6">
        <v>1.67</v>
      </c>
      <c r="AB62" s="6">
        <v>1.67</v>
      </c>
      <c r="AC62" s="6">
        <v>1.67</v>
      </c>
      <c r="AD62" s="6">
        <v>1.67</v>
      </c>
      <c r="AE62" s="6">
        <v>1.67</v>
      </c>
      <c r="AF62" s="6">
        <v>1.67</v>
      </c>
      <c r="AG62" s="6">
        <v>1.67</v>
      </c>
      <c r="AH62" s="6">
        <v>1.67</v>
      </c>
      <c r="AI62" s="6">
        <v>1.67</v>
      </c>
      <c r="AJ62" s="6">
        <v>1.67</v>
      </c>
      <c r="AK62" s="6">
        <v>1.6803921568627</v>
      </c>
      <c r="AL62" s="6">
        <v>1.67</v>
      </c>
      <c r="AM62" s="6">
        <v>1.67</v>
      </c>
      <c r="AN62" s="6">
        <v>1.67</v>
      </c>
      <c r="AO62" s="6">
        <v>1.67</v>
      </c>
      <c r="AP62" s="6">
        <v>1.67</v>
      </c>
      <c r="AQ62" s="6">
        <v>1.67</v>
      </c>
      <c r="AR62" s="6">
        <v>1.67</v>
      </c>
      <c r="AS62" s="6">
        <v>1.67</v>
      </c>
      <c r="AT62" s="6">
        <v>1.67</v>
      </c>
      <c r="AU62" s="6">
        <v>1.67</v>
      </c>
      <c r="AV62" s="6">
        <v>1.67</v>
      </c>
      <c r="AW62" s="6">
        <v>1.67</v>
      </c>
      <c r="AX62" s="6">
        <v>1.67</v>
      </c>
      <c r="AY62" s="6">
        <v>1.67</v>
      </c>
      <c r="AZ62" s="6">
        <v>1.67</v>
      </c>
      <c r="BA62" s="6">
        <v>1.67</v>
      </c>
      <c r="BB62" s="6">
        <v>1.67</v>
      </c>
      <c r="BC62" s="6">
        <v>1.67</v>
      </c>
      <c r="BD62" s="6">
        <v>1.67</v>
      </c>
      <c r="BE62" s="6">
        <v>1.67</v>
      </c>
      <c r="BF62" s="6">
        <v>1.67</v>
      </c>
      <c r="BG62" s="6">
        <v>1.67</v>
      </c>
      <c r="BH62" s="6">
        <v>1.67</v>
      </c>
      <c r="BI62" s="6">
        <v>1.67</v>
      </c>
      <c r="BJ62" s="6">
        <v>1.68</v>
      </c>
      <c r="BK62" s="6">
        <v>1.67</v>
      </c>
      <c r="BL62" s="6">
        <v>1.67</v>
      </c>
      <c r="BM62" s="6">
        <v>1.67</v>
      </c>
      <c r="BN62" s="6">
        <v>1.67</v>
      </c>
      <c r="BO62" s="6">
        <v>1.67</v>
      </c>
      <c r="BP62" s="6">
        <v>1.67</v>
      </c>
      <c r="BQ62" s="6">
        <v>1.67</v>
      </c>
      <c r="BR62" s="6">
        <v>1.67</v>
      </c>
      <c r="BS62" s="6">
        <v>1.67</v>
      </c>
      <c r="BT62" s="6">
        <v>1.7584905660376999</v>
      </c>
      <c r="BU62" s="6">
        <v>1.748679245283</v>
      </c>
      <c r="BV62" s="6">
        <v>1.748679245283</v>
      </c>
      <c r="BW62" s="6">
        <v>1.748679245283</v>
      </c>
    </row>
    <row r="63" spans="1:75" x14ac:dyDescent="0.3">
      <c r="A63" s="1" t="s">
        <v>91</v>
      </c>
      <c r="B63" s="1" t="s">
        <v>63</v>
      </c>
      <c r="C63" s="5">
        <v>7290005287206</v>
      </c>
      <c r="D63" s="6">
        <v>22.84</v>
      </c>
      <c r="E63" s="6">
        <v>22.84</v>
      </c>
      <c r="F63" s="6">
        <v>22.84</v>
      </c>
      <c r="G63" s="6">
        <v>22.84</v>
      </c>
      <c r="H63" s="6">
        <v>22.84</v>
      </c>
      <c r="I63" s="6">
        <v>22.84</v>
      </c>
      <c r="J63" s="6">
        <v>22.84</v>
      </c>
      <c r="K63" s="6">
        <v>22.84</v>
      </c>
      <c r="L63" s="6">
        <v>22.84</v>
      </c>
      <c r="M63" s="6">
        <v>22.84</v>
      </c>
      <c r="N63" s="6">
        <v>22.84</v>
      </c>
      <c r="O63" s="6">
        <v>22.84</v>
      </c>
      <c r="P63" s="6">
        <v>24.169230769231</v>
      </c>
      <c r="Q63" s="6">
        <v>22.957692307692</v>
      </c>
      <c r="R63" s="6">
        <v>22.957692307692</v>
      </c>
      <c r="S63" s="6">
        <v>22.9</v>
      </c>
      <c r="T63" s="6">
        <v>22.9</v>
      </c>
      <c r="U63" s="6">
        <v>22.9</v>
      </c>
      <c r="V63" s="6">
        <v>22.9</v>
      </c>
      <c r="W63" s="6">
        <v>22.9</v>
      </c>
      <c r="X63" s="6">
        <v>22.9</v>
      </c>
      <c r="Y63" s="6">
        <v>22.9</v>
      </c>
      <c r="Z63" s="6">
        <v>22.9</v>
      </c>
      <c r="AA63" s="6">
        <v>22.9</v>
      </c>
      <c r="AB63" s="6">
        <v>22.9</v>
      </c>
      <c r="AC63" s="6">
        <v>22.9</v>
      </c>
      <c r="AD63" s="6">
        <v>22.9</v>
      </c>
      <c r="AE63" s="6">
        <v>22.9</v>
      </c>
      <c r="AF63" s="6">
        <v>22.9</v>
      </c>
      <c r="AG63" s="6">
        <v>22.9</v>
      </c>
      <c r="AH63" s="6">
        <v>22.9</v>
      </c>
      <c r="AI63" s="6">
        <v>22.9</v>
      </c>
      <c r="AJ63" s="6">
        <v>22.9</v>
      </c>
      <c r="AK63" s="6">
        <v>22.9</v>
      </c>
      <c r="AL63" s="6">
        <v>22.9</v>
      </c>
      <c r="AM63" s="6">
        <v>22.9</v>
      </c>
      <c r="AN63" s="6">
        <v>22.9</v>
      </c>
      <c r="AO63" s="6">
        <v>22.9</v>
      </c>
      <c r="AP63" s="6">
        <v>22.9</v>
      </c>
      <c r="AQ63" s="6">
        <v>22.9</v>
      </c>
      <c r="AR63" s="6">
        <v>22.9</v>
      </c>
      <c r="AS63" s="6">
        <v>22.9</v>
      </c>
      <c r="AT63" s="6">
        <v>22.9</v>
      </c>
      <c r="AU63" s="6">
        <v>22.9</v>
      </c>
      <c r="AV63" s="6">
        <v>22.9</v>
      </c>
      <c r="AW63" s="6">
        <v>22.9</v>
      </c>
      <c r="AX63" s="6">
        <v>22.9</v>
      </c>
      <c r="AY63" s="6">
        <v>22.9</v>
      </c>
      <c r="AZ63" s="6">
        <v>22.9</v>
      </c>
      <c r="BA63" s="6">
        <v>22.9</v>
      </c>
      <c r="BB63" s="6">
        <v>22.9</v>
      </c>
      <c r="BC63" s="6">
        <v>22.9</v>
      </c>
      <c r="BD63" s="6">
        <v>22.9</v>
      </c>
      <c r="BE63" s="6">
        <v>22.9</v>
      </c>
      <c r="BF63" s="6">
        <v>22.9</v>
      </c>
      <c r="BG63" s="6">
        <v>22.9</v>
      </c>
      <c r="BH63" s="6">
        <v>22.9</v>
      </c>
      <c r="BI63" s="6">
        <v>22.9</v>
      </c>
      <c r="BJ63" s="6">
        <v>22.9</v>
      </c>
      <c r="BK63" s="6">
        <v>22.9</v>
      </c>
      <c r="BL63" s="6">
        <v>22.9</v>
      </c>
      <c r="BM63" s="6">
        <v>22.9</v>
      </c>
      <c r="BN63" s="6">
        <v>22.9</v>
      </c>
      <c r="BO63" s="6">
        <v>22.9</v>
      </c>
      <c r="BP63" s="6">
        <v>22.9</v>
      </c>
      <c r="BQ63" s="6">
        <v>22.9</v>
      </c>
      <c r="BR63" s="6">
        <v>22.9</v>
      </c>
      <c r="BS63" s="6">
        <v>22.9</v>
      </c>
      <c r="BT63" s="6">
        <v>25.63</v>
      </c>
      <c r="BU63" s="6">
        <v>25.07</v>
      </c>
      <c r="BV63" s="6">
        <v>25.01</v>
      </c>
      <c r="BW63" s="6">
        <v>24.97</v>
      </c>
    </row>
    <row r="64" spans="1:75" x14ac:dyDescent="0.3">
      <c r="A64" s="1" t="s">
        <v>91</v>
      </c>
      <c r="B64" s="1" t="s">
        <v>64</v>
      </c>
      <c r="C64" s="5">
        <v>7290010429554</v>
      </c>
      <c r="D64" s="6">
        <v>29.9</v>
      </c>
      <c r="E64" s="6">
        <v>29.9</v>
      </c>
      <c r="F64" s="6">
        <v>28.07</v>
      </c>
      <c r="G64" s="6">
        <v>26.15</v>
      </c>
      <c r="H64" s="6">
        <v>26.13</v>
      </c>
      <c r="I64" s="6">
        <v>25.09</v>
      </c>
      <c r="J64" s="6">
        <v>24.9</v>
      </c>
      <c r="K64" s="6">
        <v>24.9</v>
      </c>
      <c r="L64" s="6">
        <v>24.9</v>
      </c>
      <c r="M64" s="6">
        <v>24.9</v>
      </c>
      <c r="N64" s="6">
        <v>24.9</v>
      </c>
      <c r="O64" s="6">
        <v>24.9</v>
      </c>
      <c r="P64" s="6">
        <v>24.9</v>
      </c>
      <c r="Q64" s="6">
        <v>24.9</v>
      </c>
      <c r="R64" s="6">
        <v>24.9</v>
      </c>
      <c r="S64" s="6">
        <v>24.9</v>
      </c>
      <c r="T64" s="6">
        <v>24.9</v>
      </c>
      <c r="U64" s="6">
        <v>24.9</v>
      </c>
      <c r="V64" s="6">
        <v>32.9</v>
      </c>
      <c r="W64" s="6">
        <v>32.9</v>
      </c>
      <c r="X64" s="6">
        <v>32.9</v>
      </c>
      <c r="Y64" s="6">
        <v>32.9</v>
      </c>
      <c r="Z64" s="6">
        <v>31.3</v>
      </c>
      <c r="AA64" s="6">
        <v>30.995238095238001</v>
      </c>
      <c r="AB64" s="6">
        <v>30.1</v>
      </c>
      <c r="AC64" s="6">
        <v>30.13</v>
      </c>
      <c r="AD64" s="6">
        <v>29.9</v>
      </c>
      <c r="AE64" s="6">
        <v>29.9</v>
      </c>
      <c r="AF64" s="6">
        <v>29.9</v>
      </c>
      <c r="AG64" s="6">
        <v>29.9</v>
      </c>
      <c r="AH64" s="6">
        <v>29.9</v>
      </c>
      <c r="AI64" s="6">
        <v>29.9</v>
      </c>
      <c r="AJ64" s="6">
        <v>30.65</v>
      </c>
      <c r="AK64" s="6">
        <v>29.9</v>
      </c>
      <c r="AL64" s="6">
        <v>29.9</v>
      </c>
      <c r="AM64" s="6">
        <v>29.9</v>
      </c>
      <c r="AN64" s="6">
        <v>29.9</v>
      </c>
      <c r="AO64" s="6">
        <v>29.9</v>
      </c>
      <c r="AP64" s="6">
        <v>29.9</v>
      </c>
      <c r="AQ64" s="6">
        <v>29.9</v>
      </c>
      <c r="AR64" s="6">
        <v>29.9</v>
      </c>
      <c r="AS64" s="6">
        <v>29.9</v>
      </c>
      <c r="AT64" s="6">
        <v>29.9</v>
      </c>
      <c r="AU64" s="6">
        <v>29.9</v>
      </c>
      <c r="AV64" s="6">
        <v>29.9</v>
      </c>
      <c r="AW64" s="6">
        <v>29.9</v>
      </c>
      <c r="AX64" s="6">
        <v>29.9</v>
      </c>
      <c r="AY64" s="6">
        <v>29.9</v>
      </c>
      <c r="AZ64" s="6">
        <v>29.9</v>
      </c>
      <c r="BA64" s="6">
        <v>29.9</v>
      </c>
      <c r="BB64" s="6">
        <v>29.9</v>
      </c>
      <c r="BC64" s="6">
        <v>29.9</v>
      </c>
      <c r="BD64" s="6">
        <v>30.274999999999999</v>
      </c>
      <c r="BE64" s="6">
        <v>29.9</v>
      </c>
      <c r="BF64" s="6">
        <v>29.9</v>
      </c>
      <c r="BG64" s="6">
        <v>29.9</v>
      </c>
      <c r="BH64" s="6">
        <v>29.9</v>
      </c>
      <c r="BI64" s="6">
        <v>29.9</v>
      </c>
      <c r="BJ64" s="6">
        <v>29.9</v>
      </c>
      <c r="BK64" s="6">
        <v>29.9</v>
      </c>
      <c r="BL64" s="6">
        <v>29.9</v>
      </c>
      <c r="BM64" s="6">
        <v>29.9</v>
      </c>
      <c r="BN64" s="6">
        <v>29.9</v>
      </c>
      <c r="BO64" s="6">
        <v>29.9</v>
      </c>
      <c r="BP64" s="6">
        <v>29.9</v>
      </c>
      <c r="BQ64" s="6">
        <v>29.9</v>
      </c>
      <c r="BR64" s="6">
        <v>29.9</v>
      </c>
      <c r="BS64" s="6">
        <v>29.9</v>
      </c>
      <c r="BT64" s="6">
        <v>32.9</v>
      </c>
      <c r="BU64" s="6">
        <v>32.9</v>
      </c>
      <c r="BV64" s="6">
        <v>32.9</v>
      </c>
      <c r="BW64" s="6">
        <v>32.9</v>
      </c>
    </row>
    <row r="65" spans="1:75" x14ac:dyDescent="0.3">
      <c r="A65" s="1" t="s">
        <v>91</v>
      </c>
      <c r="B65" s="1" t="s">
        <v>65</v>
      </c>
      <c r="C65" s="5">
        <v>7290000416021</v>
      </c>
      <c r="D65" s="6">
        <v>10.9</v>
      </c>
      <c r="E65" s="6">
        <v>10.9</v>
      </c>
      <c r="F65" s="6">
        <v>10.9</v>
      </c>
      <c r="G65" s="6">
        <v>10.9</v>
      </c>
      <c r="H65" s="6">
        <v>10.9</v>
      </c>
      <c r="I65" s="6">
        <v>10.9</v>
      </c>
      <c r="J65" s="6">
        <v>10.9</v>
      </c>
      <c r="K65" s="6">
        <v>10.9</v>
      </c>
      <c r="L65" s="6">
        <v>10.9</v>
      </c>
      <c r="M65" s="6">
        <v>10.9</v>
      </c>
      <c r="N65" s="6">
        <v>10.9</v>
      </c>
      <c r="O65" s="6">
        <v>10.9</v>
      </c>
      <c r="P65" s="6">
        <v>10.150943396225999</v>
      </c>
      <c r="Q65" s="6">
        <v>9.9358490566038</v>
      </c>
      <c r="R65" s="6">
        <v>9.9358490566038</v>
      </c>
      <c r="S65" s="6">
        <v>9.9</v>
      </c>
      <c r="T65" s="6">
        <v>9.9</v>
      </c>
      <c r="U65" s="6">
        <v>9.9</v>
      </c>
      <c r="V65" s="6">
        <v>9.9</v>
      </c>
      <c r="W65" s="6">
        <v>9.9</v>
      </c>
      <c r="X65" s="6">
        <v>9.9</v>
      </c>
      <c r="Y65" s="6">
        <v>9.9</v>
      </c>
      <c r="Z65" s="6">
        <v>9.9</v>
      </c>
      <c r="AA65" s="6">
        <v>9.9</v>
      </c>
      <c r="AB65" s="6">
        <v>9.9</v>
      </c>
      <c r="AC65" s="6">
        <v>9.9</v>
      </c>
      <c r="AD65" s="6">
        <v>11.690384615385</v>
      </c>
      <c r="AE65" s="6">
        <v>9.9</v>
      </c>
      <c r="AF65" s="6">
        <v>9.9</v>
      </c>
      <c r="AG65" s="6">
        <v>9.9</v>
      </c>
      <c r="AH65" s="6">
        <v>9.9</v>
      </c>
      <c r="AI65" s="6">
        <v>9.9</v>
      </c>
      <c r="AJ65" s="6">
        <v>9.9</v>
      </c>
      <c r="AK65" s="6">
        <v>9.9</v>
      </c>
      <c r="AL65" s="6">
        <v>9.9</v>
      </c>
      <c r="AM65" s="6">
        <v>9.9</v>
      </c>
      <c r="AN65" s="6">
        <v>9.9</v>
      </c>
      <c r="AO65" s="6">
        <v>9.9</v>
      </c>
      <c r="AP65" s="6">
        <v>9.9</v>
      </c>
      <c r="AQ65" s="6">
        <v>9.9</v>
      </c>
      <c r="AR65" s="6">
        <v>9.9</v>
      </c>
      <c r="AS65" s="6">
        <v>9.9</v>
      </c>
      <c r="AT65" s="6">
        <v>9.9</v>
      </c>
      <c r="AU65" s="6">
        <v>9.9</v>
      </c>
      <c r="AV65" s="6">
        <v>9.9</v>
      </c>
      <c r="AW65" s="6">
        <v>9.9</v>
      </c>
      <c r="AX65" s="6">
        <v>9.9</v>
      </c>
      <c r="AY65" s="6">
        <v>9.9</v>
      </c>
      <c r="AZ65" s="6">
        <v>9.9</v>
      </c>
      <c r="BA65" s="6">
        <v>9.9358490566038</v>
      </c>
      <c r="BB65" s="6">
        <v>9.9358490566038</v>
      </c>
      <c r="BC65" s="6">
        <v>9.9358490566038</v>
      </c>
      <c r="BD65" s="6">
        <v>9.9358490566038</v>
      </c>
      <c r="BE65" s="6">
        <v>9.9351851851851993</v>
      </c>
      <c r="BF65" s="6">
        <v>9.9351851851851993</v>
      </c>
      <c r="BG65" s="6">
        <v>9.9351851851851993</v>
      </c>
      <c r="BH65" s="6">
        <v>9.9351851851851993</v>
      </c>
      <c r="BI65" s="6">
        <v>9.9351851851851993</v>
      </c>
      <c r="BJ65" s="6">
        <v>9.9351851851851993</v>
      </c>
      <c r="BK65" s="6">
        <v>9.9365384615385004</v>
      </c>
      <c r="BL65" s="6">
        <v>9.9365384615385004</v>
      </c>
      <c r="BM65" s="6">
        <v>9.9365384615385004</v>
      </c>
      <c r="BN65" s="6">
        <v>9.9358490566038</v>
      </c>
      <c r="BO65" s="6">
        <v>9.9358490566038</v>
      </c>
      <c r="BP65" s="6">
        <v>9.9358490566038</v>
      </c>
      <c r="BQ65" s="6">
        <v>9.9358490566038</v>
      </c>
      <c r="BR65" s="6">
        <v>9.9358490566038</v>
      </c>
      <c r="BS65" s="6">
        <v>9.9358490566038</v>
      </c>
      <c r="BT65" s="6">
        <v>11.8</v>
      </c>
      <c r="BU65" s="6">
        <v>11.8</v>
      </c>
      <c r="BV65" s="6">
        <v>11.8</v>
      </c>
      <c r="BW65" s="6">
        <v>11.8</v>
      </c>
    </row>
    <row r="66" spans="1:75" x14ac:dyDescent="0.3">
      <c r="A66" s="1" t="s">
        <v>91</v>
      </c>
      <c r="B66" s="1" t="s">
        <v>66</v>
      </c>
      <c r="C66" s="5">
        <v>7622300617820</v>
      </c>
      <c r="D66" s="6">
        <v>5.9</v>
      </c>
      <c r="E66" s="6">
        <v>5.9</v>
      </c>
      <c r="F66" s="6">
        <v>5.9196078431372996</v>
      </c>
      <c r="G66" s="6">
        <v>5.9</v>
      </c>
      <c r="H66" s="6">
        <v>5.9</v>
      </c>
      <c r="I66" s="6">
        <v>5.9188679245282998</v>
      </c>
      <c r="J66" s="6">
        <v>5.9</v>
      </c>
      <c r="K66" s="6">
        <v>5.9</v>
      </c>
      <c r="L66" s="6">
        <v>5.9</v>
      </c>
      <c r="M66" s="6">
        <v>5.9</v>
      </c>
      <c r="N66" s="6">
        <v>5.9</v>
      </c>
      <c r="O66" s="6">
        <v>5.9</v>
      </c>
      <c r="P66" s="6">
        <v>6.8576923076923002</v>
      </c>
      <c r="Q66" s="6">
        <v>5.8423076923077</v>
      </c>
      <c r="R66" s="6">
        <v>5.8211538461538002</v>
      </c>
      <c r="S66" s="6">
        <v>6.17</v>
      </c>
      <c r="T66" s="6">
        <v>6.63</v>
      </c>
      <c r="U66" s="6">
        <v>6.63</v>
      </c>
      <c r="V66" s="6">
        <v>6.63</v>
      </c>
      <c r="W66" s="6">
        <v>6.63</v>
      </c>
      <c r="X66" s="6">
        <v>6.04</v>
      </c>
      <c r="Y66" s="6">
        <v>6</v>
      </c>
      <c r="Z66" s="6">
        <v>6</v>
      </c>
      <c r="AA66" s="6">
        <v>6</v>
      </c>
      <c r="AB66" s="6">
        <v>6</v>
      </c>
      <c r="AC66" s="6">
        <v>6.0176470588235</v>
      </c>
      <c r="AD66" s="6">
        <v>6</v>
      </c>
      <c r="AE66" s="6">
        <v>6</v>
      </c>
      <c r="AF66" s="6">
        <v>6.0176470588235</v>
      </c>
      <c r="AG66" s="6">
        <v>6</v>
      </c>
      <c r="AH66" s="6">
        <v>6</v>
      </c>
      <c r="AI66" s="6">
        <v>6</v>
      </c>
      <c r="AJ66" s="6">
        <v>6</v>
      </c>
      <c r="AK66" s="6">
        <v>6</v>
      </c>
      <c r="AL66" s="6">
        <v>6</v>
      </c>
      <c r="AM66" s="6">
        <v>6</v>
      </c>
      <c r="AN66" s="6">
        <v>6</v>
      </c>
      <c r="AO66" s="6">
        <v>6</v>
      </c>
      <c r="AP66" s="6">
        <v>6</v>
      </c>
      <c r="AQ66" s="6">
        <v>6</v>
      </c>
      <c r="AR66" s="6">
        <v>6</v>
      </c>
      <c r="AS66" s="6">
        <v>6</v>
      </c>
      <c r="AT66" s="6">
        <v>6</v>
      </c>
      <c r="AU66" s="6">
        <v>6</v>
      </c>
      <c r="AV66" s="6">
        <v>6</v>
      </c>
      <c r="AW66" s="6">
        <v>6</v>
      </c>
      <c r="AX66" s="6">
        <v>6</v>
      </c>
      <c r="AY66" s="6">
        <v>6</v>
      </c>
      <c r="AZ66" s="6">
        <v>6</v>
      </c>
      <c r="BA66" s="6">
        <v>6</v>
      </c>
      <c r="BB66" s="6">
        <v>6</v>
      </c>
      <c r="BC66" s="6">
        <v>6</v>
      </c>
      <c r="BD66" s="6">
        <v>6</v>
      </c>
      <c r="BE66" s="6">
        <v>6</v>
      </c>
      <c r="BF66" s="6">
        <v>6</v>
      </c>
      <c r="BG66" s="6">
        <v>6</v>
      </c>
      <c r="BH66" s="6">
        <v>6</v>
      </c>
      <c r="BI66" s="6">
        <v>6</v>
      </c>
      <c r="BJ66" s="6">
        <v>6</v>
      </c>
      <c r="BK66" s="6">
        <v>6</v>
      </c>
      <c r="BL66" s="6">
        <v>6</v>
      </c>
      <c r="BM66" s="6">
        <v>6</v>
      </c>
      <c r="BN66" s="6">
        <v>6</v>
      </c>
      <c r="BO66" s="6">
        <v>6</v>
      </c>
      <c r="BP66" s="6">
        <v>6</v>
      </c>
      <c r="BQ66" s="6">
        <v>6</v>
      </c>
      <c r="BR66" s="6">
        <v>6</v>
      </c>
      <c r="BS66" s="6">
        <v>6</v>
      </c>
      <c r="BT66" s="6">
        <v>6</v>
      </c>
      <c r="BU66" s="6">
        <v>6</v>
      </c>
      <c r="BV66" s="6">
        <v>6</v>
      </c>
      <c r="BW66" s="6">
        <v>6</v>
      </c>
    </row>
    <row r="67" spans="1:75" x14ac:dyDescent="0.3">
      <c r="A67" s="1" t="s">
        <v>91</v>
      </c>
      <c r="B67" s="1" t="s">
        <v>67</v>
      </c>
      <c r="C67" s="5">
        <v>7622201801809</v>
      </c>
      <c r="D67" s="6">
        <v>5.9</v>
      </c>
      <c r="E67" s="6">
        <v>5.9</v>
      </c>
      <c r="F67" s="6">
        <v>5.9</v>
      </c>
      <c r="G67" s="6">
        <v>5.9227272727273004</v>
      </c>
      <c r="H67" s="6">
        <v>5.9</v>
      </c>
      <c r="I67" s="6">
        <v>5.9</v>
      </c>
      <c r="J67" s="6">
        <v>5.9</v>
      </c>
      <c r="K67" s="6">
        <v>5.9</v>
      </c>
      <c r="L67" s="6">
        <v>5.9</v>
      </c>
      <c r="M67" s="6">
        <v>5.9</v>
      </c>
      <c r="N67" s="6">
        <v>5.9</v>
      </c>
      <c r="O67" s="6">
        <v>5.9</v>
      </c>
      <c r="P67" s="6">
        <v>6.875</v>
      </c>
      <c r="Q67" s="6">
        <v>5.85</v>
      </c>
      <c r="R67" s="6">
        <v>5.8255813953487996</v>
      </c>
      <c r="S67" s="6">
        <v>6.19</v>
      </c>
      <c r="T67" s="6">
        <v>6.63</v>
      </c>
      <c r="U67" s="6">
        <v>6.63</v>
      </c>
      <c r="V67" s="6">
        <v>6.63</v>
      </c>
      <c r="W67" s="6">
        <v>6.63</v>
      </c>
      <c r="X67" s="6">
        <v>6.04</v>
      </c>
      <c r="Y67" s="6">
        <v>6</v>
      </c>
      <c r="Z67" s="6">
        <v>6</v>
      </c>
      <c r="AA67" s="6">
        <v>6</v>
      </c>
      <c r="AB67" s="6">
        <v>6</v>
      </c>
      <c r="AC67" s="6">
        <v>6.0209302325580998</v>
      </c>
      <c r="AD67" s="6">
        <v>6</v>
      </c>
      <c r="AE67" s="6">
        <v>6</v>
      </c>
      <c r="AF67" s="6">
        <v>6</v>
      </c>
      <c r="AG67" s="6">
        <v>6</v>
      </c>
      <c r="AH67" s="6">
        <v>6</v>
      </c>
      <c r="AI67" s="6">
        <v>6</v>
      </c>
      <c r="AJ67" s="6">
        <v>6</v>
      </c>
      <c r="AK67" s="6">
        <v>6</v>
      </c>
      <c r="AL67" s="6">
        <v>6</v>
      </c>
      <c r="AM67" s="6">
        <v>6</v>
      </c>
      <c r="AN67" s="6">
        <v>6</v>
      </c>
      <c r="AO67" s="6">
        <v>6</v>
      </c>
      <c r="AP67" s="6">
        <v>6</v>
      </c>
      <c r="AQ67" s="6">
        <v>6</v>
      </c>
      <c r="AR67" s="6">
        <v>6</v>
      </c>
      <c r="AS67" s="6">
        <v>6</v>
      </c>
      <c r="AT67" s="6">
        <v>6</v>
      </c>
      <c r="AU67" s="6">
        <v>6</v>
      </c>
      <c r="AV67" s="6">
        <v>6</v>
      </c>
      <c r="AW67" s="6">
        <v>6</v>
      </c>
      <c r="AX67" s="6">
        <v>6</v>
      </c>
      <c r="AY67" s="6">
        <v>6</v>
      </c>
      <c r="AZ67" s="6">
        <v>6</v>
      </c>
      <c r="BA67" s="6">
        <v>6</v>
      </c>
      <c r="BB67" s="6">
        <v>6</v>
      </c>
      <c r="BC67" s="6">
        <v>6</v>
      </c>
      <c r="BD67" s="6">
        <v>6</v>
      </c>
      <c r="BE67" s="6">
        <v>6</v>
      </c>
      <c r="BF67" s="6">
        <v>6</v>
      </c>
      <c r="BG67" s="6">
        <v>6</v>
      </c>
      <c r="BH67" s="6">
        <v>6</v>
      </c>
      <c r="BI67" s="6">
        <v>6.0187499999999998</v>
      </c>
      <c r="BJ67" s="6">
        <v>6</v>
      </c>
      <c r="BK67" s="6">
        <v>6</v>
      </c>
      <c r="BL67" s="6">
        <v>6</v>
      </c>
      <c r="BM67" s="6">
        <v>6</v>
      </c>
      <c r="BN67" s="6">
        <v>6</v>
      </c>
      <c r="BO67" s="6">
        <v>6</v>
      </c>
      <c r="BP67" s="6">
        <v>6</v>
      </c>
      <c r="BQ67" s="6">
        <v>6</v>
      </c>
      <c r="BR67" s="6">
        <v>6</v>
      </c>
      <c r="BS67" s="6">
        <v>6</v>
      </c>
      <c r="BT67" s="6">
        <v>6</v>
      </c>
      <c r="BU67" s="6">
        <v>6</v>
      </c>
      <c r="BV67" s="6">
        <v>6</v>
      </c>
      <c r="BW67" s="6">
        <v>6</v>
      </c>
    </row>
    <row r="68" spans="1:75" x14ac:dyDescent="0.3">
      <c r="A68" s="1" t="s">
        <v>91</v>
      </c>
      <c r="B68" s="1" t="s">
        <v>68</v>
      </c>
      <c r="C68" s="5">
        <v>7290005201882</v>
      </c>
      <c r="D68" s="6">
        <v>13.8</v>
      </c>
      <c r="E68" s="6">
        <v>13.8</v>
      </c>
      <c r="F68" s="6">
        <v>13.8</v>
      </c>
      <c r="G68" s="6">
        <v>13.8</v>
      </c>
      <c r="H68" s="6">
        <v>13.8</v>
      </c>
      <c r="I68" s="6">
        <v>13.8</v>
      </c>
      <c r="J68" s="6">
        <v>13.8</v>
      </c>
      <c r="K68" s="6">
        <v>13.8</v>
      </c>
      <c r="L68" s="6">
        <v>13.8</v>
      </c>
      <c r="M68" s="6">
        <v>14.25</v>
      </c>
      <c r="N68" s="6">
        <v>13.8</v>
      </c>
      <c r="O68" s="6">
        <v>13.8</v>
      </c>
      <c r="P68" s="6">
        <v>14.7</v>
      </c>
      <c r="Q68" s="6">
        <v>14.7</v>
      </c>
      <c r="R68" s="6">
        <v>14.7</v>
      </c>
      <c r="S68" s="6">
        <v>14.7</v>
      </c>
      <c r="T68" s="6">
        <v>14.7</v>
      </c>
      <c r="U68" s="6">
        <v>14.7</v>
      </c>
      <c r="V68" s="6">
        <v>14.7</v>
      </c>
      <c r="W68" s="6">
        <v>14.7</v>
      </c>
      <c r="X68" s="6">
        <v>14.7</v>
      </c>
      <c r="Y68" s="6">
        <v>14.7</v>
      </c>
      <c r="Z68" s="6">
        <v>14.7</v>
      </c>
      <c r="AA68" s="6">
        <v>14.7</v>
      </c>
      <c r="AB68" s="6">
        <v>14.7</v>
      </c>
      <c r="AC68" s="6">
        <v>14.7</v>
      </c>
      <c r="AD68" s="6">
        <v>14.7</v>
      </c>
      <c r="AE68" s="6">
        <v>14.7</v>
      </c>
      <c r="AF68" s="6">
        <v>14.7</v>
      </c>
      <c r="AG68" s="6">
        <v>14.7</v>
      </c>
      <c r="AH68" s="6">
        <v>14.7</v>
      </c>
      <c r="AI68" s="6">
        <v>14.7</v>
      </c>
      <c r="AJ68" s="6">
        <v>14.7</v>
      </c>
      <c r="AK68" s="6">
        <v>14.7</v>
      </c>
      <c r="AL68" s="6">
        <v>14.7</v>
      </c>
      <c r="AM68" s="6">
        <v>14.7</v>
      </c>
      <c r="AN68" s="6">
        <v>14.7</v>
      </c>
      <c r="AO68" s="6">
        <v>14.7</v>
      </c>
      <c r="AP68" s="6">
        <v>14.7</v>
      </c>
      <c r="AQ68" s="6">
        <v>14.7</v>
      </c>
      <c r="AR68" s="6">
        <v>14.7</v>
      </c>
      <c r="AS68" s="6">
        <v>14.7</v>
      </c>
      <c r="AT68" s="6">
        <v>14.7</v>
      </c>
      <c r="AU68" s="6">
        <v>14.7</v>
      </c>
      <c r="AV68" s="6">
        <v>14.7</v>
      </c>
      <c r="AW68" s="6">
        <v>14.7</v>
      </c>
      <c r="AX68" s="6">
        <v>14.7</v>
      </c>
      <c r="AY68" s="6">
        <v>14.7</v>
      </c>
      <c r="AZ68" s="6">
        <v>14.7</v>
      </c>
      <c r="BA68" s="6">
        <v>14.7</v>
      </c>
      <c r="BB68" s="6">
        <v>14.7</v>
      </c>
      <c r="BC68" s="6">
        <v>14.7</v>
      </c>
      <c r="BD68" s="6">
        <v>14.7</v>
      </c>
      <c r="BE68" s="6">
        <v>14.7</v>
      </c>
      <c r="BF68" s="6">
        <v>14.7</v>
      </c>
      <c r="BG68" s="6">
        <v>14.7</v>
      </c>
      <c r="BH68" s="6">
        <v>14.7</v>
      </c>
      <c r="BI68" s="6">
        <v>14.7</v>
      </c>
      <c r="BJ68" s="6">
        <v>14.7</v>
      </c>
      <c r="BK68" s="6">
        <v>14.7</v>
      </c>
      <c r="BL68" s="6">
        <v>14.7</v>
      </c>
      <c r="BM68" s="6">
        <v>14.7</v>
      </c>
      <c r="BN68" s="6">
        <v>14.7</v>
      </c>
      <c r="BO68" s="6">
        <v>14.7</v>
      </c>
      <c r="BP68" s="6">
        <v>14.7</v>
      </c>
      <c r="BQ68" s="6">
        <v>14.7</v>
      </c>
      <c r="BR68" s="6">
        <v>14.7</v>
      </c>
      <c r="BS68" s="6">
        <v>14.7</v>
      </c>
      <c r="BT68" s="6">
        <v>14.7</v>
      </c>
      <c r="BU68" s="6">
        <v>14.7</v>
      </c>
      <c r="BV68" s="6">
        <v>14.7</v>
      </c>
      <c r="BW68" s="6">
        <v>14.7</v>
      </c>
    </row>
    <row r="69" spans="1:75" x14ac:dyDescent="0.3">
      <c r="A69" s="1" t="s">
        <v>91</v>
      </c>
      <c r="B69" s="1" t="s">
        <v>69</v>
      </c>
      <c r="C69" s="5">
        <v>7290000530024</v>
      </c>
      <c r="D69" s="6">
        <v>39</v>
      </c>
      <c r="E69" s="6">
        <v>39</v>
      </c>
      <c r="F69" s="6">
        <v>39</v>
      </c>
      <c r="G69" s="6">
        <v>39</v>
      </c>
      <c r="H69" s="6">
        <v>39</v>
      </c>
      <c r="I69" s="6">
        <v>39</v>
      </c>
      <c r="J69" s="6">
        <v>39</v>
      </c>
      <c r="K69" s="6">
        <v>39</v>
      </c>
      <c r="L69" s="6">
        <v>39</v>
      </c>
      <c r="M69" s="6">
        <v>39</v>
      </c>
      <c r="N69" s="6">
        <v>39</v>
      </c>
      <c r="O69" s="6">
        <v>39</v>
      </c>
      <c r="P69" s="6">
        <v>39</v>
      </c>
      <c r="Q69" s="6">
        <v>39</v>
      </c>
      <c r="R69" s="6">
        <v>39</v>
      </c>
      <c r="S69" s="6">
        <v>39</v>
      </c>
      <c r="T69" s="6">
        <v>39</v>
      </c>
      <c r="U69" s="6">
        <v>39</v>
      </c>
      <c r="V69" s="6">
        <v>39</v>
      </c>
      <c r="W69" s="6">
        <v>39</v>
      </c>
      <c r="X69" s="6">
        <v>39</v>
      </c>
      <c r="Y69" s="6">
        <v>39</v>
      </c>
      <c r="Z69" s="6">
        <v>39</v>
      </c>
      <c r="AA69" s="6">
        <v>39</v>
      </c>
      <c r="AB69" s="6">
        <v>39</v>
      </c>
      <c r="AC69" s="6">
        <v>39</v>
      </c>
      <c r="AD69" s="6">
        <v>39</v>
      </c>
      <c r="AE69" s="6">
        <v>39</v>
      </c>
      <c r="AF69" s="6">
        <v>39</v>
      </c>
      <c r="AG69" s="6">
        <v>39</v>
      </c>
      <c r="AH69" s="6">
        <v>39</v>
      </c>
      <c r="AI69" s="6">
        <v>39</v>
      </c>
      <c r="AJ69" s="6">
        <v>39</v>
      </c>
      <c r="AK69" s="6">
        <v>39</v>
      </c>
      <c r="AL69" s="6">
        <v>39</v>
      </c>
      <c r="AM69" s="6">
        <v>39</v>
      </c>
      <c r="AN69" s="6">
        <v>39</v>
      </c>
      <c r="AO69" s="6">
        <v>39</v>
      </c>
      <c r="AP69" s="6">
        <v>39</v>
      </c>
      <c r="AQ69" s="6">
        <v>39</v>
      </c>
      <c r="AR69" s="6">
        <v>39</v>
      </c>
      <c r="AS69" s="6">
        <v>39</v>
      </c>
      <c r="AT69" s="6">
        <v>39</v>
      </c>
      <c r="AU69" s="6">
        <v>39</v>
      </c>
      <c r="AV69" s="6">
        <v>39</v>
      </c>
      <c r="AW69" s="6">
        <v>39</v>
      </c>
      <c r="AX69" s="6">
        <v>39</v>
      </c>
      <c r="AY69" s="6">
        <v>39</v>
      </c>
      <c r="AZ69" s="6">
        <v>39</v>
      </c>
      <c r="BA69" s="6">
        <v>39</v>
      </c>
      <c r="BB69" s="6">
        <v>39</v>
      </c>
      <c r="BC69" s="6">
        <v>39</v>
      </c>
      <c r="BD69" s="6">
        <v>39</v>
      </c>
      <c r="BE69" s="6">
        <v>39</v>
      </c>
      <c r="BF69" s="6">
        <v>39</v>
      </c>
      <c r="BG69" s="6">
        <v>39</v>
      </c>
      <c r="BH69" s="6">
        <v>39</v>
      </c>
      <c r="BI69" s="6">
        <v>39</v>
      </c>
      <c r="BJ69" s="6">
        <v>39</v>
      </c>
      <c r="BK69" s="6">
        <v>39</v>
      </c>
      <c r="BL69" s="6">
        <v>39</v>
      </c>
      <c r="BM69" s="6">
        <v>39</v>
      </c>
      <c r="BN69" s="6">
        <v>39</v>
      </c>
      <c r="BO69" s="6">
        <v>39</v>
      </c>
      <c r="BP69" s="6">
        <v>39</v>
      </c>
      <c r="BQ69" s="6">
        <v>39</v>
      </c>
      <c r="BR69" s="6">
        <v>39</v>
      </c>
      <c r="BS69" s="6">
        <v>39</v>
      </c>
      <c r="BT69" s="6">
        <v>39</v>
      </c>
      <c r="BU69" s="6">
        <v>39</v>
      </c>
      <c r="BV69" s="6">
        <v>39</v>
      </c>
      <c r="BW69" s="6">
        <v>39</v>
      </c>
    </row>
    <row r="70" spans="1:75" x14ac:dyDescent="0.3">
      <c r="A70" s="1" t="s">
        <v>91</v>
      </c>
      <c r="B70" s="1" t="s">
        <v>70</v>
      </c>
      <c r="C70" s="5">
        <v>7290000534718</v>
      </c>
      <c r="D70" s="6">
        <v>60</v>
      </c>
      <c r="E70" s="6">
        <v>60</v>
      </c>
      <c r="F70" s="6">
        <v>60</v>
      </c>
      <c r="G70" s="6">
        <v>60</v>
      </c>
      <c r="H70" s="6">
        <v>60</v>
      </c>
      <c r="I70" s="6">
        <v>60</v>
      </c>
      <c r="J70" s="6">
        <v>60</v>
      </c>
      <c r="K70" s="6">
        <v>60</v>
      </c>
      <c r="L70" s="6">
        <v>60</v>
      </c>
      <c r="M70" s="6">
        <v>60</v>
      </c>
      <c r="N70" s="6">
        <v>60</v>
      </c>
      <c r="O70" s="6">
        <v>60</v>
      </c>
      <c r="P70" s="6">
        <v>60</v>
      </c>
      <c r="Q70" s="6">
        <v>60</v>
      </c>
      <c r="R70" s="6">
        <v>60</v>
      </c>
      <c r="S70" s="6">
        <v>60</v>
      </c>
      <c r="T70" s="6">
        <v>60</v>
      </c>
      <c r="U70" s="6">
        <v>60</v>
      </c>
      <c r="V70" s="6">
        <v>60</v>
      </c>
      <c r="W70" s="6">
        <v>60</v>
      </c>
      <c r="X70" s="6">
        <v>60</v>
      </c>
      <c r="Y70" s="6">
        <v>60</v>
      </c>
      <c r="Z70" s="6">
        <v>60</v>
      </c>
      <c r="AA70" s="6">
        <v>60</v>
      </c>
      <c r="AB70" s="6">
        <v>60</v>
      </c>
      <c r="AC70" s="6">
        <v>60</v>
      </c>
      <c r="AD70" s="6">
        <v>60</v>
      </c>
      <c r="AE70" s="6">
        <v>60</v>
      </c>
      <c r="AF70" s="6">
        <v>60</v>
      </c>
      <c r="AG70" s="6">
        <v>60</v>
      </c>
      <c r="AH70" s="6">
        <v>60</v>
      </c>
      <c r="AI70" s="6">
        <v>60</v>
      </c>
      <c r="AJ70" s="6">
        <v>60</v>
      </c>
      <c r="AK70" s="6">
        <v>60</v>
      </c>
      <c r="AL70" s="6">
        <v>60</v>
      </c>
      <c r="AM70" s="6">
        <v>60</v>
      </c>
      <c r="AN70" s="6">
        <v>60</v>
      </c>
      <c r="AO70" s="6">
        <v>60</v>
      </c>
      <c r="AP70" s="6">
        <v>60</v>
      </c>
      <c r="AQ70" s="6">
        <v>60</v>
      </c>
      <c r="AR70" s="6">
        <v>60</v>
      </c>
      <c r="AS70" s="6">
        <v>60</v>
      </c>
      <c r="AT70" s="6">
        <v>60</v>
      </c>
      <c r="AU70" s="6">
        <v>60</v>
      </c>
      <c r="AV70" s="6">
        <v>60</v>
      </c>
      <c r="AW70" s="6">
        <v>60</v>
      </c>
      <c r="AX70" s="6">
        <v>60</v>
      </c>
      <c r="AY70" s="6">
        <v>60</v>
      </c>
      <c r="AZ70" s="6">
        <v>60</v>
      </c>
      <c r="BA70" s="6">
        <v>60</v>
      </c>
      <c r="BB70" s="6">
        <v>60</v>
      </c>
      <c r="BC70" s="6">
        <v>60</v>
      </c>
      <c r="BD70" s="6">
        <v>60</v>
      </c>
      <c r="BE70" s="6">
        <v>60</v>
      </c>
      <c r="BF70" s="6">
        <v>60</v>
      </c>
      <c r="BG70" s="6">
        <v>60</v>
      </c>
      <c r="BH70" s="6">
        <v>60</v>
      </c>
      <c r="BI70" s="6">
        <v>60</v>
      </c>
      <c r="BJ70" s="6">
        <v>60</v>
      </c>
      <c r="BK70" s="6">
        <v>60</v>
      </c>
      <c r="BL70" s="6">
        <v>60</v>
      </c>
      <c r="BM70" s="6">
        <v>60</v>
      </c>
      <c r="BN70" s="6">
        <v>60</v>
      </c>
      <c r="BO70" s="6">
        <v>60</v>
      </c>
      <c r="BP70" s="6">
        <v>60</v>
      </c>
      <c r="BQ70" s="6">
        <v>60</v>
      </c>
      <c r="BR70" s="6">
        <v>60</v>
      </c>
      <c r="BS70" s="6">
        <v>60</v>
      </c>
      <c r="BT70" s="6">
        <v>60</v>
      </c>
      <c r="BU70" s="6">
        <v>60</v>
      </c>
      <c r="BV70" s="6">
        <v>60</v>
      </c>
      <c r="BW70" s="6">
        <v>60</v>
      </c>
    </row>
    <row r="71" spans="1:75" x14ac:dyDescent="0.3">
      <c r="A71" s="1" t="s">
        <v>91</v>
      </c>
      <c r="B71" s="1" t="s">
        <v>72</v>
      </c>
      <c r="C71" s="5">
        <v>0</v>
      </c>
      <c r="D71" s="6">
        <v>2.6518181818182001</v>
      </c>
      <c r="E71" s="6">
        <v>2.9109090909091</v>
      </c>
      <c r="F71" s="6">
        <v>2.99</v>
      </c>
      <c r="G71" s="6">
        <v>2.9983636363635999</v>
      </c>
      <c r="H71" s="6">
        <v>3.0636363636363999</v>
      </c>
      <c r="I71" s="6">
        <v>3.024</v>
      </c>
      <c r="J71" s="6">
        <v>2.9210909090908999</v>
      </c>
      <c r="K71" s="6">
        <v>2.6805454545454999</v>
      </c>
      <c r="L71" s="6">
        <v>2.9685454545455001</v>
      </c>
      <c r="M71" s="6">
        <v>2.9627272727273</v>
      </c>
      <c r="N71" s="6">
        <v>2.9627272727273</v>
      </c>
      <c r="O71" s="6">
        <v>3.2181818181818</v>
      </c>
      <c r="P71" s="6">
        <v>3.1139999999999999</v>
      </c>
      <c r="Q71" s="6">
        <v>2.7618181818181999</v>
      </c>
      <c r="R71" s="6">
        <v>2.4718181818181999</v>
      </c>
      <c r="S71" s="6">
        <v>2.8674545454545002</v>
      </c>
      <c r="T71" s="6">
        <v>2.7070909090908999</v>
      </c>
      <c r="U71" s="6">
        <v>2.7390909090908999</v>
      </c>
      <c r="V71" s="6">
        <v>3.0561818181818001</v>
      </c>
      <c r="W71" s="6">
        <v>2.9134545454545</v>
      </c>
      <c r="X71" s="6">
        <v>2.6752727272726999</v>
      </c>
      <c r="Y71" s="6">
        <v>2.4872727272727002</v>
      </c>
      <c r="Z71" s="6">
        <v>2.8930909090908998</v>
      </c>
      <c r="AA71" s="6">
        <v>2.9081818181818</v>
      </c>
      <c r="AB71" s="6">
        <v>2.9081818181818</v>
      </c>
      <c r="AC71" s="6">
        <v>3.0703636363636</v>
      </c>
      <c r="AD71" s="6">
        <v>2.9752727272727002</v>
      </c>
      <c r="AE71" s="6">
        <v>2.65</v>
      </c>
      <c r="AF71" s="6">
        <v>2.4903636363635999</v>
      </c>
      <c r="AG71" s="6">
        <v>2.7543636363636002</v>
      </c>
      <c r="AH71" s="6">
        <v>2.7547272727272998</v>
      </c>
      <c r="AI71" s="6">
        <v>2.7305454545455001</v>
      </c>
      <c r="AJ71" s="6">
        <v>3.0889090909090999</v>
      </c>
      <c r="AK71" s="6">
        <v>2.8918181818181998</v>
      </c>
      <c r="AL71" s="6">
        <v>2.8518181818181998</v>
      </c>
      <c r="AM71" s="6">
        <v>2.6354545454545</v>
      </c>
      <c r="AN71" s="6">
        <v>2.9525454545455001</v>
      </c>
      <c r="AO71" s="6">
        <v>2.9345454545454999</v>
      </c>
      <c r="AP71" s="6">
        <v>2.9345454545454999</v>
      </c>
      <c r="AQ71" s="6">
        <v>2.6927272727272999</v>
      </c>
      <c r="AR71" s="6">
        <v>2.6816363636363998</v>
      </c>
      <c r="AS71" s="6">
        <v>2.6347272727273001</v>
      </c>
      <c r="AT71" s="6">
        <v>2.6027272727273001</v>
      </c>
      <c r="AU71" s="6">
        <v>2.6469090909091002</v>
      </c>
      <c r="AV71" s="6">
        <v>2.7201818181817998</v>
      </c>
      <c r="AW71" s="6">
        <v>2.7201818181817998</v>
      </c>
      <c r="AX71" s="6">
        <v>2.7738181818181999</v>
      </c>
      <c r="AY71" s="6">
        <v>2.7738181818181999</v>
      </c>
      <c r="AZ71" s="6">
        <v>2.76</v>
      </c>
      <c r="BA71" s="6">
        <v>2.73</v>
      </c>
      <c r="BB71" s="6">
        <v>2.8337500000000002</v>
      </c>
      <c r="BC71" s="6">
        <v>2.8450000000000002</v>
      </c>
      <c r="BD71" s="6">
        <v>2.8450000000000002</v>
      </c>
      <c r="BE71" s="6">
        <v>2.87</v>
      </c>
      <c r="BF71" s="6">
        <v>2.87</v>
      </c>
      <c r="BG71" s="6">
        <v>2.87</v>
      </c>
      <c r="BH71" s="6">
        <v>3.2064285714285998</v>
      </c>
      <c r="BI71" s="6">
        <v>3.1383928571428998</v>
      </c>
      <c r="BJ71" s="6">
        <v>3.1875</v>
      </c>
      <c r="BK71" s="6">
        <v>3.1875</v>
      </c>
      <c r="BL71" s="6">
        <v>3.2</v>
      </c>
      <c r="BM71" s="6">
        <v>4.5599999999999996</v>
      </c>
      <c r="BN71" s="6">
        <v>4.53</v>
      </c>
      <c r="BO71" s="6">
        <v>4.4800000000000004</v>
      </c>
      <c r="BP71" s="6">
        <v>4.53</v>
      </c>
      <c r="BQ71" s="6">
        <v>4.42</v>
      </c>
      <c r="BR71" s="6">
        <v>4.42</v>
      </c>
      <c r="BS71" s="6">
        <v>4.42</v>
      </c>
      <c r="BT71" s="6">
        <v>4.42</v>
      </c>
      <c r="BU71" s="6">
        <v>4.4000000000000004</v>
      </c>
      <c r="BV71" s="6">
        <v>4.57</v>
      </c>
      <c r="BW71" s="6">
        <v>4.53</v>
      </c>
    </row>
    <row r="72" spans="1:75" x14ac:dyDescent="0.3">
      <c r="A72" s="1" t="s">
        <v>91</v>
      </c>
      <c r="B72" s="1" t="s">
        <v>73</v>
      </c>
      <c r="C72" s="5">
        <v>0</v>
      </c>
      <c r="D72" s="6">
        <v>31.932692307692001</v>
      </c>
      <c r="E72" s="6">
        <v>31.944905660377</v>
      </c>
      <c r="F72" s="6">
        <v>31.987307692308001</v>
      </c>
      <c r="G72" s="6">
        <v>32.202830188679002</v>
      </c>
      <c r="H72" s="6">
        <v>32.202830188679002</v>
      </c>
      <c r="I72" s="6">
        <v>32.154528301886998</v>
      </c>
      <c r="J72" s="6">
        <v>32.398490566037999</v>
      </c>
      <c r="K72" s="6">
        <v>32.048461538462</v>
      </c>
      <c r="L72" s="6">
        <v>31.979591836735</v>
      </c>
      <c r="M72" s="6">
        <v>31.966382978723001</v>
      </c>
      <c r="N72" s="6">
        <v>32.168510638298002</v>
      </c>
      <c r="O72" s="6">
        <v>32.252499999999998</v>
      </c>
      <c r="P72" s="6">
        <v>32.479999999999997</v>
      </c>
      <c r="Q72" s="6">
        <v>31.88625</v>
      </c>
      <c r="R72" s="6">
        <v>31.767199999999999</v>
      </c>
      <c r="S72" s="6">
        <v>31.715</v>
      </c>
      <c r="T72" s="6">
        <v>31.717600000000001</v>
      </c>
      <c r="U72" s="6">
        <v>31.979591836735</v>
      </c>
      <c r="V72" s="6">
        <v>31.936800000000002</v>
      </c>
      <c r="W72" s="6">
        <v>31.960799999999999</v>
      </c>
      <c r="X72" s="6">
        <v>34.668799999999997</v>
      </c>
      <c r="Y72" s="6">
        <v>34.668799999999997</v>
      </c>
      <c r="Z72" s="6">
        <v>33.245769230769</v>
      </c>
      <c r="AA72" s="6">
        <v>31.912181818181999</v>
      </c>
      <c r="AB72" s="6">
        <v>31.402727272726999</v>
      </c>
      <c r="AC72" s="6">
        <v>31.588181818182001</v>
      </c>
      <c r="AD72" s="6">
        <v>31.636545454545001</v>
      </c>
      <c r="AE72" s="6">
        <v>31.654</v>
      </c>
      <c r="AF72" s="6">
        <v>29.925272727273001</v>
      </c>
      <c r="AG72" s="6">
        <v>32.015000000000001</v>
      </c>
      <c r="AH72" s="6">
        <v>32.138888888888999</v>
      </c>
      <c r="AI72" s="6">
        <v>32.356296296296001</v>
      </c>
      <c r="AJ72" s="6">
        <v>32.231111111110998</v>
      </c>
      <c r="AK72" s="6">
        <v>32.096296296296003</v>
      </c>
      <c r="AL72" s="6">
        <v>32.207592592593002</v>
      </c>
      <c r="AM72" s="6">
        <v>32.158518518519003</v>
      </c>
      <c r="AN72" s="6">
        <v>32.168333333333003</v>
      </c>
      <c r="AO72" s="6">
        <v>32.099629629630002</v>
      </c>
      <c r="AP72" s="6">
        <v>32.413703703704002</v>
      </c>
      <c r="AQ72" s="6">
        <v>32.227222222221997</v>
      </c>
      <c r="AR72" s="6">
        <v>31.991666666667001</v>
      </c>
      <c r="AS72" s="6">
        <v>32.227222222221997</v>
      </c>
      <c r="AT72" s="6">
        <v>32.216226415093999</v>
      </c>
      <c r="AU72" s="6">
        <v>32.275094339623003</v>
      </c>
      <c r="AV72" s="6">
        <v>32.590370370370003</v>
      </c>
      <c r="AW72" s="6">
        <v>31.931698113208</v>
      </c>
      <c r="AX72" s="6">
        <v>31.716851851851999</v>
      </c>
      <c r="AY72" s="6">
        <v>31.716851851851999</v>
      </c>
      <c r="AZ72" s="6">
        <v>32.099629629630002</v>
      </c>
      <c r="BA72" s="6">
        <v>32.493454545455002</v>
      </c>
      <c r="BB72" s="6">
        <v>31.942592592593002</v>
      </c>
      <c r="BC72" s="6">
        <v>32.131250000000001</v>
      </c>
      <c r="BD72" s="6">
        <v>31.600892857142998</v>
      </c>
      <c r="BE72" s="6">
        <v>31.483035714286</v>
      </c>
      <c r="BF72" s="6">
        <v>31.502678571429001</v>
      </c>
      <c r="BG72" s="6">
        <v>31.55</v>
      </c>
      <c r="BH72" s="6">
        <v>32.21</v>
      </c>
      <c r="BI72" s="6">
        <v>32.65</v>
      </c>
      <c r="BJ72" s="6">
        <v>32.94</v>
      </c>
      <c r="BK72" s="6">
        <v>32.443750000000001</v>
      </c>
      <c r="BL72" s="6">
        <v>32.629454545454998</v>
      </c>
      <c r="BM72" s="6">
        <v>33.200000000000003</v>
      </c>
      <c r="BN72" s="6">
        <v>33.26</v>
      </c>
      <c r="BO72" s="6">
        <v>33.83</v>
      </c>
      <c r="BP72" s="6">
        <v>34.049999999999997</v>
      </c>
      <c r="BQ72" s="6">
        <v>34.31</v>
      </c>
      <c r="BR72" s="6">
        <v>34.9</v>
      </c>
      <c r="BS72" s="6">
        <v>35.840000000000003</v>
      </c>
      <c r="BT72" s="6">
        <v>35.840000000000003</v>
      </c>
      <c r="BU72" s="6">
        <v>36.74</v>
      </c>
      <c r="BV72" s="6">
        <v>39.26</v>
      </c>
      <c r="BW72" s="6">
        <v>38.81</v>
      </c>
    </row>
    <row r="73" spans="1:75" x14ac:dyDescent="0.3">
      <c r="A73" s="1" t="s">
        <v>91</v>
      </c>
      <c r="B73" s="1" t="s">
        <v>74</v>
      </c>
      <c r="C73" s="5">
        <v>0</v>
      </c>
      <c r="D73" s="6">
        <v>29.578113207546998</v>
      </c>
      <c r="E73" s="6">
        <v>29.578113207546998</v>
      </c>
      <c r="F73" s="6">
        <v>29.573076923077</v>
      </c>
      <c r="G73" s="6">
        <v>29.579807692308002</v>
      </c>
      <c r="H73" s="6">
        <v>29.579807692308002</v>
      </c>
      <c r="I73" s="6">
        <v>29.27</v>
      </c>
      <c r="J73" s="6">
        <v>28.772692307692001</v>
      </c>
      <c r="K73" s="6">
        <v>28.765490196078002</v>
      </c>
      <c r="L73" s="6">
        <v>28.773913043478</v>
      </c>
      <c r="M73" s="6">
        <v>28.754090909091001</v>
      </c>
      <c r="N73" s="6">
        <v>28.784666666667</v>
      </c>
      <c r="O73" s="6">
        <v>28.709545454545001</v>
      </c>
      <c r="P73" s="6">
        <v>28.650681818182001</v>
      </c>
      <c r="Q73" s="6">
        <v>28.799545454545001</v>
      </c>
      <c r="R73" s="6">
        <v>28.712173913042999</v>
      </c>
      <c r="S73" s="6">
        <v>28.69</v>
      </c>
      <c r="T73" s="6">
        <v>28.66</v>
      </c>
      <c r="U73" s="6">
        <v>28.671428571429001</v>
      </c>
      <c r="V73" s="6">
        <v>28.680800000000001</v>
      </c>
      <c r="W73" s="6">
        <v>28.686800000000002</v>
      </c>
      <c r="X73" s="6">
        <v>28.685600000000001</v>
      </c>
      <c r="Y73" s="6">
        <v>28.66</v>
      </c>
      <c r="Z73" s="6">
        <v>28.861111111111001</v>
      </c>
      <c r="AA73" s="6">
        <v>28.861111111111001</v>
      </c>
      <c r="AB73" s="6">
        <v>28.826666666666998</v>
      </c>
      <c r="AC73" s="6">
        <v>28.861481481481</v>
      </c>
      <c r="AD73" s="6">
        <v>28.868888888889</v>
      </c>
      <c r="AE73" s="6">
        <v>28.722222222222001</v>
      </c>
      <c r="AF73" s="6">
        <v>28.654259259259</v>
      </c>
      <c r="AG73" s="6">
        <v>32.064117647059</v>
      </c>
      <c r="AH73" s="6">
        <v>33.639166666667002</v>
      </c>
      <c r="AI73" s="6">
        <v>33.409615384615002</v>
      </c>
      <c r="AJ73" s="6">
        <v>33.234705882352998</v>
      </c>
      <c r="AK73" s="6">
        <v>33.155882352940999</v>
      </c>
      <c r="AL73" s="6">
        <v>33.348039215686001</v>
      </c>
      <c r="AM73" s="6">
        <v>33.334400000000002</v>
      </c>
      <c r="AN73" s="6">
        <v>33.241923076923001</v>
      </c>
      <c r="AO73" s="6">
        <v>33.644399999999997</v>
      </c>
      <c r="AP73" s="6">
        <v>33.584897959183998</v>
      </c>
      <c r="AQ73" s="6">
        <v>33.585599999999999</v>
      </c>
      <c r="AR73" s="6">
        <v>33.389600000000002</v>
      </c>
      <c r="AS73" s="6">
        <v>33.584897959183998</v>
      </c>
      <c r="AT73" s="6">
        <v>33.282244897959004</v>
      </c>
      <c r="AU73" s="6">
        <v>33.368571428571002</v>
      </c>
      <c r="AV73" s="6">
        <v>33.359591836735</v>
      </c>
      <c r="AW73" s="6">
        <v>32.917755102040999</v>
      </c>
      <c r="AX73" s="6">
        <v>32.917755102040999</v>
      </c>
      <c r="AY73" s="6">
        <v>32.917755102040999</v>
      </c>
      <c r="AZ73" s="6">
        <v>33.594166666667</v>
      </c>
      <c r="BA73" s="6">
        <v>33.828979591836998</v>
      </c>
      <c r="BB73" s="6">
        <v>33.828723404255001</v>
      </c>
      <c r="BC73" s="6">
        <v>33.593958333332999</v>
      </c>
      <c r="BD73" s="6">
        <v>34.106730769231</v>
      </c>
      <c r="BE73" s="6">
        <v>34.04</v>
      </c>
      <c r="BF73" s="6">
        <v>34.04</v>
      </c>
      <c r="BG73" s="6">
        <v>34.04</v>
      </c>
      <c r="BH73" s="6">
        <v>34.04</v>
      </c>
      <c r="BI73" s="6">
        <v>34.06</v>
      </c>
      <c r="BJ73" s="6">
        <v>33.299999999999997</v>
      </c>
      <c r="BK73" s="6">
        <v>34.18</v>
      </c>
      <c r="BL73" s="6">
        <v>33.860784313724999</v>
      </c>
      <c r="BM73" s="6">
        <v>34.15</v>
      </c>
      <c r="BN73" s="6">
        <v>34.15</v>
      </c>
      <c r="BO73" s="6">
        <v>33.979999999999997</v>
      </c>
      <c r="BP73" s="6">
        <v>34.15</v>
      </c>
      <c r="BQ73" s="6">
        <v>34.21</v>
      </c>
      <c r="BR73" s="6">
        <v>34.369999999999997</v>
      </c>
      <c r="BS73" s="6">
        <v>34.5</v>
      </c>
      <c r="BT73" s="6">
        <v>34.5</v>
      </c>
      <c r="BU73" s="6">
        <v>35.15</v>
      </c>
      <c r="BV73" s="6">
        <v>35.65</v>
      </c>
      <c r="BW73" s="6"/>
    </row>
    <row r="74" spans="1:75" x14ac:dyDescent="0.3">
      <c r="A74" s="1" t="s">
        <v>91</v>
      </c>
      <c r="B74" s="1" t="s">
        <v>75</v>
      </c>
      <c r="C74" s="5">
        <v>0</v>
      </c>
      <c r="D74" s="6">
        <v>24.265185185185</v>
      </c>
      <c r="E74" s="6">
        <v>24.221666666667002</v>
      </c>
      <c r="F74" s="6">
        <v>24.251666666666999</v>
      </c>
      <c r="G74" s="6">
        <v>24.503148148148</v>
      </c>
      <c r="H74" s="6">
        <v>24.414150943395999</v>
      </c>
      <c r="I74" s="6">
        <v>24.420377358490999</v>
      </c>
      <c r="J74" s="6">
        <v>24.370377358491002</v>
      </c>
      <c r="K74" s="6">
        <v>24.192452830189001</v>
      </c>
      <c r="L74" s="6">
        <v>24.402830188679001</v>
      </c>
      <c r="M74" s="6">
        <v>24.678627450979999</v>
      </c>
      <c r="N74" s="6">
        <v>24.81</v>
      </c>
      <c r="O74" s="6">
        <v>24.719230769231</v>
      </c>
      <c r="P74" s="6">
        <v>24.964615384615001</v>
      </c>
      <c r="Q74" s="6">
        <v>24.624615384615002</v>
      </c>
      <c r="R74" s="6">
        <v>24.312264150943001</v>
      </c>
      <c r="S74" s="6">
        <v>24.56</v>
      </c>
      <c r="T74" s="6">
        <v>24.566666666667</v>
      </c>
      <c r="U74" s="6">
        <v>24.430925925926001</v>
      </c>
      <c r="V74" s="6">
        <v>24.32</v>
      </c>
      <c r="W74" s="6">
        <v>24.396666666666999</v>
      </c>
      <c r="X74" s="6">
        <v>24.282962962963001</v>
      </c>
      <c r="Y74" s="6">
        <v>24.188333333332999</v>
      </c>
      <c r="Z74" s="6">
        <v>24.188333333332999</v>
      </c>
      <c r="AA74" s="6">
        <v>24.188333333332999</v>
      </c>
      <c r="AB74" s="6">
        <v>24.196666666666999</v>
      </c>
      <c r="AC74" s="6">
        <v>24.292962962962999</v>
      </c>
      <c r="AD74" s="6">
        <v>24.715</v>
      </c>
      <c r="AE74" s="6">
        <v>24.145185185184999</v>
      </c>
      <c r="AF74" s="6">
        <v>24.198333333333</v>
      </c>
      <c r="AG74" s="6">
        <v>29.585581395348999</v>
      </c>
      <c r="AH74" s="6">
        <v>32.224651162790998</v>
      </c>
      <c r="AI74" s="6">
        <v>32.373170731706999</v>
      </c>
      <c r="AJ74" s="6">
        <v>32.373170731706999</v>
      </c>
      <c r="AK74" s="6">
        <v>32.226829268293002</v>
      </c>
      <c r="AL74" s="6">
        <v>32.36</v>
      </c>
      <c r="AM74" s="6">
        <v>32.29</v>
      </c>
      <c r="AN74" s="6">
        <v>32.33</v>
      </c>
      <c r="AO74" s="6">
        <v>32.184285714285998</v>
      </c>
      <c r="AP74" s="6">
        <v>32.195348837209004</v>
      </c>
      <c r="AQ74" s="6">
        <v>32.195348837209004</v>
      </c>
      <c r="AR74" s="6">
        <v>31.951162790698</v>
      </c>
      <c r="AS74" s="6">
        <v>32.229999999999997</v>
      </c>
      <c r="AT74" s="6">
        <v>32.04</v>
      </c>
      <c r="AU74" s="6">
        <v>31.88</v>
      </c>
      <c r="AV74" s="6">
        <v>31.68</v>
      </c>
      <c r="AW74" s="6">
        <v>30.37</v>
      </c>
      <c r="AX74" s="6">
        <v>30.28</v>
      </c>
      <c r="AY74" s="6">
        <v>30.28</v>
      </c>
      <c r="AZ74" s="6">
        <v>31.17</v>
      </c>
      <c r="BA74" s="6">
        <v>32.21</v>
      </c>
      <c r="BB74" s="6">
        <v>32.18</v>
      </c>
      <c r="BC74" s="6">
        <v>32.200000000000003</v>
      </c>
      <c r="BD74" s="6">
        <v>32.25</v>
      </c>
      <c r="BE74" s="6">
        <v>32.28</v>
      </c>
      <c r="BF74" s="6">
        <v>32.28</v>
      </c>
      <c r="BG74" s="6">
        <v>32.28</v>
      </c>
      <c r="BH74" s="6">
        <v>32.35</v>
      </c>
      <c r="BI74" s="6">
        <v>32.290243902439002</v>
      </c>
      <c r="BJ74" s="6">
        <v>32.171176470588001</v>
      </c>
      <c r="BK74" s="6">
        <v>32.321874999999999</v>
      </c>
      <c r="BL74" s="6">
        <v>32.303243243243003</v>
      </c>
      <c r="BM74" s="6">
        <v>32.880000000000003</v>
      </c>
      <c r="BN74" s="6">
        <v>32.26</v>
      </c>
      <c r="BO74" s="6">
        <v>32.39</v>
      </c>
      <c r="BP74" s="6">
        <v>32.58</v>
      </c>
      <c r="BQ74" s="6">
        <v>32.619999999999997</v>
      </c>
      <c r="BR74" s="6">
        <v>32.15</v>
      </c>
      <c r="BS74" s="6">
        <v>32.07</v>
      </c>
      <c r="BT74" s="6">
        <v>32.07</v>
      </c>
      <c r="BU74" s="6">
        <v>31.62</v>
      </c>
      <c r="BV74" s="6">
        <v>32.9</v>
      </c>
      <c r="BW74" s="6">
        <v>32.9</v>
      </c>
    </row>
    <row r="75" spans="1:75" x14ac:dyDescent="0.3">
      <c r="A75" s="1" t="s">
        <v>91</v>
      </c>
      <c r="B75" s="1" t="s">
        <v>76</v>
      </c>
      <c r="C75" s="5">
        <v>0</v>
      </c>
      <c r="D75" s="6">
        <v>3.8860000000000001</v>
      </c>
      <c r="E75" s="6">
        <v>4.7605454545455004</v>
      </c>
      <c r="F75" s="6">
        <v>4.7530909090908997</v>
      </c>
      <c r="G75" s="6">
        <v>4.6843636363636003</v>
      </c>
      <c r="H75" s="6">
        <v>4.8927272727273001</v>
      </c>
      <c r="I75" s="6">
        <v>4.6429090909091002</v>
      </c>
      <c r="J75" s="6">
        <v>4.3254545454544999</v>
      </c>
      <c r="K75" s="6">
        <v>3.9241818181818</v>
      </c>
      <c r="L75" s="6">
        <v>4.3407272727272996</v>
      </c>
      <c r="M75" s="6">
        <v>4.3841818181818004</v>
      </c>
      <c r="N75" s="6">
        <v>4.3958181818181998</v>
      </c>
      <c r="O75" s="6">
        <v>4.9563636363635997</v>
      </c>
      <c r="P75" s="6">
        <v>4.5519999999999996</v>
      </c>
      <c r="Q75" s="6">
        <v>4.1403636363635998</v>
      </c>
      <c r="R75" s="6">
        <v>3.4954545454544999</v>
      </c>
      <c r="S75" s="6">
        <v>3.8327272727273001</v>
      </c>
      <c r="T75" s="6">
        <v>3.6885454545454999</v>
      </c>
      <c r="U75" s="6">
        <v>4.0609090909091003</v>
      </c>
      <c r="V75" s="6">
        <v>4.8950909090909001</v>
      </c>
      <c r="W75" s="6">
        <v>3.9576363636364</v>
      </c>
      <c r="X75" s="6">
        <v>3.4827272727273</v>
      </c>
      <c r="Y75" s="6">
        <v>3.1936363636363998</v>
      </c>
      <c r="Z75" s="6">
        <v>3.9503636363635999</v>
      </c>
      <c r="AA75" s="6">
        <v>3.7549090909090999</v>
      </c>
      <c r="AB75" s="6">
        <v>3.738</v>
      </c>
      <c r="AC75" s="6">
        <v>4.6109090909091002</v>
      </c>
      <c r="AD75" s="6">
        <v>4.1959999999999997</v>
      </c>
      <c r="AE75" s="6">
        <v>3.6321818181818002</v>
      </c>
      <c r="AF75" s="6">
        <v>3.3063636363636002</v>
      </c>
      <c r="AG75" s="6">
        <v>3.8376363636363999</v>
      </c>
      <c r="AH75" s="6">
        <v>3.6843636363635999</v>
      </c>
      <c r="AI75" s="6">
        <v>3.6572727272727001</v>
      </c>
      <c r="AJ75" s="6">
        <v>4.4972727272727004</v>
      </c>
      <c r="AK75" s="6">
        <v>3.9225454545454999</v>
      </c>
      <c r="AL75" s="6">
        <v>3.7916363636364001</v>
      </c>
      <c r="AM75" s="6">
        <v>3.4780000000000002</v>
      </c>
      <c r="AN75" s="6">
        <v>4.0516363636364003</v>
      </c>
      <c r="AO75" s="6">
        <v>4.0205454545455002</v>
      </c>
      <c r="AP75" s="6">
        <v>4.0205454545455002</v>
      </c>
      <c r="AQ75" s="6">
        <v>4.5381818181818003</v>
      </c>
      <c r="AR75" s="6">
        <v>3.9758181818181999</v>
      </c>
      <c r="AS75" s="6">
        <v>3.9649090909090998</v>
      </c>
      <c r="AT75" s="6">
        <v>4.0885454545454998</v>
      </c>
      <c r="AU75" s="6">
        <v>4.4630909090908997</v>
      </c>
      <c r="AV75" s="6">
        <v>4.4630909090908997</v>
      </c>
      <c r="AW75" s="6">
        <v>4.3536363636363999</v>
      </c>
      <c r="AX75" s="6">
        <v>4.7716363636364001</v>
      </c>
      <c r="AY75" s="6">
        <v>4.7716363636364001</v>
      </c>
      <c r="AZ75" s="6">
        <v>4.6950909090908999</v>
      </c>
      <c r="BA75" s="6">
        <v>4.5042857142857002</v>
      </c>
      <c r="BB75" s="6">
        <v>4.8624999999999998</v>
      </c>
      <c r="BC75" s="6">
        <v>4.8449999999999998</v>
      </c>
      <c r="BD75" s="6">
        <v>4.8600000000000003</v>
      </c>
      <c r="BE75" s="6">
        <v>5.1378571428570998</v>
      </c>
      <c r="BF75" s="6">
        <v>5.1007142857143002</v>
      </c>
      <c r="BG75" s="6">
        <v>5.2276785714285996</v>
      </c>
      <c r="BH75" s="6">
        <v>4.7485714285713998</v>
      </c>
      <c r="BI75" s="6">
        <v>4.84</v>
      </c>
      <c r="BJ75" s="6">
        <v>4.9171428571428999</v>
      </c>
      <c r="BK75" s="6">
        <v>4.9078571428571003</v>
      </c>
      <c r="BL75" s="6">
        <v>5.1619642857143004</v>
      </c>
      <c r="BM75" s="6">
        <v>5.1142857142856997</v>
      </c>
      <c r="BN75" s="6">
        <v>4.9919642857142996</v>
      </c>
      <c r="BO75" s="6">
        <v>4.7024999999999997</v>
      </c>
      <c r="BP75" s="6">
        <v>4.9271428571428997</v>
      </c>
      <c r="BQ75" s="6">
        <v>4.9428571428571004</v>
      </c>
      <c r="BR75" s="6">
        <v>4.9428571428571004</v>
      </c>
      <c r="BS75" s="6">
        <v>5.3767857142856998</v>
      </c>
      <c r="BT75" s="6">
        <v>5.3767857142856998</v>
      </c>
      <c r="BU75" s="6">
        <v>5.5142857142857</v>
      </c>
      <c r="BV75" s="6">
        <v>5.6419642857143</v>
      </c>
      <c r="BW75" s="6">
        <v>5.7303571428571001</v>
      </c>
    </row>
    <row r="76" spans="1:75" x14ac:dyDescent="0.3">
      <c r="A76" s="1" t="s">
        <v>91</v>
      </c>
      <c r="B76" s="1" t="s">
        <v>77</v>
      </c>
      <c r="C76" s="5">
        <v>0</v>
      </c>
      <c r="D76" s="6">
        <v>4.4580000000000002</v>
      </c>
      <c r="E76" s="6">
        <v>4.4903636363636004</v>
      </c>
      <c r="F76" s="6">
        <v>4.4736363636364</v>
      </c>
      <c r="G76" s="6">
        <v>4.4565454545455001</v>
      </c>
      <c r="H76" s="6">
        <v>4.6785454545454996</v>
      </c>
      <c r="I76" s="6">
        <v>4.5543636363636004</v>
      </c>
      <c r="J76" s="6">
        <v>4.6454545454545002</v>
      </c>
      <c r="K76" s="6">
        <v>4.4539999999999997</v>
      </c>
      <c r="L76" s="6">
        <v>4.4334545454544996</v>
      </c>
      <c r="M76" s="6">
        <v>4.4836363636363998</v>
      </c>
      <c r="N76" s="6">
        <v>4.5723636363636002</v>
      </c>
      <c r="O76" s="6">
        <v>4.8243636363636</v>
      </c>
      <c r="P76" s="6">
        <v>4.7341818181818001</v>
      </c>
      <c r="Q76" s="6">
        <v>4.6156363636364004</v>
      </c>
      <c r="R76" s="6">
        <v>4.6678181818182001</v>
      </c>
      <c r="S76" s="6">
        <v>4.5519999999999996</v>
      </c>
      <c r="T76" s="6">
        <v>4.5445454545455002</v>
      </c>
      <c r="U76" s="6">
        <v>4.5934545454544997</v>
      </c>
      <c r="V76" s="6">
        <v>4.8538181818182</v>
      </c>
      <c r="W76" s="6">
        <v>4.6452727272727001</v>
      </c>
      <c r="X76" s="6">
        <v>4.7021818181818</v>
      </c>
      <c r="Y76" s="6">
        <v>4.6423636363635996</v>
      </c>
      <c r="Z76" s="6">
        <v>4.6458181818181998</v>
      </c>
      <c r="AA76" s="6">
        <v>4.6927272727272999</v>
      </c>
      <c r="AB76" s="6">
        <v>4.6927272727272999</v>
      </c>
      <c r="AC76" s="6">
        <v>4.84</v>
      </c>
      <c r="AD76" s="6">
        <v>4.6745454545455001</v>
      </c>
      <c r="AE76" s="6">
        <v>4.6418181818182003</v>
      </c>
      <c r="AF76" s="6">
        <v>4.4534545454545</v>
      </c>
      <c r="AG76" s="6">
        <v>4.5518181818182004</v>
      </c>
      <c r="AH76" s="6">
        <v>4.4972727272727004</v>
      </c>
      <c r="AI76" s="6">
        <v>4.4972727272727004</v>
      </c>
      <c r="AJ76" s="6">
        <v>4.7036363636363996</v>
      </c>
      <c r="AK76" s="6">
        <v>4.72</v>
      </c>
      <c r="AL76" s="6">
        <v>4.7892727272727003</v>
      </c>
      <c r="AM76" s="6">
        <v>4.7490909090909001</v>
      </c>
      <c r="AN76" s="6">
        <v>4.8499999999999996</v>
      </c>
      <c r="AO76" s="6">
        <v>4.8369090909091002</v>
      </c>
      <c r="AP76" s="6">
        <v>4.8369090909091002</v>
      </c>
      <c r="AQ76" s="6">
        <v>4.8763636363635996</v>
      </c>
      <c r="AR76" s="6">
        <v>4.8190909090909004</v>
      </c>
      <c r="AS76" s="6">
        <v>4.8427272727273003</v>
      </c>
      <c r="AT76" s="6">
        <v>4.8979999999999997</v>
      </c>
      <c r="AU76" s="6">
        <v>4.9454545454545</v>
      </c>
      <c r="AV76" s="6">
        <v>4.9127272727272997</v>
      </c>
      <c r="AW76" s="6">
        <v>4.8198181818182002</v>
      </c>
      <c r="AX76" s="6">
        <v>5.0403636363636002</v>
      </c>
      <c r="AY76" s="6">
        <v>5.0403636363636002</v>
      </c>
      <c r="AZ76" s="6">
        <v>4.7638181818182002</v>
      </c>
      <c r="BA76" s="6">
        <v>4.8975</v>
      </c>
      <c r="BB76" s="6">
        <v>4.8624999999999998</v>
      </c>
      <c r="BC76" s="6">
        <v>4.8975</v>
      </c>
      <c r="BD76" s="6">
        <v>4.8975</v>
      </c>
      <c r="BE76" s="6">
        <v>4.9892857142856997</v>
      </c>
      <c r="BF76" s="6">
        <v>4.9428571428571004</v>
      </c>
      <c r="BG76" s="6">
        <v>5.0607142857143002</v>
      </c>
      <c r="BH76" s="6">
        <v>4.9230357142857004</v>
      </c>
      <c r="BI76" s="6">
        <v>5.0232142857142996</v>
      </c>
      <c r="BJ76" s="6">
        <v>5.0387500000000003</v>
      </c>
      <c r="BK76" s="6">
        <v>5.0178571428570997</v>
      </c>
      <c r="BL76" s="6">
        <v>5.0408928571429001</v>
      </c>
      <c r="BM76" s="6">
        <v>5.16</v>
      </c>
      <c r="BN76" s="6">
        <v>5.1637500000000003</v>
      </c>
      <c r="BO76" s="6">
        <v>4.9857142857143</v>
      </c>
      <c r="BP76" s="6">
        <v>5.0014285714286002</v>
      </c>
      <c r="BQ76" s="6">
        <v>4.9964285714286003</v>
      </c>
      <c r="BR76" s="6">
        <v>4.9964285714286003</v>
      </c>
      <c r="BS76" s="6">
        <v>5.1589285714286</v>
      </c>
      <c r="BT76" s="6">
        <v>5.0999999999999996</v>
      </c>
      <c r="BU76" s="6">
        <v>5.2276785714285996</v>
      </c>
      <c r="BV76" s="6">
        <v>5.6008928571428998</v>
      </c>
      <c r="BW76" s="6">
        <v>5.6205357142857002</v>
      </c>
    </row>
    <row r="77" spans="1:75" x14ac:dyDescent="0.3">
      <c r="A77" s="1" t="s">
        <v>91</v>
      </c>
      <c r="B77" s="1" t="s">
        <v>78</v>
      </c>
      <c r="C77" s="5">
        <v>0</v>
      </c>
      <c r="D77" s="6">
        <v>3.5854545454545002</v>
      </c>
      <c r="E77" s="6">
        <v>3.9016363636364</v>
      </c>
      <c r="F77" s="6">
        <v>3.9278181818181999</v>
      </c>
      <c r="G77" s="6">
        <v>3.8881818181818</v>
      </c>
      <c r="H77" s="6">
        <v>4.03</v>
      </c>
      <c r="I77" s="6">
        <v>4.0223636363636004</v>
      </c>
      <c r="J77" s="6">
        <v>3.8847272727273001</v>
      </c>
      <c r="K77" s="6">
        <v>3.8045454545455</v>
      </c>
      <c r="L77" s="6">
        <v>4.0572727272727001</v>
      </c>
      <c r="M77" s="6">
        <v>3.9938181818182001</v>
      </c>
      <c r="N77" s="6">
        <v>3.9938181818182001</v>
      </c>
      <c r="O77" s="6">
        <v>4.18</v>
      </c>
      <c r="P77" s="6">
        <v>4.1721818181817998</v>
      </c>
      <c r="Q77" s="6">
        <v>3.7934545454544999</v>
      </c>
      <c r="R77" s="6">
        <v>3.7320000000000002</v>
      </c>
      <c r="S77" s="6">
        <v>4.0601818181817997</v>
      </c>
      <c r="T77" s="6">
        <v>4.1158181818181996</v>
      </c>
      <c r="U77" s="6">
        <v>4.1158181818181996</v>
      </c>
      <c r="V77" s="6">
        <v>4.2699999999999996</v>
      </c>
      <c r="W77" s="6">
        <v>4.2630909090909004</v>
      </c>
      <c r="X77" s="6">
        <v>4.0145454545454999</v>
      </c>
      <c r="Y77" s="6">
        <v>3.9372727272726999</v>
      </c>
      <c r="Z77" s="6">
        <v>4.2521818181817999</v>
      </c>
      <c r="AA77" s="6">
        <v>4.2630909090909004</v>
      </c>
      <c r="AB77" s="6">
        <v>4.2630909090909004</v>
      </c>
      <c r="AC77" s="6">
        <v>4.2898181818182</v>
      </c>
      <c r="AD77" s="6">
        <v>4.3001818181817999</v>
      </c>
      <c r="AE77" s="6">
        <v>4.1365454545454998</v>
      </c>
      <c r="AF77" s="6">
        <v>3.9921818181818001</v>
      </c>
      <c r="AG77" s="6">
        <v>4.2425454545454997</v>
      </c>
      <c r="AH77" s="6">
        <v>4.2816363636363999</v>
      </c>
      <c r="AI77" s="6">
        <v>4.2630909090909004</v>
      </c>
      <c r="AJ77" s="6">
        <v>4.3614545454545004</v>
      </c>
      <c r="AK77" s="6">
        <v>4.3649090909090997</v>
      </c>
      <c r="AL77" s="6">
        <v>4.2650909090909002</v>
      </c>
      <c r="AM77" s="6">
        <v>4.2383636363635997</v>
      </c>
      <c r="AN77" s="6">
        <v>4.3565454545454996</v>
      </c>
      <c r="AO77" s="6">
        <v>4.3918181818182003</v>
      </c>
      <c r="AP77" s="6">
        <v>4.3918181818182003</v>
      </c>
      <c r="AQ77" s="6">
        <v>4.4670909090909001</v>
      </c>
      <c r="AR77" s="6">
        <v>4.4805454545455001</v>
      </c>
      <c r="AS77" s="6">
        <v>4.5663636363636</v>
      </c>
      <c r="AT77" s="6">
        <v>4.4967272727273002</v>
      </c>
      <c r="AU77" s="6">
        <v>4.58</v>
      </c>
      <c r="AV77" s="6">
        <v>4.5296363636364001</v>
      </c>
      <c r="AW77" s="6">
        <v>4.5296363636364001</v>
      </c>
      <c r="AX77" s="6">
        <v>4.6900000000000004</v>
      </c>
      <c r="AY77" s="6">
        <v>4.6900000000000004</v>
      </c>
      <c r="AZ77" s="6">
        <v>4.532</v>
      </c>
      <c r="BA77" s="6">
        <v>4.1917857142857002</v>
      </c>
      <c r="BB77" s="6">
        <v>4.4914285714286004</v>
      </c>
      <c r="BC77" s="6">
        <v>4.4775</v>
      </c>
      <c r="BD77" s="6">
        <v>4.4775</v>
      </c>
      <c r="BE77" s="6">
        <v>4.5562500000000004</v>
      </c>
      <c r="BF77" s="6">
        <v>4.5562500000000004</v>
      </c>
      <c r="BG77" s="6">
        <v>4.6500000000000004</v>
      </c>
      <c r="BH77" s="6">
        <v>4.6071428571429003</v>
      </c>
      <c r="BI77" s="6">
        <v>4.6071428571429003</v>
      </c>
      <c r="BJ77" s="6">
        <v>4.6257142857142997</v>
      </c>
      <c r="BK77" s="6">
        <v>4.6349999999999998</v>
      </c>
      <c r="BL77" s="6">
        <v>4.6382142857142998</v>
      </c>
      <c r="BM77" s="6">
        <v>4.6767857142856997</v>
      </c>
      <c r="BN77" s="6">
        <v>4.6767857142856997</v>
      </c>
      <c r="BO77" s="6">
        <v>4.5285714285714</v>
      </c>
      <c r="BP77" s="6">
        <v>4.5285714285714</v>
      </c>
      <c r="BQ77" s="6">
        <v>4.5366071428571004</v>
      </c>
      <c r="BR77" s="6">
        <v>4.5366071428571004</v>
      </c>
      <c r="BS77" s="6">
        <v>4.68</v>
      </c>
      <c r="BT77" s="6">
        <v>4.68</v>
      </c>
      <c r="BU77" s="6">
        <v>4.76</v>
      </c>
      <c r="BV77" s="6">
        <v>4.76</v>
      </c>
      <c r="BW77" s="6">
        <v>4.76</v>
      </c>
    </row>
    <row r="78" spans="1:75" x14ac:dyDescent="0.3">
      <c r="A78" s="1" t="s">
        <v>91</v>
      </c>
      <c r="B78" s="1" t="s">
        <v>79</v>
      </c>
      <c r="C78" s="5">
        <v>0</v>
      </c>
      <c r="D78" s="6">
        <v>7.4219999999999997</v>
      </c>
      <c r="E78" s="6">
        <v>7.7794545454544997</v>
      </c>
      <c r="F78" s="6">
        <v>7.6654545454544998</v>
      </c>
      <c r="G78" s="6">
        <v>7.6218181818181998</v>
      </c>
      <c r="H78" s="6">
        <v>7.98</v>
      </c>
      <c r="I78" s="6">
        <v>8.0409090909090999</v>
      </c>
      <c r="J78" s="6">
        <v>8.1419999999999995</v>
      </c>
      <c r="K78" s="6">
        <v>7.2687272727272996</v>
      </c>
      <c r="L78" s="6">
        <v>7.8174545454544999</v>
      </c>
      <c r="M78" s="6">
        <v>7.89</v>
      </c>
      <c r="N78" s="6">
        <v>7.89</v>
      </c>
      <c r="O78" s="6">
        <v>8.2843636363636008</v>
      </c>
      <c r="P78" s="6">
        <v>8.1816363636364002</v>
      </c>
      <c r="Q78" s="6">
        <v>7.2640000000000002</v>
      </c>
      <c r="R78" s="6">
        <v>6.4421818181818002</v>
      </c>
      <c r="S78" s="6">
        <v>7.4858181818181997</v>
      </c>
      <c r="T78" s="6">
        <v>7.6067272727272996</v>
      </c>
      <c r="U78" s="6">
        <v>7.7738181818181999</v>
      </c>
      <c r="V78" s="6">
        <v>7.79</v>
      </c>
      <c r="W78" s="6">
        <v>7.8836363636364002</v>
      </c>
      <c r="X78" s="6">
        <v>7.4710909090908997</v>
      </c>
      <c r="Y78" s="6">
        <v>6.5579999999999998</v>
      </c>
      <c r="Z78" s="6">
        <v>7.2563636363636004</v>
      </c>
      <c r="AA78" s="6">
        <v>7.2480000000000002</v>
      </c>
      <c r="AB78" s="6">
        <v>7.3281818181818004</v>
      </c>
      <c r="AC78" s="6">
        <v>7.38</v>
      </c>
      <c r="AD78" s="6">
        <v>7.5523636363635998</v>
      </c>
      <c r="AE78" s="6">
        <v>7.2754545454545001</v>
      </c>
      <c r="AF78" s="6">
        <v>6.1618181818181998</v>
      </c>
      <c r="AG78" s="6">
        <v>7.3169090909090997</v>
      </c>
      <c r="AH78" s="6">
        <v>7.4052727272726999</v>
      </c>
      <c r="AI78" s="6">
        <v>7.4212727272726999</v>
      </c>
      <c r="AJ78" s="6">
        <v>7.4314545454544998</v>
      </c>
      <c r="AK78" s="6">
        <v>7.6667272727273001</v>
      </c>
      <c r="AL78" s="6">
        <v>7.8045454545455</v>
      </c>
      <c r="AM78" s="6">
        <v>7.73</v>
      </c>
      <c r="AN78" s="6">
        <v>7.8658181818181996</v>
      </c>
      <c r="AO78" s="6">
        <v>7.92</v>
      </c>
      <c r="AP78" s="6">
        <v>7.92</v>
      </c>
      <c r="AQ78" s="6">
        <v>8.0043636363635997</v>
      </c>
      <c r="AR78" s="6">
        <v>8.0459999999999994</v>
      </c>
      <c r="AS78" s="6">
        <v>7.8572727272726999</v>
      </c>
      <c r="AT78" s="6">
        <v>7.4112727272727001</v>
      </c>
      <c r="AU78" s="6">
        <v>7.9929090909090998</v>
      </c>
      <c r="AV78" s="6">
        <v>8.0572727272727001</v>
      </c>
      <c r="AW78" s="6">
        <v>7.8189090909091004</v>
      </c>
      <c r="AX78" s="6">
        <v>8.0299999999999994</v>
      </c>
      <c r="AY78" s="6">
        <v>8.0299999999999994</v>
      </c>
      <c r="AZ78" s="6">
        <v>8.2818181818182008</v>
      </c>
      <c r="BA78" s="6">
        <v>8.2128571428571</v>
      </c>
      <c r="BB78" s="6">
        <v>8.1485714285713993</v>
      </c>
      <c r="BC78" s="6">
        <v>8.1591071428570991</v>
      </c>
      <c r="BD78" s="6">
        <v>8.1682142857142992</v>
      </c>
      <c r="BE78" s="6">
        <v>8.32</v>
      </c>
      <c r="BF78" s="6">
        <v>8.39</v>
      </c>
      <c r="BG78" s="6">
        <v>8.39</v>
      </c>
      <c r="BH78" s="6">
        <v>7.64</v>
      </c>
      <c r="BI78" s="6">
        <v>8.6035714285713993</v>
      </c>
      <c r="BJ78" s="6">
        <v>8.6542857142857006</v>
      </c>
      <c r="BK78" s="6">
        <v>8.6542857142857006</v>
      </c>
      <c r="BL78" s="6">
        <v>8.6698214285713995</v>
      </c>
      <c r="BM78" s="6">
        <v>8.8800000000000008</v>
      </c>
      <c r="BN78" s="6">
        <v>8.91</v>
      </c>
      <c r="BO78" s="6">
        <v>9.06</v>
      </c>
      <c r="BP78" s="6">
        <v>9.08</v>
      </c>
      <c r="BQ78" s="6">
        <v>9.27</v>
      </c>
      <c r="BR78" s="6">
        <v>9.27</v>
      </c>
      <c r="BS78" s="6">
        <v>9.27</v>
      </c>
      <c r="BT78" s="6">
        <v>9.27</v>
      </c>
      <c r="BU78" s="6">
        <v>9.33</v>
      </c>
      <c r="BV78" s="6">
        <v>9.51</v>
      </c>
      <c r="BW78" s="6">
        <v>9.57</v>
      </c>
    </row>
    <row r="79" spans="1:75" x14ac:dyDescent="0.3">
      <c r="A79" s="1" t="s">
        <v>91</v>
      </c>
      <c r="B79" s="1" t="s">
        <v>80</v>
      </c>
      <c r="C79" s="5">
        <v>0</v>
      </c>
      <c r="D79" s="6">
        <v>2.3009090909091001</v>
      </c>
      <c r="E79" s="6">
        <v>2.3763636363636</v>
      </c>
      <c r="F79" s="6">
        <v>2.4656363636364</v>
      </c>
      <c r="G79" s="6">
        <v>2.5345454545455</v>
      </c>
      <c r="H79" s="6">
        <v>2.7050909090909001</v>
      </c>
      <c r="I79" s="6">
        <v>2.6778181818181999</v>
      </c>
      <c r="J79" s="6">
        <v>2.6981818181818</v>
      </c>
      <c r="K79" s="6">
        <v>2.5765454545455002</v>
      </c>
      <c r="L79" s="6">
        <v>2.6209090909091</v>
      </c>
      <c r="M79" s="6">
        <v>2.6892727272727002</v>
      </c>
      <c r="N79" s="6">
        <v>2.6892727272727002</v>
      </c>
      <c r="O79" s="6">
        <v>2.7934545454544999</v>
      </c>
      <c r="P79" s="6">
        <v>2.6890909090909001</v>
      </c>
      <c r="Q79" s="6">
        <v>2.6227272727273001</v>
      </c>
      <c r="R79" s="6">
        <v>2.3314545454545001</v>
      </c>
      <c r="S79" s="6">
        <v>2.5059999999999998</v>
      </c>
      <c r="T79" s="6">
        <v>2.4690909090908999</v>
      </c>
      <c r="U79" s="6">
        <v>2.5927272727272999</v>
      </c>
      <c r="V79" s="6">
        <v>2.74</v>
      </c>
      <c r="W79" s="6">
        <v>2.698</v>
      </c>
      <c r="X79" s="6">
        <v>2.5739999999999998</v>
      </c>
      <c r="Y79" s="6">
        <v>2.2183636363636001</v>
      </c>
      <c r="Z79" s="6">
        <v>2.4589090909091</v>
      </c>
      <c r="AA79" s="6">
        <v>2.4270909090909001</v>
      </c>
      <c r="AB79" s="6">
        <v>2.4683636363636001</v>
      </c>
      <c r="AC79" s="6">
        <v>2.6887272727272999</v>
      </c>
      <c r="AD79" s="6">
        <v>2.6179999999999999</v>
      </c>
      <c r="AE79" s="6">
        <v>2.5481818181818001</v>
      </c>
      <c r="AF79" s="6">
        <v>2.2372727272727002</v>
      </c>
      <c r="AG79" s="6">
        <v>2.2027272727273002</v>
      </c>
      <c r="AH79" s="6">
        <v>2.2190909090908999</v>
      </c>
      <c r="AI79" s="6">
        <v>2.2190909090908999</v>
      </c>
      <c r="AJ79" s="6">
        <v>2.2649090909091001</v>
      </c>
      <c r="AK79" s="6">
        <v>2.2427272727273002</v>
      </c>
      <c r="AL79" s="6">
        <v>2.2230909090908999</v>
      </c>
      <c r="AM79" s="6">
        <v>2.1154545454545</v>
      </c>
      <c r="AN79" s="6">
        <v>2.2047272727273</v>
      </c>
      <c r="AO79" s="6">
        <v>2.1783636363636001</v>
      </c>
      <c r="AP79" s="6">
        <v>2.3378181818182</v>
      </c>
      <c r="AQ79" s="6">
        <v>2.6454545454545002</v>
      </c>
      <c r="AR79" s="6">
        <v>2.5034545454544999</v>
      </c>
      <c r="AS79" s="6">
        <v>2.5081818181818001</v>
      </c>
      <c r="AT79" s="6">
        <v>2.5074545454544999</v>
      </c>
      <c r="AU79" s="6">
        <v>2.6241818181818002</v>
      </c>
      <c r="AV79" s="6">
        <v>2.6110909090908998</v>
      </c>
      <c r="AW79" s="6">
        <v>2.6081818181818002</v>
      </c>
      <c r="AX79" s="6">
        <v>2.8523636363636</v>
      </c>
      <c r="AY79" s="6">
        <v>2.8523636363636</v>
      </c>
      <c r="AZ79" s="6">
        <v>2.7981818181818001</v>
      </c>
      <c r="BA79" s="6">
        <v>2.6883928571429001</v>
      </c>
      <c r="BB79" s="6">
        <v>2.7549999999999999</v>
      </c>
      <c r="BC79" s="6">
        <v>2.7549999999999999</v>
      </c>
      <c r="BD79" s="6">
        <v>2.7549999999999999</v>
      </c>
      <c r="BE79" s="6">
        <v>2.8607142857143</v>
      </c>
      <c r="BF79" s="6">
        <v>2.8421428571429002</v>
      </c>
      <c r="BG79" s="6">
        <v>2.9017857142857002</v>
      </c>
      <c r="BH79" s="6">
        <v>3.3153571428571</v>
      </c>
      <c r="BI79" s="6">
        <v>3.4592857142856999</v>
      </c>
      <c r="BJ79" s="6">
        <v>3.7221428571429001</v>
      </c>
      <c r="BK79" s="6">
        <v>3.7221428571429001</v>
      </c>
      <c r="BL79" s="6">
        <v>3.7446428571429</v>
      </c>
      <c r="BM79" s="6">
        <v>3.65</v>
      </c>
      <c r="BN79" s="6">
        <v>3.69</v>
      </c>
      <c r="BO79" s="6">
        <v>3.67</v>
      </c>
      <c r="BP79" s="6">
        <v>3.69</v>
      </c>
      <c r="BQ79" s="6">
        <v>3.65</v>
      </c>
      <c r="BR79" s="6">
        <v>3.63</v>
      </c>
      <c r="BS79" s="6">
        <v>3.63</v>
      </c>
      <c r="BT79" s="6">
        <v>3.61</v>
      </c>
      <c r="BU79" s="6">
        <v>3.61</v>
      </c>
      <c r="BV79" s="6">
        <v>3.79</v>
      </c>
      <c r="BW79" s="6">
        <v>3.79</v>
      </c>
    </row>
    <row r="80" spans="1:75" x14ac:dyDescent="0.3">
      <c r="A80" s="1" t="s">
        <v>91</v>
      </c>
      <c r="B80" s="1" t="s">
        <v>81</v>
      </c>
      <c r="C80" s="5">
        <v>0</v>
      </c>
      <c r="D80" s="6">
        <v>3.3630769230769002</v>
      </c>
      <c r="E80" s="6">
        <v>3.4175</v>
      </c>
      <c r="F80" s="6">
        <v>3.3385714285714001</v>
      </c>
      <c r="G80" s="6">
        <v>3.33</v>
      </c>
      <c r="H80" s="6">
        <v>3.33</v>
      </c>
      <c r="I80" s="6">
        <v>3.33</v>
      </c>
      <c r="J80" s="6">
        <v>3.3467346938775999</v>
      </c>
      <c r="K80" s="6">
        <v>3.2902040816326998</v>
      </c>
      <c r="L80" s="6">
        <v>3.3043749999999998</v>
      </c>
      <c r="M80" s="6">
        <v>3.3129166666667</v>
      </c>
      <c r="N80" s="6">
        <v>3.3217021276595999</v>
      </c>
      <c r="O80" s="6">
        <v>3.3210638297871999</v>
      </c>
      <c r="P80" s="6">
        <v>3.3389361702128002</v>
      </c>
      <c r="Q80" s="6">
        <v>3.3385106382979002</v>
      </c>
      <c r="R80" s="6">
        <v>3.3385106382979002</v>
      </c>
      <c r="S80" s="6">
        <v>3.3391489361701998</v>
      </c>
      <c r="T80" s="6">
        <v>3.3568085106383001</v>
      </c>
      <c r="U80" s="6">
        <v>3.3574468085106002</v>
      </c>
      <c r="V80" s="6">
        <v>3.3574468085106002</v>
      </c>
      <c r="W80" s="6">
        <v>3.3574468085106002</v>
      </c>
      <c r="X80" s="6">
        <v>3.3650000000000002</v>
      </c>
      <c r="Y80" s="6">
        <v>3.3387755102040999</v>
      </c>
      <c r="Z80" s="6">
        <v>3.3582000000000001</v>
      </c>
      <c r="AA80" s="6">
        <v>3.3582000000000001</v>
      </c>
      <c r="AB80" s="6">
        <v>3.3581632653061</v>
      </c>
      <c r="AC80" s="6">
        <v>3.3491836734693998</v>
      </c>
      <c r="AD80" s="6">
        <v>3.3491836734693998</v>
      </c>
      <c r="AE80" s="6">
        <v>3.3838775510204</v>
      </c>
      <c r="AF80" s="6">
        <v>3.3379591836735001</v>
      </c>
      <c r="AG80" s="6">
        <v>3.3470833333333001</v>
      </c>
      <c r="AH80" s="6">
        <v>3.3470212765956999</v>
      </c>
      <c r="AI80" s="6">
        <v>3.3467346938775999</v>
      </c>
      <c r="AJ80" s="6">
        <v>3.33</v>
      </c>
      <c r="AK80" s="6">
        <v>3.3385714285714001</v>
      </c>
      <c r="AL80" s="6">
        <v>3.3634693877550998</v>
      </c>
      <c r="AM80" s="6">
        <v>3.3214285714286</v>
      </c>
      <c r="AN80" s="6">
        <v>3.3385714285714001</v>
      </c>
      <c r="AO80" s="6">
        <v>3.3470833333333001</v>
      </c>
      <c r="AP80" s="6">
        <v>3.3470212765956999</v>
      </c>
      <c r="AQ80" s="6">
        <v>3.3556249999999999</v>
      </c>
      <c r="AR80" s="6">
        <v>3.3495833333333001</v>
      </c>
      <c r="AS80" s="6">
        <v>3.36</v>
      </c>
      <c r="AT80" s="6">
        <v>3.3334693877551</v>
      </c>
      <c r="AU80" s="6">
        <v>3.3636734693878001</v>
      </c>
      <c r="AV80" s="6">
        <v>3.3616326530612</v>
      </c>
      <c r="AW80" s="6">
        <v>3.3628</v>
      </c>
      <c r="AX80" s="6">
        <v>3.3956</v>
      </c>
      <c r="AY80" s="6">
        <v>3.3956</v>
      </c>
      <c r="AZ80" s="6">
        <v>3.3714285714285999</v>
      </c>
      <c r="BA80" s="6">
        <v>3.3275999999999999</v>
      </c>
      <c r="BB80" s="6">
        <v>3.34</v>
      </c>
      <c r="BC80" s="6">
        <v>3.3531372549020002</v>
      </c>
      <c r="BD80" s="6">
        <v>3.3707692307691999</v>
      </c>
      <c r="BE80" s="6">
        <v>3.4026923076923001</v>
      </c>
      <c r="BF80" s="6">
        <v>3.4107692307691999</v>
      </c>
      <c r="BG80" s="6">
        <v>3.4107692307691999</v>
      </c>
      <c r="BH80" s="6">
        <v>3.4194117647059001</v>
      </c>
      <c r="BI80" s="6">
        <v>3.3041176470588001</v>
      </c>
      <c r="BJ80" s="6">
        <v>3.2848076923076999</v>
      </c>
      <c r="BK80" s="6">
        <v>3.2970588235294001</v>
      </c>
      <c r="BL80" s="6">
        <v>3.3268</v>
      </c>
      <c r="BM80" s="6">
        <v>3.4666666666667001</v>
      </c>
      <c r="BN80" s="6">
        <v>3.4544000000000001</v>
      </c>
      <c r="BO80" s="6">
        <v>3.3843999999999999</v>
      </c>
      <c r="BP80" s="6">
        <v>3.4020000000000001</v>
      </c>
      <c r="BQ80" s="6">
        <v>3.4283999999999999</v>
      </c>
      <c r="BR80" s="6">
        <v>3.4273469387755</v>
      </c>
      <c r="BS80" s="6">
        <v>3.5047999999999999</v>
      </c>
      <c r="BT80" s="6">
        <v>3.5050980392156998</v>
      </c>
      <c r="BU80" s="6">
        <v>3.5146153846154</v>
      </c>
      <c r="BV80" s="6">
        <v>3.5238461538462</v>
      </c>
      <c r="BW80" s="6">
        <v>3.4715384615385001</v>
      </c>
    </row>
    <row r="81" spans="1:75" x14ac:dyDescent="0.3">
      <c r="A81" s="1" t="s">
        <v>91</v>
      </c>
      <c r="B81" s="1" t="s">
        <v>82</v>
      </c>
      <c r="C81" s="5">
        <v>0</v>
      </c>
      <c r="D81" s="6">
        <v>9.2036363636364005</v>
      </c>
      <c r="E81" s="6">
        <v>9.5312727272727003</v>
      </c>
      <c r="F81" s="6">
        <v>9.5932727272726996</v>
      </c>
      <c r="G81" s="6">
        <v>9.6310909090909007</v>
      </c>
      <c r="H81" s="6">
        <v>9.7370909090909006</v>
      </c>
      <c r="I81" s="6">
        <v>9.6676363636364009</v>
      </c>
      <c r="J81" s="6">
        <v>9.4818181818182001</v>
      </c>
      <c r="K81" s="6">
        <v>8.8845454545454992</v>
      </c>
      <c r="L81" s="6">
        <v>9.1489090909091004</v>
      </c>
      <c r="M81" s="6">
        <v>9.1489090909091004</v>
      </c>
      <c r="N81" s="6">
        <v>9.1489090909091004</v>
      </c>
      <c r="O81" s="6">
        <v>9.2363636363636008</v>
      </c>
      <c r="P81" s="6">
        <v>9.15</v>
      </c>
      <c r="Q81" s="6">
        <v>8.6639999999999997</v>
      </c>
      <c r="R81" s="6">
        <v>8.2941818181817997</v>
      </c>
      <c r="S81" s="6">
        <v>9.2709090909091003</v>
      </c>
      <c r="T81" s="6">
        <v>9.2305454545454992</v>
      </c>
      <c r="U81" s="6">
        <v>9.3770909090908994</v>
      </c>
      <c r="V81" s="6">
        <v>9.52</v>
      </c>
      <c r="W81" s="6">
        <v>8.81</v>
      </c>
      <c r="X81" s="6">
        <v>8.5399999999999991</v>
      </c>
      <c r="Y81" s="6">
        <v>7.806</v>
      </c>
      <c r="Z81" s="6">
        <v>8.4410909090908994</v>
      </c>
      <c r="AA81" s="6">
        <v>8.3932727272727004</v>
      </c>
      <c r="AB81" s="6">
        <v>8.4303636363635999</v>
      </c>
      <c r="AC81" s="6">
        <v>8.4789090909091005</v>
      </c>
      <c r="AD81" s="6">
        <v>8.8383636363635993</v>
      </c>
      <c r="AE81" s="6">
        <v>9.1385454545455005</v>
      </c>
      <c r="AF81" s="6">
        <v>8.4507272727273008</v>
      </c>
      <c r="AG81" s="6">
        <v>9.2363636363636008</v>
      </c>
      <c r="AH81" s="6">
        <v>9.3363636363636004</v>
      </c>
      <c r="AI81" s="6">
        <v>9.3000000000000007</v>
      </c>
      <c r="AJ81" s="6">
        <v>9.44</v>
      </c>
      <c r="AK81" s="6">
        <v>9.3727272727272997</v>
      </c>
      <c r="AL81" s="6">
        <v>9.1518181818182001</v>
      </c>
      <c r="AM81" s="6">
        <v>8.5872727272726994</v>
      </c>
      <c r="AN81" s="6">
        <v>8.6379999999999999</v>
      </c>
      <c r="AO81" s="6">
        <v>8.4869090909090996</v>
      </c>
      <c r="AP81" s="6">
        <v>8.5490909090909</v>
      </c>
      <c r="AQ81" s="6">
        <v>9.0192727272726998</v>
      </c>
      <c r="AR81" s="6">
        <v>7.1274545454545004</v>
      </c>
      <c r="AS81" s="6">
        <v>6.2854545454544999</v>
      </c>
      <c r="AT81" s="6">
        <v>6.1167272727273003</v>
      </c>
      <c r="AU81" s="6">
        <v>6.3145454545454998</v>
      </c>
      <c r="AV81" s="6">
        <v>6.3309090909090999</v>
      </c>
      <c r="AW81" s="6">
        <v>6.4260000000000002</v>
      </c>
      <c r="AX81" s="6">
        <v>6.66</v>
      </c>
      <c r="AY81" s="6">
        <v>6.66</v>
      </c>
      <c r="AZ81" s="6">
        <v>8.67</v>
      </c>
      <c r="BA81" s="6">
        <v>8.6721428571428998</v>
      </c>
      <c r="BB81" s="6">
        <v>9.0571428571428996</v>
      </c>
      <c r="BC81" s="6">
        <v>9.16</v>
      </c>
      <c r="BD81" s="6">
        <v>9.24</v>
      </c>
      <c r="BE81" s="6">
        <v>9.24</v>
      </c>
      <c r="BF81" s="6">
        <v>9.27</v>
      </c>
      <c r="BG81" s="6">
        <v>9.27</v>
      </c>
      <c r="BH81" s="6">
        <v>8.7907142857142997</v>
      </c>
      <c r="BI81" s="6">
        <v>9.1717857142857007</v>
      </c>
      <c r="BJ81" s="6">
        <v>9.5399999999999991</v>
      </c>
      <c r="BK81" s="6">
        <v>9.56</v>
      </c>
      <c r="BL81" s="6">
        <v>9.56</v>
      </c>
      <c r="BM81" s="6">
        <v>9.59</v>
      </c>
      <c r="BN81" s="6">
        <v>9.61</v>
      </c>
      <c r="BO81" s="6">
        <v>9.25</v>
      </c>
      <c r="BP81" s="6">
        <v>9.3210714285714005</v>
      </c>
      <c r="BQ81" s="6">
        <v>9.3828571428570999</v>
      </c>
      <c r="BR81" s="6">
        <v>9.4137500000000003</v>
      </c>
      <c r="BS81" s="6">
        <v>9.6300000000000008</v>
      </c>
      <c r="BT81" s="6">
        <v>9.6300000000000008</v>
      </c>
      <c r="BU81" s="6">
        <v>9.65</v>
      </c>
      <c r="BV81" s="6">
        <v>9.26</v>
      </c>
      <c r="BW81" s="6">
        <v>9.25</v>
      </c>
    </row>
    <row r="82" spans="1:75" x14ac:dyDescent="0.3">
      <c r="A82" s="1" t="s">
        <v>91</v>
      </c>
      <c r="B82" s="1" t="s">
        <v>83</v>
      </c>
      <c r="C82" s="5">
        <v>0</v>
      </c>
      <c r="D82" s="6">
        <v>5.3429090909091004</v>
      </c>
      <c r="E82" s="6">
        <v>5.6436363636364</v>
      </c>
      <c r="F82" s="6">
        <v>5.6147272727272997</v>
      </c>
      <c r="G82" s="6">
        <v>5.5376363636364001</v>
      </c>
      <c r="H82" s="6">
        <v>5.5392727272727003</v>
      </c>
      <c r="I82" s="6">
        <v>5.5569090909090999</v>
      </c>
      <c r="J82" s="6">
        <v>5.5430909090908997</v>
      </c>
      <c r="K82" s="6">
        <v>5.5241818181818001</v>
      </c>
      <c r="L82" s="6">
        <v>5.6436363636364</v>
      </c>
      <c r="M82" s="6">
        <v>5.7110909090908999</v>
      </c>
      <c r="N82" s="6">
        <v>5.6918181818182001</v>
      </c>
      <c r="O82" s="6">
        <v>5.6963636363635999</v>
      </c>
      <c r="P82" s="6">
        <v>5.6454545454545002</v>
      </c>
      <c r="Q82" s="6">
        <v>5.6998181818182001</v>
      </c>
      <c r="R82" s="6">
        <v>5.5938181818182002</v>
      </c>
      <c r="S82" s="6">
        <v>5.72</v>
      </c>
      <c r="T82" s="6">
        <v>5.7996363636363997</v>
      </c>
      <c r="U82" s="6">
        <v>5.8847272727273001</v>
      </c>
      <c r="V82" s="6">
        <v>5.8847272727273001</v>
      </c>
      <c r="W82" s="6">
        <v>5.7018181818181999</v>
      </c>
      <c r="X82" s="6">
        <v>5.4865454545455004</v>
      </c>
      <c r="Y82" s="6">
        <v>5.6069090909090997</v>
      </c>
      <c r="Z82" s="6">
        <v>5.7225454545455001</v>
      </c>
      <c r="AA82" s="6">
        <v>5.7225454545455001</v>
      </c>
      <c r="AB82" s="6">
        <v>5.6840000000000002</v>
      </c>
      <c r="AC82" s="6">
        <v>5.6883636363635999</v>
      </c>
      <c r="AD82" s="6">
        <v>5.5761818181817997</v>
      </c>
      <c r="AE82" s="6">
        <v>5.6725454545455003</v>
      </c>
      <c r="AF82" s="6">
        <v>5.6436363636364</v>
      </c>
      <c r="AG82" s="6">
        <v>5.6565454545455003</v>
      </c>
      <c r="AH82" s="6">
        <v>5.4472727272726997</v>
      </c>
      <c r="AI82" s="6">
        <v>5.3916363636364002</v>
      </c>
      <c r="AJ82" s="6">
        <v>5.3810909090908998</v>
      </c>
      <c r="AK82" s="6">
        <v>5.4296363636363996</v>
      </c>
      <c r="AL82" s="6">
        <v>5.2485454545454999</v>
      </c>
      <c r="AM82" s="6">
        <v>5.2736363636363999</v>
      </c>
      <c r="AN82" s="6">
        <v>5.5279999999999996</v>
      </c>
      <c r="AO82" s="6">
        <v>5.5183636363635999</v>
      </c>
      <c r="AP82" s="6">
        <v>5.5183636363635999</v>
      </c>
      <c r="AQ82" s="6">
        <v>5.5196363636364003</v>
      </c>
      <c r="AR82" s="6">
        <v>5.5449090909091003</v>
      </c>
      <c r="AS82" s="6">
        <v>5.6050909090909</v>
      </c>
      <c r="AT82" s="6">
        <v>5.4672727272727002</v>
      </c>
      <c r="AU82" s="6">
        <v>5.7522222222222004</v>
      </c>
      <c r="AV82" s="6">
        <v>5.7522222222222004</v>
      </c>
      <c r="AW82" s="6">
        <v>5.5884905660376996</v>
      </c>
      <c r="AX82" s="6">
        <v>5.5864150943395998</v>
      </c>
      <c r="AY82" s="6">
        <v>5.5864150943395998</v>
      </c>
      <c r="AZ82" s="6">
        <v>5.2562264150943001</v>
      </c>
      <c r="BA82" s="6">
        <v>5.0844444444443999</v>
      </c>
      <c r="BB82" s="6">
        <v>5.4107272727272999</v>
      </c>
      <c r="BC82" s="6">
        <v>5.5843636363635998</v>
      </c>
      <c r="BD82" s="6">
        <v>5.6903636363635997</v>
      </c>
      <c r="BE82" s="6">
        <v>5.69</v>
      </c>
      <c r="BF82" s="6">
        <v>5.62</v>
      </c>
      <c r="BG82" s="6">
        <v>5.62</v>
      </c>
      <c r="BH82" s="6">
        <v>5.5176785714285996</v>
      </c>
      <c r="BI82" s="6">
        <v>5.7</v>
      </c>
      <c r="BJ82" s="6">
        <v>5.8142857142856998</v>
      </c>
      <c r="BK82" s="6">
        <v>5.8535714285714002</v>
      </c>
      <c r="BL82" s="6">
        <v>5.86</v>
      </c>
      <c r="BM82" s="6">
        <v>5.7044642857143</v>
      </c>
      <c r="BN82" s="6">
        <v>5.8239285714286</v>
      </c>
      <c r="BO82" s="6">
        <v>6.07</v>
      </c>
      <c r="BP82" s="6">
        <v>6.29</v>
      </c>
      <c r="BQ82" s="6">
        <v>6.33</v>
      </c>
      <c r="BR82" s="6">
        <v>6.31</v>
      </c>
      <c r="BS82" s="6">
        <v>6.31</v>
      </c>
      <c r="BT82" s="6">
        <v>6.26</v>
      </c>
      <c r="BU82" s="6">
        <v>6.28</v>
      </c>
      <c r="BV82" s="6">
        <v>6.6</v>
      </c>
      <c r="BW82" s="6">
        <v>6.61</v>
      </c>
    </row>
    <row r="83" spans="1:75" x14ac:dyDescent="0.3">
      <c r="A83" s="1" t="s">
        <v>91</v>
      </c>
      <c r="B83" s="1" t="s">
        <v>84</v>
      </c>
      <c r="C83" s="5">
        <v>0</v>
      </c>
      <c r="D83" s="6">
        <v>6.4036363636363998</v>
      </c>
      <c r="E83" s="6">
        <v>6.6274545454545004</v>
      </c>
      <c r="F83" s="6">
        <v>6.6210909090909</v>
      </c>
      <c r="G83" s="6">
        <v>6.5774545454544997</v>
      </c>
      <c r="H83" s="6">
        <v>6.6090909090908996</v>
      </c>
      <c r="I83" s="6">
        <v>6.6281818181818002</v>
      </c>
      <c r="J83" s="6">
        <v>6.6752727272727004</v>
      </c>
      <c r="K83" s="6">
        <v>6.3467272727272999</v>
      </c>
      <c r="L83" s="6">
        <v>6.6423636363635996</v>
      </c>
      <c r="M83" s="6">
        <v>6.6609090909091</v>
      </c>
      <c r="N83" s="6">
        <v>6.6980000000000004</v>
      </c>
      <c r="O83" s="6">
        <v>6.69</v>
      </c>
      <c r="P83" s="6">
        <v>6.6980000000000004</v>
      </c>
      <c r="Q83" s="6">
        <v>6.4934545454545001</v>
      </c>
      <c r="R83" s="6">
        <v>5.5938181818182002</v>
      </c>
      <c r="S83" s="6">
        <v>6.49</v>
      </c>
      <c r="T83" s="6">
        <v>6.49</v>
      </c>
      <c r="U83" s="6">
        <v>6.51</v>
      </c>
      <c r="V83" s="6">
        <v>6.51</v>
      </c>
      <c r="W83" s="6">
        <v>6.58</v>
      </c>
      <c r="X83" s="6">
        <v>6.54</v>
      </c>
      <c r="Y83" s="6">
        <v>6.0330909090909</v>
      </c>
      <c r="Z83" s="6">
        <v>6.1272727272727003</v>
      </c>
      <c r="AA83" s="6">
        <v>5.9869090909090996</v>
      </c>
      <c r="AB83" s="6">
        <v>5.9869090909090996</v>
      </c>
      <c r="AC83" s="6">
        <v>6.12</v>
      </c>
      <c r="AD83" s="6">
        <v>6.61</v>
      </c>
      <c r="AE83" s="6">
        <v>6.3940000000000001</v>
      </c>
      <c r="AF83" s="6">
        <v>5.7841818181817999</v>
      </c>
      <c r="AG83" s="6">
        <v>6.2305454545455001</v>
      </c>
      <c r="AH83" s="6">
        <v>6.2474545454544996</v>
      </c>
      <c r="AI83" s="6">
        <v>6.2232727272727004</v>
      </c>
      <c r="AJ83" s="6">
        <v>6.3123636363636004</v>
      </c>
      <c r="AK83" s="6">
        <v>5.9181818181818002</v>
      </c>
      <c r="AL83" s="6">
        <v>5.6849090909091</v>
      </c>
      <c r="AM83" s="6">
        <v>5.4989090909091001</v>
      </c>
      <c r="AN83" s="6">
        <v>5.8612727272727003</v>
      </c>
      <c r="AO83" s="6">
        <v>5.6912727272727004</v>
      </c>
      <c r="AP83" s="6">
        <v>5.6912727272727004</v>
      </c>
      <c r="AQ83" s="6">
        <v>5.7443636363635999</v>
      </c>
      <c r="AR83" s="6">
        <v>5.6689090909091</v>
      </c>
      <c r="AS83" s="6">
        <v>5.8927272727273001</v>
      </c>
      <c r="AT83" s="6">
        <v>5.5812727272727001</v>
      </c>
      <c r="AU83" s="6">
        <v>5.8018181818182004</v>
      </c>
      <c r="AV83" s="6">
        <v>5.82</v>
      </c>
      <c r="AW83" s="6">
        <v>5.8285454545455</v>
      </c>
      <c r="AX83" s="6">
        <v>5.91</v>
      </c>
      <c r="AY83" s="6">
        <v>5.91</v>
      </c>
      <c r="AZ83" s="6">
        <v>5.9992727272727002</v>
      </c>
      <c r="BA83" s="6">
        <v>5.3642857142856997</v>
      </c>
      <c r="BB83" s="6">
        <v>6.0057142857143004</v>
      </c>
      <c r="BC83" s="6">
        <v>5.9407142857143</v>
      </c>
      <c r="BD83" s="6">
        <v>5.9592857142857003</v>
      </c>
      <c r="BE83" s="6">
        <v>5.9544642857143</v>
      </c>
      <c r="BF83" s="6">
        <v>5.9348214285714</v>
      </c>
      <c r="BG83" s="6">
        <v>5.9348214285714</v>
      </c>
      <c r="BH83" s="6">
        <v>5.9821428571429003</v>
      </c>
      <c r="BI83" s="6">
        <v>5.9564285714286003</v>
      </c>
      <c r="BJ83" s="6">
        <v>6.0435714285713997</v>
      </c>
      <c r="BK83" s="6">
        <v>6.0435714285713997</v>
      </c>
      <c r="BL83" s="6">
        <v>6.0585714285714003</v>
      </c>
      <c r="BM83" s="6">
        <v>6.0692857142856997</v>
      </c>
      <c r="BN83" s="6">
        <v>6.0653571428571</v>
      </c>
      <c r="BO83" s="6">
        <v>5.7421428571429001</v>
      </c>
      <c r="BP83" s="6">
        <v>5.9128571428571002</v>
      </c>
      <c r="BQ83" s="6">
        <v>5.9128571428571002</v>
      </c>
      <c r="BR83" s="6">
        <v>5.9128571428571002</v>
      </c>
      <c r="BS83" s="6">
        <v>6.0330357142856998</v>
      </c>
      <c r="BT83" s="6">
        <v>6.0330357142856998</v>
      </c>
      <c r="BU83" s="6">
        <v>6.0526785714285998</v>
      </c>
      <c r="BV83" s="6">
        <v>5.9544642857143</v>
      </c>
      <c r="BW83" s="6">
        <v>5.9544642857143</v>
      </c>
    </row>
    <row r="84" spans="1:75" x14ac:dyDescent="0.3">
      <c r="A84" s="1" t="s">
        <v>91</v>
      </c>
      <c r="B84" s="1" t="s">
        <v>85</v>
      </c>
      <c r="C84" s="5">
        <v>0</v>
      </c>
      <c r="D84" s="6">
        <v>16.089272727272999</v>
      </c>
      <c r="E84" s="6">
        <v>16.201818181817998</v>
      </c>
      <c r="F84" s="6">
        <v>16.246363636363998</v>
      </c>
      <c r="G84" s="6">
        <v>16.272727272727</v>
      </c>
      <c r="H84" s="6">
        <v>16.685090909090999</v>
      </c>
      <c r="I84" s="6">
        <v>16.546181818181999</v>
      </c>
      <c r="J84" s="6">
        <v>17.645090909091</v>
      </c>
      <c r="K84" s="6">
        <v>17.172727272726998</v>
      </c>
      <c r="L84" s="6">
        <v>17.052909090909001</v>
      </c>
      <c r="M84" s="6">
        <v>17.188363636363999</v>
      </c>
      <c r="N84" s="6">
        <v>17.074909090908999</v>
      </c>
      <c r="O84" s="6">
        <v>17.850000000000001</v>
      </c>
      <c r="P84" s="6">
        <v>17.629454545455001</v>
      </c>
      <c r="Q84" s="6">
        <v>17.116181818182</v>
      </c>
      <c r="R84" s="6">
        <v>16.799454545454999</v>
      </c>
      <c r="S84" s="6">
        <v>16.567090909091</v>
      </c>
      <c r="T84" s="6">
        <v>16.366181818182</v>
      </c>
      <c r="U84" s="6">
        <v>16.972000000000001</v>
      </c>
      <c r="V84" s="6">
        <v>17.38</v>
      </c>
      <c r="W84" s="6">
        <v>16.587636363636001</v>
      </c>
      <c r="X84" s="6">
        <v>12.890181818182</v>
      </c>
      <c r="Y84" s="6">
        <v>12.693818181817999</v>
      </c>
      <c r="Z84" s="6">
        <v>12.53</v>
      </c>
      <c r="AA84" s="6">
        <v>12.340363636364</v>
      </c>
      <c r="AB84" s="6">
        <v>12.62</v>
      </c>
      <c r="AC84" s="6">
        <v>12.71</v>
      </c>
      <c r="AD84" s="6">
        <v>12.500909090908999</v>
      </c>
      <c r="AE84" s="6">
        <v>12.436727272727</v>
      </c>
      <c r="AF84" s="6">
        <v>10.025454545455</v>
      </c>
      <c r="AG84" s="6">
        <v>10.007818181817999</v>
      </c>
      <c r="AH84" s="6">
        <v>10.499818181818</v>
      </c>
      <c r="AI84" s="6">
        <v>10.721454545455</v>
      </c>
      <c r="AJ84" s="6">
        <v>9.9589090909090991</v>
      </c>
      <c r="AK84" s="6">
        <v>9.9589090909090991</v>
      </c>
      <c r="AL84" s="6">
        <v>10.076727272727</v>
      </c>
      <c r="AM84" s="6">
        <v>9.8800000000000008</v>
      </c>
      <c r="AN84" s="6">
        <v>9.86</v>
      </c>
      <c r="AO84" s="6">
        <v>9.85</v>
      </c>
      <c r="AP84" s="6">
        <v>9.98</v>
      </c>
      <c r="AQ84" s="6">
        <v>9.9700000000000006</v>
      </c>
      <c r="AR84" s="6">
        <v>9.9700000000000006</v>
      </c>
      <c r="AS84" s="6">
        <v>10.165090909091001</v>
      </c>
      <c r="AT84" s="6">
        <v>10</v>
      </c>
      <c r="AU84" s="6">
        <v>9.8312727272726992</v>
      </c>
      <c r="AV84" s="6">
        <v>9.6938181818181999</v>
      </c>
      <c r="AW84" s="6">
        <v>9.6054545454544993</v>
      </c>
      <c r="AX84" s="6">
        <v>9.49</v>
      </c>
      <c r="AY84" s="6">
        <v>9.49</v>
      </c>
      <c r="AZ84" s="6">
        <v>9.6741818181818005</v>
      </c>
      <c r="BA84" s="6">
        <v>9.82</v>
      </c>
      <c r="BB84" s="6">
        <v>9.93</v>
      </c>
      <c r="BC84" s="6">
        <v>10.48</v>
      </c>
      <c r="BD84" s="6">
        <v>10.92</v>
      </c>
      <c r="BE84" s="6">
        <v>10.78</v>
      </c>
      <c r="BF84" s="6">
        <v>10.59</v>
      </c>
      <c r="BG84" s="6">
        <v>10.5</v>
      </c>
      <c r="BH84" s="6">
        <v>10.45</v>
      </c>
      <c r="BI84" s="6">
        <v>10.18</v>
      </c>
      <c r="BJ84" s="6">
        <v>10.62</v>
      </c>
      <c r="BK84" s="6">
        <v>10.15</v>
      </c>
      <c r="BL84" s="6">
        <v>9.82</v>
      </c>
      <c r="BM84" s="6">
        <v>20.66</v>
      </c>
      <c r="BN84" s="6">
        <v>23.68</v>
      </c>
      <c r="BO84" s="6">
        <v>23.553571428571001</v>
      </c>
      <c r="BP84" s="6">
        <v>23.797321428570999</v>
      </c>
      <c r="BQ84" s="6">
        <v>24.43</v>
      </c>
      <c r="BR84" s="6">
        <v>24.46</v>
      </c>
      <c r="BS84" s="6">
        <v>24.46</v>
      </c>
      <c r="BT84" s="6">
        <v>22.82</v>
      </c>
      <c r="BU84" s="6">
        <v>20.28</v>
      </c>
      <c r="BV84" s="6">
        <v>23.45</v>
      </c>
      <c r="BW84" s="6">
        <v>27.46</v>
      </c>
    </row>
    <row r="85" spans="1:75" x14ac:dyDescent="0.3">
      <c r="A85" s="1" t="s">
        <v>91</v>
      </c>
      <c r="B85" s="1" t="s">
        <v>86</v>
      </c>
      <c r="C85" s="5">
        <v>0</v>
      </c>
      <c r="D85" s="6">
        <v>2.1172727272727001</v>
      </c>
      <c r="E85" s="6">
        <v>2.0927272727272999</v>
      </c>
      <c r="F85" s="6">
        <v>2.1339999999999999</v>
      </c>
      <c r="G85" s="6">
        <v>2.1549090909091002</v>
      </c>
      <c r="H85" s="6">
        <v>2.2138181818181999</v>
      </c>
      <c r="I85" s="6">
        <v>2.1852727272727002</v>
      </c>
      <c r="J85" s="6">
        <v>2.1852727272727002</v>
      </c>
      <c r="K85" s="6">
        <v>2.0827272727273001</v>
      </c>
      <c r="L85" s="6">
        <v>2.1</v>
      </c>
      <c r="M85" s="6">
        <v>2.1818181818181999</v>
      </c>
      <c r="N85" s="6">
        <v>2.1818181818181999</v>
      </c>
      <c r="O85" s="6">
        <v>2.1941818181818</v>
      </c>
      <c r="P85" s="6">
        <v>2.2378181818181999</v>
      </c>
      <c r="Q85" s="6">
        <v>2.2512727272727</v>
      </c>
      <c r="R85" s="6">
        <v>2.4056363636364</v>
      </c>
      <c r="S85" s="6">
        <v>2.4454545454545</v>
      </c>
      <c r="T85" s="6">
        <v>2.3727272727273001</v>
      </c>
      <c r="U85" s="6">
        <v>2.3996363636364002</v>
      </c>
      <c r="V85" s="6">
        <v>2.4298181818182001</v>
      </c>
      <c r="W85" s="6">
        <v>3.2</v>
      </c>
      <c r="X85" s="6">
        <v>3.0434545454544999</v>
      </c>
      <c r="Y85" s="6">
        <v>2.9958181818181999</v>
      </c>
      <c r="Z85" s="6">
        <v>3.0818181818182002</v>
      </c>
      <c r="AA85" s="6">
        <v>3.0818181818182002</v>
      </c>
      <c r="AB85" s="6">
        <v>3.0363636363636002</v>
      </c>
      <c r="AC85" s="6">
        <v>3.0487272727272998</v>
      </c>
      <c r="AD85" s="6">
        <v>3.1181818181818</v>
      </c>
      <c r="AE85" s="6">
        <v>3.1181818181818</v>
      </c>
      <c r="AF85" s="6">
        <v>3.1125454545454998</v>
      </c>
      <c r="AG85" s="6">
        <v>3.1381818181818</v>
      </c>
      <c r="AH85" s="6">
        <v>3.12</v>
      </c>
      <c r="AI85" s="6">
        <v>3.1563636363635998</v>
      </c>
      <c r="AJ85" s="6">
        <v>3.1741818181818</v>
      </c>
      <c r="AK85" s="6">
        <v>3.2821818181818001</v>
      </c>
      <c r="AL85" s="6">
        <v>4.2650909090909002</v>
      </c>
      <c r="AM85" s="6">
        <v>4.0110909090908997</v>
      </c>
      <c r="AN85" s="6">
        <v>4.0314814814815003</v>
      </c>
      <c r="AO85" s="6">
        <v>3.8638888888889</v>
      </c>
      <c r="AP85" s="6">
        <v>3.8622641509434001</v>
      </c>
      <c r="AQ85" s="6">
        <v>3.8905660377358</v>
      </c>
      <c r="AR85" s="6">
        <v>3.8433962264150998</v>
      </c>
      <c r="AS85" s="6">
        <v>3.7709433962264001</v>
      </c>
      <c r="AT85" s="6">
        <v>3.7364150943396002</v>
      </c>
      <c r="AU85" s="6">
        <v>3.6932075471697998</v>
      </c>
      <c r="AV85" s="6">
        <v>3.6605660377358</v>
      </c>
      <c r="AW85" s="6">
        <v>3.5966666666667</v>
      </c>
      <c r="AX85" s="6">
        <v>3.64</v>
      </c>
      <c r="AY85" s="6">
        <v>3.64</v>
      </c>
      <c r="AZ85" s="6">
        <v>3.887</v>
      </c>
      <c r="BA85" s="6">
        <v>3.9044897959184</v>
      </c>
      <c r="BB85" s="6">
        <v>3.7931111111111</v>
      </c>
      <c r="BC85" s="6">
        <v>3.7560465116279</v>
      </c>
      <c r="BD85" s="6">
        <v>3.7370731707317</v>
      </c>
      <c r="BE85" s="6">
        <v>3.6990243902439</v>
      </c>
      <c r="BF85" s="6">
        <v>3.6505000000000001</v>
      </c>
      <c r="BG85" s="6">
        <v>3.69</v>
      </c>
      <c r="BH85" s="6">
        <v>3.6177777777778002</v>
      </c>
      <c r="BI85" s="6">
        <v>3.6459375000000001</v>
      </c>
      <c r="BJ85" s="6">
        <v>3.5923076923077</v>
      </c>
      <c r="BK85" s="6">
        <v>3.6619047619048</v>
      </c>
      <c r="BL85" s="6">
        <v>3.835</v>
      </c>
      <c r="BM85" s="6">
        <v>3.89</v>
      </c>
      <c r="BN85" s="6">
        <v>3.89</v>
      </c>
      <c r="BO85" s="6">
        <v>4.1466666666667003</v>
      </c>
      <c r="BP85" s="6">
        <v>4.3</v>
      </c>
      <c r="BQ85" s="6">
        <v>4.26</v>
      </c>
      <c r="BR85" s="6">
        <v>4.24</v>
      </c>
      <c r="BS85" s="6">
        <v>3.98</v>
      </c>
      <c r="BT85" s="6">
        <v>4.13</v>
      </c>
      <c r="BU85" s="6">
        <v>4.24</v>
      </c>
      <c r="BV85" s="6">
        <v>4.21</v>
      </c>
      <c r="BW85" s="6">
        <v>4.22</v>
      </c>
    </row>
    <row r="86" spans="1:75" x14ac:dyDescent="0.3">
      <c r="A86" s="1"/>
      <c r="B86" s="1"/>
      <c r="C86" s="5"/>
      <c r="D86" s="6">
        <f t="shared" ref="D86:BO86" si="2">SUM(D6:D85)</f>
        <v>936.26974037756725</v>
      </c>
      <c r="E86" s="6">
        <f t="shared" si="2"/>
        <v>938.75364027062972</v>
      </c>
      <c r="F86" s="6">
        <f t="shared" si="2"/>
        <v>934.71643670330752</v>
      </c>
      <c r="G86" s="6">
        <f t="shared" si="2"/>
        <v>930.68396695801948</v>
      </c>
      <c r="H86" s="6">
        <f t="shared" si="2"/>
        <v>932.28087865349175</v>
      </c>
      <c r="I86" s="6">
        <f t="shared" si="2"/>
        <v>929.84457353408436</v>
      </c>
      <c r="J86" s="6">
        <f t="shared" si="2"/>
        <v>932.35898852879268</v>
      </c>
      <c r="K86" s="6">
        <f t="shared" si="2"/>
        <v>928.89957834333165</v>
      </c>
      <c r="L86" s="6">
        <f t="shared" si="2"/>
        <v>931.3557005396375</v>
      </c>
      <c r="M86" s="6">
        <f t="shared" si="2"/>
        <v>932.79238221358037</v>
      </c>
      <c r="N86" s="6">
        <f t="shared" si="2"/>
        <v>932.72317782535686</v>
      </c>
      <c r="O86" s="6">
        <f t="shared" si="2"/>
        <v>935.29589146511478</v>
      </c>
      <c r="P86" s="6">
        <f t="shared" si="2"/>
        <v>924.75416640922515</v>
      </c>
      <c r="Q86" s="6">
        <f t="shared" si="2"/>
        <v>910.54310943325788</v>
      </c>
      <c r="R86" s="6">
        <f t="shared" si="2"/>
        <v>904.1016980353545</v>
      </c>
      <c r="S86" s="6">
        <f t="shared" si="2"/>
        <v>907.4071388351598</v>
      </c>
      <c r="T86" s="6">
        <f t="shared" si="2"/>
        <v>898.94622180466285</v>
      </c>
      <c r="U86" s="6">
        <f t="shared" si="2"/>
        <v>900.15409762330466</v>
      </c>
      <c r="V86" s="6">
        <f t="shared" si="2"/>
        <v>915.3468398550865</v>
      </c>
      <c r="W86" s="6">
        <f t="shared" si="2"/>
        <v>912.65874740421043</v>
      </c>
      <c r="X86" s="6">
        <f t="shared" si="2"/>
        <v>905.89682325212902</v>
      </c>
      <c r="Y86" s="6">
        <f t="shared" si="2"/>
        <v>896.87746516143272</v>
      </c>
      <c r="Z86" s="6">
        <f t="shared" si="2"/>
        <v>886.97455568353178</v>
      </c>
      <c r="AA86" s="6">
        <f t="shared" si="2"/>
        <v>883.59517604073073</v>
      </c>
      <c r="AB86" s="6">
        <f t="shared" si="2"/>
        <v>882.21190607804908</v>
      </c>
      <c r="AC86" s="6">
        <f t="shared" si="2"/>
        <v>884.38100114116673</v>
      </c>
      <c r="AD86" s="6">
        <f t="shared" si="2"/>
        <v>885.07386907123043</v>
      </c>
      <c r="AE86" s="6">
        <f t="shared" si="2"/>
        <v>874.7480692307588</v>
      </c>
      <c r="AF86" s="6">
        <f t="shared" si="2"/>
        <v>866.64859096953069</v>
      </c>
      <c r="AG86" s="6">
        <f t="shared" si="2"/>
        <v>880.70182614439057</v>
      </c>
      <c r="AH86" s="6">
        <f t="shared" si="2"/>
        <v>885.18941455892309</v>
      </c>
      <c r="AI86" s="6">
        <f t="shared" si="2"/>
        <v>886.12220934355912</v>
      </c>
      <c r="AJ86" s="6">
        <f t="shared" si="2"/>
        <v>887.97992541677968</v>
      </c>
      <c r="AK86" s="6">
        <f t="shared" si="2"/>
        <v>884.84259336258526</v>
      </c>
      <c r="AL86" s="6">
        <f t="shared" si="2"/>
        <v>882.17652080359062</v>
      </c>
      <c r="AM86" s="6">
        <f t="shared" si="2"/>
        <v>879.90937853919149</v>
      </c>
      <c r="AN86" s="6">
        <f t="shared" si="2"/>
        <v>880.28481521256424</v>
      </c>
      <c r="AO86" s="6">
        <f t="shared" si="2"/>
        <v>879.8075479716108</v>
      </c>
      <c r="AP86" s="6">
        <f t="shared" si="2"/>
        <v>880.91245929607146</v>
      </c>
      <c r="AQ86" s="6">
        <f t="shared" si="2"/>
        <v>882.07396121233717</v>
      </c>
      <c r="AR86" s="6">
        <f t="shared" si="2"/>
        <v>879.01155354454397</v>
      </c>
      <c r="AS86" s="6">
        <f t="shared" si="2"/>
        <v>879.15890207426628</v>
      </c>
      <c r="AT86" s="6">
        <f t="shared" si="2"/>
        <v>877.16826499885178</v>
      </c>
      <c r="AU86" s="6">
        <f t="shared" si="2"/>
        <v>878.98164857185293</v>
      </c>
      <c r="AV86" s="6">
        <f t="shared" si="2"/>
        <v>878.94694516678362</v>
      </c>
      <c r="AW86" s="6">
        <f t="shared" si="2"/>
        <v>875.85768328802112</v>
      </c>
      <c r="AX86" s="6">
        <f t="shared" si="2"/>
        <v>883.25082119539616</v>
      </c>
      <c r="AY86" s="6">
        <f t="shared" si="2"/>
        <v>883.25082119539616</v>
      </c>
      <c r="AZ86" s="6">
        <f t="shared" si="2"/>
        <v>886.98475258359508</v>
      </c>
      <c r="BA86" s="6">
        <f t="shared" si="2"/>
        <v>890.53875756720106</v>
      </c>
      <c r="BB86" s="6">
        <f t="shared" si="2"/>
        <v>893.45427015205644</v>
      </c>
      <c r="BC86" s="6">
        <f t="shared" si="2"/>
        <v>894.22063202485731</v>
      </c>
      <c r="BD86" s="6">
        <f t="shared" si="2"/>
        <v>895.32320595862848</v>
      </c>
      <c r="BE86" s="6">
        <f t="shared" si="2"/>
        <v>895.37385901508776</v>
      </c>
      <c r="BF86" s="6">
        <f t="shared" si="2"/>
        <v>895.07126869077786</v>
      </c>
      <c r="BG86" s="6">
        <f t="shared" si="2"/>
        <v>895.46458536833541</v>
      </c>
      <c r="BH86" s="6">
        <f t="shared" si="2"/>
        <v>894.89099744405132</v>
      </c>
      <c r="BI86" s="6">
        <f t="shared" si="2"/>
        <v>897.10752879302458</v>
      </c>
      <c r="BJ86" s="6">
        <f t="shared" si="2"/>
        <v>897.52427929020064</v>
      </c>
      <c r="BK86" s="6">
        <f t="shared" si="2"/>
        <v>897.6790709467549</v>
      </c>
      <c r="BL86" s="6">
        <f t="shared" si="2"/>
        <v>897.74486631450782</v>
      </c>
      <c r="BM86" s="6">
        <f t="shared" si="2"/>
        <v>911.69327866228832</v>
      </c>
      <c r="BN86" s="6">
        <f t="shared" si="2"/>
        <v>914.11235830497196</v>
      </c>
      <c r="BO86" s="6">
        <f t="shared" si="2"/>
        <v>913.71832511593834</v>
      </c>
      <c r="BP86" s="6">
        <f t="shared" ref="BP86:BW86" si="3">SUM(BP6:BP85)</f>
        <v>915.53578436657597</v>
      </c>
      <c r="BQ86" s="6">
        <f t="shared" si="3"/>
        <v>916.71026397215587</v>
      </c>
      <c r="BR86" s="6">
        <f t="shared" si="3"/>
        <v>917.00076297923272</v>
      </c>
      <c r="BS86" s="6">
        <f t="shared" si="3"/>
        <v>919.44484016580782</v>
      </c>
      <c r="BT86" s="6">
        <f t="shared" si="3"/>
        <v>991.42586442953325</v>
      </c>
      <c r="BU86" s="6">
        <f t="shared" si="3"/>
        <v>981.29829987098742</v>
      </c>
      <c r="BV86" s="6">
        <f t="shared" si="3"/>
        <v>988.185747047326</v>
      </c>
      <c r="BW86" s="6">
        <f t="shared" si="3"/>
        <v>957.08462870811877</v>
      </c>
    </row>
    <row r="87" spans="1:75" x14ac:dyDescent="0.3">
      <c r="A87" s="1"/>
      <c r="B87" s="1"/>
      <c r="C87" s="1"/>
      <c r="D87" s="7">
        <f t="shared" ref="D87:BO87" si="4">$BY$6/D86-1</f>
        <v>2.2231721728139586E-2</v>
      </c>
      <c r="E87" s="7">
        <f t="shared" si="4"/>
        <v>1.952694258762544E-2</v>
      </c>
      <c r="F87" s="7">
        <f t="shared" si="4"/>
        <v>2.3930457544645956E-2</v>
      </c>
      <c r="G87" s="7">
        <f t="shared" si="4"/>
        <v>2.8366945910104135E-2</v>
      </c>
      <c r="H87" s="7">
        <f t="shared" si="4"/>
        <v>2.6605447588339937E-2</v>
      </c>
      <c r="I87" s="7">
        <f t="shared" si="4"/>
        <v>2.9295277887682269E-2</v>
      </c>
      <c r="J87" s="7">
        <f t="shared" si="4"/>
        <v>2.651944206420076E-2</v>
      </c>
      <c r="K87" s="7">
        <f t="shared" si="4"/>
        <v>3.0342408395807929E-2</v>
      </c>
      <c r="L87" s="7">
        <f t="shared" si="4"/>
        <v>2.7625243667455557E-2</v>
      </c>
      <c r="M87" s="7">
        <f t="shared" si="4"/>
        <v>2.6042500944198466E-2</v>
      </c>
      <c r="N87" s="7">
        <f t="shared" si="4"/>
        <v>2.611862925885533E-2</v>
      </c>
      <c r="O87" s="7">
        <f t="shared" si="4"/>
        <v>2.329608997733601E-2</v>
      </c>
      <c r="P87" s="7">
        <f t="shared" si="4"/>
        <v>3.4961142618509244E-2</v>
      </c>
      <c r="Q87" s="7">
        <f t="shared" si="4"/>
        <v>5.1114020624272616E-2</v>
      </c>
      <c r="R87" s="7">
        <f t="shared" si="4"/>
        <v>5.8602843892338718E-2</v>
      </c>
      <c r="S87" s="7">
        <f t="shared" si="4"/>
        <v>5.4746637696425848E-2</v>
      </c>
      <c r="T87" s="7">
        <f t="shared" si="4"/>
        <v>6.4673954340384476E-2</v>
      </c>
      <c r="U87" s="7">
        <f t="shared" si="4"/>
        <v>6.3245316813119956E-2</v>
      </c>
      <c r="V87" s="7">
        <f t="shared" si="4"/>
        <v>4.559778549040483E-2</v>
      </c>
      <c r="W87" s="7">
        <f t="shared" si="4"/>
        <v>4.8677428918820542E-2</v>
      </c>
      <c r="X87" s="7">
        <f t="shared" si="4"/>
        <v>5.6505116412957301E-2</v>
      </c>
      <c r="Y87" s="7">
        <f t="shared" si="4"/>
        <v>6.7129753935616154E-2</v>
      </c>
      <c r="Z87" s="7">
        <f t="shared" si="4"/>
        <v>7.9044063412346599E-2</v>
      </c>
      <c r="AA87" s="7">
        <f t="shared" si="4"/>
        <v>8.3170952784830998E-2</v>
      </c>
      <c r="AB87" s="7">
        <f t="shared" si="4"/>
        <v>8.4869317807014122E-2</v>
      </c>
      <c r="AC87" s="7">
        <f t="shared" si="4"/>
        <v>8.2208490993291861E-2</v>
      </c>
      <c r="AD87" s="7">
        <f t="shared" si="4"/>
        <v>8.1361298930284986E-2</v>
      </c>
      <c r="AE87" s="7">
        <f t="shared" si="4"/>
        <v>9.412602596512798E-2</v>
      </c>
      <c r="AF87" s="7">
        <f t="shared" si="4"/>
        <v>0.10435145072746987</v>
      </c>
      <c r="AG87" s="7">
        <f t="shared" si="4"/>
        <v>8.6729469947988136E-2</v>
      </c>
      <c r="AH87" s="7">
        <f t="shared" si="4"/>
        <v>8.1220146746806776E-2</v>
      </c>
      <c r="AI87" s="7">
        <f t="shared" si="4"/>
        <v>8.0081978102240159E-2</v>
      </c>
      <c r="AJ87" s="7">
        <f t="shared" si="4"/>
        <v>7.7822371106986754E-2</v>
      </c>
      <c r="AK87" s="7">
        <f t="shared" si="4"/>
        <v>8.1643939710224434E-2</v>
      </c>
      <c r="AL87" s="7">
        <f t="shared" si="4"/>
        <v>8.4912833359351847E-2</v>
      </c>
      <c r="AM87" s="7">
        <f t="shared" si="4"/>
        <v>8.7708180014005599E-2</v>
      </c>
      <c r="AN87" s="7">
        <f t="shared" si="4"/>
        <v>8.7244278406653608E-2</v>
      </c>
      <c r="AO87" s="7">
        <f t="shared" si="4"/>
        <v>8.7834073388742384E-2</v>
      </c>
      <c r="AP87" s="7">
        <f t="shared" si="4"/>
        <v>8.6469624317625948E-2</v>
      </c>
      <c r="AQ87" s="7">
        <f t="shared" si="4"/>
        <v>8.5038977222143153E-2</v>
      </c>
      <c r="AR87" s="7">
        <f t="shared" si="4"/>
        <v>8.8819168358767797E-2</v>
      </c>
      <c r="AS87" s="7">
        <f t="shared" si="4"/>
        <v>8.8636680411239066E-2</v>
      </c>
      <c r="AT87" s="7">
        <f t="shared" si="4"/>
        <v>9.1107221838869767E-2</v>
      </c>
      <c r="AU87" s="7">
        <f t="shared" si="4"/>
        <v>8.8856212485397768E-2</v>
      </c>
      <c r="AV87" s="7">
        <f t="shared" si="4"/>
        <v>8.8899203724416065E-2</v>
      </c>
      <c r="AW87" s="7">
        <f t="shared" si="4"/>
        <v>9.2739890246971379E-2</v>
      </c>
      <c r="AX87" s="7">
        <f t="shared" si="4"/>
        <v>8.3593250910081851E-2</v>
      </c>
      <c r="AY87" s="7">
        <f t="shared" si="4"/>
        <v>8.3593250910081851E-2</v>
      </c>
      <c r="AZ87" s="7">
        <f t="shared" si="4"/>
        <v>7.903165857173744E-2</v>
      </c>
      <c r="BA87" s="7">
        <f t="shared" si="4"/>
        <v>7.4725407036420943E-2</v>
      </c>
      <c r="BB87" s="7">
        <f t="shared" si="4"/>
        <v>7.1218371976926376E-2</v>
      </c>
      <c r="BC87" s="7">
        <f t="shared" si="4"/>
        <v>7.0300320113296122E-2</v>
      </c>
      <c r="BD87" s="7">
        <f t="shared" si="4"/>
        <v>6.8982265106556584E-2</v>
      </c>
      <c r="BE87" s="7">
        <f t="shared" si="4"/>
        <v>6.892179068184201E-2</v>
      </c>
      <c r="BF87" s="7">
        <f t="shared" si="4"/>
        <v>6.9283153405256703E-2</v>
      </c>
      <c r="BG87" s="7">
        <f t="shared" si="4"/>
        <v>6.8813490054927096E-2</v>
      </c>
      <c r="BH87" s="7">
        <f t="shared" si="4"/>
        <v>6.9498555066150214E-2</v>
      </c>
      <c r="BI87" s="7">
        <f t="shared" si="4"/>
        <v>6.6856088027471783E-2</v>
      </c>
      <c r="BJ87" s="7">
        <f t="shared" si="4"/>
        <v>6.6360711116384419E-2</v>
      </c>
      <c r="BK87" s="7">
        <f t="shared" si="4"/>
        <v>6.6176832772441241E-2</v>
      </c>
      <c r="BL87" s="7">
        <f t="shared" si="4"/>
        <v>6.6098693092188965E-2</v>
      </c>
      <c r="BM87" s="7">
        <f t="shared" si="4"/>
        <v>4.9787961706191819E-2</v>
      </c>
      <c r="BN87" s="7">
        <f t="shared" si="4"/>
        <v>4.7009834198970646E-2</v>
      </c>
      <c r="BO87" s="7">
        <f t="shared" si="4"/>
        <v>4.7461348207805454E-2</v>
      </c>
      <c r="BP87" s="7">
        <f t="shared" ref="BP87:BV87" si="5">$BY$6/BP86-1</f>
        <v>4.5381999317797073E-2</v>
      </c>
      <c r="BQ87" s="7">
        <f t="shared" si="5"/>
        <v>4.4042666830213628E-2</v>
      </c>
      <c r="BR87" s="7">
        <f t="shared" si="5"/>
        <v>4.371192189487183E-2</v>
      </c>
      <c r="BS87" s="7">
        <f t="shared" si="5"/>
        <v>4.0937516747087566E-2</v>
      </c>
      <c r="BT87" s="7">
        <f t="shared" si="5"/>
        <v>-3.4638228589259579E-2</v>
      </c>
      <c r="BU87" s="7">
        <f t="shared" si="5"/>
        <v>-2.4675138198091306E-2</v>
      </c>
      <c r="BV87" s="7">
        <f t="shared" si="5"/>
        <v>-3.147294770455511E-2</v>
      </c>
      <c r="BW87" s="7">
        <f>$BY$6/BW86-1</f>
        <v>0</v>
      </c>
    </row>
  </sheetData>
  <mergeCells count="1">
    <mergeCell ref="A3:BW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Y85"/>
  <sheetViews>
    <sheetView rightToLeft="1" topLeftCell="BA1" zoomScale="70" zoomScaleNormal="70" workbookViewId="0">
      <selection activeCell="BY19" sqref="H1:BY1048576"/>
    </sheetView>
  </sheetViews>
  <sheetFormatPr defaultRowHeight="14" x14ac:dyDescent="0.3"/>
  <cols>
    <col min="2" max="2" width="60.5" bestFit="1" customWidth="1"/>
    <col min="3" max="3" width="12.6640625" bestFit="1" customWidth="1"/>
    <col min="16" max="73" width="8.6640625" customWidth="1"/>
    <col min="74" max="74" width="10.4140625" customWidth="1"/>
    <col min="75" max="75" width="10.4140625" bestFit="1" customWidth="1"/>
  </cols>
  <sheetData>
    <row r="2" spans="1:77" x14ac:dyDescent="0.3">
      <c r="B2">
        <v>1</v>
      </c>
      <c r="C2">
        <v>2</v>
      </c>
      <c r="D2">
        <v>3</v>
      </c>
      <c r="E2">
        <v>4</v>
      </c>
      <c r="F2">
        <v>5</v>
      </c>
      <c r="G2">
        <v>6</v>
      </c>
      <c r="H2">
        <v>7</v>
      </c>
      <c r="I2">
        <v>8</v>
      </c>
      <c r="J2">
        <v>9</v>
      </c>
      <c r="K2">
        <v>10</v>
      </c>
      <c r="L2">
        <v>11</v>
      </c>
      <c r="M2">
        <v>12</v>
      </c>
      <c r="N2">
        <v>13</v>
      </c>
      <c r="O2">
        <v>14</v>
      </c>
      <c r="P2">
        <v>15</v>
      </c>
      <c r="Q2">
        <v>16</v>
      </c>
      <c r="R2">
        <v>17</v>
      </c>
      <c r="S2">
        <v>18</v>
      </c>
      <c r="T2">
        <v>19</v>
      </c>
      <c r="U2">
        <v>20</v>
      </c>
      <c r="V2">
        <v>21</v>
      </c>
      <c r="W2">
        <v>22</v>
      </c>
      <c r="X2">
        <v>23</v>
      </c>
      <c r="Y2">
        <v>24</v>
      </c>
      <c r="Z2">
        <v>25</v>
      </c>
      <c r="AA2">
        <v>26</v>
      </c>
      <c r="AB2">
        <v>27</v>
      </c>
      <c r="AC2">
        <v>28</v>
      </c>
      <c r="AD2">
        <v>29</v>
      </c>
      <c r="AE2">
        <v>30</v>
      </c>
      <c r="AF2">
        <v>31</v>
      </c>
      <c r="AG2">
        <v>32</v>
      </c>
      <c r="AH2">
        <v>33</v>
      </c>
      <c r="AI2">
        <v>34</v>
      </c>
      <c r="AJ2">
        <v>35</v>
      </c>
      <c r="AK2">
        <v>36</v>
      </c>
      <c r="AL2">
        <v>37</v>
      </c>
      <c r="AM2">
        <v>38</v>
      </c>
      <c r="AN2">
        <v>39</v>
      </c>
      <c r="AO2">
        <v>40</v>
      </c>
      <c r="AP2">
        <v>41</v>
      </c>
      <c r="AQ2">
        <v>42</v>
      </c>
      <c r="AR2">
        <v>43</v>
      </c>
      <c r="AS2">
        <v>44</v>
      </c>
      <c r="AT2">
        <v>45</v>
      </c>
      <c r="AU2">
        <v>46</v>
      </c>
      <c r="AV2">
        <v>47</v>
      </c>
      <c r="AW2">
        <v>48</v>
      </c>
      <c r="AX2">
        <v>49</v>
      </c>
      <c r="AY2">
        <v>50</v>
      </c>
      <c r="AZ2">
        <v>51</v>
      </c>
      <c r="BA2">
        <v>52</v>
      </c>
      <c r="BB2">
        <v>53</v>
      </c>
      <c r="BC2">
        <v>54</v>
      </c>
      <c r="BD2">
        <v>55</v>
      </c>
      <c r="BE2">
        <v>56</v>
      </c>
      <c r="BF2">
        <v>57</v>
      </c>
      <c r="BG2">
        <v>58</v>
      </c>
      <c r="BH2">
        <v>59</v>
      </c>
      <c r="BI2">
        <v>60</v>
      </c>
      <c r="BJ2">
        <v>61</v>
      </c>
      <c r="BK2">
        <v>62</v>
      </c>
      <c r="BL2">
        <v>63</v>
      </c>
      <c r="BM2">
        <v>64</v>
      </c>
      <c r="BN2">
        <v>65</v>
      </c>
      <c r="BO2">
        <v>66</v>
      </c>
      <c r="BP2">
        <v>67</v>
      </c>
      <c r="BQ2">
        <v>68</v>
      </c>
      <c r="BR2">
        <v>69</v>
      </c>
      <c r="BS2">
        <v>70</v>
      </c>
      <c r="BT2">
        <v>71</v>
      </c>
      <c r="BU2">
        <v>72</v>
      </c>
      <c r="BV2">
        <v>73</v>
      </c>
      <c r="BW2">
        <v>74</v>
      </c>
    </row>
    <row r="3" spans="1:77" ht="14.5" x14ac:dyDescent="0.35">
      <c r="A3" s="13" t="s">
        <v>3</v>
      </c>
      <c r="B3" s="13" t="s">
        <v>4</v>
      </c>
      <c r="C3" s="13" t="s">
        <v>5</v>
      </c>
      <c r="D3" s="17">
        <v>45139</v>
      </c>
      <c r="E3" s="17">
        <v>45140</v>
      </c>
      <c r="F3" s="17">
        <v>45141</v>
      </c>
      <c r="G3" s="17">
        <v>45142</v>
      </c>
      <c r="H3" s="17">
        <v>45143</v>
      </c>
      <c r="I3" s="17">
        <v>45144</v>
      </c>
      <c r="J3" s="17">
        <v>45145</v>
      </c>
      <c r="K3" s="17">
        <v>45146</v>
      </c>
      <c r="L3" s="17">
        <v>45147</v>
      </c>
      <c r="M3" s="17">
        <v>45148</v>
      </c>
      <c r="N3" s="17">
        <v>45149</v>
      </c>
      <c r="O3" s="17">
        <v>45150</v>
      </c>
      <c r="P3" s="17">
        <v>45151</v>
      </c>
      <c r="Q3" s="17">
        <v>45152</v>
      </c>
      <c r="R3" s="17">
        <v>45153</v>
      </c>
      <c r="S3" s="17">
        <v>45154</v>
      </c>
      <c r="T3" s="17">
        <v>45155</v>
      </c>
      <c r="U3" s="17">
        <v>45156</v>
      </c>
      <c r="V3" s="17">
        <v>45157</v>
      </c>
      <c r="W3" s="17">
        <v>45158</v>
      </c>
      <c r="X3" s="17">
        <v>45159</v>
      </c>
      <c r="Y3" s="17">
        <v>45160</v>
      </c>
      <c r="Z3" s="17">
        <v>45161</v>
      </c>
      <c r="AA3" s="17">
        <v>45162</v>
      </c>
      <c r="AB3" s="17">
        <v>45163</v>
      </c>
      <c r="AC3" s="17">
        <v>45164</v>
      </c>
      <c r="AD3" s="17">
        <v>45165</v>
      </c>
      <c r="AE3" s="17">
        <v>45166</v>
      </c>
      <c r="AF3" s="17">
        <v>45167</v>
      </c>
      <c r="AG3" s="17">
        <v>45168</v>
      </c>
      <c r="AH3" s="17">
        <v>45169</v>
      </c>
      <c r="AI3" s="17">
        <v>45170</v>
      </c>
      <c r="AJ3" s="17">
        <v>45171</v>
      </c>
      <c r="AK3" s="17">
        <v>45172</v>
      </c>
      <c r="AL3" s="17">
        <v>45173</v>
      </c>
      <c r="AM3" s="17">
        <v>45174</v>
      </c>
      <c r="AN3" s="17">
        <v>45175</v>
      </c>
      <c r="AO3" s="17">
        <v>45176</v>
      </c>
      <c r="AP3" s="17">
        <v>45177</v>
      </c>
      <c r="AQ3" s="17">
        <v>45178</v>
      </c>
      <c r="AR3" s="17">
        <v>45179</v>
      </c>
      <c r="AS3" s="17">
        <v>45180</v>
      </c>
      <c r="AT3" s="17">
        <v>45181</v>
      </c>
      <c r="AU3" s="17">
        <v>45182</v>
      </c>
      <c r="AV3" s="17">
        <v>45183</v>
      </c>
      <c r="AW3" s="17">
        <v>45184</v>
      </c>
      <c r="AX3" s="17">
        <v>45185</v>
      </c>
      <c r="AY3" s="17">
        <v>45186</v>
      </c>
      <c r="AZ3" s="17">
        <v>45187</v>
      </c>
      <c r="BA3" s="17">
        <v>45188</v>
      </c>
      <c r="BB3" s="17">
        <v>45189</v>
      </c>
      <c r="BC3" s="17">
        <v>45190</v>
      </c>
      <c r="BD3" s="17">
        <v>45191</v>
      </c>
      <c r="BE3" s="17">
        <v>45192</v>
      </c>
      <c r="BF3" s="17">
        <v>45193</v>
      </c>
      <c r="BG3" s="17">
        <v>45194</v>
      </c>
      <c r="BH3" s="17">
        <v>45195</v>
      </c>
      <c r="BI3" s="17">
        <v>45196</v>
      </c>
      <c r="BJ3" s="17">
        <v>45197</v>
      </c>
      <c r="BK3" s="17">
        <v>45198</v>
      </c>
      <c r="BL3" s="17">
        <v>45199</v>
      </c>
      <c r="BM3" s="17">
        <v>45200</v>
      </c>
      <c r="BN3" s="17">
        <v>45201</v>
      </c>
      <c r="BO3" s="17">
        <v>45202</v>
      </c>
      <c r="BP3" s="17">
        <v>45203</v>
      </c>
      <c r="BQ3" s="17">
        <v>45204</v>
      </c>
      <c r="BR3" s="17">
        <v>45205</v>
      </c>
      <c r="BS3" s="17">
        <v>45206</v>
      </c>
      <c r="BT3" s="17">
        <v>45207</v>
      </c>
      <c r="BU3" s="17">
        <v>45208</v>
      </c>
      <c r="BV3" s="17">
        <v>45209</v>
      </c>
      <c r="BW3" s="17">
        <v>45210</v>
      </c>
      <c r="BY3" s="4" t="s">
        <v>101</v>
      </c>
    </row>
    <row r="4" spans="1:77" ht="14.5" x14ac:dyDescent="0.35">
      <c r="A4" s="12" t="s">
        <v>92</v>
      </c>
      <c r="B4" s="12" t="s">
        <v>7</v>
      </c>
      <c r="C4" s="14">
        <v>7290000060880</v>
      </c>
      <c r="D4" s="15">
        <v>5.67</v>
      </c>
      <c r="E4" s="15">
        <v>5.67</v>
      </c>
      <c r="F4" s="15">
        <v>5.67</v>
      </c>
      <c r="G4" s="15">
        <v>5.67</v>
      </c>
      <c r="H4" s="15">
        <v>5.67</v>
      </c>
      <c r="I4" s="15">
        <v>5.66</v>
      </c>
      <c r="J4" s="15">
        <v>5.66</v>
      </c>
      <c r="K4" s="15">
        <v>5.66</v>
      </c>
      <c r="L4" s="15">
        <v>5.66</v>
      </c>
      <c r="M4" s="15">
        <v>5.66</v>
      </c>
      <c r="N4" s="15">
        <v>5.67</v>
      </c>
      <c r="O4" s="15">
        <v>5.67</v>
      </c>
      <c r="P4" s="15">
        <v>5.67</v>
      </c>
      <c r="Q4" s="15">
        <v>5.67</v>
      </c>
      <c r="R4" s="15">
        <v>5.66</v>
      </c>
      <c r="S4" s="15">
        <v>5.66</v>
      </c>
      <c r="T4" s="15">
        <v>5.66</v>
      </c>
      <c r="U4" s="15">
        <v>5.67</v>
      </c>
      <c r="V4" s="15">
        <v>5.67</v>
      </c>
      <c r="W4" s="15">
        <v>5.67</v>
      </c>
      <c r="X4" s="15">
        <v>5.63</v>
      </c>
      <c r="Y4" s="15">
        <v>5.63</v>
      </c>
      <c r="Z4" s="15">
        <v>5.63</v>
      </c>
      <c r="AA4" s="15">
        <v>5.63</v>
      </c>
      <c r="AB4" s="15">
        <v>5.63</v>
      </c>
      <c r="AC4" s="15">
        <v>5.63</v>
      </c>
      <c r="AD4" s="15">
        <v>5.63</v>
      </c>
      <c r="AE4" s="15">
        <v>5.63</v>
      </c>
      <c r="AF4" s="15">
        <v>5.63</v>
      </c>
      <c r="AG4" s="15">
        <v>5.63</v>
      </c>
      <c r="AH4" s="15">
        <v>5.35</v>
      </c>
      <c r="AI4" s="15">
        <v>5.37</v>
      </c>
      <c r="AJ4" s="15">
        <v>5.37</v>
      </c>
      <c r="AK4" s="15">
        <v>5.3897058823529003</v>
      </c>
      <c r="AL4" s="15">
        <v>5.3798529411764999</v>
      </c>
      <c r="AM4" s="15">
        <v>5.36</v>
      </c>
      <c r="AN4" s="15">
        <v>5.36</v>
      </c>
      <c r="AO4" s="15">
        <v>5.36</v>
      </c>
      <c r="AP4" s="15">
        <v>5.36</v>
      </c>
      <c r="AQ4" s="15">
        <v>5.36</v>
      </c>
      <c r="AR4" s="15">
        <v>5.36</v>
      </c>
      <c r="AS4" s="15">
        <v>5.35</v>
      </c>
      <c r="AT4" s="15">
        <v>5.35</v>
      </c>
      <c r="AU4" s="15">
        <v>5.36</v>
      </c>
      <c r="AV4" s="15">
        <v>5.66</v>
      </c>
      <c r="AW4" s="15">
        <v>5.67</v>
      </c>
      <c r="AX4" s="15">
        <v>5.67</v>
      </c>
      <c r="AY4" s="15">
        <v>5.67</v>
      </c>
      <c r="AZ4" s="15">
        <v>5.66</v>
      </c>
      <c r="BA4" s="15">
        <v>5.67</v>
      </c>
      <c r="BB4" s="15">
        <v>5.67</v>
      </c>
      <c r="BC4" s="15">
        <v>5.66</v>
      </c>
      <c r="BD4" s="15">
        <v>5.67</v>
      </c>
      <c r="BE4" s="15">
        <v>5.67</v>
      </c>
      <c r="BF4" s="15">
        <v>5.67</v>
      </c>
      <c r="BG4" s="15">
        <v>5.67</v>
      </c>
      <c r="BH4" s="15">
        <v>5.67</v>
      </c>
      <c r="BI4" s="15">
        <v>5.67</v>
      </c>
      <c r="BJ4" s="15">
        <v>5.67</v>
      </c>
      <c r="BK4" s="15">
        <v>5.67</v>
      </c>
      <c r="BL4" s="15">
        <v>5.67</v>
      </c>
      <c r="BM4" s="15">
        <v>5.66</v>
      </c>
      <c r="BN4" s="15">
        <v>5.66</v>
      </c>
      <c r="BO4" s="15">
        <v>5.66</v>
      </c>
      <c r="BP4" s="15">
        <v>5.66</v>
      </c>
      <c r="BQ4" s="15">
        <v>5.67</v>
      </c>
      <c r="BR4" s="15">
        <v>5.67</v>
      </c>
      <c r="BS4" s="15">
        <v>5.67</v>
      </c>
      <c r="BT4" s="15">
        <v>5.7428358208955004</v>
      </c>
      <c r="BU4" s="15">
        <v>5.7281818181817998</v>
      </c>
      <c r="BV4" s="15">
        <v>5.7428358208955004</v>
      </c>
      <c r="BW4" s="15">
        <v>5.7428358208955004</v>
      </c>
      <c r="BY4" s="1">
        <f>HLOOKUP('טבלה מסכמת  סלים'!D3,$D$3:$BW$85,82,FALSE)</f>
        <v>1099.1798685335093</v>
      </c>
    </row>
    <row r="5" spans="1:77" ht="14.5" x14ac:dyDescent="0.35">
      <c r="A5" s="12" t="s">
        <v>92</v>
      </c>
      <c r="B5" s="12" t="s">
        <v>8</v>
      </c>
      <c r="C5" s="14">
        <v>7290000060781</v>
      </c>
      <c r="D5" s="15">
        <v>5.67</v>
      </c>
      <c r="E5" s="15">
        <v>5.66</v>
      </c>
      <c r="F5" s="15">
        <v>5.66</v>
      </c>
      <c r="G5" s="15">
        <v>5.66</v>
      </c>
      <c r="H5" s="15">
        <v>5.66</v>
      </c>
      <c r="I5" s="15">
        <v>5.66</v>
      </c>
      <c r="J5" s="15">
        <v>5.67</v>
      </c>
      <c r="K5" s="15">
        <v>5.67</v>
      </c>
      <c r="L5" s="15">
        <v>5.67</v>
      </c>
      <c r="M5" s="15">
        <v>5.66</v>
      </c>
      <c r="N5" s="15">
        <v>5.67</v>
      </c>
      <c r="O5" s="15">
        <v>5.67</v>
      </c>
      <c r="P5" s="15">
        <v>5.67</v>
      </c>
      <c r="Q5" s="15">
        <v>5.67</v>
      </c>
      <c r="R5" s="15">
        <v>5.67</v>
      </c>
      <c r="S5" s="15">
        <v>5.67</v>
      </c>
      <c r="T5" s="15">
        <v>5.66</v>
      </c>
      <c r="U5" s="15">
        <v>5.66</v>
      </c>
      <c r="V5" s="15">
        <v>5.66</v>
      </c>
      <c r="W5" s="15">
        <v>5.66</v>
      </c>
      <c r="X5" s="15">
        <v>5.62</v>
      </c>
      <c r="Y5" s="15">
        <v>5.62</v>
      </c>
      <c r="Z5" s="15">
        <v>5.63</v>
      </c>
      <c r="AA5" s="15">
        <v>5.62</v>
      </c>
      <c r="AB5" s="15">
        <v>5.62</v>
      </c>
      <c r="AC5" s="15">
        <v>5.63</v>
      </c>
      <c r="AD5" s="15">
        <v>5.63</v>
      </c>
      <c r="AE5" s="15">
        <v>5.63</v>
      </c>
      <c r="AF5" s="15">
        <v>5.66</v>
      </c>
      <c r="AG5" s="15">
        <v>5.66</v>
      </c>
      <c r="AH5" s="15">
        <v>5.66</v>
      </c>
      <c r="AI5" s="15">
        <v>5.66</v>
      </c>
      <c r="AJ5" s="15">
        <v>5.66</v>
      </c>
      <c r="AK5" s="15">
        <v>5.6908823529412</v>
      </c>
      <c r="AL5" s="15">
        <v>5.6852941176470999</v>
      </c>
      <c r="AM5" s="15">
        <v>5.67</v>
      </c>
      <c r="AN5" s="15">
        <v>5.67</v>
      </c>
      <c r="AO5" s="15">
        <v>5.67</v>
      </c>
      <c r="AP5" s="15">
        <v>5.67</v>
      </c>
      <c r="AQ5" s="15">
        <v>5.67</v>
      </c>
      <c r="AR5" s="15">
        <v>5.66</v>
      </c>
      <c r="AS5" s="15">
        <v>5.67</v>
      </c>
      <c r="AT5" s="15">
        <v>5.66</v>
      </c>
      <c r="AU5" s="15">
        <v>5.66</v>
      </c>
      <c r="AV5" s="15">
        <v>5.66</v>
      </c>
      <c r="AW5" s="15">
        <v>5.67</v>
      </c>
      <c r="AX5" s="15">
        <v>5.67</v>
      </c>
      <c r="AY5" s="15">
        <v>5.66</v>
      </c>
      <c r="AZ5" s="15">
        <v>5.66</v>
      </c>
      <c r="BA5" s="15">
        <v>5.66</v>
      </c>
      <c r="BB5" s="15">
        <v>5.66</v>
      </c>
      <c r="BC5" s="15">
        <v>5.66</v>
      </c>
      <c r="BD5" s="15">
        <v>5.66</v>
      </c>
      <c r="BE5" s="15">
        <v>5.66</v>
      </c>
      <c r="BF5" s="15">
        <v>5.66</v>
      </c>
      <c r="BG5" s="15">
        <v>5.66</v>
      </c>
      <c r="BH5" s="15">
        <v>5.66</v>
      </c>
      <c r="BI5" s="15">
        <v>5.66</v>
      </c>
      <c r="BJ5" s="15">
        <v>5.66</v>
      </c>
      <c r="BK5" s="15">
        <v>5.66</v>
      </c>
      <c r="BL5" s="15">
        <v>5.66</v>
      </c>
      <c r="BM5" s="15">
        <v>5.66</v>
      </c>
      <c r="BN5" s="15">
        <v>5.66</v>
      </c>
      <c r="BO5" s="15">
        <v>5.67</v>
      </c>
      <c r="BP5" s="15">
        <v>5.67</v>
      </c>
      <c r="BQ5" s="15">
        <v>5.67</v>
      </c>
      <c r="BR5" s="15">
        <v>5.67</v>
      </c>
      <c r="BS5" s="15">
        <v>5.67</v>
      </c>
      <c r="BT5" s="15">
        <v>5.7130769230769003</v>
      </c>
      <c r="BU5" s="15">
        <v>5.7428358208955004</v>
      </c>
      <c r="BV5" s="15">
        <v>5.7428358208955004</v>
      </c>
      <c r="BW5" s="15">
        <v>5.7428358208955004</v>
      </c>
    </row>
    <row r="6" spans="1:77" ht="14.5" x14ac:dyDescent="0.35">
      <c r="A6" s="12" t="s">
        <v>92</v>
      </c>
      <c r="B6" s="12" t="s">
        <v>9</v>
      </c>
      <c r="C6" s="14">
        <v>7290107871990</v>
      </c>
      <c r="D6" s="15">
        <v>5.67</v>
      </c>
      <c r="E6" s="15">
        <v>5.67</v>
      </c>
      <c r="F6" s="15">
        <v>5.67</v>
      </c>
      <c r="G6" s="15">
        <v>5.67</v>
      </c>
      <c r="H6" s="15">
        <v>5.67</v>
      </c>
      <c r="I6" s="15">
        <v>5.67</v>
      </c>
      <c r="J6" s="15">
        <v>5.67</v>
      </c>
      <c r="K6" s="15">
        <v>5.67</v>
      </c>
      <c r="L6" s="15">
        <v>5.66</v>
      </c>
      <c r="M6" s="15">
        <v>5.66</v>
      </c>
      <c r="N6" s="15">
        <v>5.67</v>
      </c>
      <c r="O6" s="15">
        <v>5.67</v>
      </c>
      <c r="P6" s="15">
        <v>5.67</v>
      </c>
      <c r="Q6" s="15">
        <v>5.67</v>
      </c>
      <c r="R6" s="15">
        <v>5.67</v>
      </c>
      <c r="S6" s="15">
        <v>5.67</v>
      </c>
      <c r="T6" s="15">
        <v>5.67</v>
      </c>
      <c r="U6" s="15">
        <v>5.67</v>
      </c>
      <c r="V6" s="15">
        <v>5.67</v>
      </c>
      <c r="W6" s="15">
        <v>5.67</v>
      </c>
      <c r="X6" s="15">
        <v>5.63</v>
      </c>
      <c r="Y6" s="15">
        <v>5.63</v>
      </c>
      <c r="Z6" s="15">
        <v>5.63</v>
      </c>
      <c r="AA6" s="15">
        <v>5.63</v>
      </c>
      <c r="AB6" s="15">
        <v>5.63</v>
      </c>
      <c r="AC6" s="15">
        <v>5.63</v>
      </c>
      <c r="AD6" s="15">
        <v>5.63</v>
      </c>
      <c r="AE6" s="15">
        <v>5.62</v>
      </c>
      <c r="AF6" s="15">
        <v>5.63</v>
      </c>
      <c r="AG6" s="15">
        <v>5.63</v>
      </c>
      <c r="AH6" s="15">
        <v>5.66</v>
      </c>
      <c r="AI6" s="15">
        <v>5.67</v>
      </c>
      <c r="AJ6" s="15">
        <v>5.67</v>
      </c>
      <c r="AK6" s="15">
        <v>5.6852941176470999</v>
      </c>
      <c r="AL6" s="15">
        <v>5.6852941176470999</v>
      </c>
      <c r="AM6" s="15">
        <v>5.67</v>
      </c>
      <c r="AN6" s="15">
        <v>5.66</v>
      </c>
      <c r="AO6" s="15">
        <v>5.67</v>
      </c>
      <c r="AP6" s="15">
        <v>5.67</v>
      </c>
      <c r="AQ6" s="15">
        <v>5.67</v>
      </c>
      <c r="AR6" s="15">
        <v>5.66</v>
      </c>
      <c r="AS6" s="15">
        <v>5.66</v>
      </c>
      <c r="AT6" s="15">
        <v>5.67</v>
      </c>
      <c r="AU6" s="15">
        <v>5.67</v>
      </c>
      <c r="AV6" s="15">
        <v>5.67</v>
      </c>
      <c r="AW6" s="15">
        <v>5.66</v>
      </c>
      <c r="AX6" s="15">
        <v>5.66</v>
      </c>
      <c r="AY6" s="15">
        <v>5.66</v>
      </c>
      <c r="AZ6" s="15">
        <v>5.66</v>
      </c>
      <c r="BA6" s="15">
        <v>5.65</v>
      </c>
      <c r="BB6" s="15">
        <v>5.65</v>
      </c>
      <c r="BC6" s="15">
        <v>5.65</v>
      </c>
      <c r="BD6" s="15">
        <v>5.66</v>
      </c>
      <c r="BE6" s="15">
        <v>5.66</v>
      </c>
      <c r="BF6" s="15">
        <v>5.66</v>
      </c>
      <c r="BG6" s="15">
        <v>5.67</v>
      </c>
      <c r="BH6" s="15">
        <v>5.67</v>
      </c>
      <c r="BI6" s="15">
        <v>5.67</v>
      </c>
      <c r="BJ6" s="15">
        <v>5.67</v>
      </c>
      <c r="BK6" s="15">
        <v>5.67</v>
      </c>
      <c r="BL6" s="15">
        <v>5.67</v>
      </c>
      <c r="BM6" s="15">
        <v>5.67</v>
      </c>
      <c r="BN6" s="15">
        <v>5.67</v>
      </c>
      <c r="BO6" s="15">
        <v>5.66</v>
      </c>
      <c r="BP6" s="15">
        <v>5.66</v>
      </c>
      <c r="BQ6" s="15">
        <v>5.66</v>
      </c>
      <c r="BR6" s="15">
        <v>5.66</v>
      </c>
      <c r="BS6" s="15">
        <v>5.66</v>
      </c>
      <c r="BT6" s="15">
        <v>5.7281818181817998</v>
      </c>
      <c r="BU6" s="15">
        <v>5.7428358208955004</v>
      </c>
      <c r="BV6" s="15">
        <v>5.7428358208955004</v>
      </c>
      <c r="BW6" s="15">
        <v>5.7428358208955004</v>
      </c>
    </row>
    <row r="7" spans="1:77" ht="14.5" x14ac:dyDescent="0.35">
      <c r="A7" s="12" t="s">
        <v>92</v>
      </c>
      <c r="B7" s="12" t="s">
        <v>10</v>
      </c>
      <c r="C7" s="14">
        <v>8076802085738</v>
      </c>
      <c r="D7" s="15">
        <v>8.2899999999999991</v>
      </c>
      <c r="E7" s="15">
        <v>8.2799999999999994</v>
      </c>
      <c r="F7" s="15">
        <v>8.3000000000000007</v>
      </c>
      <c r="G7" s="15">
        <v>8.2799999999999994</v>
      </c>
      <c r="H7" s="15">
        <v>8.2899999999999991</v>
      </c>
      <c r="I7" s="15">
        <v>8.2799999999999994</v>
      </c>
      <c r="J7" s="15">
        <v>8.2799999999999994</v>
      </c>
      <c r="K7" s="15">
        <v>8.3000000000000007</v>
      </c>
      <c r="L7" s="15">
        <v>8.2799999999999994</v>
      </c>
      <c r="M7" s="15">
        <v>8.2799999999999994</v>
      </c>
      <c r="N7" s="15">
        <v>8.2799999999999994</v>
      </c>
      <c r="O7" s="15">
        <v>8.2799999999999994</v>
      </c>
      <c r="P7" s="15">
        <v>8.27</v>
      </c>
      <c r="Q7" s="15">
        <v>8.27</v>
      </c>
      <c r="R7" s="15">
        <v>8.26</v>
      </c>
      <c r="S7" s="15">
        <v>8.2799999999999994</v>
      </c>
      <c r="T7" s="15">
        <v>8.2899999999999991</v>
      </c>
      <c r="U7" s="15">
        <v>8.2899999999999991</v>
      </c>
      <c r="V7" s="15">
        <v>8.2899999999999991</v>
      </c>
      <c r="W7" s="15">
        <v>8.3000000000000007</v>
      </c>
      <c r="X7" s="15">
        <v>8.2172131147541005</v>
      </c>
      <c r="Y7" s="15">
        <v>8.2192063492064005</v>
      </c>
      <c r="Z7" s="15">
        <v>8.2201562500000005</v>
      </c>
      <c r="AA7" s="15">
        <v>8.2280645161290007</v>
      </c>
      <c r="AB7" s="15">
        <v>8.23</v>
      </c>
      <c r="AC7" s="15">
        <v>8.23</v>
      </c>
      <c r="AD7" s="15">
        <v>8.2192063492064005</v>
      </c>
      <c r="AE7" s="15">
        <v>8.2172131147541005</v>
      </c>
      <c r="AF7" s="15">
        <v>8.2210769230769003</v>
      </c>
      <c r="AG7" s="15">
        <v>8.2093650793650994</v>
      </c>
      <c r="AH7" s="15">
        <v>8.2093650793650994</v>
      </c>
      <c r="AI7" s="15">
        <v>8.1778688524589995</v>
      </c>
      <c r="AJ7" s="15">
        <v>8.1887096774193999</v>
      </c>
      <c r="AK7" s="15">
        <v>8.24</v>
      </c>
      <c r="AL7" s="15">
        <v>8.26</v>
      </c>
      <c r="AM7" s="15">
        <v>8.2799999999999994</v>
      </c>
      <c r="AN7" s="15">
        <v>8.27</v>
      </c>
      <c r="AO7" s="15">
        <v>8.2799999999999994</v>
      </c>
      <c r="AP7" s="15">
        <v>8.2799999999999994</v>
      </c>
      <c r="AQ7" s="15">
        <v>8.2899999999999991</v>
      </c>
      <c r="AR7" s="15">
        <v>8.2799999999999994</v>
      </c>
      <c r="AS7" s="15">
        <v>8.26</v>
      </c>
      <c r="AT7" s="15">
        <v>8.24</v>
      </c>
      <c r="AU7" s="15">
        <v>8.24</v>
      </c>
      <c r="AV7" s="15">
        <v>8.26</v>
      </c>
      <c r="AW7" s="15">
        <v>8.27</v>
      </c>
      <c r="AX7" s="15">
        <v>8.26</v>
      </c>
      <c r="AY7" s="15">
        <v>8.2799999999999994</v>
      </c>
      <c r="AZ7" s="15">
        <v>8.2899999999999991</v>
      </c>
      <c r="BA7" s="15">
        <v>8.26</v>
      </c>
      <c r="BB7" s="15">
        <v>8.2799999999999994</v>
      </c>
      <c r="BC7" s="15">
        <v>8.2899999999999991</v>
      </c>
      <c r="BD7" s="15">
        <v>8.27</v>
      </c>
      <c r="BE7" s="15">
        <v>8.27</v>
      </c>
      <c r="BF7" s="15">
        <v>8.2799999999999994</v>
      </c>
      <c r="BG7" s="15">
        <v>8.26</v>
      </c>
      <c r="BH7" s="15">
        <v>8.27</v>
      </c>
      <c r="BI7" s="15">
        <v>8.25</v>
      </c>
      <c r="BJ7" s="15">
        <v>8.23</v>
      </c>
      <c r="BK7" s="15">
        <v>8.2899999999999991</v>
      </c>
      <c r="BL7" s="15">
        <v>8.2899999999999991</v>
      </c>
      <c r="BM7" s="15">
        <v>8.2899999999999991</v>
      </c>
      <c r="BN7" s="15">
        <v>8.2899999999999991</v>
      </c>
      <c r="BO7" s="15">
        <v>8.3000000000000007</v>
      </c>
      <c r="BP7" s="15">
        <v>8.2899999999999991</v>
      </c>
      <c r="BQ7" s="15">
        <v>8.27</v>
      </c>
      <c r="BR7" s="15">
        <v>8.2799999999999994</v>
      </c>
      <c r="BS7" s="15">
        <v>8.27</v>
      </c>
      <c r="BT7" s="15">
        <v>8.26</v>
      </c>
      <c r="BU7" s="15">
        <v>8.2799999999999994</v>
      </c>
      <c r="BV7" s="15">
        <v>8.25</v>
      </c>
      <c r="BW7" s="15">
        <v>8.26</v>
      </c>
    </row>
    <row r="8" spans="1:77" ht="14.5" x14ac:dyDescent="0.35">
      <c r="A8" s="12" t="s">
        <v>92</v>
      </c>
      <c r="B8" s="12" t="s">
        <v>11</v>
      </c>
      <c r="C8" s="14">
        <v>8076800195057</v>
      </c>
      <c r="D8" s="15">
        <v>8.26</v>
      </c>
      <c r="E8" s="15">
        <v>8.26</v>
      </c>
      <c r="F8" s="15">
        <v>8.2799999999999994</v>
      </c>
      <c r="G8" s="15">
        <v>8.26</v>
      </c>
      <c r="H8" s="15">
        <v>8.27</v>
      </c>
      <c r="I8" s="15">
        <v>8.2899999999999991</v>
      </c>
      <c r="J8" s="15">
        <v>8.2899999999999991</v>
      </c>
      <c r="K8" s="15">
        <v>8.2799999999999994</v>
      </c>
      <c r="L8" s="15">
        <v>8.27</v>
      </c>
      <c r="M8" s="15">
        <v>8.2899999999999991</v>
      </c>
      <c r="N8" s="15">
        <v>8.3000000000000007</v>
      </c>
      <c r="O8" s="15">
        <v>8.2799999999999994</v>
      </c>
      <c r="P8" s="15">
        <v>8.2799999999999994</v>
      </c>
      <c r="Q8" s="15">
        <v>8.2799999999999994</v>
      </c>
      <c r="R8" s="15">
        <v>8.25</v>
      </c>
      <c r="S8" s="15">
        <v>8.24</v>
      </c>
      <c r="T8" s="15">
        <v>8.26</v>
      </c>
      <c r="U8" s="15">
        <v>8.2799999999999994</v>
      </c>
      <c r="V8" s="15">
        <v>8.2799999999999994</v>
      </c>
      <c r="W8" s="15">
        <v>8.2799999999999994</v>
      </c>
      <c r="X8" s="15">
        <v>8.2161666666666999</v>
      </c>
      <c r="Y8" s="15">
        <v>8.2434482758621002</v>
      </c>
      <c r="Z8" s="15">
        <v>8.2358333333333</v>
      </c>
      <c r="AA8" s="15">
        <v>8.2280645161290007</v>
      </c>
      <c r="AB8" s="15">
        <v>8.2192063492064005</v>
      </c>
      <c r="AC8" s="15">
        <v>8.2192063492064005</v>
      </c>
      <c r="AD8" s="15">
        <v>8.2280645161290007</v>
      </c>
      <c r="AE8" s="15">
        <v>8.2172131147541005</v>
      </c>
      <c r="AF8" s="15">
        <v>8.2214285714286</v>
      </c>
      <c r="AG8" s="15">
        <v>8.25</v>
      </c>
      <c r="AH8" s="15">
        <v>8.25</v>
      </c>
      <c r="AI8" s="15">
        <v>8.26</v>
      </c>
      <c r="AJ8" s="15">
        <v>8.24</v>
      </c>
      <c r="AK8" s="15">
        <v>8.26</v>
      </c>
      <c r="AL8" s="15">
        <v>8.26</v>
      </c>
      <c r="AM8" s="15">
        <v>8.25</v>
      </c>
      <c r="AN8" s="15">
        <v>8.26</v>
      </c>
      <c r="AO8" s="15">
        <v>8.27</v>
      </c>
      <c r="AP8" s="15">
        <v>8.27</v>
      </c>
      <c r="AQ8" s="15">
        <v>8.26</v>
      </c>
      <c r="AR8" s="15">
        <v>8.25</v>
      </c>
      <c r="AS8" s="15">
        <v>8.26</v>
      </c>
      <c r="AT8" s="15">
        <v>8.27</v>
      </c>
      <c r="AU8" s="15">
        <v>8.2899999999999991</v>
      </c>
      <c r="AV8" s="15">
        <v>8.2899999999999991</v>
      </c>
      <c r="AW8" s="15">
        <v>8.3000000000000007</v>
      </c>
      <c r="AX8" s="15">
        <v>8.2799999999999994</v>
      </c>
      <c r="AY8" s="15">
        <v>8.2799999999999994</v>
      </c>
      <c r="AZ8" s="15">
        <v>8.3000000000000007</v>
      </c>
      <c r="BA8" s="15">
        <v>8.2799999999999994</v>
      </c>
      <c r="BB8" s="15">
        <v>8.26</v>
      </c>
      <c r="BC8" s="15">
        <v>8.2799999999999994</v>
      </c>
      <c r="BD8" s="15">
        <v>8.2799999999999994</v>
      </c>
      <c r="BE8" s="15">
        <v>8.26</v>
      </c>
      <c r="BF8" s="15">
        <v>8.26</v>
      </c>
      <c r="BG8" s="15">
        <v>8.26</v>
      </c>
      <c r="BH8" s="15">
        <v>8.2799999999999994</v>
      </c>
      <c r="BI8" s="15">
        <v>8.27</v>
      </c>
      <c r="BJ8" s="15">
        <v>8.27</v>
      </c>
      <c r="BK8" s="15">
        <v>8.2799999999999994</v>
      </c>
      <c r="BL8" s="15">
        <v>8.26</v>
      </c>
      <c r="BM8" s="15">
        <v>8.27</v>
      </c>
      <c r="BN8" s="15">
        <v>8.26</v>
      </c>
      <c r="BO8" s="15">
        <v>8.27</v>
      </c>
      <c r="BP8" s="15">
        <v>8.27</v>
      </c>
      <c r="BQ8" s="15">
        <v>8.26</v>
      </c>
      <c r="BR8" s="15">
        <v>8.25</v>
      </c>
      <c r="BS8" s="15">
        <v>8.26</v>
      </c>
      <c r="BT8" s="15">
        <v>8.26</v>
      </c>
      <c r="BU8" s="15">
        <v>8.27</v>
      </c>
      <c r="BV8" s="15">
        <v>8.2799999999999994</v>
      </c>
      <c r="BW8" s="15">
        <v>8.2799999999999994</v>
      </c>
    </row>
    <row r="9" spans="1:77" ht="14.5" x14ac:dyDescent="0.35">
      <c r="A9" s="12" t="s">
        <v>92</v>
      </c>
      <c r="B9" s="12" t="s">
        <v>12</v>
      </c>
      <c r="C9" s="14">
        <v>7290000104676</v>
      </c>
      <c r="D9" s="15">
        <v>16.630882352941001</v>
      </c>
      <c r="E9" s="15">
        <v>16.628787878788</v>
      </c>
      <c r="F9" s="15">
        <v>16.629850746269</v>
      </c>
      <c r="G9" s="15">
        <v>16.629850746269</v>
      </c>
      <c r="H9" s="15">
        <v>16.629850746269</v>
      </c>
      <c r="I9" s="15">
        <v>16.628787878788</v>
      </c>
      <c r="J9" s="15">
        <v>16.629850746269</v>
      </c>
      <c r="K9" s="15">
        <v>16.629850746269</v>
      </c>
      <c r="L9" s="15">
        <v>16.73</v>
      </c>
      <c r="M9" s="15">
        <v>16.73</v>
      </c>
      <c r="N9" s="15">
        <v>16.630882352941001</v>
      </c>
      <c r="O9" s="15">
        <v>16.630882352941001</v>
      </c>
      <c r="P9" s="15">
        <v>15.440895522388001</v>
      </c>
      <c r="Q9" s="15">
        <v>15.440895522388001</v>
      </c>
      <c r="R9" s="15">
        <v>12.571617647059</v>
      </c>
      <c r="S9" s="15">
        <v>12.5</v>
      </c>
      <c r="T9" s="15">
        <v>12.5</v>
      </c>
      <c r="U9" s="15">
        <v>12.48</v>
      </c>
      <c r="V9" s="15">
        <v>12.48</v>
      </c>
      <c r="W9" s="15">
        <v>12.48</v>
      </c>
      <c r="X9" s="15">
        <v>12.44</v>
      </c>
      <c r="Y9" s="15">
        <v>12.44</v>
      </c>
      <c r="Z9" s="15">
        <v>12.44</v>
      </c>
      <c r="AA9" s="15">
        <v>12.44</v>
      </c>
      <c r="AB9" s="15">
        <v>12.44</v>
      </c>
      <c r="AC9" s="15">
        <v>12.47</v>
      </c>
      <c r="AD9" s="15">
        <v>12.47</v>
      </c>
      <c r="AE9" s="15">
        <v>12.52</v>
      </c>
      <c r="AF9" s="15">
        <v>12.52</v>
      </c>
      <c r="AG9" s="15">
        <v>12.53</v>
      </c>
      <c r="AH9" s="15">
        <v>12.53</v>
      </c>
      <c r="AI9" s="15">
        <v>12.53</v>
      </c>
      <c r="AJ9" s="15">
        <v>12.53</v>
      </c>
      <c r="AK9" s="15">
        <v>12.53</v>
      </c>
      <c r="AL9" s="15">
        <v>12.53</v>
      </c>
      <c r="AM9" s="15">
        <v>12.53</v>
      </c>
      <c r="AN9" s="15">
        <v>12.53</v>
      </c>
      <c r="AO9" s="15">
        <v>12.2</v>
      </c>
      <c r="AP9" s="15">
        <v>11.93</v>
      </c>
      <c r="AQ9" s="15">
        <v>11.84</v>
      </c>
      <c r="AR9" s="15">
        <v>11.84</v>
      </c>
      <c r="AS9" s="15">
        <v>11.79</v>
      </c>
      <c r="AT9" s="15">
        <v>11.75</v>
      </c>
      <c r="AU9" s="15">
        <v>11.73</v>
      </c>
      <c r="AV9" s="15">
        <v>11.71</v>
      </c>
      <c r="AW9" s="15">
        <v>11.71</v>
      </c>
      <c r="AX9" s="15">
        <v>11.71</v>
      </c>
      <c r="AY9" s="15">
        <v>11.71</v>
      </c>
      <c r="AZ9" s="15">
        <v>11.67</v>
      </c>
      <c r="BA9" s="15">
        <v>12.23</v>
      </c>
      <c r="BB9" s="15">
        <v>12.33</v>
      </c>
      <c r="BC9" s="15">
        <v>12.46</v>
      </c>
      <c r="BD9" s="15">
        <v>12.46</v>
      </c>
      <c r="BE9" s="15">
        <v>12.46</v>
      </c>
      <c r="BF9" s="15">
        <v>12.46</v>
      </c>
      <c r="BG9" s="15">
        <v>12.46</v>
      </c>
      <c r="BH9" s="15">
        <v>12.41</v>
      </c>
      <c r="BI9" s="15">
        <v>12.4</v>
      </c>
      <c r="BJ9" s="15">
        <v>12.4</v>
      </c>
      <c r="BK9" s="15">
        <v>12.43</v>
      </c>
      <c r="BL9" s="15">
        <v>12.46</v>
      </c>
      <c r="BM9" s="15">
        <v>12.46</v>
      </c>
      <c r="BN9" s="15">
        <v>12.46</v>
      </c>
      <c r="BO9" s="15">
        <v>12.49</v>
      </c>
      <c r="BP9" s="15">
        <v>12.49</v>
      </c>
      <c r="BQ9" s="15">
        <v>12.49</v>
      </c>
      <c r="BR9" s="15">
        <v>12.46</v>
      </c>
      <c r="BS9" s="15">
        <v>12.46</v>
      </c>
      <c r="BT9" s="15">
        <v>12.44</v>
      </c>
      <c r="BU9" s="15">
        <v>16.61</v>
      </c>
      <c r="BV9" s="15">
        <v>16.63</v>
      </c>
      <c r="BW9" s="15">
        <v>16.66</v>
      </c>
    </row>
    <row r="10" spans="1:77" ht="14.5" x14ac:dyDescent="0.35">
      <c r="A10" s="12" t="s">
        <v>92</v>
      </c>
      <c r="B10" s="12" t="s">
        <v>13</v>
      </c>
      <c r="C10" s="14">
        <v>7290000104201</v>
      </c>
      <c r="D10" s="15">
        <v>19.464393939394</v>
      </c>
      <c r="E10" s="15">
        <v>19.473538461537999</v>
      </c>
      <c r="F10" s="15">
        <v>19.482656250000002</v>
      </c>
      <c r="G10" s="15">
        <v>19.453846153846001</v>
      </c>
      <c r="H10" s="15">
        <v>19.444696969696999</v>
      </c>
      <c r="I10" s="15">
        <v>19.444696969696999</v>
      </c>
      <c r="J10" s="15">
        <v>19.444696969696999</v>
      </c>
      <c r="K10" s="15">
        <v>19.41375</v>
      </c>
      <c r="L10" s="15">
        <v>19.5</v>
      </c>
      <c r="M10" s="15">
        <v>19.510000000000002</v>
      </c>
      <c r="N10" s="15">
        <v>19.510000000000002</v>
      </c>
      <c r="O10" s="15">
        <v>19.55</v>
      </c>
      <c r="P10" s="15">
        <v>17.221212121212002</v>
      </c>
      <c r="Q10" s="15">
        <v>17.185384615385001</v>
      </c>
      <c r="R10" s="15">
        <v>14.812941176471</v>
      </c>
      <c r="S10" s="15">
        <v>14.65</v>
      </c>
      <c r="T10" s="15">
        <v>14.65</v>
      </c>
      <c r="U10" s="15">
        <v>14.65</v>
      </c>
      <c r="V10" s="15">
        <v>14.66</v>
      </c>
      <c r="W10" s="15">
        <v>14.66</v>
      </c>
      <c r="X10" s="15">
        <v>14.58</v>
      </c>
      <c r="Y10" s="15">
        <v>14.58</v>
      </c>
      <c r="Z10" s="15">
        <v>14.58</v>
      </c>
      <c r="AA10" s="15">
        <v>13.35</v>
      </c>
      <c r="AB10" s="15">
        <v>13.2</v>
      </c>
      <c r="AC10" s="15">
        <v>13.2</v>
      </c>
      <c r="AD10" s="15">
        <v>13.2</v>
      </c>
      <c r="AE10" s="15">
        <v>13.16</v>
      </c>
      <c r="AF10" s="15">
        <v>13</v>
      </c>
      <c r="AG10" s="15">
        <v>13</v>
      </c>
      <c r="AH10" s="15">
        <v>12.98</v>
      </c>
      <c r="AI10" s="15">
        <v>12.99</v>
      </c>
      <c r="AJ10" s="15">
        <v>12.99</v>
      </c>
      <c r="AK10" s="15">
        <v>12.99</v>
      </c>
      <c r="AL10" s="15">
        <v>12.96</v>
      </c>
      <c r="AM10" s="15">
        <v>12.96</v>
      </c>
      <c r="AN10" s="15">
        <v>12.96</v>
      </c>
      <c r="AO10" s="15">
        <v>12.665074626866</v>
      </c>
      <c r="AP10" s="15">
        <v>12.23</v>
      </c>
      <c r="AQ10" s="15">
        <v>12.14</v>
      </c>
      <c r="AR10" s="15">
        <v>12.14</v>
      </c>
      <c r="AS10" s="15">
        <v>12.06</v>
      </c>
      <c r="AT10" s="15">
        <v>12.03</v>
      </c>
      <c r="AU10" s="15">
        <v>11.96</v>
      </c>
      <c r="AV10" s="15">
        <v>11.94</v>
      </c>
      <c r="AW10" s="15">
        <v>12.62</v>
      </c>
      <c r="AX10" s="15">
        <v>12.69</v>
      </c>
      <c r="AY10" s="15">
        <v>12.68</v>
      </c>
      <c r="AZ10" s="15">
        <v>12.67</v>
      </c>
      <c r="BA10" s="15">
        <v>12.81</v>
      </c>
      <c r="BB10" s="15">
        <v>12.85</v>
      </c>
      <c r="BC10" s="15">
        <v>12.86</v>
      </c>
      <c r="BD10" s="15">
        <v>12.89</v>
      </c>
      <c r="BE10" s="15">
        <v>12.89</v>
      </c>
      <c r="BF10" s="15">
        <v>12.89</v>
      </c>
      <c r="BG10" s="15">
        <v>12.88</v>
      </c>
      <c r="BH10" s="15">
        <v>12.87</v>
      </c>
      <c r="BI10" s="15">
        <v>12.87</v>
      </c>
      <c r="BJ10" s="15">
        <v>12.86</v>
      </c>
      <c r="BK10" s="15">
        <v>12.88</v>
      </c>
      <c r="BL10" s="15">
        <v>12.89</v>
      </c>
      <c r="BM10" s="15">
        <v>12.89</v>
      </c>
      <c r="BN10" s="15">
        <v>12.89</v>
      </c>
      <c r="BO10" s="15">
        <v>12.92</v>
      </c>
      <c r="BP10" s="15">
        <v>12.92</v>
      </c>
      <c r="BQ10" s="15">
        <v>12.92</v>
      </c>
      <c r="BR10" s="15">
        <v>12.91</v>
      </c>
      <c r="BS10" s="15">
        <v>12.91</v>
      </c>
      <c r="BT10" s="15">
        <v>12.91</v>
      </c>
      <c r="BU10" s="15">
        <v>17.21</v>
      </c>
      <c r="BV10" s="15">
        <v>17.21</v>
      </c>
      <c r="BW10" s="15">
        <v>17.21</v>
      </c>
    </row>
    <row r="11" spans="1:77" ht="14.5" x14ac:dyDescent="0.35">
      <c r="A11" s="12" t="s">
        <v>92</v>
      </c>
      <c r="B11" s="12" t="s">
        <v>14</v>
      </c>
      <c r="C11" s="14">
        <v>7290000107189</v>
      </c>
      <c r="D11" s="15">
        <v>23.31</v>
      </c>
      <c r="E11" s="15">
        <v>23.35</v>
      </c>
      <c r="F11" s="15">
        <v>23.35</v>
      </c>
      <c r="G11" s="15">
        <v>23.36</v>
      </c>
      <c r="H11" s="15">
        <v>23.42</v>
      </c>
      <c r="I11" s="15">
        <v>23.42</v>
      </c>
      <c r="J11" s="15">
        <v>23.45</v>
      </c>
      <c r="K11" s="15">
        <v>23.39</v>
      </c>
      <c r="L11" s="15">
        <v>23.36</v>
      </c>
      <c r="M11" s="15">
        <v>23.37</v>
      </c>
      <c r="N11" s="15">
        <v>23.3</v>
      </c>
      <c r="O11" s="15">
        <v>23.34</v>
      </c>
      <c r="P11" s="15">
        <v>20.167450980392001</v>
      </c>
      <c r="Q11" s="15">
        <v>20.169803921568999</v>
      </c>
      <c r="R11" s="15">
        <v>19.350588235294001</v>
      </c>
      <c r="S11" s="15">
        <v>17.52</v>
      </c>
      <c r="T11" s="15">
        <v>17.55</v>
      </c>
      <c r="U11" s="15">
        <v>17.5</v>
      </c>
      <c r="V11" s="15">
        <v>17.5</v>
      </c>
      <c r="W11" s="15">
        <v>17.5</v>
      </c>
      <c r="X11" s="15">
        <v>17.52</v>
      </c>
      <c r="Y11" s="15">
        <v>17.39</v>
      </c>
      <c r="Z11" s="15">
        <v>17.38</v>
      </c>
      <c r="AA11" s="15">
        <v>17.39</v>
      </c>
      <c r="AB11" s="15">
        <v>17.39</v>
      </c>
      <c r="AC11" s="15">
        <v>17.39</v>
      </c>
      <c r="AD11" s="15">
        <v>17.37</v>
      </c>
      <c r="AE11" s="15">
        <v>17.41</v>
      </c>
      <c r="AF11" s="15">
        <v>17.36</v>
      </c>
      <c r="AG11" s="15">
        <v>17.43</v>
      </c>
      <c r="AH11" s="15">
        <v>17.38</v>
      </c>
      <c r="AI11" s="15">
        <v>17.41</v>
      </c>
      <c r="AJ11" s="15">
        <v>17.440000000000001</v>
      </c>
      <c r="AK11" s="15">
        <v>17.41</v>
      </c>
      <c r="AL11" s="15">
        <v>17.420000000000002</v>
      </c>
      <c r="AM11" s="15">
        <v>17.510000000000002</v>
      </c>
      <c r="AN11" s="15">
        <v>17.489999999999998</v>
      </c>
      <c r="AO11" s="15">
        <v>17.53</v>
      </c>
      <c r="AP11" s="15">
        <v>17.510000000000002</v>
      </c>
      <c r="AQ11" s="15">
        <v>17.54</v>
      </c>
      <c r="AR11" s="15">
        <v>17.54</v>
      </c>
      <c r="AS11" s="15">
        <v>17.54</v>
      </c>
      <c r="AT11" s="15">
        <v>17.53</v>
      </c>
      <c r="AU11" s="15">
        <v>17.54</v>
      </c>
      <c r="AV11" s="15">
        <v>17.53</v>
      </c>
      <c r="AW11" s="15">
        <v>17.559999999999999</v>
      </c>
      <c r="AX11" s="15">
        <v>17.57</v>
      </c>
      <c r="AY11" s="15">
        <v>17.559999999999999</v>
      </c>
      <c r="AZ11" s="15">
        <v>17.55</v>
      </c>
      <c r="BA11" s="15">
        <v>17.57</v>
      </c>
      <c r="BB11" s="15">
        <v>17.57</v>
      </c>
      <c r="BC11" s="15">
        <v>17.5</v>
      </c>
      <c r="BD11" s="15">
        <v>17.54</v>
      </c>
      <c r="BE11" s="15">
        <v>17.57</v>
      </c>
      <c r="BF11" s="15">
        <v>17.57</v>
      </c>
      <c r="BG11" s="15">
        <v>17.57</v>
      </c>
      <c r="BH11" s="15">
        <v>17.559999999999999</v>
      </c>
      <c r="BI11" s="15">
        <v>17.57</v>
      </c>
      <c r="BJ11" s="15">
        <v>17.52</v>
      </c>
      <c r="BK11" s="15">
        <v>17.48</v>
      </c>
      <c r="BL11" s="15">
        <v>17.54</v>
      </c>
      <c r="BM11" s="15">
        <v>17.53</v>
      </c>
      <c r="BN11" s="15">
        <v>17.54</v>
      </c>
      <c r="BO11" s="15">
        <v>17.510000000000002</v>
      </c>
      <c r="BP11" s="15">
        <v>17.52</v>
      </c>
      <c r="BQ11" s="15">
        <v>17.600000000000001</v>
      </c>
      <c r="BR11" s="15">
        <v>17.55</v>
      </c>
      <c r="BS11" s="15">
        <v>17.53</v>
      </c>
      <c r="BT11" s="15">
        <v>17.52</v>
      </c>
      <c r="BU11" s="15">
        <v>23.45</v>
      </c>
      <c r="BV11" s="15">
        <v>23.42</v>
      </c>
      <c r="BW11" s="15">
        <v>23.42</v>
      </c>
    </row>
    <row r="12" spans="1:77" ht="14.5" x14ac:dyDescent="0.35">
      <c r="A12" s="12" t="s">
        <v>92</v>
      </c>
      <c r="B12" s="12" t="s">
        <v>15</v>
      </c>
      <c r="C12" s="14">
        <v>7290000174099</v>
      </c>
      <c r="D12" s="15">
        <v>12.25</v>
      </c>
      <c r="E12" s="15">
        <v>12.32</v>
      </c>
      <c r="F12" s="15">
        <v>12.32</v>
      </c>
      <c r="G12" s="15">
        <v>12.34</v>
      </c>
      <c r="H12" s="15">
        <v>12.34</v>
      </c>
      <c r="I12" s="15">
        <v>12.35</v>
      </c>
      <c r="J12" s="15">
        <v>12.36</v>
      </c>
      <c r="K12" s="15">
        <v>12.36</v>
      </c>
      <c r="L12" s="15">
        <v>12.35</v>
      </c>
      <c r="M12" s="15">
        <v>12.35</v>
      </c>
      <c r="N12" s="15">
        <v>12.35</v>
      </c>
      <c r="O12" s="15">
        <v>12.35</v>
      </c>
      <c r="P12" s="15">
        <v>12.35</v>
      </c>
      <c r="Q12" s="15">
        <v>12.38</v>
      </c>
      <c r="R12" s="15">
        <v>12.38</v>
      </c>
      <c r="S12" s="15">
        <v>12.39</v>
      </c>
      <c r="T12" s="15">
        <v>12.39</v>
      </c>
      <c r="U12" s="15">
        <v>12.39</v>
      </c>
      <c r="V12" s="15">
        <v>12.39</v>
      </c>
      <c r="W12" s="15">
        <v>12.39</v>
      </c>
      <c r="X12" s="15">
        <v>12.291492537312999</v>
      </c>
      <c r="Y12" s="15">
        <v>12.290151515152001</v>
      </c>
      <c r="Z12" s="15">
        <v>12.291492537312999</v>
      </c>
      <c r="AA12" s="15">
        <v>12.291492537312999</v>
      </c>
      <c r="AB12" s="15">
        <v>12.291492537312999</v>
      </c>
      <c r="AC12" s="15">
        <v>12.291492537312999</v>
      </c>
      <c r="AD12" s="15">
        <v>12.291492537312999</v>
      </c>
      <c r="AE12" s="15">
        <v>12.260606060605999</v>
      </c>
      <c r="AF12" s="15">
        <v>12.35</v>
      </c>
      <c r="AG12" s="15">
        <v>12.35</v>
      </c>
      <c r="AH12" s="15">
        <v>12.35</v>
      </c>
      <c r="AI12" s="15">
        <v>12.35</v>
      </c>
      <c r="AJ12" s="15">
        <v>12.38</v>
      </c>
      <c r="AK12" s="15">
        <v>12.35</v>
      </c>
      <c r="AL12" s="15">
        <v>12.35</v>
      </c>
      <c r="AM12" s="15">
        <v>12.35</v>
      </c>
      <c r="AN12" s="15">
        <v>12.38</v>
      </c>
      <c r="AO12" s="15">
        <v>12.38</v>
      </c>
      <c r="AP12" s="15">
        <v>12.38</v>
      </c>
      <c r="AQ12" s="15">
        <v>12.38</v>
      </c>
      <c r="AR12" s="15">
        <v>12.38</v>
      </c>
      <c r="AS12" s="15">
        <v>12.38</v>
      </c>
      <c r="AT12" s="15">
        <v>12.38</v>
      </c>
      <c r="AU12" s="15">
        <v>12.38</v>
      </c>
      <c r="AV12" s="15">
        <v>12.38</v>
      </c>
      <c r="AW12" s="15">
        <v>12.38</v>
      </c>
      <c r="AX12" s="15">
        <v>12.38</v>
      </c>
      <c r="AY12" s="15">
        <v>12.38</v>
      </c>
      <c r="AZ12" s="15">
        <v>12.38</v>
      </c>
      <c r="BA12" s="15">
        <v>12.38</v>
      </c>
      <c r="BB12" s="15">
        <v>12.38</v>
      </c>
      <c r="BC12" s="15">
        <v>12.35</v>
      </c>
      <c r="BD12" s="15">
        <v>12.35</v>
      </c>
      <c r="BE12" s="15">
        <v>12.35</v>
      </c>
      <c r="BF12" s="15">
        <v>12.35</v>
      </c>
      <c r="BG12" s="15">
        <v>12.38</v>
      </c>
      <c r="BH12" s="15">
        <v>12.38</v>
      </c>
      <c r="BI12" s="15">
        <v>12.35</v>
      </c>
      <c r="BJ12" s="15">
        <v>12.35</v>
      </c>
      <c r="BK12" s="15">
        <v>12.35</v>
      </c>
      <c r="BL12" s="15">
        <v>12.35</v>
      </c>
      <c r="BM12" s="15">
        <v>12.33</v>
      </c>
      <c r="BN12" s="15">
        <v>12.33</v>
      </c>
      <c r="BO12" s="15">
        <v>12.35</v>
      </c>
      <c r="BP12" s="15">
        <v>12.38</v>
      </c>
      <c r="BQ12" s="15">
        <v>12.38</v>
      </c>
      <c r="BR12" s="15">
        <v>12.38</v>
      </c>
      <c r="BS12" s="15">
        <v>12.38</v>
      </c>
      <c r="BT12" s="15">
        <v>12.38</v>
      </c>
      <c r="BU12" s="15">
        <v>12.38</v>
      </c>
      <c r="BV12" s="15">
        <v>12.38</v>
      </c>
      <c r="BW12" s="15">
        <v>12.38</v>
      </c>
    </row>
    <row r="13" spans="1:77" ht="14.5" x14ac:dyDescent="0.35">
      <c r="A13" s="12" t="s">
        <v>92</v>
      </c>
      <c r="B13" s="12" t="s">
        <v>16</v>
      </c>
      <c r="C13" s="14">
        <v>7290002824640</v>
      </c>
      <c r="D13" s="15">
        <v>5.43</v>
      </c>
      <c r="E13" s="15">
        <v>5.43</v>
      </c>
      <c r="F13" s="15">
        <v>5.43</v>
      </c>
      <c r="G13" s="15">
        <v>5.43</v>
      </c>
      <c r="H13" s="15">
        <v>5.43</v>
      </c>
      <c r="I13" s="15">
        <v>5.43</v>
      </c>
      <c r="J13" s="15">
        <v>5.43</v>
      </c>
      <c r="K13" s="15">
        <v>5.43</v>
      </c>
      <c r="L13" s="15">
        <v>5.43</v>
      </c>
      <c r="M13" s="15">
        <v>5.43</v>
      </c>
      <c r="N13" s="15">
        <v>5.43</v>
      </c>
      <c r="O13" s="15">
        <v>5.43</v>
      </c>
      <c r="P13" s="15">
        <v>5.43</v>
      </c>
      <c r="Q13" s="15">
        <v>5.43</v>
      </c>
      <c r="R13" s="15">
        <v>5.43</v>
      </c>
      <c r="S13" s="15">
        <v>5.43</v>
      </c>
      <c r="T13" s="15">
        <v>5.43</v>
      </c>
      <c r="U13" s="15">
        <v>5.43</v>
      </c>
      <c r="V13" s="15">
        <v>5.43</v>
      </c>
      <c r="W13" s="15">
        <v>5.43</v>
      </c>
      <c r="X13" s="15">
        <v>5.43</v>
      </c>
      <c r="Y13" s="15">
        <v>5.43</v>
      </c>
      <c r="Z13" s="15">
        <v>5.43</v>
      </c>
      <c r="AA13" s="15">
        <v>5.43</v>
      </c>
      <c r="AB13" s="15">
        <v>5.43</v>
      </c>
      <c r="AC13" s="15">
        <v>5.43</v>
      </c>
      <c r="AD13" s="15">
        <v>5.43</v>
      </c>
      <c r="AE13" s="15">
        <v>5.3901470588234996</v>
      </c>
      <c r="AF13" s="15">
        <v>5.3901470588234996</v>
      </c>
      <c r="AG13" s="15">
        <v>5.3901470588234996</v>
      </c>
      <c r="AH13" s="15">
        <v>5.3901470588234996</v>
      </c>
      <c r="AI13" s="15">
        <v>5.3901470588234996</v>
      </c>
      <c r="AJ13" s="15">
        <v>5.3901470588234996</v>
      </c>
      <c r="AK13" s="15">
        <v>5.3901470588234996</v>
      </c>
      <c r="AL13" s="15">
        <v>5.3901470588234996</v>
      </c>
      <c r="AM13" s="15">
        <v>5.43</v>
      </c>
      <c r="AN13" s="15">
        <v>5.43</v>
      </c>
      <c r="AO13" s="15">
        <v>5.43</v>
      </c>
      <c r="AP13" s="15">
        <v>5.43</v>
      </c>
      <c r="AQ13" s="15">
        <v>5.43</v>
      </c>
      <c r="AR13" s="15">
        <v>5.43</v>
      </c>
      <c r="AS13" s="15">
        <v>5.43</v>
      </c>
      <c r="AT13" s="15">
        <v>5.43</v>
      </c>
      <c r="AU13" s="15">
        <v>5.43</v>
      </c>
      <c r="AV13" s="15">
        <v>5.43</v>
      </c>
      <c r="AW13" s="15">
        <v>5.43</v>
      </c>
      <c r="AX13" s="15">
        <v>5.43</v>
      </c>
      <c r="AY13" s="15">
        <v>5.43</v>
      </c>
      <c r="AZ13" s="15">
        <v>5.43</v>
      </c>
      <c r="BA13" s="15">
        <v>5.43</v>
      </c>
      <c r="BB13" s="15">
        <v>5.43</v>
      </c>
      <c r="BC13" s="15">
        <v>5.43</v>
      </c>
      <c r="BD13" s="15">
        <v>5.43</v>
      </c>
      <c r="BE13" s="15">
        <v>5.43</v>
      </c>
      <c r="BF13" s="15">
        <v>5.43</v>
      </c>
      <c r="BG13" s="15">
        <v>5.43</v>
      </c>
      <c r="BH13" s="15">
        <v>5.43</v>
      </c>
      <c r="BI13" s="15">
        <v>5.43</v>
      </c>
      <c r="BJ13" s="15">
        <v>5.4079104477611999</v>
      </c>
      <c r="BK13" s="15">
        <v>5.4079104477611999</v>
      </c>
      <c r="BL13" s="15">
        <v>5.4079104477611999</v>
      </c>
      <c r="BM13" s="15">
        <v>5.4079104477611999</v>
      </c>
      <c r="BN13" s="15">
        <v>5.4079104477611999</v>
      </c>
      <c r="BO13" s="15">
        <v>5.4079104477611999</v>
      </c>
      <c r="BP13" s="15">
        <v>5.4079104477611999</v>
      </c>
      <c r="BQ13" s="15">
        <v>5.4079104477611999</v>
      </c>
      <c r="BR13" s="15">
        <v>5.4079104477611999</v>
      </c>
      <c r="BS13" s="15">
        <v>5.4079104477611999</v>
      </c>
      <c r="BT13" s="15">
        <v>5.43</v>
      </c>
      <c r="BU13" s="15">
        <v>5.43</v>
      </c>
      <c r="BV13" s="15">
        <v>5.43</v>
      </c>
      <c r="BW13" s="15">
        <v>5.43</v>
      </c>
    </row>
    <row r="14" spans="1:77" ht="14.5" x14ac:dyDescent="0.35">
      <c r="A14" s="12" t="s">
        <v>92</v>
      </c>
      <c r="B14" s="12" t="s">
        <v>17</v>
      </c>
      <c r="C14" s="14">
        <v>7290000048185</v>
      </c>
      <c r="D14" s="15">
        <v>5.3991176470587998</v>
      </c>
      <c r="E14" s="15">
        <v>5.3986567164179</v>
      </c>
      <c r="F14" s="15">
        <v>5.3991176470587998</v>
      </c>
      <c r="G14" s="15">
        <v>5.3991176470587998</v>
      </c>
      <c r="H14" s="15">
        <v>5.3991176470587998</v>
      </c>
      <c r="I14" s="15">
        <v>5.3991176470587998</v>
      </c>
      <c r="J14" s="15">
        <v>5.3991176470587998</v>
      </c>
      <c r="K14" s="15">
        <v>5.3991176470587998</v>
      </c>
      <c r="L14" s="15">
        <v>5.3981818181817998</v>
      </c>
      <c r="M14" s="15">
        <v>5.3986567164179</v>
      </c>
      <c r="N14" s="15">
        <v>5.3986567164179</v>
      </c>
      <c r="O14" s="15">
        <v>5.3986567164179</v>
      </c>
      <c r="P14" s="15">
        <v>5.3986567164179</v>
      </c>
      <c r="Q14" s="15">
        <v>5.3986567164179</v>
      </c>
      <c r="R14" s="15">
        <v>5.3986567164179</v>
      </c>
      <c r="S14" s="15">
        <v>5.3986567164179</v>
      </c>
      <c r="T14" s="15">
        <v>5.3986567164179</v>
      </c>
      <c r="U14" s="15">
        <v>5.3986567164179</v>
      </c>
      <c r="V14" s="15">
        <v>5.3986567164179</v>
      </c>
      <c r="W14" s="15">
        <v>5.3986567164179</v>
      </c>
      <c r="X14" s="15">
        <v>5.3986567164179</v>
      </c>
      <c r="Y14" s="15">
        <v>5.3981818181817998</v>
      </c>
      <c r="Z14" s="15">
        <v>5.3981818181817998</v>
      </c>
      <c r="AA14" s="15">
        <v>5.3981818181817998</v>
      </c>
      <c r="AB14" s="15">
        <v>5.3981818181817998</v>
      </c>
      <c r="AC14" s="15">
        <v>5.3981818181817998</v>
      </c>
      <c r="AD14" s="15">
        <v>5.3981818181817998</v>
      </c>
      <c r="AE14" s="15">
        <v>5.3561538461538003</v>
      </c>
      <c r="AF14" s="15">
        <v>5.3561538461538003</v>
      </c>
      <c r="AG14" s="15">
        <v>5.3561538461538003</v>
      </c>
      <c r="AH14" s="15">
        <v>5.3550000000000004</v>
      </c>
      <c r="AI14" s="15">
        <v>5.3561538461538003</v>
      </c>
      <c r="AJ14" s="15">
        <v>5.3561538461538003</v>
      </c>
      <c r="AK14" s="15">
        <v>5.3561538461538003</v>
      </c>
      <c r="AL14" s="15">
        <v>5.3561538461538003</v>
      </c>
      <c r="AM14" s="15">
        <v>5.3971875000000002</v>
      </c>
      <c r="AN14" s="15">
        <v>5.3971875000000002</v>
      </c>
      <c r="AO14" s="15">
        <v>5.3966666666667003</v>
      </c>
      <c r="AP14" s="15">
        <v>5.3971875000000002</v>
      </c>
      <c r="AQ14" s="15">
        <v>5.3971875000000002</v>
      </c>
      <c r="AR14" s="15">
        <v>5.3971875000000002</v>
      </c>
      <c r="AS14" s="15">
        <v>5.3971875000000002</v>
      </c>
      <c r="AT14" s="15">
        <v>5.3971875000000002</v>
      </c>
      <c r="AU14" s="15">
        <v>5.3976923076923002</v>
      </c>
      <c r="AV14" s="15">
        <v>5.3976923076923002</v>
      </c>
      <c r="AW14" s="15">
        <v>5.3976923076923002</v>
      </c>
      <c r="AX14" s="15">
        <v>5.3976923076923002</v>
      </c>
      <c r="AY14" s="15">
        <v>5.3976923076923002</v>
      </c>
      <c r="AZ14" s="15">
        <v>5.3976923076923002</v>
      </c>
      <c r="BA14" s="15">
        <v>5.3976923076923002</v>
      </c>
      <c r="BB14" s="15">
        <v>5.3976923076923002</v>
      </c>
      <c r="BC14" s="15">
        <v>5.3976923076923002</v>
      </c>
      <c r="BD14" s="15">
        <v>5.3976923076923002</v>
      </c>
      <c r="BE14" s="15">
        <v>5.3976923076923002</v>
      </c>
      <c r="BF14" s="15">
        <v>5.3976923076923002</v>
      </c>
      <c r="BG14" s="15">
        <v>5.3976923076923002</v>
      </c>
      <c r="BH14" s="15">
        <v>5.3976923076923002</v>
      </c>
      <c r="BI14" s="15">
        <v>5.3971875000000002</v>
      </c>
      <c r="BJ14" s="15">
        <v>5.3690625000000001</v>
      </c>
      <c r="BK14" s="15">
        <v>5.3690625000000001</v>
      </c>
      <c r="BL14" s="15">
        <v>5.3690625000000001</v>
      </c>
      <c r="BM14" s="15">
        <v>5.3690625000000001</v>
      </c>
      <c r="BN14" s="15">
        <v>5.37</v>
      </c>
      <c r="BO14" s="15">
        <v>5.37</v>
      </c>
      <c r="BP14" s="15">
        <v>5.37</v>
      </c>
      <c r="BQ14" s="15">
        <v>5.37</v>
      </c>
      <c r="BR14" s="15">
        <v>5.37</v>
      </c>
      <c r="BS14" s="15">
        <v>5.37</v>
      </c>
      <c r="BT14" s="15">
        <v>5.3976923076923002</v>
      </c>
      <c r="BU14" s="15">
        <v>5.3976923076923002</v>
      </c>
      <c r="BV14" s="15">
        <v>5.3981818181817998</v>
      </c>
      <c r="BW14" s="15">
        <v>5.3981818181817998</v>
      </c>
    </row>
    <row r="15" spans="1:77" ht="14.5" x14ac:dyDescent="0.35">
      <c r="A15" s="12" t="s">
        <v>92</v>
      </c>
      <c r="B15" s="12" t="s">
        <v>18</v>
      </c>
      <c r="C15" s="14">
        <v>7290004127800</v>
      </c>
      <c r="D15" s="15">
        <v>10.847164179104</v>
      </c>
      <c r="E15" s="15">
        <v>10.847164179104</v>
      </c>
      <c r="F15" s="15">
        <v>10.847164179104</v>
      </c>
      <c r="G15" s="15">
        <v>10.847164179104</v>
      </c>
      <c r="H15" s="15">
        <v>10.847164179104</v>
      </c>
      <c r="I15" s="15">
        <v>10.847164179104</v>
      </c>
      <c r="J15" s="15">
        <v>10.847164179104</v>
      </c>
      <c r="K15" s="15">
        <v>10.847164179104</v>
      </c>
      <c r="L15" s="15">
        <v>10.847164179104</v>
      </c>
      <c r="M15" s="15">
        <v>10.847164179104</v>
      </c>
      <c r="N15" s="15">
        <v>10.847164179104</v>
      </c>
      <c r="O15" s="15">
        <v>10.847164179104</v>
      </c>
      <c r="P15" s="15">
        <v>10.847164179104</v>
      </c>
      <c r="Q15" s="15">
        <v>10.847164179104</v>
      </c>
      <c r="R15" s="15">
        <v>10.847164179104</v>
      </c>
      <c r="S15" s="15">
        <v>10.847164179104</v>
      </c>
      <c r="T15" s="15">
        <v>10.847164179104</v>
      </c>
      <c r="U15" s="15">
        <v>10.84696969697</v>
      </c>
      <c r="V15" s="15">
        <v>10.84696969697</v>
      </c>
      <c r="W15" s="15">
        <v>10.84696969697</v>
      </c>
      <c r="X15" s="15">
        <v>10.84696969697</v>
      </c>
      <c r="Y15" s="15">
        <v>10.847164179104</v>
      </c>
      <c r="Z15" s="15">
        <v>10.847164179104</v>
      </c>
      <c r="AA15" s="15">
        <v>10.847164179104</v>
      </c>
      <c r="AB15" s="15">
        <v>10.847164179104</v>
      </c>
      <c r="AC15" s="15">
        <v>10.847164179104</v>
      </c>
      <c r="AD15" s="15">
        <v>10.847164179104</v>
      </c>
      <c r="AE15" s="15">
        <v>10.766268656716001</v>
      </c>
      <c r="AF15" s="15">
        <v>10.764848484848001</v>
      </c>
      <c r="AG15" s="15">
        <v>10.764848484848001</v>
      </c>
      <c r="AH15" s="15">
        <v>10.764848484848001</v>
      </c>
      <c r="AI15" s="15">
        <v>10.766268656716001</v>
      </c>
      <c r="AJ15" s="15">
        <v>10.766268656716001</v>
      </c>
      <c r="AK15" s="15">
        <v>10.778955223881001</v>
      </c>
      <c r="AL15" s="15">
        <v>10.778955223881001</v>
      </c>
      <c r="AM15" s="15">
        <v>10.86</v>
      </c>
      <c r="AN15" s="15">
        <v>10.86</v>
      </c>
      <c r="AO15" s="15">
        <v>10.86</v>
      </c>
      <c r="AP15" s="15">
        <v>10.86</v>
      </c>
      <c r="AQ15" s="15">
        <v>10.86</v>
      </c>
      <c r="AR15" s="15">
        <v>10.86</v>
      </c>
      <c r="AS15" s="15">
        <v>10.86</v>
      </c>
      <c r="AT15" s="15">
        <v>10.86</v>
      </c>
      <c r="AU15" s="15">
        <v>10.86</v>
      </c>
      <c r="AV15" s="15">
        <v>10.86</v>
      </c>
      <c r="AW15" s="15">
        <v>10.86</v>
      </c>
      <c r="AX15" s="15">
        <v>10.86</v>
      </c>
      <c r="AY15" s="15">
        <v>10.86</v>
      </c>
      <c r="AZ15" s="15">
        <v>10.86</v>
      </c>
      <c r="BA15" s="15">
        <v>10.86</v>
      </c>
      <c r="BB15" s="15">
        <v>10.86</v>
      </c>
      <c r="BC15" s="15">
        <v>10.86</v>
      </c>
      <c r="BD15" s="15">
        <v>10.86</v>
      </c>
      <c r="BE15" s="15">
        <v>10.86</v>
      </c>
      <c r="BF15" s="15">
        <v>10.86</v>
      </c>
      <c r="BG15" s="15">
        <v>10.86</v>
      </c>
      <c r="BH15" s="15">
        <v>10.86</v>
      </c>
      <c r="BI15" s="15">
        <v>10.86</v>
      </c>
      <c r="BJ15" s="15">
        <v>10.86</v>
      </c>
      <c r="BK15" s="15">
        <v>10.86</v>
      </c>
      <c r="BL15" s="15">
        <v>10.86</v>
      </c>
      <c r="BM15" s="15">
        <v>10.86</v>
      </c>
      <c r="BN15" s="15">
        <v>10.86</v>
      </c>
      <c r="BO15" s="15">
        <v>10.86</v>
      </c>
      <c r="BP15" s="15">
        <v>10.86</v>
      </c>
      <c r="BQ15" s="15">
        <v>10.86</v>
      </c>
      <c r="BR15" s="15">
        <v>10.86</v>
      </c>
      <c r="BS15" s="15">
        <v>10.86</v>
      </c>
      <c r="BT15" s="15">
        <v>10.86</v>
      </c>
      <c r="BU15" s="15">
        <v>10.86</v>
      </c>
      <c r="BV15" s="15">
        <v>10.86</v>
      </c>
      <c r="BW15" s="15">
        <v>10.86</v>
      </c>
    </row>
    <row r="16" spans="1:77" ht="14.5" x14ac:dyDescent="0.35">
      <c r="A16" s="12" t="s">
        <v>92</v>
      </c>
      <c r="B16" s="12" t="s">
        <v>19</v>
      </c>
      <c r="C16" s="14">
        <v>7290002824183</v>
      </c>
      <c r="D16" s="15">
        <v>10.816666666667</v>
      </c>
      <c r="E16" s="15">
        <v>10.816666666667</v>
      </c>
      <c r="F16" s="15">
        <v>10.816666666667</v>
      </c>
      <c r="G16" s="15">
        <v>10.816000000000001</v>
      </c>
      <c r="H16" s="15">
        <v>10.816666666667</v>
      </c>
      <c r="I16" s="15">
        <v>10.816666666667</v>
      </c>
      <c r="J16" s="15">
        <v>10.816666666667</v>
      </c>
      <c r="K16" s="15">
        <v>10.816666666667</v>
      </c>
      <c r="L16" s="15">
        <v>10.816666666667</v>
      </c>
      <c r="M16" s="15">
        <v>10.816666666667</v>
      </c>
      <c r="N16" s="15">
        <v>10.816666666667</v>
      </c>
      <c r="O16" s="15">
        <v>10.816666666667</v>
      </c>
      <c r="P16" s="15">
        <v>10.816666666667</v>
      </c>
      <c r="Q16" s="15">
        <v>10.816666666667</v>
      </c>
      <c r="R16" s="15">
        <v>10.816666666667</v>
      </c>
      <c r="S16" s="15">
        <v>10.816666666667</v>
      </c>
      <c r="T16" s="15">
        <v>10.816666666667</v>
      </c>
      <c r="U16" s="15">
        <v>10.817313432836</v>
      </c>
      <c r="V16" s="15">
        <v>10.817313432836</v>
      </c>
      <c r="W16" s="15">
        <v>10.817313432836</v>
      </c>
      <c r="X16" s="15">
        <v>10.817313432836</v>
      </c>
      <c r="Y16" s="15">
        <v>10.817313432836</v>
      </c>
      <c r="Z16" s="15">
        <v>10.817941176471001</v>
      </c>
      <c r="AA16" s="15">
        <v>10.817941176471001</v>
      </c>
      <c r="AB16" s="15">
        <v>10.817941176471001</v>
      </c>
      <c r="AC16" s="15">
        <v>10.817941176471001</v>
      </c>
      <c r="AD16" s="15">
        <v>10.817941176471001</v>
      </c>
      <c r="AE16" s="15">
        <v>10.738235294118001</v>
      </c>
      <c r="AF16" s="15">
        <v>10.738235294118001</v>
      </c>
      <c r="AG16" s="15">
        <v>10.738235294118001</v>
      </c>
      <c r="AH16" s="15">
        <v>10.738235294118001</v>
      </c>
      <c r="AI16" s="15">
        <v>10.738235294118001</v>
      </c>
      <c r="AJ16" s="15">
        <v>10.738235294118001</v>
      </c>
      <c r="AK16" s="15">
        <v>10.780147058823999</v>
      </c>
      <c r="AL16" s="15">
        <v>10.780147058823999</v>
      </c>
      <c r="AM16" s="15">
        <v>10.86</v>
      </c>
      <c r="AN16" s="15">
        <v>10.86</v>
      </c>
      <c r="AO16" s="15">
        <v>10.86</v>
      </c>
      <c r="AP16" s="15">
        <v>10.86</v>
      </c>
      <c r="AQ16" s="15">
        <v>10.86</v>
      </c>
      <c r="AR16" s="15">
        <v>10.86</v>
      </c>
      <c r="AS16" s="15">
        <v>10.86</v>
      </c>
      <c r="AT16" s="15">
        <v>10.86</v>
      </c>
      <c r="AU16" s="15">
        <v>10.86</v>
      </c>
      <c r="AV16" s="15">
        <v>10.86</v>
      </c>
      <c r="AW16" s="15">
        <v>10.86</v>
      </c>
      <c r="AX16" s="15">
        <v>10.86</v>
      </c>
      <c r="AY16" s="15">
        <v>10.86</v>
      </c>
      <c r="AZ16" s="15">
        <v>10.86</v>
      </c>
      <c r="BA16" s="15">
        <v>10.86</v>
      </c>
      <c r="BB16" s="15">
        <v>10.86</v>
      </c>
      <c r="BC16" s="15">
        <v>10.86</v>
      </c>
      <c r="BD16" s="15">
        <v>10.86</v>
      </c>
      <c r="BE16" s="15">
        <v>10.86</v>
      </c>
      <c r="BF16" s="15">
        <v>10.86</v>
      </c>
      <c r="BG16" s="15">
        <v>10.86</v>
      </c>
      <c r="BH16" s="15">
        <v>10.86</v>
      </c>
      <c r="BI16" s="15">
        <v>10.86</v>
      </c>
      <c r="BJ16" s="15">
        <v>10.86</v>
      </c>
      <c r="BK16" s="15">
        <v>10.86</v>
      </c>
      <c r="BL16" s="15">
        <v>10.86</v>
      </c>
      <c r="BM16" s="15">
        <v>10.86</v>
      </c>
      <c r="BN16" s="15">
        <v>10.86</v>
      </c>
      <c r="BO16" s="15">
        <v>10.86</v>
      </c>
      <c r="BP16" s="15">
        <v>10.86</v>
      </c>
      <c r="BQ16" s="15">
        <v>10.86</v>
      </c>
      <c r="BR16" s="15">
        <v>10.86</v>
      </c>
      <c r="BS16" s="15">
        <v>10.86</v>
      </c>
      <c r="BT16" s="15">
        <v>10.86</v>
      </c>
      <c r="BU16" s="15">
        <v>10.86</v>
      </c>
      <c r="BV16" s="15">
        <v>10.86</v>
      </c>
      <c r="BW16" s="15">
        <v>10.86</v>
      </c>
    </row>
    <row r="17" spans="1:75" ht="14.5" x14ac:dyDescent="0.35">
      <c r="A17" s="12" t="s">
        <v>92</v>
      </c>
      <c r="B17" s="12" t="s">
        <v>20</v>
      </c>
      <c r="C17" s="14">
        <v>7290106574977</v>
      </c>
      <c r="D17" s="15">
        <v>8.51</v>
      </c>
      <c r="E17" s="15">
        <v>8.5399999999999991</v>
      </c>
      <c r="F17" s="15">
        <v>8.5399999999999991</v>
      </c>
      <c r="G17" s="15">
        <v>8.5500000000000007</v>
      </c>
      <c r="H17" s="15">
        <v>8.5500000000000007</v>
      </c>
      <c r="I17" s="15">
        <v>8.5500000000000007</v>
      </c>
      <c r="J17" s="15">
        <v>8.5500000000000007</v>
      </c>
      <c r="K17" s="15">
        <v>8.5500000000000007</v>
      </c>
      <c r="L17" s="15">
        <v>8.5399999999999991</v>
      </c>
      <c r="M17" s="15">
        <v>8.5500000000000007</v>
      </c>
      <c r="N17" s="15">
        <v>8.5500000000000007</v>
      </c>
      <c r="O17" s="15">
        <v>8.5500000000000007</v>
      </c>
      <c r="P17" s="15">
        <v>8.1</v>
      </c>
      <c r="Q17" s="15">
        <v>8.1</v>
      </c>
      <c r="R17" s="15">
        <v>8.1</v>
      </c>
      <c r="S17" s="15">
        <v>8.1</v>
      </c>
      <c r="T17" s="15">
        <v>8.1</v>
      </c>
      <c r="U17" s="15">
        <v>8.09</v>
      </c>
      <c r="V17" s="15">
        <v>8.09</v>
      </c>
      <c r="W17" s="15">
        <v>8.09</v>
      </c>
      <c r="X17" s="15">
        <v>8.0399999999999991</v>
      </c>
      <c r="Y17" s="15">
        <v>8.0399999999999991</v>
      </c>
      <c r="Z17" s="15">
        <v>8.0399999999999991</v>
      </c>
      <c r="AA17" s="15">
        <v>8.0500000000000007</v>
      </c>
      <c r="AB17" s="15">
        <v>8.0500000000000007</v>
      </c>
      <c r="AC17" s="15">
        <v>8.0500000000000007</v>
      </c>
      <c r="AD17" s="15">
        <v>8.1794117647059004</v>
      </c>
      <c r="AE17" s="15">
        <v>8.11</v>
      </c>
      <c r="AF17" s="15">
        <v>8.11</v>
      </c>
      <c r="AG17" s="15">
        <v>8.1300000000000008</v>
      </c>
      <c r="AH17" s="15">
        <v>8.16</v>
      </c>
      <c r="AI17" s="15">
        <v>8.16</v>
      </c>
      <c r="AJ17" s="15">
        <v>8.16</v>
      </c>
      <c r="AK17" s="15">
        <v>8.17</v>
      </c>
      <c r="AL17" s="15">
        <v>8.17</v>
      </c>
      <c r="AM17" s="15">
        <v>8.17</v>
      </c>
      <c r="AN17" s="15">
        <v>8.17</v>
      </c>
      <c r="AO17" s="15">
        <v>8.17</v>
      </c>
      <c r="AP17" s="15">
        <v>8.17</v>
      </c>
      <c r="AQ17" s="15">
        <v>8.17</v>
      </c>
      <c r="AR17" s="15">
        <v>8.1300000000000008</v>
      </c>
      <c r="AS17" s="15">
        <v>8.15</v>
      </c>
      <c r="AT17" s="15">
        <v>8.1300000000000008</v>
      </c>
      <c r="AU17" s="15">
        <v>8.1300000000000008</v>
      </c>
      <c r="AV17" s="15">
        <v>8.1300000000000008</v>
      </c>
      <c r="AW17" s="15">
        <v>8.1300000000000008</v>
      </c>
      <c r="AX17" s="15">
        <v>8.1300000000000008</v>
      </c>
      <c r="AY17" s="15">
        <v>8.1300000000000008</v>
      </c>
      <c r="AZ17" s="15">
        <v>8.1300000000000008</v>
      </c>
      <c r="BA17" s="15">
        <v>8.15</v>
      </c>
      <c r="BB17" s="15">
        <v>8.15</v>
      </c>
      <c r="BC17" s="15">
        <v>8.15</v>
      </c>
      <c r="BD17" s="15">
        <v>8.15</v>
      </c>
      <c r="BE17" s="15">
        <v>8.15</v>
      </c>
      <c r="BF17" s="15">
        <v>8.15</v>
      </c>
      <c r="BG17" s="15">
        <v>8.15</v>
      </c>
      <c r="BH17" s="15">
        <v>8.15</v>
      </c>
      <c r="BI17" s="15">
        <v>8.15</v>
      </c>
      <c r="BJ17" s="15">
        <v>8.1199999999999992</v>
      </c>
      <c r="BK17" s="15">
        <v>8.1</v>
      </c>
      <c r="BL17" s="15">
        <v>8.1</v>
      </c>
      <c r="BM17" s="15">
        <v>8.08</v>
      </c>
      <c r="BN17" s="15">
        <v>8.08</v>
      </c>
      <c r="BO17" s="15">
        <v>8.1</v>
      </c>
      <c r="BP17" s="15">
        <v>8.1</v>
      </c>
      <c r="BQ17" s="15">
        <v>8.06</v>
      </c>
      <c r="BR17" s="15">
        <v>8.06</v>
      </c>
      <c r="BS17" s="15">
        <v>8.06</v>
      </c>
      <c r="BT17" s="15">
        <v>8.1476190476189991</v>
      </c>
      <c r="BU17" s="15">
        <v>8.2392307692308009</v>
      </c>
      <c r="BV17" s="15">
        <v>8.2392307692308009</v>
      </c>
      <c r="BW17" s="15">
        <v>8.2392307692308009</v>
      </c>
    </row>
    <row r="18" spans="1:75" ht="14.5" x14ac:dyDescent="0.35">
      <c r="A18" s="12" t="s">
        <v>92</v>
      </c>
      <c r="B18" s="12" t="s">
        <v>21</v>
      </c>
      <c r="C18" s="14">
        <v>7290000076133</v>
      </c>
      <c r="D18" s="15">
        <v>8.5399999999999991</v>
      </c>
      <c r="E18" s="15">
        <v>8.5299999999999994</v>
      </c>
      <c r="F18" s="15">
        <v>8.5399999999999991</v>
      </c>
      <c r="G18" s="15">
        <v>8.5500000000000007</v>
      </c>
      <c r="H18" s="15">
        <v>8.5500000000000007</v>
      </c>
      <c r="I18" s="15">
        <v>8.5399999999999991</v>
      </c>
      <c r="J18" s="15">
        <v>8.5500000000000007</v>
      </c>
      <c r="K18" s="15">
        <v>8.5500000000000007</v>
      </c>
      <c r="L18" s="15">
        <v>8.5399999999999991</v>
      </c>
      <c r="M18" s="15">
        <v>8.5399999999999991</v>
      </c>
      <c r="N18" s="15">
        <v>8.5500000000000007</v>
      </c>
      <c r="O18" s="15">
        <v>8.5500000000000007</v>
      </c>
      <c r="P18" s="15">
        <v>8.1</v>
      </c>
      <c r="Q18" s="15">
        <v>8.09</v>
      </c>
      <c r="R18" s="15">
        <v>8.09</v>
      </c>
      <c r="S18" s="15">
        <v>8.09</v>
      </c>
      <c r="T18" s="15">
        <v>8.09</v>
      </c>
      <c r="U18" s="15">
        <v>8.1</v>
      </c>
      <c r="V18" s="15">
        <v>8.1</v>
      </c>
      <c r="W18" s="15">
        <v>8.1</v>
      </c>
      <c r="X18" s="15">
        <v>8.0500000000000007</v>
      </c>
      <c r="Y18" s="15">
        <v>8.0500000000000007</v>
      </c>
      <c r="Z18" s="15">
        <v>8.0500000000000007</v>
      </c>
      <c r="AA18" s="15">
        <v>8.06</v>
      </c>
      <c r="AB18" s="15">
        <v>8.0500000000000007</v>
      </c>
      <c r="AC18" s="15">
        <v>8.0500000000000007</v>
      </c>
      <c r="AD18" s="15">
        <v>8.1495522388060007</v>
      </c>
      <c r="AE18" s="15">
        <v>8.09</v>
      </c>
      <c r="AF18" s="15">
        <v>8.1300000000000008</v>
      </c>
      <c r="AG18" s="15">
        <v>8.1300000000000008</v>
      </c>
      <c r="AH18" s="15">
        <v>8.15</v>
      </c>
      <c r="AI18" s="15">
        <v>8.15</v>
      </c>
      <c r="AJ18" s="15">
        <v>8.15</v>
      </c>
      <c r="AK18" s="15">
        <v>8.15</v>
      </c>
      <c r="AL18" s="15">
        <v>8.15</v>
      </c>
      <c r="AM18" s="15">
        <v>8.1300000000000008</v>
      </c>
      <c r="AN18" s="15">
        <v>8.15</v>
      </c>
      <c r="AO18" s="15">
        <v>8.11</v>
      </c>
      <c r="AP18" s="15">
        <v>8.11</v>
      </c>
      <c r="AQ18" s="15">
        <v>8.1300000000000008</v>
      </c>
      <c r="AR18" s="15">
        <v>8.1300000000000008</v>
      </c>
      <c r="AS18" s="15">
        <v>8.15</v>
      </c>
      <c r="AT18" s="15">
        <v>8.15</v>
      </c>
      <c r="AU18" s="15">
        <v>8.1300000000000008</v>
      </c>
      <c r="AV18" s="15">
        <v>8.15</v>
      </c>
      <c r="AW18" s="15">
        <v>8.15</v>
      </c>
      <c r="AX18" s="15">
        <v>8.15</v>
      </c>
      <c r="AY18" s="15">
        <v>8.15</v>
      </c>
      <c r="AZ18" s="15">
        <v>8.15</v>
      </c>
      <c r="BA18" s="15">
        <v>8.17</v>
      </c>
      <c r="BB18" s="15">
        <v>8.15</v>
      </c>
      <c r="BC18" s="15">
        <v>8.15</v>
      </c>
      <c r="BD18" s="15">
        <v>8.15</v>
      </c>
      <c r="BE18" s="15">
        <v>8.17</v>
      </c>
      <c r="BF18" s="15">
        <v>8.17</v>
      </c>
      <c r="BG18" s="15">
        <v>8.1300000000000008</v>
      </c>
      <c r="BH18" s="15">
        <v>8.1300000000000008</v>
      </c>
      <c r="BI18" s="15">
        <v>8.1300000000000008</v>
      </c>
      <c r="BJ18" s="15">
        <v>8.1</v>
      </c>
      <c r="BK18" s="15">
        <v>8.1</v>
      </c>
      <c r="BL18" s="15">
        <v>8.1</v>
      </c>
      <c r="BM18" s="15">
        <v>8.1</v>
      </c>
      <c r="BN18" s="15">
        <v>8.1</v>
      </c>
      <c r="BO18" s="15">
        <v>8.1</v>
      </c>
      <c r="BP18" s="15">
        <v>8.08</v>
      </c>
      <c r="BQ18" s="15">
        <v>8.1</v>
      </c>
      <c r="BR18" s="15">
        <v>8.14</v>
      </c>
      <c r="BS18" s="15">
        <v>8.14</v>
      </c>
      <c r="BT18" s="15">
        <v>8.2916666666666998</v>
      </c>
      <c r="BU18" s="15">
        <v>8.2916666666666998</v>
      </c>
      <c r="BV18" s="15">
        <v>8.2916666666666998</v>
      </c>
      <c r="BW18" s="15">
        <v>8.2916666666666998</v>
      </c>
    </row>
    <row r="19" spans="1:75" ht="14.5" x14ac:dyDescent="0.35">
      <c r="A19" s="12" t="s">
        <v>92</v>
      </c>
      <c r="B19" s="12" t="s">
        <v>22</v>
      </c>
      <c r="C19" s="14">
        <v>7290000211442</v>
      </c>
      <c r="D19" s="15">
        <v>10.387352941175999</v>
      </c>
      <c r="E19" s="15">
        <v>10.387352941175999</v>
      </c>
      <c r="F19" s="15">
        <v>10.387352941175999</v>
      </c>
      <c r="G19" s="15">
        <v>10.387352941175999</v>
      </c>
      <c r="H19" s="15">
        <v>10.387352941175999</v>
      </c>
      <c r="I19" s="15">
        <v>10.387352941175999</v>
      </c>
      <c r="J19" s="15">
        <v>10.376567164179001</v>
      </c>
      <c r="K19" s="15">
        <v>10.387352941175999</v>
      </c>
      <c r="L19" s="15">
        <v>10.387352941175999</v>
      </c>
      <c r="M19" s="15">
        <v>10.387352941175999</v>
      </c>
      <c r="N19" s="15">
        <v>10.387352941175999</v>
      </c>
      <c r="O19" s="15">
        <v>10.387352941175999</v>
      </c>
      <c r="P19" s="15">
        <v>11.056911764705999</v>
      </c>
      <c r="Q19" s="15">
        <v>9.9886764705881994</v>
      </c>
      <c r="R19" s="15">
        <v>9.9886764705881994</v>
      </c>
      <c r="S19" s="15">
        <v>9.9886764705881994</v>
      </c>
      <c r="T19" s="15">
        <v>9.9886764705881994</v>
      </c>
      <c r="U19" s="15">
        <v>9.9886764705881994</v>
      </c>
      <c r="V19" s="15">
        <v>9.9886764705881994</v>
      </c>
      <c r="W19" s="15">
        <v>9.9886764705881994</v>
      </c>
      <c r="X19" s="15">
        <v>9.9258823529411995</v>
      </c>
      <c r="Y19" s="15">
        <v>9.9258823529411995</v>
      </c>
      <c r="Z19" s="15">
        <v>9.9258823529411995</v>
      </c>
      <c r="AA19" s="15">
        <v>9.9055223880596994</v>
      </c>
      <c r="AB19" s="15">
        <v>9.9055223880596994</v>
      </c>
      <c r="AC19" s="15">
        <v>9.9258823529411995</v>
      </c>
      <c r="AD19" s="15">
        <v>9.9258823529411995</v>
      </c>
      <c r="AE19" s="15">
        <v>9.9258823529411995</v>
      </c>
      <c r="AF19" s="15">
        <v>9.9905970149254006</v>
      </c>
      <c r="AG19" s="15">
        <v>9.9905970149254006</v>
      </c>
      <c r="AH19" s="15">
        <v>9.9905970149254006</v>
      </c>
      <c r="AI19" s="15">
        <v>9.9905970149254006</v>
      </c>
      <c r="AJ19" s="15">
        <v>9.9905970149254006</v>
      </c>
      <c r="AK19" s="15">
        <v>9.9905970149254006</v>
      </c>
      <c r="AL19" s="15">
        <v>9.9905970149254006</v>
      </c>
      <c r="AM19" s="15">
        <v>9.9709090909090996</v>
      </c>
      <c r="AN19" s="15">
        <v>9.9709090909090996</v>
      </c>
      <c r="AO19" s="15">
        <v>9.9709090909090996</v>
      </c>
      <c r="AP19" s="15">
        <v>9.9709090909090996</v>
      </c>
      <c r="AQ19" s="15">
        <v>9.9709090909090996</v>
      </c>
      <c r="AR19" s="15">
        <v>9.9709090909090996</v>
      </c>
      <c r="AS19" s="15">
        <v>9.9905970149254006</v>
      </c>
      <c r="AT19" s="15">
        <v>9.9905970149254006</v>
      </c>
      <c r="AU19" s="15">
        <v>9.9905970149254006</v>
      </c>
      <c r="AV19" s="15">
        <v>9.9905970149254006</v>
      </c>
      <c r="AW19" s="15">
        <v>9.9905970149254006</v>
      </c>
      <c r="AX19" s="15">
        <v>9.9905970149254006</v>
      </c>
      <c r="AY19" s="15">
        <v>9.9905970149254006</v>
      </c>
      <c r="AZ19" s="15">
        <v>9.9905970149254006</v>
      </c>
      <c r="BA19" s="15">
        <v>9.9905970149254006</v>
      </c>
      <c r="BB19" s="15">
        <v>9.9905970149254006</v>
      </c>
      <c r="BC19" s="15">
        <v>9.9905970149254006</v>
      </c>
      <c r="BD19" s="15">
        <v>9.9905970149254006</v>
      </c>
      <c r="BE19" s="15">
        <v>9.9905970149254006</v>
      </c>
      <c r="BF19" s="15">
        <v>9.9816417910447992</v>
      </c>
      <c r="BG19" s="15">
        <v>9.9816417910447992</v>
      </c>
      <c r="BH19" s="15">
        <v>9.9816417910447992</v>
      </c>
      <c r="BI19" s="15">
        <v>9.9618181818182006</v>
      </c>
      <c r="BJ19" s="15">
        <v>9.9618181818182006</v>
      </c>
      <c r="BK19" s="15">
        <v>9.9618181818182006</v>
      </c>
      <c r="BL19" s="15">
        <v>9.9618181818182006</v>
      </c>
      <c r="BM19" s="15">
        <v>9.9893939393938993</v>
      </c>
      <c r="BN19" s="15">
        <v>9.9893939393938993</v>
      </c>
      <c r="BO19" s="15">
        <v>9.9893939393938993</v>
      </c>
      <c r="BP19" s="15">
        <v>9.9816417910447992</v>
      </c>
      <c r="BQ19" s="15">
        <v>9.9816417910447992</v>
      </c>
      <c r="BR19" s="15">
        <v>9.9816417910447992</v>
      </c>
      <c r="BS19" s="15">
        <v>9.9816417910447992</v>
      </c>
      <c r="BT19" s="15">
        <v>9.9816417910447992</v>
      </c>
      <c r="BU19" s="15">
        <v>10.009253731343</v>
      </c>
      <c r="BV19" s="15">
        <v>9.9905970149254006</v>
      </c>
      <c r="BW19" s="15">
        <v>9.9905970149254006</v>
      </c>
    </row>
    <row r="20" spans="1:75" ht="14.5" x14ac:dyDescent="0.35">
      <c r="A20" s="12" t="s">
        <v>92</v>
      </c>
      <c r="B20" s="12" t="s">
        <v>23</v>
      </c>
      <c r="C20" s="14">
        <v>7290003643004</v>
      </c>
      <c r="D20" s="15">
        <v>8.9</v>
      </c>
      <c r="E20" s="15">
        <v>8.9</v>
      </c>
      <c r="F20" s="15">
        <v>8.9</v>
      </c>
      <c r="G20" s="15">
        <v>8.9</v>
      </c>
      <c r="H20" s="15">
        <v>8.9</v>
      </c>
      <c r="I20" s="15">
        <v>8.9</v>
      </c>
      <c r="J20" s="15">
        <v>8.9</v>
      </c>
      <c r="K20" s="15">
        <v>8.9</v>
      </c>
      <c r="L20" s="15">
        <v>8.9</v>
      </c>
      <c r="M20" s="15">
        <v>8.9</v>
      </c>
      <c r="N20" s="15">
        <v>8.9</v>
      </c>
      <c r="O20" s="15">
        <v>8.9</v>
      </c>
      <c r="P20" s="15">
        <v>8.9</v>
      </c>
      <c r="Q20" s="15">
        <v>8.9</v>
      </c>
      <c r="R20" s="15">
        <v>8.9</v>
      </c>
      <c r="S20" s="15">
        <v>8.9</v>
      </c>
      <c r="T20" s="15">
        <v>8.9</v>
      </c>
      <c r="U20" s="15">
        <v>8.9</v>
      </c>
      <c r="V20" s="15">
        <v>8.9</v>
      </c>
      <c r="W20" s="15">
        <v>9.3699999999999992</v>
      </c>
      <c r="X20" s="15">
        <v>9.35</v>
      </c>
      <c r="Y20" s="15">
        <v>9.35</v>
      </c>
      <c r="Z20" s="15">
        <v>9.35</v>
      </c>
      <c r="AA20" s="15">
        <v>9.35</v>
      </c>
      <c r="AB20" s="15">
        <v>9.3699999999999992</v>
      </c>
      <c r="AC20" s="15">
        <v>9.35</v>
      </c>
      <c r="AD20" s="15">
        <v>9.35</v>
      </c>
      <c r="AE20" s="15">
        <v>9.35</v>
      </c>
      <c r="AF20" s="15">
        <v>9.35</v>
      </c>
      <c r="AG20" s="15">
        <v>9.35</v>
      </c>
      <c r="AH20" s="15">
        <v>9.3800000000000008</v>
      </c>
      <c r="AI20" s="15">
        <v>9.3800000000000008</v>
      </c>
      <c r="AJ20" s="15">
        <v>9.3800000000000008</v>
      </c>
      <c r="AK20" s="15">
        <v>14.529104477612</v>
      </c>
      <c r="AL20" s="15">
        <v>14.529104477612</v>
      </c>
      <c r="AM20" s="15">
        <v>14.529104477612</v>
      </c>
      <c r="AN20" s="15">
        <v>14.529104477612</v>
      </c>
      <c r="AO20" s="15">
        <v>14.529104477612</v>
      </c>
      <c r="AP20" s="15">
        <v>14.529104477612</v>
      </c>
      <c r="AQ20" s="15">
        <v>14.529104477612</v>
      </c>
      <c r="AR20" s="15">
        <v>14.529104477612</v>
      </c>
      <c r="AS20" s="15">
        <v>14.529104477612</v>
      </c>
      <c r="AT20" s="15">
        <v>14.508181818182001</v>
      </c>
      <c r="AU20" s="15">
        <v>14.508181818182001</v>
      </c>
      <c r="AV20" s="15">
        <v>14.529104477612</v>
      </c>
      <c r="AW20" s="15">
        <v>14.529104477612</v>
      </c>
      <c r="AX20" s="15">
        <v>14.529104477612</v>
      </c>
      <c r="AY20" s="15">
        <v>14.529104477612</v>
      </c>
      <c r="AZ20" s="15">
        <v>14.529104477612</v>
      </c>
      <c r="BA20" s="15">
        <v>14.508181818182001</v>
      </c>
      <c r="BB20" s="15">
        <v>14.529104477612</v>
      </c>
      <c r="BC20" s="15">
        <v>14.529104477612</v>
      </c>
      <c r="BD20" s="15">
        <v>14.529104477612</v>
      </c>
      <c r="BE20" s="15">
        <v>14.529104477612</v>
      </c>
      <c r="BF20" s="15">
        <v>14.529104477612</v>
      </c>
      <c r="BG20" s="15">
        <v>14.529104477612</v>
      </c>
      <c r="BH20" s="15">
        <v>14.529104477612</v>
      </c>
      <c r="BI20" s="15">
        <v>14.552121212121</v>
      </c>
      <c r="BJ20" s="15">
        <v>14.552121212121</v>
      </c>
      <c r="BK20" s="15">
        <v>14.529104477612</v>
      </c>
      <c r="BL20" s="15">
        <v>14.529104477612</v>
      </c>
      <c r="BM20" s="15">
        <v>14.529104477612</v>
      </c>
      <c r="BN20" s="15">
        <v>14.529104477612</v>
      </c>
      <c r="BO20" s="15">
        <v>14.529104477612</v>
      </c>
      <c r="BP20" s="15">
        <v>14.529104477612</v>
      </c>
      <c r="BQ20" s="15">
        <v>14.529104477612</v>
      </c>
      <c r="BR20" s="15">
        <v>14.529104477612</v>
      </c>
      <c r="BS20" s="15">
        <v>14.529104477612</v>
      </c>
      <c r="BT20" s="15">
        <v>14.508181818182001</v>
      </c>
      <c r="BU20" s="15">
        <v>14.529104477612</v>
      </c>
      <c r="BV20" s="15">
        <v>14.529104477612</v>
      </c>
      <c r="BW20" s="15">
        <v>14.529104477612</v>
      </c>
    </row>
    <row r="21" spans="1:75" ht="14.5" x14ac:dyDescent="0.35">
      <c r="A21" s="12" t="s">
        <v>92</v>
      </c>
      <c r="B21" s="12" t="s">
        <v>24</v>
      </c>
      <c r="C21" s="14">
        <v>8901537024014</v>
      </c>
      <c r="D21" s="15">
        <v>13.28</v>
      </c>
      <c r="E21" s="15">
        <v>13.28</v>
      </c>
      <c r="F21" s="15">
        <v>13.28</v>
      </c>
      <c r="G21" s="15">
        <v>13.28</v>
      </c>
      <c r="H21" s="15">
        <v>13.28</v>
      </c>
      <c r="I21" s="15">
        <v>13.28</v>
      </c>
      <c r="J21" s="15">
        <v>13.28</v>
      </c>
      <c r="K21" s="15">
        <v>13.28</v>
      </c>
      <c r="L21" s="15">
        <v>13.27</v>
      </c>
      <c r="M21" s="15">
        <v>13.28</v>
      </c>
      <c r="N21" s="15">
        <v>13.29</v>
      </c>
      <c r="O21" s="15">
        <v>13.29</v>
      </c>
      <c r="P21" s="15">
        <v>13.28</v>
      </c>
      <c r="Q21" s="15">
        <v>13.28</v>
      </c>
      <c r="R21" s="15">
        <v>13.28</v>
      </c>
      <c r="S21" s="15">
        <v>13.27</v>
      </c>
      <c r="T21" s="15">
        <v>13.27</v>
      </c>
      <c r="U21" s="15">
        <v>13.28</v>
      </c>
      <c r="V21" s="15">
        <v>13.28</v>
      </c>
      <c r="W21" s="15">
        <v>13.29</v>
      </c>
      <c r="X21" s="15">
        <v>13.195373134327999</v>
      </c>
      <c r="Y21" s="15">
        <v>13.193939393939001</v>
      </c>
      <c r="Z21" s="15">
        <v>13.195373134327999</v>
      </c>
      <c r="AA21" s="15">
        <v>13.186911764706</v>
      </c>
      <c r="AB21" s="15">
        <v>13.186911764706</v>
      </c>
      <c r="AC21" s="15">
        <v>13.186911764706</v>
      </c>
      <c r="AD21" s="15">
        <v>13.186911764706</v>
      </c>
      <c r="AE21" s="15">
        <v>13.186911764706</v>
      </c>
      <c r="AF21" s="15">
        <v>13.27</v>
      </c>
      <c r="AG21" s="15">
        <v>13.27</v>
      </c>
      <c r="AH21" s="15">
        <v>13.27</v>
      </c>
      <c r="AI21" s="15">
        <v>13.27</v>
      </c>
      <c r="AJ21" s="15">
        <v>13.27</v>
      </c>
      <c r="AK21" s="15">
        <v>13.27</v>
      </c>
      <c r="AL21" s="15">
        <v>13.27</v>
      </c>
      <c r="AM21" s="15">
        <v>13.27</v>
      </c>
      <c r="AN21" s="15">
        <v>13.27</v>
      </c>
      <c r="AO21" s="15">
        <v>13.27</v>
      </c>
      <c r="AP21" s="15">
        <v>13.25</v>
      </c>
      <c r="AQ21" s="15">
        <v>13.25</v>
      </c>
      <c r="AR21" s="15">
        <v>13.25</v>
      </c>
      <c r="AS21" s="15">
        <v>13.25</v>
      </c>
      <c r="AT21" s="15">
        <v>13.25</v>
      </c>
      <c r="AU21" s="15">
        <v>13.25</v>
      </c>
      <c r="AV21" s="15">
        <v>13.25</v>
      </c>
      <c r="AW21" s="15">
        <v>13.26</v>
      </c>
      <c r="AX21" s="15">
        <v>13.26</v>
      </c>
      <c r="AY21" s="15">
        <v>13.26</v>
      </c>
      <c r="AZ21" s="15">
        <v>13.26</v>
      </c>
      <c r="BA21" s="15">
        <v>13.25</v>
      </c>
      <c r="BB21" s="15">
        <v>13.26</v>
      </c>
      <c r="BC21" s="15">
        <v>13.26</v>
      </c>
      <c r="BD21" s="15">
        <v>13.28</v>
      </c>
      <c r="BE21" s="15">
        <v>13.28</v>
      </c>
      <c r="BF21" s="15">
        <v>13.28</v>
      </c>
      <c r="BG21" s="15">
        <v>13.28</v>
      </c>
      <c r="BH21" s="15">
        <v>13.28</v>
      </c>
      <c r="BI21" s="15">
        <v>13.28</v>
      </c>
      <c r="BJ21" s="15">
        <v>13.28</v>
      </c>
      <c r="BK21" s="15">
        <v>13.28</v>
      </c>
      <c r="BL21" s="15">
        <v>13.28</v>
      </c>
      <c r="BM21" s="15">
        <v>13.28</v>
      </c>
      <c r="BN21" s="15">
        <v>13.28</v>
      </c>
      <c r="BO21" s="15">
        <v>13.27</v>
      </c>
      <c r="BP21" s="15">
        <v>13.27</v>
      </c>
      <c r="BQ21" s="15">
        <v>13.27</v>
      </c>
      <c r="BR21" s="15">
        <v>13.26</v>
      </c>
      <c r="BS21" s="15">
        <v>13.27</v>
      </c>
      <c r="BT21" s="15">
        <v>13.27</v>
      </c>
      <c r="BU21" s="15">
        <v>13.27</v>
      </c>
      <c r="BV21" s="15">
        <v>13.27</v>
      </c>
      <c r="BW21" s="15">
        <v>13.28</v>
      </c>
    </row>
    <row r="22" spans="1:75" ht="14.5" x14ac:dyDescent="0.35">
      <c r="A22" s="12" t="s">
        <v>92</v>
      </c>
      <c r="B22" s="12" t="s">
        <v>25</v>
      </c>
      <c r="C22" s="14">
        <v>7290100700396</v>
      </c>
      <c r="D22" s="15">
        <v>11.055151515152</v>
      </c>
      <c r="E22" s="15">
        <v>11.051875000000001</v>
      </c>
      <c r="F22" s="15">
        <v>11.053809523809999</v>
      </c>
      <c r="G22" s="15">
        <v>11.053809523809999</v>
      </c>
      <c r="H22" s="15">
        <v>11.05109375</v>
      </c>
      <c r="I22" s="15">
        <v>11.1034375</v>
      </c>
      <c r="J22" s="15">
        <v>11.129090909091</v>
      </c>
      <c r="K22" s="15">
        <v>11.12671641791</v>
      </c>
      <c r="L22" s="15">
        <v>11.12671641791</v>
      </c>
      <c r="M22" s="15">
        <v>11.12671641791</v>
      </c>
      <c r="N22" s="15">
        <v>11.12671641791</v>
      </c>
      <c r="O22" s="15">
        <v>11.12671641791</v>
      </c>
      <c r="P22" s="15">
        <v>13.07</v>
      </c>
      <c r="Q22" s="15">
        <v>10.226323529411999</v>
      </c>
      <c r="R22" s="15">
        <v>10.183880597014999</v>
      </c>
      <c r="S22" s="15">
        <v>10.183880597014999</v>
      </c>
      <c r="T22" s="15">
        <v>10.183880597014999</v>
      </c>
      <c r="U22" s="15">
        <v>10.140151515152001</v>
      </c>
      <c r="V22" s="15">
        <v>10.140151515152001</v>
      </c>
      <c r="W22" s="15">
        <v>10.140151515152001</v>
      </c>
      <c r="X22" s="15">
        <v>10.097692307692</v>
      </c>
      <c r="Y22" s="15">
        <v>10.097692307692</v>
      </c>
      <c r="Z22" s="15">
        <v>10.093939393938999</v>
      </c>
      <c r="AA22" s="15">
        <v>10.093939393938999</v>
      </c>
      <c r="AB22" s="15">
        <v>10.093939393938999</v>
      </c>
      <c r="AC22" s="15">
        <v>10.093939393938999</v>
      </c>
      <c r="AD22" s="15">
        <v>10.093939393938999</v>
      </c>
      <c r="AE22" s="15">
        <v>10.143846153846001</v>
      </c>
      <c r="AF22" s="15">
        <v>10.187272727272999</v>
      </c>
      <c r="AG22" s="15">
        <v>10.187272727272999</v>
      </c>
      <c r="AH22" s="15">
        <v>10.187272727272999</v>
      </c>
      <c r="AI22" s="15">
        <v>10.187272727272999</v>
      </c>
      <c r="AJ22" s="15">
        <v>10.187272727272999</v>
      </c>
      <c r="AK22" s="15">
        <v>10.187272727272999</v>
      </c>
      <c r="AL22" s="15">
        <v>10.143846153846001</v>
      </c>
      <c r="AM22" s="15">
        <v>10.187272727272999</v>
      </c>
      <c r="AN22" s="15">
        <v>10.187272727272999</v>
      </c>
      <c r="AO22" s="15">
        <v>10.230149253731</v>
      </c>
      <c r="AP22" s="15">
        <v>10.230149253731</v>
      </c>
      <c r="AQ22" s="15">
        <v>10.230149253731</v>
      </c>
      <c r="AR22" s="15">
        <v>10.230149253731</v>
      </c>
      <c r="AS22" s="15">
        <v>10.187272727272999</v>
      </c>
      <c r="AT22" s="15">
        <v>10.187272727272999</v>
      </c>
      <c r="AU22" s="15">
        <v>10.187272727272999</v>
      </c>
      <c r="AV22" s="15">
        <v>10.187272727272999</v>
      </c>
      <c r="AW22" s="15">
        <v>10.187272727272999</v>
      </c>
      <c r="AX22" s="15">
        <v>10.187272727272999</v>
      </c>
      <c r="AY22" s="15">
        <v>10.187272727272999</v>
      </c>
      <c r="AZ22" s="15">
        <v>10.187272727272999</v>
      </c>
      <c r="BA22" s="15">
        <v>10.143846153846001</v>
      </c>
      <c r="BB22" s="15">
        <v>10.143846153846001</v>
      </c>
      <c r="BC22" s="15">
        <v>10.187272727272999</v>
      </c>
      <c r="BD22" s="15">
        <v>10.187272727272999</v>
      </c>
      <c r="BE22" s="15">
        <v>10.187272727272999</v>
      </c>
      <c r="BF22" s="15">
        <v>10.178181818182001</v>
      </c>
      <c r="BG22" s="15">
        <v>10.178181818182001</v>
      </c>
      <c r="BH22" s="15">
        <v>10.178181818182001</v>
      </c>
      <c r="BI22" s="15">
        <v>10.12921875</v>
      </c>
      <c r="BJ22" s="15">
        <v>10.178181818182001</v>
      </c>
      <c r="BK22" s="15">
        <v>10.178181818182001</v>
      </c>
      <c r="BL22" s="15">
        <v>10.178181818182001</v>
      </c>
      <c r="BM22" s="15">
        <v>10.235151515151999</v>
      </c>
      <c r="BN22" s="15">
        <v>10.235151515151999</v>
      </c>
      <c r="BO22" s="15">
        <v>10.235151515151999</v>
      </c>
      <c r="BP22" s="15">
        <v>10.178181818182001</v>
      </c>
      <c r="BQ22" s="15">
        <v>10.178181818182001</v>
      </c>
      <c r="BR22" s="15">
        <v>10.178181818182001</v>
      </c>
      <c r="BS22" s="15">
        <v>10.178181818182001</v>
      </c>
      <c r="BT22" s="15">
        <v>10.134615384615</v>
      </c>
      <c r="BU22" s="15">
        <v>10.235151515151999</v>
      </c>
      <c r="BV22" s="15">
        <v>10.235151515151999</v>
      </c>
      <c r="BW22" s="15">
        <v>10.235151515151999</v>
      </c>
    </row>
    <row r="23" spans="1:75" ht="14.5" x14ac:dyDescent="0.35">
      <c r="A23" s="12" t="s">
        <v>92</v>
      </c>
      <c r="B23" s="12" t="s">
        <v>26</v>
      </c>
      <c r="C23" s="14">
        <v>7290000057118</v>
      </c>
      <c r="D23" s="15">
        <v>26.063906249999999</v>
      </c>
      <c r="E23" s="15">
        <v>26.064923076923002</v>
      </c>
      <c r="F23" s="15">
        <v>26.064923076923002</v>
      </c>
      <c r="G23" s="15">
        <v>26.064923076923002</v>
      </c>
      <c r="H23" s="15">
        <v>26.065909090908999</v>
      </c>
      <c r="I23" s="15">
        <v>26.064923076923002</v>
      </c>
      <c r="J23" s="15">
        <v>26.064923076923002</v>
      </c>
      <c r="K23" s="15">
        <v>26.064923076923002</v>
      </c>
      <c r="L23" s="15">
        <v>26.063906249999999</v>
      </c>
      <c r="M23" s="15">
        <v>26.064923076923002</v>
      </c>
      <c r="N23" s="15">
        <v>26.033333333333001</v>
      </c>
      <c r="O23" s="15">
        <v>26.033333333333001</v>
      </c>
      <c r="P23" s="15">
        <v>26.033333333333001</v>
      </c>
      <c r="Q23" s="15">
        <v>26.034375000000001</v>
      </c>
      <c r="R23" s="15">
        <v>26.033333333333001</v>
      </c>
      <c r="S23" s="15">
        <v>26.1</v>
      </c>
      <c r="T23" s="15">
        <v>25.449354838710001</v>
      </c>
      <c r="U23" s="15">
        <v>25.474769230768999</v>
      </c>
      <c r="V23" s="15">
        <v>25.484545454545</v>
      </c>
      <c r="W23" s="15">
        <v>25.460307692308</v>
      </c>
      <c r="X23" s="15">
        <v>25.445846153845999</v>
      </c>
      <c r="Y23" s="15">
        <v>25.445846153845999</v>
      </c>
      <c r="Z23" s="15">
        <v>25.424153846153999</v>
      </c>
      <c r="AA23" s="15">
        <v>25.395230769230999</v>
      </c>
      <c r="AB23" s="15">
        <v>25.395230769230999</v>
      </c>
      <c r="AC23" s="15">
        <v>25.395230769230999</v>
      </c>
      <c r="AD23" s="15">
        <v>25.399687499999999</v>
      </c>
      <c r="AE23" s="15">
        <v>25.399687499999999</v>
      </c>
      <c r="AF23" s="15">
        <v>25.399687499999999</v>
      </c>
      <c r="AG23" s="15">
        <v>25.399687499999999</v>
      </c>
      <c r="AH23" s="15">
        <v>24.568153846154001</v>
      </c>
      <c r="AI23" s="15">
        <v>24.568153846154001</v>
      </c>
      <c r="AJ23" s="15">
        <v>25.003846153845998</v>
      </c>
      <c r="AK23" s="15">
        <v>25.036153846154001</v>
      </c>
      <c r="AL23" s="15">
        <v>24.98796875</v>
      </c>
      <c r="AM23" s="15">
        <v>24.977656249999999</v>
      </c>
      <c r="AN23" s="15">
        <v>25</v>
      </c>
      <c r="AO23" s="15">
        <v>25.001639344261999</v>
      </c>
      <c r="AP23" s="15">
        <v>25.001639344261999</v>
      </c>
      <c r="AQ23" s="15">
        <v>25.017741935484</v>
      </c>
      <c r="AR23" s="15">
        <v>25.017741935484</v>
      </c>
      <c r="AS23" s="15">
        <v>25</v>
      </c>
      <c r="AT23" s="15">
        <v>25</v>
      </c>
      <c r="AU23" s="15">
        <v>25</v>
      </c>
      <c r="AV23" s="15">
        <v>25.933333333333</v>
      </c>
      <c r="AW23" s="15">
        <v>25.966666666666999</v>
      </c>
      <c r="AX23" s="15">
        <v>26.01</v>
      </c>
      <c r="AY23" s="15">
        <v>26.01</v>
      </c>
      <c r="AZ23" s="15">
        <v>26.01</v>
      </c>
      <c r="BA23" s="15">
        <v>26.01</v>
      </c>
      <c r="BB23" s="15">
        <v>26</v>
      </c>
      <c r="BC23" s="15">
        <v>26</v>
      </c>
      <c r="BD23" s="15">
        <v>26</v>
      </c>
      <c r="BE23" s="15">
        <v>25.99</v>
      </c>
      <c r="BF23" s="15">
        <v>25.99</v>
      </c>
      <c r="BG23" s="15">
        <v>25.99</v>
      </c>
      <c r="BH23" s="15">
        <v>26</v>
      </c>
      <c r="BI23" s="15">
        <v>25.99</v>
      </c>
      <c r="BJ23" s="15">
        <v>25.99</v>
      </c>
      <c r="BK23" s="15">
        <v>25.99</v>
      </c>
      <c r="BL23" s="15">
        <v>26.01</v>
      </c>
      <c r="BM23" s="15">
        <v>26.01</v>
      </c>
      <c r="BN23" s="15">
        <v>26.01</v>
      </c>
      <c r="BO23" s="15">
        <v>26.01</v>
      </c>
      <c r="BP23" s="15">
        <v>26.01</v>
      </c>
      <c r="BQ23" s="15">
        <v>26.01</v>
      </c>
      <c r="BR23" s="15">
        <v>26.01</v>
      </c>
      <c r="BS23" s="15">
        <v>26.01</v>
      </c>
      <c r="BT23" s="15">
        <v>26.01</v>
      </c>
      <c r="BU23" s="15">
        <v>26.01</v>
      </c>
      <c r="BV23" s="15">
        <v>26.01</v>
      </c>
      <c r="BW23" s="15">
        <v>26.01</v>
      </c>
    </row>
    <row r="24" spans="1:75" ht="14.5" x14ac:dyDescent="0.35">
      <c r="A24" s="12" t="s">
        <v>92</v>
      </c>
      <c r="B24" s="12" t="s">
        <v>27</v>
      </c>
      <c r="C24" s="14">
        <v>7290102394463</v>
      </c>
      <c r="D24" s="15">
        <v>32.15</v>
      </c>
      <c r="E24" s="15">
        <v>32.15</v>
      </c>
      <c r="F24" s="15">
        <v>32.15</v>
      </c>
      <c r="G24" s="15">
        <v>32.15</v>
      </c>
      <c r="H24" s="15">
        <v>32.15</v>
      </c>
      <c r="I24" s="15">
        <v>32.15</v>
      </c>
      <c r="J24" s="15">
        <v>32.15</v>
      </c>
      <c r="K24" s="15">
        <v>32.14</v>
      </c>
      <c r="L24" s="15">
        <v>32.14</v>
      </c>
      <c r="M24" s="15">
        <v>32.14</v>
      </c>
      <c r="N24" s="15">
        <v>32.14</v>
      </c>
      <c r="O24" s="15">
        <v>32.15</v>
      </c>
      <c r="P24" s="15">
        <v>32.15</v>
      </c>
      <c r="Q24" s="15">
        <v>32.15</v>
      </c>
      <c r="R24" s="15">
        <v>32.15</v>
      </c>
      <c r="S24" s="15">
        <v>32.14</v>
      </c>
      <c r="T24" s="15">
        <v>31.766031746031999</v>
      </c>
      <c r="U24" s="15">
        <v>31.766031746031999</v>
      </c>
      <c r="V24" s="15">
        <v>31.766031746031999</v>
      </c>
      <c r="W24" s="15">
        <v>31.753064516129001</v>
      </c>
      <c r="X24" s="15">
        <v>31.766031746031999</v>
      </c>
      <c r="Y24" s="15">
        <v>31.759047619048001</v>
      </c>
      <c r="Z24" s="15">
        <v>31.771875000000001</v>
      </c>
      <c r="AA24" s="15">
        <v>31.766031746031999</v>
      </c>
      <c r="AB24" s="15">
        <v>31.778906249999999</v>
      </c>
      <c r="AC24" s="15">
        <v>31.784615384615002</v>
      </c>
      <c r="AD24" s="15">
        <v>31.778906249999999</v>
      </c>
      <c r="AE24" s="15">
        <v>31.511428571429001</v>
      </c>
      <c r="AF24" s="15">
        <v>31.537692307692001</v>
      </c>
      <c r="AG24" s="15">
        <v>31.537692307692001</v>
      </c>
      <c r="AH24" s="15">
        <v>31.521249999999998</v>
      </c>
      <c r="AI24" s="15">
        <v>31.537692307692001</v>
      </c>
      <c r="AJ24" s="15">
        <v>31.537692307692001</v>
      </c>
      <c r="AK24" s="15">
        <v>31.537692307692001</v>
      </c>
      <c r="AL24" s="15">
        <v>31.521249999999998</v>
      </c>
      <c r="AM24" s="15">
        <v>31.766031746031999</v>
      </c>
      <c r="AN24" s="15">
        <v>31.766031746031999</v>
      </c>
      <c r="AO24" s="15">
        <v>31.766031746031999</v>
      </c>
      <c r="AP24" s="15">
        <v>31.766031746031999</v>
      </c>
      <c r="AQ24" s="15">
        <v>31.766031746031999</v>
      </c>
      <c r="AR24" s="15">
        <v>31.76</v>
      </c>
      <c r="AS24" s="15">
        <v>31.766031746031999</v>
      </c>
      <c r="AT24" s="15">
        <v>31.766031746031999</v>
      </c>
      <c r="AU24" s="15">
        <v>31.76</v>
      </c>
      <c r="AV24" s="15">
        <v>31.778906249999999</v>
      </c>
      <c r="AW24" s="15">
        <v>31.778906249999999</v>
      </c>
      <c r="AX24" s="15">
        <v>31.778906249999999</v>
      </c>
      <c r="AY24" s="15">
        <v>31.766031746031999</v>
      </c>
      <c r="AZ24" s="15">
        <v>31.76</v>
      </c>
      <c r="BA24" s="15">
        <v>31.773015873016</v>
      </c>
      <c r="BB24" s="15">
        <v>31.76</v>
      </c>
      <c r="BC24" s="15">
        <v>31.76</v>
      </c>
      <c r="BD24" s="15">
        <v>31.76</v>
      </c>
      <c r="BE24" s="15">
        <v>31.766031746031999</v>
      </c>
      <c r="BF24" s="15">
        <v>31.766031746031999</v>
      </c>
      <c r="BG24" s="15">
        <v>31.753064516129001</v>
      </c>
      <c r="BH24" s="15">
        <v>31.753064516129001</v>
      </c>
      <c r="BI24" s="15">
        <v>31.78</v>
      </c>
      <c r="BJ24" s="15">
        <v>31.78</v>
      </c>
      <c r="BK24" s="15">
        <v>31.78</v>
      </c>
      <c r="BL24" s="15">
        <v>31.78</v>
      </c>
      <c r="BM24" s="15">
        <v>31.78</v>
      </c>
      <c r="BN24" s="15">
        <v>31.78</v>
      </c>
      <c r="BO24" s="15">
        <v>31.766031746031999</v>
      </c>
      <c r="BP24" s="15">
        <v>31.766031746031999</v>
      </c>
      <c r="BQ24" s="15">
        <v>31.76</v>
      </c>
      <c r="BR24" s="15">
        <v>31.766031746031999</v>
      </c>
      <c r="BS24" s="15">
        <v>31.766031746031999</v>
      </c>
      <c r="BT24" s="15">
        <v>32.14</v>
      </c>
      <c r="BU24" s="15">
        <v>32.14</v>
      </c>
      <c r="BV24" s="15">
        <v>32.15</v>
      </c>
      <c r="BW24" s="15">
        <v>32.15</v>
      </c>
    </row>
    <row r="25" spans="1:75" ht="14.5" x14ac:dyDescent="0.35">
      <c r="A25" s="12" t="s">
        <v>92</v>
      </c>
      <c r="B25" s="12" t="s">
        <v>28</v>
      </c>
      <c r="C25" s="14">
        <v>7290000111186</v>
      </c>
      <c r="D25" s="15">
        <v>10.969117647059001</v>
      </c>
      <c r="E25" s="15">
        <v>10.969117647059001</v>
      </c>
      <c r="F25" s="15">
        <v>10.969117647059001</v>
      </c>
      <c r="G25" s="15">
        <v>10.969117647059001</v>
      </c>
      <c r="H25" s="15">
        <v>10.969117647059001</v>
      </c>
      <c r="I25" s="15">
        <v>10.969117647059001</v>
      </c>
      <c r="J25" s="15">
        <v>10.969117647059001</v>
      </c>
      <c r="K25" s="15">
        <v>10.969117647059001</v>
      </c>
      <c r="L25" s="15">
        <v>10.969117647059001</v>
      </c>
      <c r="M25" s="15">
        <v>10.969117647059001</v>
      </c>
      <c r="N25" s="15">
        <v>10.969117647059001</v>
      </c>
      <c r="O25" s="15">
        <v>10.969117647059001</v>
      </c>
      <c r="P25" s="15">
        <v>10.969117647059001</v>
      </c>
      <c r="Q25" s="15">
        <v>10.969117647059001</v>
      </c>
      <c r="R25" s="15">
        <v>10.969117647059001</v>
      </c>
      <c r="S25" s="15">
        <v>10.969117647059001</v>
      </c>
      <c r="T25" s="15">
        <v>10.969117647059001</v>
      </c>
      <c r="U25" s="15">
        <v>10.969117647059001</v>
      </c>
      <c r="V25" s="15">
        <v>10.969117647059001</v>
      </c>
      <c r="W25" s="15">
        <v>10.969117647059001</v>
      </c>
      <c r="X25" s="15">
        <v>10.887647058823999</v>
      </c>
      <c r="Y25" s="15">
        <v>10.887647058823999</v>
      </c>
      <c r="Z25" s="15">
        <v>10.887647058823999</v>
      </c>
      <c r="AA25" s="15">
        <v>10.887647058823999</v>
      </c>
      <c r="AB25" s="15">
        <v>10.887647058823999</v>
      </c>
      <c r="AC25" s="15">
        <v>10.887647058823999</v>
      </c>
      <c r="AD25" s="15">
        <v>10.887647058823999</v>
      </c>
      <c r="AE25" s="15">
        <v>10.887647058823999</v>
      </c>
      <c r="AF25" s="15">
        <v>10.887647058823999</v>
      </c>
      <c r="AG25" s="15">
        <v>10.887647058823999</v>
      </c>
      <c r="AH25" s="15">
        <v>10.007058823529</v>
      </c>
      <c r="AI25" s="15">
        <v>10.007058823529</v>
      </c>
      <c r="AJ25" s="15">
        <v>10.007058823529</v>
      </c>
      <c r="AK25" s="15">
        <v>10.10447761194</v>
      </c>
      <c r="AL25" s="15">
        <v>10.044776119403</v>
      </c>
      <c r="AM25" s="15">
        <v>10.044776119403</v>
      </c>
      <c r="AN25" s="15">
        <v>10.044776119403</v>
      </c>
      <c r="AO25" s="15">
        <v>10.044776119403</v>
      </c>
      <c r="AP25" s="15">
        <v>10.044776119403</v>
      </c>
      <c r="AQ25" s="15">
        <v>10.044776119403</v>
      </c>
      <c r="AR25" s="15">
        <v>10.044776119403</v>
      </c>
      <c r="AS25" s="15">
        <v>10.044776119403</v>
      </c>
      <c r="AT25" s="15">
        <v>10.044776119403</v>
      </c>
      <c r="AU25" s="15">
        <v>10.044776119403</v>
      </c>
      <c r="AV25" s="15">
        <v>10.909104477612001</v>
      </c>
      <c r="AW25" s="15">
        <v>10.938805970149</v>
      </c>
      <c r="AX25" s="15">
        <v>10.968656716418</v>
      </c>
      <c r="AY25" s="15">
        <v>10.968656716418</v>
      </c>
      <c r="AZ25" s="15">
        <v>10.968656716418</v>
      </c>
      <c r="BA25" s="15">
        <v>10.968656716418</v>
      </c>
      <c r="BB25" s="15">
        <v>10.968656716418</v>
      </c>
      <c r="BC25" s="15">
        <v>10.968656716418</v>
      </c>
      <c r="BD25" s="15">
        <v>10.968656716418</v>
      </c>
      <c r="BE25" s="15">
        <v>10.968656716418</v>
      </c>
      <c r="BF25" s="15">
        <v>10.968656716418</v>
      </c>
      <c r="BG25" s="15">
        <v>10.968656716418</v>
      </c>
      <c r="BH25" s="15">
        <v>10.968656716418</v>
      </c>
      <c r="BI25" s="15">
        <v>10.968656716418</v>
      </c>
      <c r="BJ25" s="15">
        <v>10.968656716418</v>
      </c>
      <c r="BK25" s="15">
        <v>10.968656716418</v>
      </c>
      <c r="BL25" s="15">
        <v>10.968656716418</v>
      </c>
      <c r="BM25" s="15">
        <v>10.968656716418</v>
      </c>
      <c r="BN25" s="15">
        <v>10.968656716418</v>
      </c>
      <c r="BO25" s="15">
        <v>10.958333333333</v>
      </c>
      <c r="BP25" s="15">
        <v>10.968656716418</v>
      </c>
      <c r="BQ25" s="15">
        <v>10.958333333333</v>
      </c>
      <c r="BR25" s="15">
        <v>10.958333333333</v>
      </c>
      <c r="BS25" s="15">
        <v>10.968656716418</v>
      </c>
      <c r="BT25" s="15">
        <v>10.968656716418</v>
      </c>
      <c r="BU25" s="15">
        <v>10.968656716418</v>
      </c>
      <c r="BV25" s="15">
        <v>10.968656716418</v>
      </c>
      <c r="BW25" s="15">
        <v>10.968656716418</v>
      </c>
    </row>
    <row r="26" spans="1:75" ht="14.5" x14ac:dyDescent="0.35">
      <c r="A26" s="12" t="s">
        <v>92</v>
      </c>
      <c r="B26" s="12" t="s">
        <v>29</v>
      </c>
      <c r="C26" s="14">
        <v>7290113192539</v>
      </c>
      <c r="D26" s="15">
        <v>7.13</v>
      </c>
      <c r="E26" s="15">
        <v>7.14</v>
      </c>
      <c r="F26" s="15">
        <v>7.12</v>
      </c>
      <c r="G26" s="15">
        <v>7.13</v>
      </c>
      <c r="H26" s="15">
        <v>7.14</v>
      </c>
      <c r="I26" s="15">
        <v>7.14</v>
      </c>
      <c r="J26" s="15">
        <v>7.13</v>
      </c>
      <c r="K26" s="15">
        <v>7.13</v>
      </c>
      <c r="L26" s="15">
        <v>7.18</v>
      </c>
      <c r="M26" s="15">
        <v>7.12</v>
      </c>
      <c r="N26" s="15">
        <v>7.11</v>
      </c>
      <c r="O26" s="15">
        <v>7.11</v>
      </c>
      <c r="P26" s="15">
        <v>7.1</v>
      </c>
      <c r="Q26" s="15">
        <v>7.13</v>
      </c>
      <c r="R26" s="15">
        <v>7.13</v>
      </c>
      <c r="S26" s="15">
        <v>7.12</v>
      </c>
      <c r="T26" s="15">
        <v>7.13</v>
      </c>
      <c r="U26" s="15">
        <v>7.13</v>
      </c>
      <c r="V26" s="15">
        <v>7.13</v>
      </c>
      <c r="W26" s="15">
        <v>7.13</v>
      </c>
      <c r="X26" s="15">
        <v>7.0763492063492004</v>
      </c>
      <c r="Y26" s="15">
        <v>7.0558064516129004</v>
      </c>
      <c r="Z26" s="15">
        <v>7.0450819672131004</v>
      </c>
      <c r="AA26" s="15">
        <v>7.0432203389831001</v>
      </c>
      <c r="AB26" s="15">
        <v>7.0540000000000003</v>
      </c>
      <c r="AC26" s="15">
        <v>7.0540000000000003</v>
      </c>
      <c r="AD26" s="15">
        <v>7.0540000000000003</v>
      </c>
      <c r="AE26" s="15">
        <v>7.0412280701754</v>
      </c>
      <c r="AF26" s="15">
        <v>7.0618965517241001</v>
      </c>
      <c r="AG26" s="15">
        <v>7.1</v>
      </c>
      <c r="AH26" s="15">
        <v>7.1</v>
      </c>
      <c r="AI26" s="15">
        <v>7.1</v>
      </c>
      <c r="AJ26" s="15">
        <v>7.1</v>
      </c>
      <c r="AK26" s="15">
        <v>7.09</v>
      </c>
      <c r="AL26" s="15">
        <v>7.12</v>
      </c>
      <c r="AM26" s="15">
        <v>7.1</v>
      </c>
      <c r="AN26" s="15">
        <v>7.12</v>
      </c>
      <c r="AO26" s="15">
        <v>7.12</v>
      </c>
      <c r="AP26" s="15">
        <v>7.12</v>
      </c>
      <c r="AQ26" s="15">
        <v>7.11</v>
      </c>
      <c r="AR26" s="15">
        <v>7.1</v>
      </c>
      <c r="AS26" s="15">
        <v>7.1</v>
      </c>
      <c r="AT26" s="15">
        <v>7.09</v>
      </c>
      <c r="AU26" s="15">
        <v>7.1</v>
      </c>
      <c r="AV26" s="15">
        <v>7.11</v>
      </c>
      <c r="AW26" s="15">
        <v>7.12</v>
      </c>
      <c r="AX26" s="15">
        <v>7.12</v>
      </c>
      <c r="AY26" s="15">
        <v>7.12</v>
      </c>
      <c r="AZ26" s="15">
        <v>7.11</v>
      </c>
      <c r="BA26" s="15">
        <v>7.14</v>
      </c>
      <c r="BB26" s="15">
        <v>7.12</v>
      </c>
      <c r="BC26" s="15">
        <v>7.13</v>
      </c>
      <c r="BD26" s="15">
        <v>7.13</v>
      </c>
      <c r="BE26" s="15">
        <v>7.12</v>
      </c>
      <c r="BF26" s="15">
        <v>7.12</v>
      </c>
      <c r="BG26" s="15">
        <v>7.14</v>
      </c>
      <c r="BH26" s="15">
        <v>7.13</v>
      </c>
      <c r="BI26" s="15">
        <v>7.1</v>
      </c>
      <c r="BJ26" s="15">
        <v>7.08</v>
      </c>
      <c r="BK26" s="15">
        <v>7.16</v>
      </c>
      <c r="BL26" s="15">
        <v>7.15</v>
      </c>
      <c r="BM26" s="15">
        <v>7.07</v>
      </c>
      <c r="BN26" s="15">
        <v>7.1</v>
      </c>
      <c r="BO26" s="15">
        <v>7.11</v>
      </c>
      <c r="BP26" s="15">
        <v>7.11</v>
      </c>
      <c r="BQ26" s="15">
        <v>7.13</v>
      </c>
      <c r="BR26" s="15">
        <v>7.12</v>
      </c>
      <c r="BS26" s="15">
        <v>7.12</v>
      </c>
      <c r="BT26" s="15">
        <v>7.12</v>
      </c>
      <c r="BU26" s="15">
        <v>7.13</v>
      </c>
      <c r="BV26" s="15">
        <v>7.12</v>
      </c>
      <c r="BW26" s="15">
        <v>7.15</v>
      </c>
    </row>
    <row r="27" spans="1:75" ht="14.5" x14ac:dyDescent="0.35">
      <c r="A27" s="12" t="s">
        <v>92</v>
      </c>
      <c r="B27" s="12" t="s">
        <v>30</v>
      </c>
      <c r="C27" s="14">
        <v>7290000208329</v>
      </c>
      <c r="D27" s="15">
        <v>7.45</v>
      </c>
      <c r="E27" s="15">
        <v>7.45</v>
      </c>
      <c r="F27" s="15">
        <v>7.45</v>
      </c>
      <c r="G27" s="15">
        <v>7.45</v>
      </c>
      <c r="H27" s="15">
        <v>7.45</v>
      </c>
      <c r="I27" s="15">
        <v>7.45</v>
      </c>
      <c r="J27" s="15">
        <v>7.45</v>
      </c>
      <c r="K27" s="15">
        <v>7.45</v>
      </c>
      <c r="L27" s="15">
        <v>7.45</v>
      </c>
      <c r="M27" s="15">
        <v>7.45</v>
      </c>
      <c r="N27" s="15">
        <v>7.45</v>
      </c>
      <c r="O27" s="15">
        <v>7.45</v>
      </c>
      <c r="P27" s="15">
        <v>7.6111764705881999</v>
      </c>
      <c r="Q27" s="15">
        <v>7.5920895522388001</v>
      </c>
      <c r="R27" s="15">
        <v>7.5910294117647004</v>
      </c>
      <c r="S27" s="15">
        <v>7.5910294117647004</v>
      </c>
      <c r="T27" s="15">
        <v>7.5910294117647004</v>
      </c>
      <c r="U27" s="15">
        <v>7.5910294117647004</v>
      </c>
      <c r="V27" s="15">
        <v>7.5910294117647004</v>
      </c>
      <c r="W27" s="15">
        <v>7.5736363636363997</v>
      </c>
      <c r="X27" s="15">
        <v>7.5372727272726996</v>
      </c>
      <c r="Y27" s="15">
        <v>7.5176923076923003</v>
      </c>
      <c r="Z27" s="15">
        <v>7.5551470588234997</v>
      </c>
      <c r="AA27" s="15">
        <v>7.5551470588234997</v>
      </c>
      <c r="AB27" s="15">
        <v>7.5551470588234997</v>
      </c>
      <c r="AC27" s="15">
        <v>7.5551470588234997</v>
      </c>
      <c r="AD27" s="15">
        <v>7.5551470588234997</v>
      </c>
      <c r="AE27" s="15">
        <v>7.5551470588234997</v>
      </c>
      <c r="AF27" s="15">
        <v>7.5551470588234997</v>
      </c>
      <c r="AG27" s="15">
        <v>7.5362686567164001</v>
      </c>
      <c r="AH27" s="15">
        <v>7.5362686567164001</v>
      </c>
      <c r="AI27" s="15">
        <v>7.5168181818182003</v>
      </c>
      <c r="AJ27" s="15">
        <v>7.5168181818182003</v>
      </c>
      <c r="AK27" s="15">
        <v>7.5546153846154001</v>
      </c>
      <c r="AL27" s="15">
        <v>7.5546153846154001</v>
      </c>
      <c r="AM27" s="15">
        <v>7.5350000000000001</v>
      </c>
      <c r="AN27" s="15">
        <v>6.8438461538461999</v>
      </c>
      <c r="AO27" s="15">
        <v>6.8438461538461999</v>
      </c>
      <c r="AP27" s="15">
        <v>6.8438461538461999</v>
      </c>
      <c r="AQ27" s="15">
        <v>6.8736363636364004</v>
      </c>
      <c r="AR27" s="15">
        <v>6.8736363636364004</v>
      </c>
      <c r="AS27" s="15">
        <v>6.8736363636364004</v>
      </c>
      <c r="AT27" s="15">
        <v>6.8736363636364004</v>
      </c>
      <c r="AU27" s="15">
        <v>6.9025373134328003</v>
      </c>
      <c r="AV27" s="15">
        <v>7.5741791044775999</v>
      </c>
      <c r="AW27" s="15">
        <v>7.5920895522388001</v>
      </c>
      <c r="AX27" s="15">
        <v>7.5920895522388001</v>
      </c>
      <c r="AY27" s="15">
        <v>7.5920895522388001</v>
      </c>
      <c r="AZ27" s="15">
        <v>7.5920895522388001</v>
      </c>
      <c r="BA27" s="15">
        <v>7.5920895522388001</v>
      </c>
      <c r="BB27" s="15">
        <v>7.5931818181818</v>
      </c>
      <c r="BC27" s="15">
        <v>7.5746153846153996</v>
      </c>
      <c r="BD27" s="15">
        <v>7.5736363636363997</v>
      </c>
      <c r="BE27" s="15">
        <v>7.5920895522388001</v>
      </c>
      <c r="BF27" s="15">
        <v>7.5920895522388001</v>
      </c>
      <c r="BG27" s="15">
        <v>7.5920895522388001</v>
      </c>
      <c r="BH27" s="15">
        <v>7.5546153846154001</v>
      </c>
      <c r="BI27" s="15">
        <v>7.5554687500000002</v>
      </c>
      <c r="BJ27" s="15">
        <v>7.5564516129032002</v>
      </c>
      <c r="BK27" s="15">
        <v>7.5357142857142998</v>
      </c>
      <c r="BL27" s="15">
        <v>7.5554687500000002</v>
      </c>
      <c r="BM27" s="15">
        <v>7.5148387096773996</v>
      </c>
      <c r="BN27" s="15">
        <v>7.5546153846154001</v>
      </c>
      <c r="BO27" s="15">
        <v>7.5736363636363997</v>
      </c>
      <c r="BP27" s="15">
        <v>7.5736363636363997</v>
      </c>
      <c r="BQ27" s="15">
        <v>7.5736363636363997</v>
      </c>
      <c r="BR27" s="15">
        <v>7.5546153846154001</v>
      </c>
      <c r="BS27" s="15">
        <v>7.5546153846154001</v>
      </c>
      <c r="BT27" s="15">
        <v>7.5350000000000001</v>
      </c>
      <c r="BU27" s="15">
        <v>7.5546153846154001</v>
      </c>
      <c r="BV27" s="15">
        <v>7.5920895522388001</v>
      </c>
      <c r="BW27" s="15">
        <v>7.5920895522388001</v>
      </c>
    </row>
    <row r="28" spans="1:75" ht="14.5" x14ac:dyDescent="0.35">
      <c r="A28" s="12" t="s">
        <v>92</v>
      </c>
      <c r="B28" s="12" t="s">
        <v>31</v>
      </c>
      <c r="C28" s="14">
        <v>7290000074184</v>
      </c>
      <c r="D28" s="15">
        <v>10.343529411764999</v>
      </c>
      <c r="E28" s="15">
        <v>10.343529411764999</v>
      </c>
      <c r="F28" s="15">
        <v>10.343529411764999</v>
      </c>
      <c r="G28" s="15">
        <v>10.343529411764999</v>
      </c>
      <c r="H28" s="15">
        <v>10.343529411764999</v>
      </c>
      <c r="I28" s="15">
        <v>10.343529411764999</v>
      </c>
      <c r="J28" s="15">
        <v>10.337164179104001</v>
      </c>
      <c r="K28" s="15">
        <v>10.337164179104001</v>
      </c>
      <c r="L28" s="15">
        <v>10.337164179104001</v>
      </c>
      <c r="M28" s="15">
        <v>10.343529411764999</v>
      </c>
      <c r="N28" s="15">
        <v>10.343529411764999</v>
      </c>
      <c r="O28" s="15">
        <v>10.343529411764999</v>
      </c>
      <c r="P28" s="15">
        <v>11.395294117647</v>
      </c>
      <c r="Q28" s="15">
        <v>10.395</v>
      </c>
      <c r="R28" s="15">
        <v>10.395</v>
      </c>
      <c r="S28" s="15">
        <v>10.395</v>
      </c>
      <c r="T28" s="15">
        <v>10.395</v>
      </c>
      <c r="U28" s="15">
        <v>10.395</v>
      </c>
      <c r="V28" s="15">
        <v>10.395</v>
      </c>
      <c r="W28" s="15">
        <v>10.395</v>
      </c>
      <c r="X28" s="15">
        <v>10.336176470588001</v>
      </c>
      <c r="Y28" s="15">
        <v>10.336176470588001</v>
      </c>
      <c r="Z28" s="15">
        <v>10.336176470588001</v>
      </c>
      <c r="AA28" s="15">
        <v>10.336176470588001</v>
      </c>
      <c r="AB28" s="15">
        <v>10.336176470588001</v>
      </c>
      <c r="AC28" s="15">
        <v>10.336176470588001</v>
      </c>
      <c r="AD28" s="15">
        <v>10.336176470588001</v>
      </c>
      <c r="AE28" s="15">
        <v>10.336176470588001</v>
      </c>
      <c r="AF28" s="15">
        <v>10.336176470588001</v>
      </c>
      <c r="AG28" s="15">
        <v>10.336176470588001</v>
      </c>
      <c r="AH28" s="15">
        <v>10.336176470588001</v>
      </c>
      <c r="AI28" s="15">
        <v>10.398358208955001</v>
      </c>
      <c r="AJ28" s="15">
        <v>10.398358208955001</v>
      </c>
      <c r="AK28" s="15">
        <v>10.398358208955001</v>
      </c>
      <c r="AL28" s="15">
        <v>10.398358208955001</v>
      </c>
      <c r="AM28" s="15">
        <v>10.398358208955001</v>
      </c>
      <c r="AN28" s="15">
        <v>10.398358208955001</v>
      </c>
      <c r="AO28" s="15">
        <v>10.398358208955001</v>
      </c>
      <c r="AP28" s="15">
        <v>10.398358208955001</v>
      </c>
      <c r="AQ28" s="15">
        <v>10.398358208955001</v>
      </c>
      <c r="AR28" s="15">
        <v>10.398358208955001</v>
      </c>
      <c r="AS28" s="15">
        <v>10.398358208955001</v>
      </c>
      <c r="AT28" s="15">
        <v>10.401818181817999</v>
      </c>
      <c r="AU28" s="15">
        <v>10.401818181817999</v>
      </c>
      <c r="AV28" s="15">
        <v>10.408153846154001</v>
      </c>
      <c r="AW28" s="15">
        <v>10.390923076923</v>
      </c>
      <c r="AX28" s="15">
        <v>10.390923076923</v>
      </c>
      <c r="AY28" s="15">
        <v>10.390923076923</v>
      </c>
      <c r="AZ28" s="15">
        <v>10.390923076923</v>
      </c>
      <c r="BA28" s="15">
        <v>10.398358208955001</v>
      </c>
      <c r="BB28" s="15">
        <v>10.398358208955001</v>
      </c>
      <c r="BC28" s="15">
        <v>10.384545454545</v>
      </c>
      <c r="BD28" s="15">
        <v>10.398358208955001</v>
      </c>
      <c r="BE28" s="15">
        <v>10.398358208955001</v>
      </c>
      <c r="BF28" s="15">
        <v>10.383731343283999</v>
      </c>
      <c r="BG28" s="15">
        <v>10.383731343283999</v>
      </c>
      <c r="BH28" s="15">
        <v>10.383731343283999</v>
      </c>
      <c r="BI28" s="15">
        <v>10.383731343283999</v>
      </c>
      <c r="BJ28" s="15">
        <v>10.325223880596999</v>
      </c>
      <c r="BK28" s="15">
        <v>10.325223880596999</v>
      </c>
      <c r="BL28" s="15">
        <v>10.325223880596999</v>
      </c>
      <c r="BM28" s="15">
        <v>10.363731343284</v>
      </c>
      <c r="BN28" s="15">
        <v>10.363731343284</v>
      </c>
      <c r="BO28" s="15">
        <v>10.363731343284</v>
      </c>
      <c r="BP28" s="15">
        <v>10.331818181818001</v>
      </c>
      <c r="BQ28" s="15">
        <v>10.331818181818001</v>
      </c>
      <c r="BR28" s="15">
        <v>10.331818181818001</v>
      </c>
      <c r="BS28" s="15">
        <v>10.331818181818001</v>
      </c>
      <c r="BT28" s="15">
        <v>11.379090909091</v>
      </c>
      <c r="BU28" s="15">
        <v>11.441666666667</v>
      </c>
      <c r="BV28" s="15">
        <v>11.441666666667</v>
      </c>
      <c r="BW28" s="15">
        <v>11.441666666667</v>
      </c>
    </row>
    <row r="29" spans="1:75" ht="14.5" x14ac:dyDescent="0.35">
      <c r="A29" s="12" t="s">
        <v>92</v>
      </c>
      <c r="B29" s="12" t="s">
        <v>32</v>
      </c>
      <c r="C29" s="14">
        <v>7290000060200</v>
      </c>
      <c r="D29" s="15">
        <v>6.05</v>
      </c>
      <c r="E29" s="15">
        <v>6.05</v>
      </c>
      <c r="F29" s="15">
        <v>6.05</v>
      </c>
      <c r="G29" s="15">
        <v>6.05</v>
      </c>
      <c r="H29" s="15">
        <v>6.05</v>
      </c>
      <c r="I29" s="15">
        <v>6.05</v>
      </c>
      <c r="J29" s="15">
        <v>6.05</v>
      </c>
      <c r="K29" s="15">
        <v>6.05</v>
      </c>
      <c r="L29" s="15">
        <v>6.05</v>
      </c>
      <c r="M29" s="15">
        <v>6.05</v>
      </c>
      <c r="N29" s="15">
        <v>6.05</v>
      </c>
      <c r="O29" s="15">
        <v>6.05</v>
      </c>
      <c r="P29" s="15">
        <v>6.06</v>
      </c>
      <c r="Q29" s="15">
        <v>6.06</v>
      </c>
      <c r="R29" s="15">
        <v>6.06</v>
      </c>
      <c r="S29" s="15">
        <v>6.06</v>
      </c>
      <c r="T29" s="15">
        <v>6.06</v>
      </c>
      <c r="U29" s="15">
        <v>6.06</v>
      </c>
      <c r="V29" s="15">
        <v>6.06</v>
      </c>
      <c r="W29" s="15">
        <v>6.06</v>
      </c>
      <c r="X29" s="15">
        <v>6.03</v>
      </c>
      <c r="Y29" s="15">
        <v>6.03</v>
      </c>
      <c r="Z29" s="15">
        <v>6.03</v>
      </c>
      <c r="AA29" s="15">
        <v>6.03</v>
      </c>
      <c r="AB29" s="15">
        <v>6.03</v>
      </c>
      <c r="AC29" s="15">
        <v>6.03</v>
      </c>
      <c r="AD29" s="15">
        <v>6.04</v>
      </c>
      <c r="AE29" s="15">
        <v>6.04</v>
      </c>
      <c r="AF29" s="15">
        <v>6.04</v>
      </c>
      <c r="AG29" s="15">
        <v>6.04</v>
      </c>
      <c r="AH29" s="15">
        <v>6.04</v>
      </c>
      <c r="AI29" s="15">
        <v>6.08</v>
      </c>
      <c r="AJ29" s="15">
        <v>6.08</v>
      </c>
      <c r="AK29" s="15">
        <v>6.08</v>
      </c>
      <c r="AL29" s="15">
        <v>6.08</v>
      </c>
      <c r="AM29" s="15">
        <v>6.06</v>
      </c>
      <c r="AN29" s="15">
        <v>6.06</v>
      </c>
      <c r="AO29" s="15">
        <v>6.06</v>
      </c>
      <c r="AP29" s="15">
        <v>6.06</v>
      </c>
      <c r="AQ29" s="15">
        <v>6.07</v>
      </c>
      <c r="AR29" s="15">
        <v>6.07</v>
      </c>
      <c r="AS29" s="15">
        <v>6.08</v>
      </c>
      <c r="AT29" s="15">
        <v>6.08</v>
      </c>
      <c r="AU29" s="15">
        <v>6.08</v>
      </c>
      <c r="AV29" s="15">
        <v>6.08</v>
      </c>
      <c r="AW29" s="15">
        <v>6.08</v>
      </c>
      <c r="AX29" s="15">
        <v>6.08</v>
      </c>
      <c r="AY29" s="15">
        <v>6.08</v>
      </c>
      <c r="AZ29" s="15">
        <v>6.08</v>
      </c>
      <c r="BA29" s="15">
        <v>6.07</v>
      </c>
      <c r="BB29" s="15">
        <v>6.07</v>
      </c>
      <c r="BC29" s="15">
        <v>6.07</v>
      </c>
      <c r="BD29" s="15">
        <v>6.07</v>
      </c>
      <c r="BE29" s="15">
        <v>6.07</v>
      </c>
      <c r="BF29" s="15">
        <v>6.07</v>
      </c>
      <c r="BG29" s="15">
        <v>6.07</v>
      </c>
      <c r="BH29" s="15">
        <v>6.07</v>
      </c>
      <c r="BI29" s="15">
        <v>6.07</v>
      </c>
      <c r="BJ29" s="15">
        <v>6.07</v>
      </c>
      <c r="BK29" s="15">
        <v>6.07</v>
      </c>
      <c r="BL29" s="15">
        <v>6.07</v>
      </c>
      <c r="BM29" s="15">
        <v>6.07</v>
      </c>
      <c r="BN29" s="15">
        <v>6.07</v>
      </c>
      <c r="BO29" s="15">
        <v>6.07</v>
      </c>
      <c r="BP29" s="15">
        <v>6.07</v>
      </c>
      <c r="BQ29" s="15">
        <v>6.07</v>
      </c>
      <c r="BR29" s="15">
        <v>6.07</v>
      </c>
      <c r="BS29" s="15">
        <v>6.07</v>
      </c>
      <c r="BT29" s="15">
        <v>6.1436363636364</v>
      </c>
      <c r="BU29" s="15">
        <v>6.1661194029850996</v>
      </c>
      <c r="BV29" s="15">
        <v>6.1661194029850996</v>
      </c>
      <c r="BW29" s="15">
        <v>6.1661194029850996</v>
      </c>
    </row>
    <row r="30" spans="1:75" ht="14.5" x14ac:dyDescent="0.35">
      <c r="A30" s="12" t="s">
        <v>92</v>
      </c>
      <c r="B30" s="12" t="s">
        <v>33</v>
      </c>
      <c r="C30" s="14">
        <v>7290000060903</v>
      </c>
      <c r="D30" s="15">
        <v>6.05</v>
      </c>
      <c r="E30" s="15">
        <v>6.05</v>
      </c>
      <c r="F30" s="15">
        <v>6.05</v>
      </c>
      <c r="G30" s="15">
        <v>6.05</v>
      </c>
      <c r="H30" s="15">
        <v>6.05</v>
      </c>
      <c r="I30" s="15">
        <v>6.05</v>
      </c>
      <c r="J30" s="15">
        <v>6.05</v>
      </c>
      <c r="K30" s="15">
        <v>6.05</v>
      </c>
      <c r="L30" s="15">
        <v>6.05</v>
      </c>
      <c r="M30" s="15">
        <v>6.05</v>
      </c>
      <c r="N30" s="15">
        <v>6.05</v>
      </c>
      <c r="O30" s="15">
        <v>6.05</v>
      </c>
      <c r="P30" s="15">
        <v>6.0824999999999996</v>
      </c>
      <c r="Q30" s="15">
        <v>6.05</v>
      </c>
      <c r="R30" s="15">
        <v>6.05</v>
      </c>
      <c r="S30" s="15">
        <v>6.05</v>
      </c>
      <c r="T30" s="15">
        <v>6.06</v>
      </c>
      <c r="U30" s="15">
        <v>6.06</v>
      </c>
      <c r="V30" s="15">
        <v>6.06</v>
      </c>
      <c r="W30" s="15">
        <v>6.06</v>
      </c>
      <c r="X30" s="15">
        <v>6.03</v>
      </c>
      <c r="Y30" s="15">
        <v>6.03</v>
      </c>
      <c r="Z30" s="15">
        <v>6.02</v>
      </c>
      <c r="AA30" s="15">
        <v>6.03</v>
      </c>
      <c r="AB30" s="15">
        <v>6.03</v>
      </c>
      <c r="AC30" s="15">
        <v>6.03</v>
      </c>
      <c r="AD30" s="15">
        <v>6.04</v>
      </c>
      <c r="AE30" s="15">
        <v>6.04</v>
      </c>
      <c r="AF30" s="15">
        <v>6.04</v>
      </c>
      <c r="AG30" s="15">
        <v>6.04</v>
      </c>
      <c r="AH30" s="15">
        <v>6.04</v>
      </c>
      <c r="AI30" s="15">
        <v>6.04</v>
      </c>
      <c r="AJ30" s="15">
        <v>6.04</v>
      </c>
      <c r="AK30" s="15">
        <v>6.0627941176471003</v>
      </c>
      <c r="AL30" s="15">
        <v>6.04</v>
      </c>
      <c r="AM30" s="15">
        <v>6.08</v>
      </c>
      <c r="AN30" s="15">
        <v>6.07</v>
      </c>
      <c r="AO30" s="15">
        <v>6.06</v>
      </c>
      <c r="AP30" s="15">
        <v>6.07</v>
      </c>
      <c r="AQ30" s="15">
        <v>6.07</v>
      </c>
      <c r="AR30" s="15">
        <v>6.07</v>
      </c>
      <c r="AS30" s="15">
        <v>6.08</v>
      </c>
      <c r="AT30" s="15">
        <v>6.08</v>
      </c>
      <c r="AU30" s="15">
        <v>6.08</v>
      </c>
      <c r="AV30" s="15">
        <v>6.08</v>
      </c>
      <c r="AW30" s="15">
        <v>6.07</v>
      </c>
      <c r="AX30" s="15">
        <v>6.07</v>
      </c>
      <c r="AY30" s="15">
        <v>6.06</v>
      </c>
      <c r="AZ30" s="15">
        <v>6.06</v>
      </c>
      <c r="BA30" s="15">
        <v>6.06</v>
      </c>
      <c r="BB30" s="15">
        <v>6.06</v>
      </c>
      <c r="BC30" s="15">
        <v>6.0830303030303003</v>
      </c>
      <c r="BD30" s="15">
        <v>6.08</v>
      </c>
      <c r="BE30" s="15">
        <v>6.08</v>
      </c>
      <c r="BF30" s="15">
        <v>6.08</v>
      </c>
      <c r="BG30" s="15">
        <v>6.08</v>
      </c>
      <c r="BH30" s="15">
        <v>6.08</v>
      </c>
      <c r="BI30" s="15">
        <v>6.08</v>
      </c>
      <c r="BJ30" s="15">
        <v>6.08</v>
      </c>
      <c r="BK30" s="15">
        <v>6.07</v>
      </c>
      <c r="BL30" s="15">
        <v>6.07</v>
      </c>
      <c r="BM30" s="15">
        <v>6.05</v>
      </c>
      <c r="BN30" s="15">
        <v>6.05</v>
      </c>
      <c r="BO30" s="15">
        <v>6.08</v>
      </c>
      <c r="BP30" s="15">
        <v>6.08</v>
      </c>
      <c r="BQ30" s="15">
        <v>6.08</v>
      </c>
      <c r="BR30" s="15">
        <v>6.08</v>
      </c>
      <c r="BS30" s="15">
        <v>6.08</v>
      </c>
      <c r="BT30" s="15">
        <v>6.1661194029850996</v>
      </c>
      <c r="BU30" s="15">
        <v>6.1436363636364</v>
      </c>
      <c r="BV30" s="15">
        <v>6.1436363636364</v>
      </c>
      <c r="BW30" s="15">
        <v>6.1215384615385</v>
      </c>
    </row>
    <row r="31" spans="1:75" ht="14.5" x14ac:dyDescent="0.35">
      <c r="A31" s="12" t="s">
        <v>92</v>
      </c>
      <c r="B31" s="12" t="s">
        <v>88</v>
      </c>
      <c r="C31" s="14">
        <v>7290000060408</v>
      </c>
      <c r="D31" s="15">
        <v>6.04</v>
      </c>
      <c r="E31" s="15">
        <v>6.05</v>
      </c>
      <c r="F31" s="15">
        <v>6.04</v>
      </c>
      <c r="G31" s="15">
        <v>6.04</v>
      </c>
      <c r="H31" s="15">
        <v>6.04</v>
      </c>
      <c r="I31" s="15">
        <v>6.04</v>
      </c>
      <c r="J31" s="15">
        <v>6.04</v>
      </c>
      <c r="K31" s="15">
        <v>6.03</v>
      </c>
      <c r="L31" s="15">
        <v>6.04</v>
      </c>
      <c r="M31" s="15">
        <v>6.04</v>
      </c>
      <c r="N31" s="15">
        <v>6.04</v>
      </c>
      <c r="O31" s="15">
        <v>6.04</v>
      </c>
      <c r="P31" s="15">
        <v>6.1649253731342997</v>
      </c>
      <c r="Q31" s="15">
        <v>6.05</v>
      </c>
      <c r="R31" s="15">
        <v>6.05</v>
      </c>
      <c r="S31" s="15">
        <v>6.05</v>
      </c>
      <c r="T31" s="15">
        <v>6.05</v>
      </c>
      <c r="U31" s="15">
        <v>6.05</v>
      </c>
      <c r="V31" s="15">
        <v>6.06</v>
      </c>
      <c r="W31" s="15">
        <v>6.06</v>
      </c>
      <c r="X31" s="15">
        <v>6.02</v>
      </c>
      <c r="Y31" s="15">
        <v>6.02</v>
      </c>
      <c r="Z31" s="15">
        <v>6.03</v>
      </c>
      <c r="AA31" s="15">
        <v>6.04</v>
      </c>
      <c r="AB31" s="15">
        <v>6.03</v>
      </c>
      <c r="AC31" s="15">
        <v>6.03</v>
      </c>
      <c r="AD31" s="15">
        <v>6.03</v>
      </c>
      <c r="AE31" s="15">
        <v>6.03</v>
      </c>
      <c r="AF31" s="15">
        <v>6.02</v>
      </c>
      <c r="AG31" s="15">
        <v>6.05</v>
      </c>
      <c r="AH31" s="15">
        <v>6.05</v>
      </c>
      <c r="AI31" s="15">
        <v>6.05</v>
      </c>
      <c r="AJ31" s="15">
        <v>6.06</v>
      </c>
      <c r="AK31" s="15">
        <v>6.1090322580644996</v>
      </c>
      <c r="AL31" s="15">
        <v>6.08</v>
      </c>
      <c r="AM31" s="15">
        <v>6.07</v>
      </c>
      <c r="AN31" s="15">
        <v>6.06</v>
      </c>
      <c r="AO31" s="15">
        <v>6.07</v>
      </c>
      <c r="AP31" s="15">
        <v>6.07</v>
      </c>
      <c r="AQ31" s="15">
        <v>6.07</v>
      </c>
      <c r="AR31" s="15">
        <v>6.06</v>
      </c>
      <c r="AS31" s="15">
        <v>6.07</v>
      </c>
      <c r="AT31" s="15">
        <v>6.07</v>
      </c>
      <c r="AU31" s="15">
        <v>6.07</v>
      </c>
      <c r="AV31" s="15">
        <v>6.07</v>
      </c>
      <c r="AW31" s="15">
        <v>6.07</v>
      </c>
      <c r="AX31" s="15">
        <v>6.07</v>
      </c>
      <c r="AY31" s="15">
        <v>6.06</v>
      </c>
      <c r="AZ31" s="15">
        <v>6.06</v>
      </c>
      <c r="BA31" s="15">
        <v>6.05</v>
      </c>
      <c r="BB31" s="15">
        <v>6.05</v>
      </c>
      <c r="BC31" s="15">
        <v>6.03</v>
      </c>
      <c r="BD31" s="15">
        <v>6.03</v>
      </c>
      <c r="BE31" s="15">
        <v>6.03</v>
      </c>
      <c r="BF31" s="15">
        <v>6.03</v>
      </c>
      <c r="BG31" s="15">
        <v>6.05</v>
      </c>
      <c r="BH31" s="15">
        <v>6.05</v>
      </c>
      <c r="BI31" s="15">
        <v>6.06</v>
      </c>
      <c r="BJ31" s="15">
        <v>6.06</v>
      </c>
      <c r="BK31" s="15">
        <v>6.05</v>
      </c>
      <c r="BL31" s="15">
        <v>6.05</v>
      </c>
      <c r="BM31" s="15">
        <v>6.03</v>
      </c>
      <c r="BN31" s="15">
        <v>6.05</v>
      </c>
      <c r="BO31" s="15">
        <v>6.06</v>
      </c>
      <c r="BP31" s="15">
        <v>6.06</v>
      </c>
      <c r="BQ31" s="15">
        <v>6.06</v>
      </c>
      <c r="BR31" s="15">
        <v>6.07</v>
      </c>
      <c r="BS31" s="15">
        <v>6.07</v>
      </c>
      <c r="BT31" s="15">
        <v>6.1253968253968001</v>
      </c>
      <c r="BU31" s="15">
        <v>6.1458461538462004</v>
      </c>
      <c r="BV31" s="15">
        <v>6.1436363636364</v>
      </c>
      <c r="BW31" s="15">
        <v>6.1458461538462004</v>
      </c>
    </row>
    <row r="32" spans="1:75" ht="14.5" x14ac:dyDescent="0.35">
      <c r="A32" s="12" t="s">
        <v>92</v>
      </c>
      <c r="B32" s="12" t="s">
        <v>34</v>
      </c>
      <c r="C32" s="14">
        <v>7290000144474</v>
      </c>
      <c r="D32" s="15">
        <v>13.561911764706</v>
      </c>
      <c r="E32" s="15">
        <v>13.561911764706</v>
      </c>
      <c r="F32" s="15">
        <v>13.561911764706</v>
      </c>
      <c r="G32" s="15">
        <v>13.561911764706</v>
      </c>
      <c r="H32" s="15">
        <v>13.561911764706</v>
      </c>
      <c r="I32" s="15">
        <v>13.561911764706</v>
      </c>
      <c r="J32" s="15">
        <v>13.576567164179</v>
      </c>
      <c r="K32" s="15">
        <v>13.561911764706</v>
      </c>
      <c r="L32" s="15">
        <v>13.561911764706</v>
      </c>
      <c r="M32" s="15">
        <v>13.590303030303</v>
      </c>
      <c r="N32" s="15">
        <v>13.534545454545</v>
      </c>
      <c r="O32" s="15">
        <v>13.561911764706</v>
      </c>
      <c r="P32" s="15">
        <v>12.1</v>
      </c>
      <c r="Q32" s="15">
        <v>12.1</v>
      </c>
      <c r="R32" s="15">
        <v>12.1</v>
      </c>
      <c r="S32" s="15">
        <v>12.1</v>
      </c>
      <c r="T32" s="15">
        <v>12.1</v>
      </c>
      <c r="U32" s="15">
        <v>12.1</v>
      </c>
      <c r="V32" s="15">
        <v>12.1</v>
      </c>
      <c r="W32" s="15">
        <v>12.1</v>
      </c>
      <c r="X32" s="15">
        <v>12.05</v>
      </c>
      <c r="Y32" s="15">
        <v>12.05</v>
      </c>
      <c r="Z32" s="15">
        <v>12.05</v>
      </c>
      <c r="AA32" s="15">
        <v>12.05</v>
      </c>
      <c r="AB32" s="15">
        <v>12.05</v>
      </c>
      <c r="AC32" s="15">
        <v>12.05</v>
      </c>
      <c r="AD32" s="15">
        <v>12.17</v>
      </c>
      <c r="AE32" s="15">
        <v>12.22</v>
      </c>
      <c r="AF32" s="15">
        <v>12.22</v>
      </c>
      <c r="AG32" s="15">
        <v>12.22</v>
      </c>
      <c r="AH32" s="15">
        <v>12.2</v>
      </c>
      <c r="AI32" s="15">
        <v>12.2</v>
      </c>
      <c r="AJ32" s="15">
        <v>12.2</v>
      </c>
      <c r="AK32" s="15">
        <v>12.2</v>
      </c>
      <c r="AL32" s="15">
        <v>12.2</v>
      </c>
      <c r="AM32" s="15">
        <v>12.2</v>
      </c>
      <c r="AN32" s="15">
        <v>12.22</v>
      </c>
      <c r="AO32" s="15">
        <v>12.22</v>
      </c>
      <c r="AP32" s="15">
        <v>12.22</v>
      </c>
      <c r="AQ32" s="15">
        <v>12.22</v>
      </c>
      <c r="AR32" s="15">
        <v>12.22</v>
      </c>
      <c r="AS32" s="15">
        <v>12.22</v>
      </c>
      <c r="AT32" s="15">
        <v>12.22</v>
      </c>
      <c r="AU32" s="15">
        <v>12.22</v>
      </c>
      <c r="AV32" s="15">
        <v>12.22</v>
      </c>
      <c r="AW32" s="15">
        <v>12.22</v>
      </c>
      <c r="AX32" s="15">
        <v>12.22</v>
      </c>
      <c r="AY32" s="15">
        <v>12.22</v>
      </c>
      <c r="AZ32" s="15">
        <v>12.22</v>
      </c>
      <c r="BA32" s="15">
        <v>12.22</v>
      </c>
      <c r="BB32" s="15">
        <v>12.22</v>
      </c>
      <c r="BC32" s="15">
        <v>12.22</v>
      </c>
      <c r="BD32" s="15">
        <v>12.22</v>
      </c>
      <c r="BE32" s="15">
        <v>12.22</v>
      </c>
      <c r="BF32" s="15">
        <v>12.22</v>
      </c>
      <c r="BG32" s="15">
        <v>12.22</v>
      </c>
      <c r="BH32" s="15">
        <v>12.19</v>
      </c>
      <c r="BI32" s="15">
        <v>12.22</v>
      </c>
      <c r="BJ32" s="15">
        <v>12.22</v>
      </c>
      <c r="BK32" s="15">
        <v>12.22</v>
      </c>
      <c r="BL32" s="15">
        <v>12.22</v>
      </c>
      <c r="BM32" s="15">
        <v>12.22</v>
      </c>
      <c r="BN32" s="15">
        <v>12.22</v>
      </c>
      <c r="BO32" s="15">
        <v>12.22</v>
      </c>
      <c r="BP32" s="15">
        <v>12.22</v>
      </c>
      <c r="BQ32" s="15">
        <v>12.22</v>
      </c>
      <c r="BR32" s="15">
        <v>12.22</v>
      </c>
      <c r="BS32" s="15">
        <v>12.22</v>
      </c>
      <c r="BT32" s="15">
        <v>12.19</v>
      </c>
      <c r="BU32" s="15">
        <v>12.19</v>
      </c>
      <c r="BV32" s="15">
        <v>12.19</v>
      </c>
      <c r="BW32" s="15">
        <v>12.19</v>
      </c>
    </row>
    <row r="33" spans="1:75" ht="14.5" x14ac:dyDescent="0.35">
      <c r="A33" s="12" t="s">
        <v>92</v>
      </c>
      <c r="B33" s="12" t="s">
        <v>35</v>
      </c>
      <c r="C33" s="14">
        <v>7290006983770</v>
      </c>
      <c r="D33" s="15">
        <v>12.91</v>
      </c>
      <c r="E33" s="15">
        <v>12.95</v>
      </c>
      <c r="F33" s="15">
        <v>12.99</v>
      </c>
      <c r="G33" s="15">
        <v>12.97</v>
      </c>
      <c r="H33" s="15">
        <v>12.99</v>
      </c>
      <c r="I33" s="15">
        <v>12.99</v>
      </c>
      <c r="J33" s="15">
        <v>12.99</v>
      </c>
      <c r="K33" s="15">
        <v>12.97</v>
      </c>
      <c r="L33" s="15">
        <v>13.04</v>
      </c>
      <c r="M33" s="15">
        <v>12.97</v>
      </c>
      <c r="N33" s="15">
        <v>12.89</v>
      </c>
      <c r="O33" s="15">
        <v>12.89</v>
      </c>
      <c r="P33" s="15">
        <v>12.017352941176</v>
      </c>
      <c r="Q33" s="15">
        <v>11.05</v>
      </c>
      <c r="R33" s="15">
        <v>11.04</v>
      </c>
      <c r="S33" s="15">
        <v>11.04</v>
      </c>
      <c r="T33" s="15">
        <v>11.05</v>
      </c>
      <c r="U33" s="15">
        <v>11.09</v>
      </c>
      <c r="V33" s="15">
        <v>11.09</v>
      </c>
      <c r="W33" s="15">
        <v>11.09</v>
      </c>
      <c r="X33" s="15">
        <v>11.02</v>
      </c>
      <c r="Y33" s="15">
        <v>11.02</v>
      </c>
      <c r="Z33" s="15">
        <v>11.02</v>
      </c>
      <c r="AA33" s="15">
        <v>10.99</v>
      </c>
      <c r="AB33" s="15">
        <v>10.99</v>
      </c>
      <c r="AC33" s="15">
        <v>10.99</v>
      </c>
      <c r="AD33" s="15">
        <v>10.98</v>
      </c>
      <c r="AE33" s="15">
        <v>11.01</v>
      </c>
      <c r="AF33" s="15">
        <v>11.01</v>
      </c>
      <c r="AG33" s="15">
        <v>11.08</v>
      </c>
      <c r="AH33" s="15">
        <v>11.07</v>
      </c>
      <c r="AI33" s="15">
        <v>11.06</v>
      </c>
      <c r="AJ33" s="15">
        <v>11.08</v>
      </c>
      <c r="AK33" s="15">
        <v>11.06</v>
      </c>
      <c r="AL33" s="15">
        <v>11.08</v>
      </c>
      <c r="AM33" s="15">
        <v>11.08</v>
      </c>
      <c r="AN33" s="15">
        <v>11.08</v>
      </c>
      <c r="AO33" s="15">
        <v>11.05</v>
      </c>
      <c r="AP33" s="15">
        <v>11.05</v>
      </c>
      <c r="AQ33" s="15">
        <v>11.05</v>
      </c>
      <c r="AR33" s="15">
        <v>11.05</v>
      </c>
      <c r="AS33" s="15">
        <v>11.06</v>
      </c>
      <c r="AT33" s="15">
        <v>11.06</v>
      </c>
      <c r="AU33" s="15">
        <v>11.08</v>
      </c>
      <c r="AV33" s="15">
        <v>11.07</v>
      </c>
      <c r="AW33" s="15">
        <v>11.08</v>
      </c>
      <c r="AX33" s="15">
        <v>11.07</v>
      </c>
      <c r="AY33" s="15">
        <v>11.08</v>
      </c>
      <c r="AZ33" s="15">
        <v>11.06</v>
      </c>
      <c r="BA33" s="15">
        <v>11.03</v>
      </c>
      <c r="BB33" s="15">
        <v>11.05</v>
      </c>
      <c r="BC33" s="15">
        <v>11.06</v>
      </c>
      <c r="BD33" s="15">
        <v>11.06</v>
      </c>
      <c r="BE33" s="15">
        <v>11.09</v>
      </c>
      <c r="BF33" s="15">
        <v>11.09</v>
      </c>
      <c r="BG33" s="15">
        <v>11.09</v>
      </c>
      <c r="BH33" s="15">
        <v>11.09</v>
      </c>
      <c r="BI33" s="15">
        <v>11.08</v>
      </c>
      <c r="BJ33" s="15">
        <v>11.08</v>
      </c>
      <c r="BK33" s="15">
        <v>11.07</v>
      </c>
      <c r="BL33" s="15">
        <v>11.06</v>
      </c>
      <c r="BM33" s="15">
        <v>11.07</v>
      </c>
      <c r="BN33" s="15">
        <v>11.07</v>
      </c>
      <c r="BO33" s="15">
        <v>11.07</v>
      </c>
      <c r="BP33" s="15">
        <v>11.07</v>
      </c>
      <c r="BQ33" s="15">
        <v>11.06</v>
      </c>
      <c r="BR33" s="15">
        <v>11.07</v>
      </c>
      <c r="BS33" s="15">
        <v>11.07</v>
      </c>
      <c r="BT33" s="15">
        <v>11.128275862069</v>
      </c>
      <c r="BU33" s="15">
        <v>11.092499999999999</v>
      </c>
      <c r="BV33" s="15">
        <v>11.156666666667</v>
      </c>
      <c r="BW33" s="15">
        <v>11.184918032786999</v>
      </c>
    </row>
    <row r="34" spans="1:75" ht="14.5" x14ac:dyDescent="0.35">
      <c r="A34" s="12" t="s">
        <v>92</v>
      </c>
      <c r="B34" s="12" t="s">
        <v>36</v>
      </c>
      <c r="C34" s="14">
        <v>7290006983787</v>
      </c>
      <c r="D34" s="15">
        <v>12.82</v>
      </c>
      <c r="E34" s="15">
        <v>12.81</v>
      </c>
      <c r="F34" s="15">
        <v>12.83</v>
      </c>
      <c r="G34" s="15">
        <v>12.82</v>
      </c>
      <c r="H34" s="15">
        <v>12.82</v>
      </c>
      <c r="I34" s="15">
        <v>12.83</v>
      </c>
      <c r="J34" s="15">
        <v>12.82</v>
      </c>
      <c r="K34" s="15">
        <v>12.76</v>
      </c>
      <c r="L34" s="15">
        <v>12.82</v>
      </c>
      <c r="M34" s="15">
        <v>12.82</v>
      </c>
      <c r="N34" s="15">
        <v>12.85</v>
      </c>
      <c r="O34" s="15">
        <v>12.84</v>
      </c>
      <c r="P34" s="15">
        <v>11.776567164178999</v>
      </c>
      <c r="Q34" s="15">
        <v>11.08</v>
      </c>
      <c r="R34" s="15">
        <v>11.08</v>
      </c>
      <c r="S34" s="15">
        <v>11.07</v>
      </c>
      <c r="T34" s="15">
        <v>11.07</v>
      </c>
      <c r="U34" s="15">
        <v>11.05</v>
      </c>
      <c r="V34" s="15">
        <v>11.05</v>
      </c>
      <c r="W34" s="15">
        <v>11.04</v>
      </c>
      <c r="X34" s="15">
        <v>10.97</v>
      </c>
      <c r="Y34" s="15">
        <v>10.94</v>
      </c>
      <c r="Z34" s="15">
        <v>10.97</v>
      </c>
      <c r="AA34" s="15">
        <v>10.98</v>
      </c>
      <c r="AB34" s="15">
        <v>10.97</v>
      </c>
      <c r="AC34" s="15">
        <v>10.99</v>
      </c>
      <c r="AD34" s="15">
        <v>10.97</v>
      </c>
      <c r="AE34" s="15">
        <v>11.07</v>
      </c>
      <c r="AF34" s="15">
        <v>11.07</v>
      </c>
      <c r="AG34" s="15">
        <v>11.09</v>
      </c>
      <c r="AH34" s="15">
        <v>11.07</v>
      </c>
      <c r="AI34" s="15">
        <v>11.07</v>
      </c>
      <c r="AJ34" s="15">
        <v>11.07</v>
      </c>
      <c r="AK34" s="15">
        <v>11.07</v>
      </c>
      <c r="AL34" s="15">
        <v>11.07</v>
      </c>
      <c r="AM34" s="15">
        <v>11.07</v>
      </c>
      <c r="AN34" s="15">
        <v>11.07</v>
      </c>
      <c r="AO34" s="15">
        <v>11.07</v>
      </c>
      <c r="AP34" s="15">
        <v>11.07</v>
      </c>
      <c r="AQ34" s="15">
        <v>11.06</v>
      </c>
      <c r="AR34" s="15">
        <v>11.06</v>
      </c>
      <c r="AS34" s="15">
        <v>11.06</v>
      </c>
      <c r="AT34" s="15">
        <v>11.05</v>
      </c>
      <c r="AU34" s="15">
        <v>11.05</v>
      </c>
      <c r="AV34" s="15">
        <v>11.05</v>
      </c>
      <c r="AW34" s="15">
        <v>11.05</v>
      </c>
      <c r="AX34" s="15">
        <v>11.06</v>
      </c>
      <c r="AY34" s="15">
        <v>11.05</v>
      </c>
      <c r="AZ34" s="15">
        <v>11.05</v>
      </c>
      <c r="BA34" s="15">
        <v>11.05</v>
      </c>
      <c r="BB34" s="15">
        <v>11.07</v>
      </c>
      <c r="BC34" s="15">
        <v>11.08</v>
      </c>
      <c r="BD34" s="15">
        <v>11.07</v>
      </c>
      <c r="BE34" s="15">
        <v>11.06</v>
      </c>
      <c r="BF34" s="15">
        <v>11.06</v>
      </c>
      <c r="BG34" s="15">
        <v>11.08</v>
      </c>
      <c r="BH34" s="15">
        <v>11.08</v>
      </c>
      <c r="BI34" s="15">
        <v>11.08</v>
      </c>
      <c r="BJ34" s="15">
        <v>11.08</v>
      </c>
      <c r="BK34" s="15">
        <v>11.08</v>
      </c>
      <c r="BL34" s="15">
        <v>11.08</v>
      </c>
      <c r="BM34" s="15">
        <v>11.07</v>
      </c>
      <c r="BN34" s="15">
        <v>11.08</v>
      </c>
      <c r="BO34" s="15">
        <v>11.09</v>
      </c>
      <c r="BP34" s="15">
        <v>11.08</v>
      </c>
      <c r="BQ34" s="15">
        <v>11.09</v>
      </c>
      <c r="BR34" s="15">
        <v>11.09</v>
      </c>
      <c r="BS34" s="15">
        <v>11.09</v>
      </c>
      <c r="BT34" s="15">
        <v>11.144615384614999</v>
      </c>
      <c r="BU34" s="15">
        <v>11.168749999999999</v>
      </c>
      <c r="BV34" s="15">
        <v>11.163793103448</v>
      </c>
      <c r="BW34" s="15">
        <v>11.163793103448</v>
      </c>
    </row>
    <row r="35" spans="1:75" ht="14.5" x14ac:dyDescent="0.35">
      <c r="A35" s="12" t="s">
        <v>92</v>
      </c>
      <c r="B35" s="12" t="s">
        <v>37</v>
      </c>
      <c r="C35" s="14">
        <v>7290112494351</v>
      </c>
      <c r="D35" s="15">
        <v>19.859206349206001</v>
      </c>
      <c r="E35" s="15">
        <v>19.858548387096999</v>
      </c>
      <c r="F35" s="15">
        <v>19.857166666666998</v>
      </c>
      <c r="G35" s="15">
        <v>19.857166666666998</v>
      </c>
      <c r="H35" s="15">
        <v>19.857166666666998</v>
      </c>
      <c r="I35" s="15">
        <v>19.899999999999999</v>
      </c>
      <c r="J35" s="15">
        <v>19.857166666666998</v>
      </c>
      <c r="K35" s="15">
        <v>19.857166666666998</v>
      </c>
      <c r="L35" s="15">
        <v>19.856440677965999</v>
      </c>
      <c r="M35" s="15">
        <v>19.856440677965999</v>
      </c>
      <c r="N35" s="15">
        <v>19.857166666666998</v>
      </c>
      <c r="O35" s="15">
        <v>19.859206349206001</v>
      </c>
      <c r="P35" s="15">
        <v>19.858548387096999</v>
      </c>
      <c r="Q35" s="15">
        <v>19.858548387096999</v>
      </c>
      <c r="R35" s="15">
        <v>19.857868852458999</v>
      </c>
      <c r="S35" s="15">
        <v>19.857166666666998</v>
      </c>
      <c r="T35" s="15">
        <v>19.857166666666998</v>
      </c>
      <c r="U35" s="15">
        <v>19.857166666666998</v>
      </c>
      <c r="V35" s="15">
        <v>19.857166666666998</v>
      </c>
      <c r="W35" s="15">
        <v>19.857166666666998</v>
      </c>
      <c r="X35" s="15">
        <v>19.691333333332999</v>
      </c>
      <c r="Y35" s="15">
        <v>19.691333333332999</v>
      </c>
      <c r="Z35" s="15">
        <v>19.687796610168999</v>
      </c>
      <c r="AA35" s="15">
        <v>19.687796610168999</v>
      </c>
      <c r="AB35" s="15">
        <v>19.694754098360999</v>
      </c>
      <c r="AC35" s="15">
        <v>19.694754098360999</v>
      </c>
      <c r="AD35" s="15">
        <v>19.691333333332999</v>
      </c>
      <c r="AE35" s="15">
        <v>19.694754098360999</v>
      </c>
      <c r="AF35" s="15">
        <v>19.857166666666998</v>
      </c>
      <c r="AG35" s="15">
        <v>19.858548387096999</v>
      </c>
      <c r="AH35" s="15">
        <v>18.526065573770001</v>
      </c>
      <c r="AI35" s="15">
        <v>18.526065573770001</v>
      </c>
      <c r="AJ35" s="15">
        <v>18.526065573770001</v>
      </c>
      <c r="AK35" s="15">
        <v>18.622033898304998</v>
      </c>
      <c r="AL35" s="15">
        <v>18.546666666667001</v>
      </c>
      <c r="AM35" s="15">
        <v>18.523728813559</v>
      </c>
      <c r="AN35" s="15">
        <v>18.55</v>
      </c>
      <c r="AO35" s="15">
        <v>18.526315789474001</v>
      </c>
      <c r="AP35" s="15">
        <v>18.577192982456001</v>
      </c>
      <c r="AQ35" s="15">
        <v>18.577192982456001</v>
      </c>
      <c r="AR35" s="15">
        <v>18.577192982456001</v>
      </c>
      <c r="AS35" s="15">
        <v>18.5</v>
      </c>
      <c r="AT35" s="15">
        <v>18.526315789474001</v>
      </c>
      <c r="AU35" s="15">
        <v>18.55</v>
      </c>
      <c r="AV35" s="15">
        <v>19.8</v>
      </c>
      <c r="AW35" s="15">
        <v>19.850000000000001</v>
      </c>
      <c r="AX35" s="15">
        <v>19.899999999999999</v>
      </c>
      <c r="AY35" s="15">
        <v>19.899999999999999</v>
      </c>
      <c r="AZ35" s="15">
        <v>19.899999999999999</v>
      </c>
      <c r="BA35" s="15">
        <v>19.899999999999999</v>
      </c>
      <c r="BB35" s="15">
        <v>19.899999999999999</v>
      </c>
      <c r="BC35" s="15">
        <v>19.899999999999999</v>
      </c>
      <c r="BD35" s="15">
        <v>19.899999999999999</v>
      </c>
      <c r="BE35" s="15">
        <v>19.899999999999999</v>
      </c>
      <c r="BF35" s="15">
        <v>19.850847457627001</v>
      </c>
      <c r="BG35" s="15">
        <v>19.850847457627001</v>
      </c>
      <c r="BH35" s="15">
        <v>19.850847457627001</v>
      </c>
      <c r="BI35" s="15">
        <v>19.850000000000001</v>
      </c>
      <c r="BJ35" s="15">
        <v>19.850847457627001</v>
      </c>
      <c r="BK35" s="15">
        <v>19.850847457627001</v>
      </c>
      <c r="BL35" s="15">
        <v>19.851666666667001</v>
      </c>
      <c r="BM35" s="15">
        <v>19.899999999999999</v>
      </c>
      <c r="BN35" s="15">
        <v>19.899999999999999</v>
      </c>
      <c r="BO35" s="15">
        <v>19.899999999999999</v>
      </c>
      <c r="BP35" s="15">
        <v>19.852459016392999</v>
      </c>
      <c r="BQ35" s="15">
        <v>19.851666666667001</v>
      </c>
      <c r="BR35" s="15">
        <v>19.850847457627001</v>
      </c>
      <c r="BS35" s="15">
        <v>19.851666666667001</v>
      </c>
      <c r="BT35" s="15">
        <v>19.851666666667001</v>
      </c>
      <c r="BU35" s="15">
        <v>19.899999999999999</v>
      </c>
      <c r="BV35" s="15">
        <v>19.899999999999999</v>
      </c>
      <c r="BW35" s="15">
        <v>19.899999999999999</v>
      </c>
    </row>
    <row r="36" spans="1:75" ht="14.5" x14ac:dyDescent="0.35">
      <c r="A36" s="12" t="s">
        <v>92</v>
      </c>
      <c r="B36" s="12" t="s">
        <v>38</v>
      </c>
      <c r="C36" s="14">
        <v>7290112495006</v>
      </c>
      <c r="D36" s="15">
        <v>26.987647058823999</v>
      </c>
      <c r="E36" s="15">
        <v>26.987647058823999</v>
      </c>
      <c r="F36" s="15">
        <v>26.987647058823999</v>
      </c>
      <c r="G36" s="15">
        <v>26.987647058823999</v>
      </c>
      <c r="H36" s="15">
        <v>26.987647058823999</v>
      </c>
      <c r="I36" s="15">
        <v>26.987647058823999</v>
      </c>
      <c r="J36" s="15">
        <v>26.987647058823999</v>
      </c>
      <c r="K36" s="15">
        <v>26.987647058823999</v>
      </c>
      <c r="L36" s="15">
        <v>26.987647058823999</v>
      </c>
      <c r="M36" s="15">
        <v>26.987647058823999</v>
      </c>
      <c r="N36" s="15">
        <v>26.987647058823999</v>
      </c>
      <c r="O36" s="15">
        <v>26.987647058823999</v>
      </c>
      <c r="P36" s="15">
        <v>26.987647058823999</v>
      </c>
      <c r="Q36" s="15">
        <v>26.987647058823999</v>
      </c>
      <c r="R36" s="15">
        <v>26.987647058823999</v>
      </c>
      <c r="S36" s="15">
        <v>26.987647058823999</v>
      </c>
      <c r="T36" s="15">
        <v>26.987647058823999</v>
      </c>
      <c r="U36" s="15">
        <v>26.987647058823999</v>
      </c>
      <c r="V36" s="15">
        <v>26.987647058823999</v>
      </c>
      <c r="W36" s="15">
        <v>26.956716417909998</v>
      </c>
      <c r="X36" s="15">
        <v>26.753134328358001</v>
      </c>
      <c r="Y36" s="15">
        <v>26.753134328358001</v>
      </c>
      <c r="Z36" s="15">
        <v>26.786617647059</v>
      </c>
      <c r="AA36" s="15">
        <v>26.786617647059</v>
      </c>
      <c r="AB36" s="15">
        <v>26.786617647059</v>
      </c>
      <c r="AC36" s="15">
        <v>26.786617647059</v>
      </c>
      <c r="AD36" s="15">
        <v>26.786617647059</v>
      </c>
      <c r="AE36" s="15">
        <v>26.786617647059</v>
      </c>
      <c r="AF36" s="15">
        <v>26.985820895522</v>
      </c>
      <c r="AG36" s="15">
        <v>26.985820895522</v>
      </c>
      <c r="AH36" s="15">
        <v>26.985820895522</v>
      </c>
      <c r="AI36" s="15">
        <v>26.985820895522</v>
      </c>
      <c r="AJ36" s="15">
        <v>26.985820895522</v>
      </c>
      <c r="AK36" s="15">
        <v>27.093432835821002</v>
      </c>
      <c r="AL36" s="15">
        <v>27.060447761193998</v>
      </c>
      <c r="AM36" s="15">
        <v>27.060447761193998</v>
      </c>
      <c r="AN36" s="15">
        <v>27.060447761193998</v>
      </c>
      <c r="AO36" s="15">
        <v>27.060447761193998</v>
      </c>
      <c r="AP36" s="15">
        <v>27.060447761193998</v>
      </c>
      <c r="AQ36" s="15">
        <v>27.060447761193998</v>
      </c>
      <c r="AR36" s="15">
        <v>27.060447761193998</v>
      </c>
      <c r="AS36" s="15">
        <v>27.060447761193998</v>
      </c>
      <c r="AT36" s="15">
        <v>27.060447761193998</v>
      </c>
      <c r="AU36" s="15">
        <v>27.060447761193998</v>
      </c>
      <c r="AV36" s="15">
        <v>27.060447761193998</v>
      </c>
      <c r="AW36" s="15">
        <v>27.060447761193998</v>
      </c>
      <c r="AX36" s="15">
        <v>27.060447761193998</v>
      </c>
      <c r="AY36" s="15">
        <v>27.060447761193998</v>
      </c>
      <c r="AZ36" s="15">
        <v>27.060447761193998</v>
      </c>
      <c r="BA36" s="15">
        <v>27.060447761193998</v>
      </c>
      <c r="BB36" s="15">
        <v>27.060447761193998</v>
      </c>
      <c r="BC36" s="15">
        <v>27.060447761193998</v>
      </c>
      <c r="BD36" s="15">
        <v>27.060447761193998</v>
      </c>
      <c r="BE36" s="15">
        <v>27.060447761193998</v>
      </c>
      <c r="BF36" s="15">
        <v>27.060447761193998</v>
      </c>
      <c r="BG36" s="15">
        <v>27.060447761193998</v>
      </c>
      <c r="BH36" s="15">
        <v>27.060447761193998</v>
      </c>
      <c r="BI36" s="15">
        <v>27.059696969697001</v>
      </c>
      <c r="BJ36" s="15">
        <v>27.059696969697001</v>
      </c>
      <c r="BK36" s="15">
        <v>27.059696969697001</v>
      </c>
      <c r="BL36" s="15">
        <v>27.059696969697001</v>
      </c>
      <c r="BM36" s="15">
        <v>27.059696969697001</v>
      </c>
      <c r="BN36" s="15">
        <v>27.059696969697001</v>
      </c>
      <c r="BO36" s="15">
        <v>27.059696969697001</v>
      </c>
      <c r="BP36" s="15">
        <v>27.060447761193998</v>
      </c>
      <c r="BQ36" s="15">
        <v>27.060447761193998</v>
      </c>
      <c r="BR36" s="15">
        <v>27.060447761193998</v>
      </c>
      <c r="BS36" s="15">
        <v>27.060447761193998</v>
      </c>
      <c r="BT36" s="15">
        <v>27.060447761193998</v>
      </c>
      <c r="BU36" s="15">
        <v>27.060447761193998</v>
      </c>
      <c r="BV36" s="15">
        <v>27.060447761193998</v>
      </c>
      <c r="BW36" s="15">
        <v>27.060447761193998</v>
      </c>
    </row>
    <row r="37" spans="1:75" ht="14.5" x14ac:dyDescent="0.35">
      <c r="A37" s="12" t="s">
        <v>92</v>
      </c>
      <c r="B37" s="12" t="s">
        <v>39</v>
      </c>
      <c r="C37" s="14">
        <v>7290000170053</v>
      </c>
      <c r="D37" s="15">
        <v>5.33</v>
      </c>
      <c r="E37" s="15">
        <v>5.33</v>
      </c>
      <c r="F37" s="15">
        <v>5.33</v>
      </c>
      <c r="G37" s="15">
        <v>5.33</v>
      </c>
      <c r="H37" s="15">
        <v>5.33</v>
      </c>
      <c r="I37" s="15">
        <v>5.33</v>
      </c>
      <c r="J37" s="15">
        <v>5.33</v>
      </c>
      <c r="K37" s="15">
        <v>5.33</v>
      </c>
      <c r="L37" s="15">
        <v>5.33</v>
      </c>
      <c r="M37" s="15">
        <v>5.33</v>
      </c>
      <c r="N37" s="15">
        <v>5.33</v>
      </c>
      <c r="O37" s="15">
        <v>5.33</v>
      </c>
      <c r="P37" s="15">
        <v>5.33</v>
      </c>
      <c r="Q37" s="15">
        <v>5.33</v>
      </c>
      <c r="R37" s="15">
        <v>5.33</v>
      </c>
      <c r="S37" s="15">
        <v>5.33</v>
      </c>
      <c r="T37" s="15">
        <v>5.33</v>
      </c>
      <c r="U37" s="15">
        <v>5.33</v>
      </c>
      <c r="V37" s="15">
        <v>5.33</v>
      </c>
      <c r="W37" s="15">
        <v>5.33</v>
      </c>
      <c r="X37" s="15">
        <v>5.29</v>
      </c>
      <c r="Y37" s="15">
        <v>5.29</v>
      </c>
      <c r="Z37" s="15">
        <v>5.29</v>
      </c>
      <c r="AA37" s="15">
        <v>5.29</v>
      </c>
      <c r="AB37" s="15">
        <v>5.3</v>
      </c>
      <c r="AC37" s="15">
        <v>5.3</v>
      </c>
      <c r="AD37" s="15">
        <v>5.3</v>
      </c>
      <c r="AE37" s="15">
        <v>5.3</v>
      </c>
      <c r="AF37" s="15">
        <v>5.3</v>
      </c>
      <c r="AG37" s="15">
        <v>5.3</v>
      </c>
      <c r="AH37" s="15">
        <v>5.03</v>
      </c>
      <c r="AI37" s="15">
        <v>5.0634848484847996</v>
      </c>
      <c r="AJ37" s="15">
        <v>5.0634848484847996</v>
      </c>
      <c r="AK37" s="15">
        <v>5.0634848484847996</v>
      </c>
      <c r="AL37" s="15">
        <v>5.0536363636364001</v>
      </c>
      <c r="AM37" s="15">
        <v>5.0536363636364001</v>
      </c>
      <c r="AN37" s="15">
        <v>5.0536363636364001</v>
      </c>
      <c r="AO37" s="15">
        <v>5.0536363636364001</v>
      </c>
      <c r="AP37" s="15">
        <v>5.0436363636364003</v>
      </c>
      <c r="AQ37" s="15">
        <v>5.0436363636364003</v>
      </c>
      <c r="AR37" s="15">
        <v>5.0436363636364003</v>
      </c>
      <c r="AS37" s="15">
        <v>5.0436363636364003</v>
      </c>
      <c r="AT37" s="15">
        <v>5.0534328358209004</v>
      </c>
      <c r="AU37" s="15">
        <v>5.0534328358209004</v>
      </c>
      <c r="AV37" s="15">
        <v>5.3391044776119001</v>
      </c>
      <c r="AW37" s="15">
        <v>5.3489552238806004</v>
      </c>
      <c r="AX37" s="15">
        <v>5.3489552238806004</v>
      </c>
      <c r="AY37" s="15">
        <v>5.3489552238806004</v>
      </c>
      <c r="AZ37" s="15">
        <v>5.3390909090909</v>
      </c>
      <c r="BA37" s="15">
        <v>5.3490909090908998</v>
      </c>
      <c r="BB37" s="15">
        <v>5.3490909090908998</v>
      </c>
      <c r="BC37" s="15">
        <v>5.3489552238806004</v>
      </c>
      <c r="BD37" s="15">
        <v>5.3489552238806004</v>
      </c>
      <c r="BE37" s="15">
        <v>5.3489552238806004</v>
      </c>
      <c r="BF37" s="15">
        <v>5.3489552238806004</v>
      </c>
      <c r="BG37" s="15">
        <v>5.3489552238806004</v>
      </c>
      <c r="BH37" s="15">
        <v>5.3489552238806004</v>
      </c>
      <c r="BI37" s="15">
        <v>5.3489552238806004</v>
      </c>
      <c r="BJ37" s="15">
        <v>5.3489552238806004</v>
      </c>
      <c r="BK37" s="15">
        <v>5.34</v>
      </c>
      <c r="BL37" s="15">
        <v>5.34</v>
      </c>
      <c r="BM37" s="15">
        <v>5.33</v>
      </c>
      <c r="BN37" s="15">
        <v>5.34</v>
      </c>
      <c r="BO37" s="15">
        <v>5.3489552238806004</v>
      </c>
      <c r="BP37" s="15">
        <v>5.3489552238806004</v>
      </c>
      <c r="BQ37" s="15">
        <v>5.3489552238806004</v>
      </c>
      <c r="BR37" s="15">
        <v>5.3489552238806004</v>
      </c>
      <c r="BS37" s="15">
        <v>5.3489552238806004</v>
      </c>
      <c r="BT37" s="15">
        <v>5.3668656716417997</v>
      </c>
      <c r="BU37" s="15">
        <v>5.3668656716417997</v>
      </c>
      <c r="BV37" s="15">
        <v>5.3668656716417997</v>
      </c>
      <c r="BW37" s="15">
        <v>5.3668656716417997</v>
      </c>
    </row>
    <row r="38" spans="1:75" ht="14.5" x14ac:dyDescent="0.35">
      <c r="A38" s="12" t="s">
        <v>92</v>
      </c>
      <c r="B38" s="12" t="s">
        <v>40</v>
      </c>
      <c r="C38" s="14">
        <v>7290005838002</v>
      </c>
      <c r="D38" s="15">
        <v>4</v>
      </c>
      <c r="E38" s="15">
        <v>4</v>
      </c>
      <c r="F38" s="15">
        <v>4</v>
      </c>
      <c r="G38" s="15">
        <v>4</v>
      </c>
      <c r="H38" s="15">
        <v>4</v>
      </c>
      <c r="I38" s="15">
        <v>4</v>
      </c>
      <c r="J38" s="15">
        <v>4</v>
      </c>
      <c r="K38" s="15">
        <v>4</v>
      </c>
      <c r="L38" s="15">
        <v>4</v>
      </c>
      <c r="M38" s="15">
        <v>4</v>
      </c>
      <c r="N38" s="15">
        <v>4</v>
      </c>
      <c r="O38" s="15">
        <v>4</v>
      </c>
      <c r="P38" s="15">
        <v>4</v>
      </c>
      <c r="Q38" s="15">
        <v>4</v>
      </c>
      <c r="R38" s="15">
        <v>4</v>
      </c>
      <c r="S38" s="15">
        <v>4</v>
      </c>
      <c r="T38" s="15">
        <v>4</v>
      </c>
      <c r="U38" s="15">
        <v>4</v>
      </c>
      <c r="V38" s="15">
        <v>4</v>
      </c>
      <c r="W38" s="15">
        <v>4</v>
      </c>
      <c r="X38" s="15">
        <v>4</v>
      </c>
      <c r="Y38" s="15">
        <v>4</v>
      </c>
      <c r="Z38" s="15">
        <v>4</v>
      </c>
      <c r="AA38" s="15">
        <v>4</v>
      </c>
      <c r="AB38" s="15">
        <v>4</v>
      </c>
      <c r="AC38" s="15">
        <v>4</v>
      </c>
      <c r="AD38" s="15">
        <v>4</v>
      </c>
      <c r="AE38" s="15">
        <v>3.9705882352941</v>
      </c>
      <c r="AF38" s="15">
        <v>3.9705882352941</v>
      </c>
      <c r="AG38" s="15">
        <v>3.9705882352941</v>
      </c>
      <c r="AH38" s="15">
        <v>3.9705882352941</v>
      </c>
      <c r="AI38" s="15">
        <v>3.9705882352941</v>
      </c>
      <c r="AJ38" s="15">
        <v>3.9705882352941</v>
      </c>
      <c r="AK38" s="15">
        <v>3.9705882352941</v>
      </c>
      <c r="AL38" s="15">
        <v>3.9705882352941</v>
      </c>
      <c r="AM38" s="15">
        <v>4</v>
      </c>
      <c r="AN38" s="15">
        <v>4</v>
      </c>
      <c r="AO38" s="15">
        <v>4</v>
      </c>
      <c r="AP38" s="15">
        <v>4</v>
      </c>
      <c r="AQ38" s="15">
        <v>4</v>
      </c>
      <c r="AR38" s="15">
        <v>4</v>
      </c>
      <c r="AS38" s="15">
        <v>4</v>
      </c>
      <c r="AT38" s="15">
        <v>4</v>
      </c>
      <c r="AU38" s="15">
        <v>4</v>
      </c>
      <c r="AV38" s="15">
        <v>4</v>
      </c>
      <c r="AW38" s="15">
        <v>4</v>
      </c>
      <c r="AX38" s="15">
        <v>4</v>
      </c>
      <c r="AY38" s="15">
        <v>4</v>
      </c>
      <c r="AZ38" s="15">
        <v>4</v>
      </c>
      <c r="BA38" s="15">
        <v>4</v>
      </c>
      <c r="BB38" s="15">
        <v>4</v>
      </c>
      <c r="BC38" s="15">
        <v>4</v>
      </c>
      <c r="BD38" s="15">
        <v>4</v>
      </c>
      <c r="BE38" s="15">
        <v>4</v>
      </c>
      <c r="BF38" s="15">
        <v>4</v>
      </c>
      <c r="BG38" s="15">
        <v>4</v>
      </c>
      <c r="BH38" s="15">
        <v>4</v>
      </c>
      <c r="BI38" s="15">
        <v>4</v>
      </c>
      <c r="BJ38" s="15">
        <v>4</v>
      </c>
      <c r="BK38" s="15">
        <v>4</v>
      </c>
      <c r="BL38" s="15">
        <v>4</v>
      </c>
      <c r="BM38" s="15">
        <v>4</v>
      </c>
      <c r="BN38" s="15">
        <v>4</v>
      </c>
      <c r="BO38" s="15">
        <v>4</v>
      </c>
      <c r="BP38" s="15">
        <v>4</v>
      </c>
      <c r="BQ38" s="15">
        <v>4</v>
      </c>
      <c r="BR38" s="15">
        <v>4</v>
      </c>
      <c r="BS38" s="15">
        <v>4</v>
      </c>
      <c r="BT38" s="15">
        <v>4</v>
      </c>
      <c r="BU38" s="15">
        <v>4</v>
      </c>
      <c r="BV38" s="15">
        <v>4</v>
      </c>
      <c r="BW38" s="15">
        <v>4</v>
      </c>
    </row>
    <row r="39" spans="1:75" ht="14.5" x14ac:dyDescent="0.35">
      <c r="A39" s="12" t="s">
        <v>92</v>
      </c>
      <c r="B39" s="12" t="s">
        <v>41</v>
      </c>
      <c r="C39" s="14">
        <v>72940761</v>
      </c>
      <c r="D39" s="15">
        <v>3.05</v>
      </c>
      <c r="E39" s="15">
        <v>3.05</v>
      </c>
      <c r="F39" s="15">
        <v>3.05</v>
      </c>
      <c r="G39" s="15">
        <v>3.05</v>
      </c>
      <c r="H39" s="15">
        <v>3.05</v>
      </c>
      <c r="I39" s="15">
        <v>3.05</v>
      </c>
      <c r="J39" s="15">
        <v>3.05</v>
      </c>
      <c r="K39" s="15">
        <v>3.05</v>
      </c>
      <c r="L39" s="15">
        <v>3.05</v>
      </c>
      <c r="M39" s="15">
        <v>3.05</v>
      </c>
      <c r="N39" s="15">
        <v>3.05</v>
      </c>
      <c r="O39" s="15">
        <v>3.05</v>
      </c>
      <c r="P39" s="15">
        <v>3.05</v>
      </c>
      <c r="Q39" s="15">
        <v>3.05</v>
      </c>
      <c r="R39" s="15">
        <v>3.05</v>
      </c>
      <c r="S39" s="15">
        <v>3.05</v>
      </c>
      <c r="T39" s="15">
        <v>3.05</v>
      </c>
      <c r="U39" s="15">
        <v>3.05</v>
      </c>
      <c r="V39" s="15">
        <v>3.05</v>
      </c>
      <c r="W39" s="15">
        <v>3.04</v>
      </c>
      <c r="X39" s="15">
        <v>3.04</v>
      </c>
      <c r="Y39" s="15">
        <v>3.05</v>
      </c>
      <c r="Z39" s="15">
        <v>3.05</v>
      </c>
      <c r="AA39" s="15">
        <v>3.05</v>
      </c>
      <c r="AB39" s="15">
        <v>3.05</v>
      </c>
      <c r="AC39" s="15">
        <v>3.05</v>
      </c>
      <c r="AD39" s="15">
        <v>3.05</v>
      </c>
      <c r="AE39" s="15">
        <v>3.0272058823529</v>
      </c>
      <c r="AF39" s="15">
        <v>3.0272058823529</v>
      </c>
      <c r="AG39" s="15">
        <v>3.0272058823529</v>
      </c>
      <c r="AH39" s="15">
        <v>3.0272058823529</v>
      </c>
      <c r="AI39" s="15">
        <v>3.0272058823529</v>
      </c>
      <c r="AJ39" s="15">
        <v>3.0272058823529</v>
      </c>
      <c r="AK39" s="15">
        <v>3.0173529411765001</v>
      </c>
      <c r="AL39" s="15">
        <v>3.0074999999999998</v>
      </c>
      <c r="AM39" s="15">
        <v>3.03</v>
      </c>
      <c r="AN39" s="15">
        <v>3.03</v>
      </c>
      <c r="AO39" s="15">
        <v>3.03</v>
      </c>
      <c r="AP39" s="15">
        <v>3.03</v>
      </c>
      <c r="AQ39" s="15">
        <v>3.03</v>
      </c>
      <c r="AR39" s="15">
        <v>3.03</v>
      </c>
      <c r="AS39" s="15">
        <v>3.03</v>
      </c>
      <c r="AT39" s="15">
        <v>3.03</v>
      </c>
      <c r="AU39" s="15">
        <v>3.03</v>
      </c>
      <c r="AV39" s="15">
        <v>3.02</v>
      </c>
      <c r="AW39" s="15">
        <v>3.02</v>
      </c>
      <c r="AX39" s="15">
        <v>3.02</v>
      </c>
      <c r="AY39" s="15">
        <v>3.02</v>
      </c>
      <c r="AZ39" s="15">
        <v>3.02</v>
      </c>
      <c r="BA39" s="15">
        <v>3.02</v>
      </c>
      <c r="BB39" s="15">
        <v>3.02</v>
      </c>
      <c r="BC39" s="15">
        <v>3.02</v>
      </c>
      <c r="BD39" s="15">
        <v>3.02</v>
      </c>
      <c r="BE39" s="15">
        <v>3.02</v>
      </c>
      <c r="BF39" s="15">
        <v>3.02</v>
      </c>
      <c r="BG39" s="15">
        <v>3.02</v>
      </c>
      <c r="BH39" s="15">
        <v>3.02</v>
      </c>
      <c r="BI39" s="15">
        <v>3.02</v>
      </c>
      <c r="BJ39" s="15">
        <v>3.02</v>
      </c>
      <c r="BK39" s="15">
        <v>3.02</v>
      </c>
      <c r="BL39" s="15">
        <v>3.02</v>
      </c>
      <c r="BM39" s="15">
        <v>3.02</v>
      </c>
      <c r="BN39" s="15">
        <v>3.02</v>
      </c>
      <c r="BO39" s="15">
        <v>3.02</v>
      </c>
      <c r="BP39" s="15">
        <v>3.02</v>
      </c>
      <c r="BQ39" s="15">
        <v>3.02</v>
      </c>
      <c r="BR39" s="15">
        <v>3.02</v>
      </c>
      <c r="BS39" s="15">
        <v>3.02</v>
      </c>
      <c r="BT39" s="15">
        <v>3.02</v>
      </c>
      <c r="BU39" s="15">
        <v>3.02</v>
      </c>
      <c r="BV39" s="15">
        <v>3.02</v>
      </c>
      <c r="BW39" s="15">
        <v>3.02</v>
      </c>
    </row>
    <row r="40" spans="1:75" ht="14.5" x14ac:dyDescent="0.35">
      <c r="A40" s="12" t="s">
        <v>92</v>
      </c>
      <c r="B40" s="12" t="s">
        <v>42</v>
      </c>
      <c r="C40" s="14">
        <v>7290000066318</v>
      </c>
      <c r="D40" s="15">
        <v>3.4</v>
      </c>
      <c r="E40" s="15">
        <v>3.4</v>
      </c>
      <c r="F40" s="15">
        <v>3.4</v>
      </c>
      <c r="G40" s="15">
        <v>3.4</v>
      </c>
      <c r="H40" s="15">
        <v>3.4</v>
      </c>
      <c r="I40" s="15">
        <v>3.4</v>
      </c>
      <c r="J40" s="15">
        <v>3.4</v>
      </c>
      <c r="K40" s="15">
        <v>3.4</v>
      </c>
      <c r="L40" s="15">
        <v>3.4</v>
      </c>
      <c r="M40" s="15">
        <v>3.4</v>
      </c>
      <c r="N40" s="15">
        <v>3.4</v>
      </c>
      <c r="O40" s="15">
        <v>3.4</v>
      </c>
      <c r="P40" s="15">
        <v>3.37</v>
      </c>
      <c r="Q40" s="15">
        <v>3.37</v>
      </c>
      <c r="R40" s="15">
        <v>3.37</v>
      </c>
      <c r="S40" s="15">
        <v>3.37</v>
      </c>
      <c r="T40" s="15">
        <v>3.37</v>
      </c>
      <c r="U40" s="15">
        <v>3.37</v>
      </c>
      <c r="V40" s="15">
        <v>3.37</v>
      </c>
      <c r="W40" s="15">
        <v>3.37</v>
      </c>
      <c r="X40" s="15">
        <v>3.35</v>
      </c>
      <c r="Y40" s="15">
        <v>3.35</v>
      </c>
      <c r="Z40" s="15">
        <v>3.35</v>
      </c>
      <c r="AA40" s="15">
        <v>3.35</v>
      </c>
      <c r="AB40" s="15">
        <v>3.35</v>
      </c>
      <c r="AC40" s="15">
        <v>3.35</v>
      </c>
      <c r="AD40" s="15">
        <v>3.35</v>
      </c>
      <c r="AE40" s="15">
        <v>3.35</v>
      </c>
      <c r="AF40" s="15">
        <v>3.35</v>
      </c>
      <c r="AG40" s="15">
        <v>3.35</v>
      </c>
      <c r="AH40" s="15">
        <v>3.37</v>
      </c>
      <c r="AI40" s="15">
        <v>3.37</v>
      </c>
      <c r="AJ40" s="15">
        <v>3.37</v>
      </c>
      <c r="AK40" s="15">
        <v>3.37</v>
      </c>
      <c r="AL40" s="15">
        <v>3.37</v>
      </c>
      <c r="AM40" s="15">
        <v>3.37</v>
      </c>
      <c r="AN40" s="15">
        <v>3.37</v>
      </c>
      <c r="AO40" s="15">
        <v>3.37</v>
      </c>
      <c r="AP40" s="15">
        <v>3.37</v>
      </c>
      <c r="AQ40" s="15">
        <v>3.37</v>
      </c>
      <c r="AR40" s="15">
        <v>3.37</v>
      </c>
      <c r="AS40" s="15">
        <v>3.37</v>
      </c>
      <c r="AT40" s="15">
        <v>3.37</v>
      </c>
      <c r="AU40" s="15">
        <v>3.37</v>
      </c>
      <c r="AV40" s="15">
        <v>3.37</v>
      </c>
      <c r="AW40" s="15">
        <v>3.37</v>
      </c>
      <c r="AX40" s="15">
        <v>3.37</v>
      </c>
      <c r="AY40" s="15">
        <v>3.37</v>
      </c>
      <c r="AZ40" s="15">
        <v>3.37</v>
      </c>
      <c r="BA40" s="15">
        <v>3.37</v>
      </c>
      <c r="BB40" s="15">
        <v>3.37</v>
      </c>
      <c r="BC40" s="15">
        <v>3.37</v>
      </c>
      <c r="BD40" s="15">
        <v>3.37</v>
      </c>
      <c r="BE40" s="15">
        <v>3.37</v>
      </c>
      <c r="BF40" s="15">
        <v>3.37</v>
      </c>
      <c r="BG40" s="15">
        <v>3.37</v>
      </c>
      <c r="BH40" s="15">
        <v>3.37</v>
      </c>
      <c r="BI40" s="15">
        <v>3.37</v>
      </c>
      <c r="BJ40" s="15">
        <v>3.37</v>
      </c>
      <c r="BK40" s="15">
        <v>3.37</v>
      </c>
      <c r="BL40" s="15">
        <v>3.37</v>
      </c>
      <c r="BM40" s="15">
        <v>3.37</v>
      </c>
      <c r="BN40" s="15">
        <v>3.37</v>
      </c>
      <c r="BO40" s="15">
        <v>3.37</v>
      </c>
      <c r="BP40" s="15">
        <v>3.37</v>
      </c>
      <c r="BQ40" s="15">
        <v>3.37</v>
      </c>
      <c r="BR40" s="15">
        <v>3.37</v>
      </c>
      <c r="BS40" s="15">
        <v>3.37</v>
      </c>
      <c r="BT40" s="15">
        <v>3.5929850746268999</v>
      </c>
      <c r="BU40" s="15">
        <v>3.5929850746268999</v>
      </c>
      <c r="BV40" s="15">
        <v>3.5929850746268999</v>
      </c>
      <c r="BW40" s="15">
        <v>3.5929850746268999</v>
      </c>
    </row>
    <row r="41" spans="1:75" ht="14.5" x14ac:dyDescent="0.35">
      <c r="A41" s="12" t="s">
        <v>92</v>
      </c>
      <c r="B41" s="12" t="s">
        <v>43</v>
      </c>
      <c r="C41" s="14">
        <v>7290100850916</v>
      </c>
      <c r="D41" s="15">
        <v>3.4658823529412</v>
      </c>
      <c r="E41" s="15">
        <v>3.4658823529412</v>
      </c>
      <c r="F41" s="15">
        <v>3.4658823529412</v>
      </c>
      <c r="G41" s="15">
        <v>3.4658823529412</v>
      </c>
      <c r="H41" s="15">
        <v>3.4658823529412</v>
      </c>
      <c r="I41" s="15">
        <v>3.27</v>
      </c>
      <c r="J41" s="15">
        <v>3.27</v>
      </c>
      <c r="K41" s="15">
        <v>3.27</v>
      </c>
      <c r="L41" s="15">
        <v>3.27</v>
      </c>
      <c r="M41" s="15">
        <v>3.27</v>
      </c>
      <c r="N41" s="15">
        <v>3.27</v>
      </c>
      <c r="O41" s="15">
        <v>3.27</v>
      </c>
      <c r="P41" s="15">
        <v>3.1129411764706001</v>
      </c>
      <c r="Q41" s="15">
        <v>3.09</v>
      </c>
      <c r="R41" s="15">
        <v>3.09</v>
      </c>
      <c r="S41" s="15">
        <v>3.09</v>
      </c>
      <c r="T41" s="15">
        <v>3.09</v>
      </c>
      <c r="U41" s="15">
        <v>3.09</v>
      </c>
      <c r="V41" s="15">
        <v>3.09</v>
      </c>
      <c r="W41" s="15">
        <v>3.09</v>
      </c>
      <c r="X41" s="15">
        <v>3.08</v>
      </c>
      <c r="Y41" s="15">
        <v>3.08</v>
      </c>
      <c r="Z41" s="15">
        <v>3.08</v>
      </c>
      <c r="AA41" s="15">
        <v>3.08</v>
      </c>
      <c r="AB41" s="15">
        <v>3.08</v>
      </c>
      <c r="AC41" s="15">
        <v>3.08</v>
      </c>
      <c r="AD41" s="15">
        <v>3.09</v>
      </c>
      <c r="AE41" s="15">
        <v>3.09</v>
      </c>
      <c r="AF41" s="15">
        <v>3.09</v>
      </c>
      <c r="AG41" s="15">
        <v>3.09</v>
      </c>
      <c r="AH41" s="15">
        <v>3.09</v>
      </c>
      <c r="AI41" s="15">
        <v>3.09</v>
      </c>
      <c r="AJ41" s="15">
        <v>3.09</v>
      </c>
      <c r="AK41" s="15">
        <v>3.1129411764706001</v>
      </c>
      <c r="AL41" s="15">
        <v>3.09</v>
      </c>
      <c r="AM41" s="15">
        <v>3.1</v>
      </c>
      <c r="AN41" s="15">
        <v>3.1</v>
      </c>
      <c r="AO41" s="15">
        <v>3.1</v>
      </c>
      <c r="AP41" s="15">
        <v>3.1</v>
      </c>
      <c r="AQ41" s="15">
        <v>3.11</v>
      </c>
      <c r="AR41" s="15">
        <v>3.11</v>
      </c>
      <c r="AS41" s="15">
        <v>3.11</v>
      </c>
      <c r="AT41" s="15">
        <v>3.11</v>
      </c>
      <c r="AU41" s="15">
        <v>3.11</v>
      </c>
      <c r="AV41" s="15">
        <v>3.11</v>
      </c>
      <c r="AW41" s="15">
        <v>3.11</v>
      </c>
      <c r="AX41" s="15">
        <v>3.11</v>
      </c>
      <c r="AY41" s="15">
        <v>3.11</v>
      </c>
      <c r="AZ41" s="15">
        <v>3.11</v>
      </c>
      <c r="BA41" s="15">
        <v>3.11</v>
      </c>
      <c r="BB41" s="15">
        <v>3.11</v>
      </c>
      <c r="BC41" s="15">
        <v>3.11</v>
      </c>
      <c r="BD41" s="15">
        <v>3.11</v>
      </c>
      <c r="BE41" s="15">
        <v>3.11</v>
      </c>
      <c r="BF41" s="15">
        <v>3.11</v>
      </c>
      <c r="BG41" s="15">
        <v>3.11</v>
      </c>
      <c r="BH41" s="15">
        <v>3.11</v>
      </c>
      <c r="BI41" s="15">
        <v>3.11</v>
      </c>
      <c r="BJ41" s="15">
        <v>3.11</v>
      </c>
      <c r="BK41" s="15">
        <v>3.11</v>
      </c>
      <c r="BL41" s="15">
        <v>3.11</v>
      </c>
      <c r="BM41" s="15">
        <v>3.11</v>
      </c>
      <c r="BN41" s="15">
        <v>3.11</v>
      </c>
      <c r="BO41" s="15">
        <v>3.11</v>
      </c>
      <c r="BP41" s="15">
        <v>3.11</v>
      </c>
      <c r="BQ41" s="15">
        <v>3.11</v>
      </c>
      <c r="BR41" s="15">
        <v>3.11</v>
      </c>
      <c r="BS41" s="15">
        <v>3.11</v>
      </c>
      <c r="BT41" s="15">
        <v>3.1749999999999998</v>
      </c>
      <c r="BU41" s="15">
        <v>3.1749999999999998</v>
      </c>
      <c r="BV41" s="15">
        <v>3.1776923076923</v>
      </c>
      <c r="BW41" s="15">
        <v>3.1776923076923</v>
      </c>
    </row>
    <row r="42" spans="1:75" ht="14.5" x14ac:dyDescent="0.35">
      <c r="A42" s="12" t="s">
        <v>92</v>
      </c>
      <c r="B42" s="12" t="s">
        <v>44</v>
      </c>
      <c r="C42" s="14">
        <v>7290000066141</v>
      </c>
      <c r="D42" s="15">
        <v>3.4</v>
      </c>
      <c r="E42" s="15">
        <v>3.4</v>
      </c>
      <c r="F42" s="15">
        <v>3.4</v>
      </c>
      <c r="G42" s="15">
        <v>3.4</v>
      </c>
      <c r="H42" s="15">
        <v>3.4</v>
      </c>
      <c r="I42" s="15">
        <v>3.4</v>
      </c>
      <c r="J42" s="15">
        <v>3.4</v>
      </c>
      <c r="K42" s="15">
        <v>3.4</v>
      </c>
      <c r="L42" s="15">
        <v>3.4</v>
      </c>
      <c r="M42" s="15">
        <v>3.4</v>
      </c>
      <c r="N42" s="15">
        <v>3.4</v>
      </c>
      <c r="O42" s="15">
        <v>3.4</v>
      </c>
      <c r="P42" s="15">
        <v>3.37</v>
      </c>
      <c r="Q42" s="15">
        <v>3.37</v>
      </c>
      <c r="R42" s="15">
        <v>3.37</v>
      </c>
      <c r="S42" s="15">
        <v>3.37</v>
      </c>
      <c r="T42" s="15">
        <v>3.37</v>
      </c>
      <c r="U42" s="15">
        <v>3.37</v>
      </c>
      <c r="V42" s="15">
        <v>3.37</v>
      </c>
      <c r="W42" s="15">
        <v>3.37</v>
      </c>
      <c r="X42" s="15">
        <v>3.36</v>
      </c>
      <c r="Y42" s="15">
        <v>3.36</v>
      </c>
      <c r="Z42" s="15">
        <v>3.36</v>
      </c>
      <c r="AA42" s="15">
        <v>3.36</v>
      </c>
      <c r="AB42" s="15">
        <v>3.36</v>
      </c>
      <c r="AC42" s="15">
        <v>3.36</v>
      </c>
      <c r="AD42" s="15">
        <v>3.36</v>
      </c>
      <c r="AE42" s="15">
        <v>3.36</v>
      </c>
      <c r="AF42" s="15">
        <v>3.36</v>
      </c>
      <c r="AG42" s="15">
        <v>3.36</v>
      </c>
      <c r="AH42" s="15">
        <v>3.36</v>
      </c>
      <c r="AI42" s="15">
        <v>3.36</v>
      </c>
      <c r="AJ42" s="15">
        <v>3.36</v>
      </c>
      <c r="AK42" s="15">
        <v>3.36</v>
      </c>
      <c r="AL42" s="15">
        <v>3.36</v>
      </c>
      <c r="AM42" s="15">
        <v>3.37</v>
      </c>
      <c r="AN42" s="15">
        <v>3.37</v>
      </c>
      <c r="AO42" s="15">
        <v>3.37</v>
      </c>
      <c r="AP42" s="15">
        <v>3.37</v>
      </c>
      <c r="AQ42" s="15">
        <v>3.37</v>
      </c>
      <c r="AR42" s="15">
        <v>3.37</v>
      </c>
      <c r="AS42" s="15">
        <v>3.37</v>
      </c>
      <c r="AT42" s="15">
        <v>3.37</v>
      </c>
      <c r="AU42" s="15">
        <v>3.37</v>
      </c>
      <c r="AV42" s="15">
        <v>3.37</v>
      </c>
      <c r="AW42" s="15">
        <v>3.37</v>
      </c>
      <c r="AX42" s="15">
        <v>3.37</v>
      </c>
      <c r="AY42" s="15">
        <v>3.37</v>
      </c>
      <c r="AZ42" s="15">
        <v>3.37</v>
      </c>
      <c r="BA42" s="15">
        <v>3.37</v>
      </c>
      <c r="BB42" s="15">
        <v>3.37</v>
      </c>
      <c r="BC42" s="15">
        <v>3.37</v>
      </c>
      <c r="BD42" s="15">
        <v>3.37</v>
      </c>
      <c r="BE42" s="15">
        <v>3.37</v>
      </c>
      <c r="BF42" s="15">
        <v>3.37</v>
      </c>
      <c r="BG42" s="15">
        <v>3.37</v>
      </c>
      <c r="BH42" s="15">
        <v>3.37</v>
      </c>
      <c r="BI42" s="15">
        <v>3.37</v>
      </c>
      <c r="BJ42" s="15">
        <v>3.37</v>
      </c>
      <c r="BK42" s="15">
        <v>3.37</v>
      </c>
      <c r="BL42" s="15">
        <v>3.37</v>
      </c>
      <c r="BM42" s="15">
        <v>3.37</v>
      </c>
      <c r="BN42" s="15">
        <v>3.37</v>
      </c>
      <c r="BO42" s="15">
        <v>3.37</v>
      </c>
      <c r="BP42" s="15">
        <v>3.37</v>
      </c>
      <c r="BQ42" s="15">
        <v>3.37</v>
      </c>
      <c r="BR42" s="15">
        <v>3.37</v>
      </c>
      <c r="BS42" s="15">
        <v>3.37</v>
      </c>
      <c r="BT42" s="15">
        <v>3.6032835820895999</v>
      </c>
      <c r="BU42" s="15">
        <v>3.6122388059701001</v>
      </c>
      <c r="BV42" s="15">
        <v>3.6122388059701001</v>
      </c>
      <c r="BW42" s="15">
        <v>3.6122388059701001</v>
      </c>
    </row>
    <row r="43" spans="1:75" ht="14.5" x14ac:dyDescent="0.35">
      <c r="A43" s="12" t="s">
        <v>92</v>
      </c>
      <c r="B43" s="12" t="s">
        <v>45</v>
      </c>
      <c r="C43" s="14">
        <v>7290008745239</v>
      </c>
      <c r="D43" s="15">
        <v>4.32</v>
      </c>
      <c r="E43" s="15">
        <v>4.32</v>
      </c>
      <c r="F43" s="15">
        <v>4.32</v>
      </c>
      <c r="G43" s="15">
        <v>4.33</v>
      </c>
      <c r="H43" s="15">
        <v>4.33</v>
      </c>
      <c r="I43" s="15">
        <v>2.7732352941176002</v>
      </c>
      <c r="J43" s="15">
        <v>2.75</v>
      </c>
      <c r="K43" s="15">
        <v>2.75</v>
      </c>
      <c r="L43" s="15">
        <v>2.75</v>
      </c>
      <c r="M43" s="15">
        <v>2.75</v>
      </c>
      <c r="N43" s="15">
        <v>2.75</v>
      </c>
      <c r="O43" s="15">
        <v>2.75</v>
      </c>
      <c r="P43" s="15">
        <v>3.1264705882352999</v>
      </c>
      <c r="Q43" s="15">
        <v>3.07</v>
      </c>
      <c r="R43" s="15">
        <v>3.09</v>
      </c>
      <c r="S43" s="15">
        <v>3.09</v>
      </c>
      <c r="T43" s="15">
        <v>3.09</v>
      </c>
      <c r="U43" s="15">
        <v>3.09</v>
      </c>
      <c r="V43" s="15">
        <v>3.09</v>
      </c>
      <c r="W43" s="15">
        <v>3.09</v>
      </c>
      <c r="X43" s="15">
        <v>3.08</v>
      </c>
      <c r="Y43" s="15">
        <v>3.09</v>
      </c>
      <c r="Z43" s="15">
        <v>3.09</v>
      </c>
      <c r="AA43" s="15">
        <v>3.09</v>
      </c>
      <c r="AB43" s="15">
        <v>3.09</v>
      </c>
      <c r="AC43" s="15">
        <v>3.09</v>
      </c>
      <c r="AD43" s="15">
        <v>3.1</v>
      </c>
      <c r="AE43" s="15">
        <v>3.1</v>
      </c>
      <c r="AF43" s="15">
        <v>3.1</v>
      </c>
      <c r="AG43" s="15">
        <v>3.1</v>
      </c>
      <c r="AH43" s="15">
        <v>3.11</v>
      </c>
      <c r="AI43" s="15">
        <v>3.11</v>
      </c>
      <c r="AJ43" s="15">
        <v>3.11</v>
      </c>
      <c r="AK43" s="15">
        <v>3.1279411764706002</v>
      </c>
      <c r="AL43" s="15">
        <v>3.1279411764706002</v>
      </c>
      <c r="AM43" s="15">
        <v>3.11</v>
      </c>
      <c r="AN43" s="15">
        <v>3.11</v>
      </c>
      <c r="AO43" s="15">
        <v>3.11</v>
      </c>
      <c r="AP43" s="15">
        <v>3.11</v>
      </c>
      <c r="AQ43" s="15">
        <v>3.11</v>
      </c>
      <c r="AR43" s="15">
        <v>3.11</v>
      </c>
      <c r="AS43" s="15">
        <v>3.11</v>
      </c>
      <c r="AT43" s="15">
        <v>3.11</v>
      </c>
      <c r="AU43" s="15">
        <v>3.11</v>
      </c>
      <c r="AV43" s="15">
        <v>3.11</v>
      </c>
      <c r="AW43" s="15">
        <v>3.11</v>
      </c>
      <c r="AX43" s="15">
        <v>3.11</v>
      </c>
      <c r="AY43" s="15">
        <v>3.11</v>
      </c>
      <c r="AZ43" s="15">
        <v>3.11</v>
      </c>
      <c r="BA43" s="15">
        <v>3.11</v>
      </c>
      <c r="BB43" s="15">
        <v>3.11</v>
      </c>
      <c r="BC43" s="15">
        <v>3.11</v>
      </c>
      <c r="BD43" s="15">
        <v>3.11</v>
      </c>
      <c r="BE43" s="15">
        <v>3.11</v>
      </c>
      <c r="BF43" s="15">
        <v>3.11</v>
      </c>
      <c r="BG43" s="15">
        <v>3.11</v>
      </c>
      <c r="BH43" s="15">
        <v>3.11</v>
      </c>
      <c r="BI43" s="15">
        <v>3.11</v>
      </c>
      <c r="BJ43" s="15">
        <v>3.11</v>
      </c>
      <c r="BK43" s="15">
        <v>3.11</v>
      </c>
      <c r="BL43" s="15">
        <v>3.11</v>
      </c>
      <c r="BM43" s="15">
        <v>3.11</v>
      </c>
      <c r="BN43" s="15">
        <v>3.11</v>
      </c>
      <c r="BO43" s="15">
        <v>3.1</v>
      </c>
      <c r="BP43" s="15">
        <v>3.1</v>
      </c>
      <c r="BQ43" s="15">
        <v>3.1</v>
      </c>
      <c r="BR43" s="15">
        <v>3.1</v>
      </c>
      <c r="BS43" s="15">
        <v>3.1</v>
      </c>
      <c r="BT43" s="15">
        <v>4.2996923076923004</v>
      </c>
      <c r="BU43" s="15">
        <v>4.32</v>
      </c>
      <c r="BV43" s="15">
        <v>4.32</v>
      </c>
      <c r="BW43" s="15">
        <v>4.32</v>
      </c>
    </row>
    <row r="44" spans="1:75" ht="14.5" x14ac:dyDescent="0.35">
      <c r="A44" s="12" t="s">
        <v>92</v>
      </c>
      <c r="B44" s="12" t="s">
        <v>46</v>
      </c>
      <c r="C44" s="14">
        <v>7290005200786</v>
      </c>
      <c r="D44" s="15">
        <v>4.33</v>
      </c>
      <c r="E44" s="15">
        <v>4.33</v>
      </c>
      <c r="F44" s="15">
        <v>4.33</v>
      </c>
      <c r="G44" s="15">
        <v>4.33</v>
      </c>
      <c r="H44" s="15">
        <v>4.33</v>
      </c>
      <c r="I44" s="15">
        <v>2.75</v>
      </c>
      <c r="J44" s="15">
        <v>2.75</v>
      </c>
      <c r="K44" s="15">
        <v>2.75</v>
      </c>
      <c r="L44" s="15">
        <v>2.75</v>
      </c>
      <c r="M44" s="15">
        <v>2.75</v>
      </c>
      <c r="N44" s="15">
        <v>2.75</v>
      </c>
      <c r="O44" s="15">
        <v>2.75</v>
      </c>
      <c r="P44" s="15">
        <v>3.1</v>
      </c>
      <c r="Q44" s="15">
        <v>3.1</v>
      </c>
      <c r="R44" s="15">
        <v>3.1</v>
      </c>
      <c r="S44" s="15">
        <v>3.1</v>
      </c>
      <c r="T44" s="15">
        <v>3.1</v>
      </c>
      <c r="U44" s="15">
        <v>3.1</v>
      </c>
      <c r="V44" s="15">
        <v>3.1</v>
      </c>
      <c r="W44" s="15">
        <v>3.1</v>
      </c>
      <c r="X44" s="15">
        <v>3.09</v>
      </c>
      <c r="Y44" s="15">
        <v>3.09</v>
      </c>
      <c r="Z44" s="15">
        <v>3.09</v>
      </c>
      <c r="AA44" s="15">
        <v>3.09</v>
      </c>
      <c r="AB44" s="15">
        <v>3.09</v>
      </c>
      <c r="AC44" s="15">
        <v>3.09</v>
      </c>
      <c r="AD44" s="15">
        <v>3.1</v>
      </c>
      <c r="AE44" s="15">
        <v>3.1</v>
      </c>
      <c r="AF44" s="15">
        <v>3.1</v>
      </c>
      <c r="AG44" s="15">
        <v>3.08</v>
      </c>
      <c r="AH44" s="15">
        <v>3.1</v>
      </c>
      <c r="AI44" s="15">
        <v>3.1</v>
      </c>
      <c r="AJ44" s="15">
        <v>3.1</v>
      </c>
      <c r="AK44" s="15">
        <v>3.1361764705881998</v>
      </c>
      <c r="AL44" s="15">
        <v>3.1182089552239001</v>
      </c>
      <c r="AM44" s="15">
        <v>3.1</v>
      </c>
      <c r="AN44" s="15">
        <v>3.1</v>
      </c>
      <c r="AO44" s="15">
        <v>3.1</v>
      </c>
      <c r="AP44" s="15">
        <v>3.1</v>
      </c>
      <c r="AQ44" s="15">
        <v>3.1</v>
      </c>
      <c r="AR44" s="15">
        <v>3.1</v>
      </c>
      <c r="AS44" s="15">
        <v>3.1</v>
      </c>
      <c r="AT44" s="15">
        <v>3.1</v>
      </c>
      <c r="AU44" s="15">
        <v>3.1</v>
      </c>
      <c r="AV44" s="15">
        <v>3.1</v>
      </c>
      <c r="AW44" s="15">
        <v>3.08</v>
      </c>
      <c r="AX44" s="15">
        <v>3.1</v>
      </c>
      <c r="AY44" s="15">
        <v>3.1</v>
      </c>
      <c r="AZ44" s="15">
        <v>3.1</v>
      </c>
      <c r="BA44" s="15">
        <v>3.1</v>
      </c>
      <c r="BB44" s="15">
        <v>3.1</v>
      </c>
      <c r="BC44" s="15">
        <v>3.1</v>
      </c>
      <c r="BD44" s="15">
        <v>3.1</v>
      </c>
      <c r="BE44" s="15">
        <v>3.11</v>
      </c>
      <c r="BF44" s="15">
        <v>3.11</v>
      </c>
      <c r="BG44" s="15">
        <v>3.11</v>
      </c>
      <c r="BH44" s="15">
        <v>3.11</v>
      </c>
      <c r="BI44" s="15">
        <v>3.1</v>
      </c>
      <c r="BJ44" s="15">
        <v>3.11</v>
      </c>
      <c r="BK44" s="15">
        <v>3.11</v>
      </c>
      <c r="BL44" s="15">
        <v>3.11</v>
      </c>
      <c r="BM44" s="15">
        <v>3.11</v>
      </c>
      <c r="BN44" s="15">
        <v>3.11</v>
      </c>
      <c r="BO44" s="15">
        <v>3.11</v>
      </c>
      <c r="BP44" s="15">
        <v>3.11</v>
      </c>
      <c r="BQ44" s="15">
        <v>3.11</v>
      </c>
      <c r="BR44" s="15">
        <v>3.11</v>
      </c>
      <c r="BS44" s="15">
        <v>3.11</v>
      </c>
      <c r="BT44" s="15">
        <v>4.3098484848484997</v>
      </c>
      <c r="BU44" s="15">
        <v>4.33</v>
      </c>
      <c r="BV44" s="15">
        <v>4.33</v>
      </c>
      <c r="BW44" s="15">
        <v>4.33</v>
      </c>
    </row>
    <row r="45" spans="1:75" ht="14.5" x14ac:dyDescent="0.35">
      <c r="A45" s="12" t="s">
        <v>92</v>
      </c>
      <c r="B45" s="12" t="s">
        <v>47</v>
      </c>
      <c r="C45" s="14">
        <v>7290110115203</v>
      </c>
      <c r="D45" s="15">
        <v>7.58</v>
      </c>
      <c r="E45" s="15">
        <v>7.58</v>
      </c>
      <c r="F45" s="15">
        <v>7.58</v>
      </c>
      <c r="G45" s="15">
        <v>7.58</v>
      </c>
      <c r="H45" s="15">
        <v>7.58</v>
      </c>
      <c r="I45" s="15">
        <v>7.58</v>
      </c>
      <c r="J45" s="15">
        <v>7.58</v>
      </c>
      <c r="K45" s="15">
        <v>7.58</v>
      </c>
      <c r="L45" s="15">
        <v>7.58</v>
      </c>
      <c r="M45" s="15">
        <v>7.58</v>
      </c>
      <c r="N45" s="15">
        <v>7.58</v>
      </c>
      <c r="O45" s="15">
        <v>7.58</v>
      </c>
      <c r="P45" s="15">
        <v>7.5897058823528996</v>
      </c>
      <c r="Q45" s="15">
        <v>7.5897058823528996</v>
      </c>
      <c r="R45" s="15">
        <v>7.58</v>
      </c>
      <c r="S45" s="15">
        <v>7.58</v>
      </c>
      <c r="T45" s="15">
        <v>7.58</v>
      </c>
      <c r="U45" s="15">
        <v>7.58</v>
      </c>
      <c r="V45" s="15">
        <v>7.58</v>
      </c>
      <c r="W45" s="15">
        <v>7.58</v>
      </c>
      <c r="X45" s="15">
        <v>7.5245588235294001</v>
      </c>
      <c r="Y45" s="15">
        <v>7.5245588235294001</v>
      </c>
      <c r="Z45" s="15">
        <v>7.5245588235294001</v>
      </c>
      <c r="AA45" s="15">
        <v>7.5245588235294001</v>
      </c>
      <c r="AB45" s="15">
        <v>7.5245588235294001</v>
      </c>
      <c r="AC45" s="15">
        <v>7.5245588235294001</v>
      </c>
      <c r="AD45" s="15">
        <v>7.5245588235294001</v>
      </c>
      <c r="AE45" s="15">
        <v>7.5245588235294001</v>
      </c>
      <c r="AF45" s="15">
        <v>7.5797014925372999</v>
      </c>
      <c r="AG45" s="15">
        <v>7.5797014925372999</v>
      </c>
      <c r="AH45" s="15">
        <v>7.5797014925372999</v>
      </c>
      <c r="AI45" s="15">
        <v>7.5797014925372999</v>
      </c>
      <c r="AJ45" s="15">
        <v>7.5797014925372999</v>
      </c>
      <c r="AK45" s="15">
        <v>7.6</v>
      </c>
      <c r="AL45" s="15">
        <v>7.5895522388060002</v>
      </c>
      <c r="AM45" s="15">
        <v>7.5895522388060002</v>
      </c>
      <c r="AN45" s="15">
        <v>7.5895522388060002</v>
      </c>
      <c r="AO45" s="15">
        <v>7.5895522388060002</v>
      </c>
      <c r="AP45" s="15">
        <v>7.5895522388060002</v>
      </c>
      <c r="AQ45" s="15">
        <v>7.5895522388060002</v>
      </c>
      <c r="AR45" s="15">
        <v>7.5895522388060002</v>
      </c>
      <c r="AS45" s="15">
        <v>7.5895522388060002</v>
      </c>
      <c r="AT45" s="15">
        <v>7.5895522388060002</v>
      </c>
      <c r="AU45" s="15">
        <v>7.5895522388060002</v>
      </c>
      <c r="AV45" s="15">
        <v>7.5895522388060002</v>
      </c>
      <c r="AW45" s="15">
        <v>7.5895522388060002</v>
      </c>
      <c r="AX45" s="15">
        <v>7.5895522388060002</v>
      </c>
      <c r="AY45" s="15">
        <v>7.5895522388060002</v>
      </c>
      <c r="AZ45" s="15">
        <v>7.5895522388060002</v>
      </c>
      <c r="BA45" s="15">
        <v>7.5895522388060002</v>
      </c>
      <c r="BB45" s="15">
        <v>7.5895522388060002</v>
      </c>
      <c r="BC45" s="15">
        <v>7.5895522388060002</v>
      </c>
      <c r="BD45" s="15">
        <v>7.5895522388060002</v>
      </c>
      <c r="BE45" s="15">
        <v>7.5895522388060002</v>
      </c>
      <c r="BF45" s="15">
        <v>7.5895522388060002</v>
      </c>
      <c r="BG45" s="15">
        <v>7.5895522388060002</v>
      </c>
      <c r="BH45" s="15">
        <v>7.5895522388060002</v>
      </c>
      <c r="BI45" s="15">
        <v>7.5895522388060002</v>
      </c>
      <c r="BJ45" s="15">
        <v>7.5895522388060002</v>
      </c>
      <c r="BK45" s="15">
        <v>7.5895522388060002</v>
      </c>
      <c r="BL45" s="15">
        <v>7.5895522388060002</v>
      </c>
      <c r="BM45" s="15">
        <v>7.5895522388060002</v>
      </c>
      <c r="BN45" s="15">
        <v>7.5895522388060002</v>
      </c>
      <c r="BO45" s="15">
        <v>7.5895522388060002</v>
      </c>
      <c r="BP45" s="15">
        <v>7.5895522388060002</v>
      </c>
      <c r="BQ45" s="15">
        <v>7.5895522388060002</v>
      </c>
      <c r="BR45" s="15">
        <v>7.5895522388060002</v>
      </c>
      <c r="BS45" s="15">
        <v>7.5895522388060002</v>
      </c>
      <c r="BT45" s="15">
        <v>7.5895522388060002</v>
      </c>
      <c r="BU45" s="15">
        <v>7.5895522388060002</v>
      </c>
      <c r="BV45" s="15">
        <v>7.5895522388060002</v>
      </c>
      <c r="BW45" s="15">
        <v>7.5895522388060002</v>
      </c>
    </row>
    <row r="46" spans="1:75" ht="14.5" x14ac:dyDescent="0.35">
      <c r="A46" s="12" t="s">
        <v>92</v>
      </c>
      <c r="B46" s="12" t="s">
        <v>48</v>
      </c>
      <c r="C46" s="14">
        <v>7290110115227</v>
      </c>
      <c r="D46" s="15">
        <v>7.58</v>
      </c>
      <c r="E46" s="15">
        <v>7.58</v>
      </c>
      <c r="F46" s="15">
        <v>7.58</v>
      </c>
      <c r="G46" s="15">
        <v>7.58</v>
      </c>
      <c r="H46" s="15">
        <v>7.58</v>
      </c>
      <c r="I46" s="15">
        <v>7.58</v>
      </c>
      <c r="J46" s="15">
        <v>7.58</v>
      </c>
      <c r="K46" s="15">
        <v>7.58</v>
      </c>
      <c r="L46" s="15">
        <v>7.58</v>
      </c>
      <c r="M46" s="15">
        <v>7.58</v>
      </c>
      <c r="N46" s="15">
        <v>7.58</v>
      </c>
      <c r="O46" s="15">
        <v>7.58</v>
      </c>
      <c r="P46" s="15">
        <v>7.5897058823528996</v>
      </c>
      <c r="Q46" s="15">
        <v>7.5897058823528996</v>
      </c>
      <c r="R46" s="15">
        <v>7.58</v>
      </c>
      <c r="S46" s="15">
        <v>7.58</v>
      </c>
      <c r="T46" s="15">
        <v>7.58</v>
      </c>
      <c r="U46" s="15">
        <v>7.58</v>
      </c>
      <c r="V46" s="15">
        <v>7.58</v>
      </c>
      <c r="W46" s="15">
        <v>7.58</v>
      </c>
      <c r="X46" s="15">
        <v>7.5245588235294001</v>
      </c>
      <c r="Y46" s="15">
        <v>7.5245588235294001</v>
      </c>
      <c r="Z46" s="15">
        <v>7.5245588235294001</v>
      </c>
      <c r="AA46" s="15">
        <v>7.5245588235294001</v>
      </c>
      <c r="AB46" s="15">
        <v>7.5245588235294001</v>
      </c>
      <c r="AC46" s="15">
        <v>7.5245588235294001</v>
      </c>
      <c r="AD46" s="15">
        <v>7.5245588235294001</v>
      </c>
      <c r="AE46" s="15">
        <v>7.5245588235294001</v>
      </c>
      <c r="AF46" s="15">
        <v>7.5797014925372999</v>
      </c>
      <c r="AG46" s="15">
        <v>7.5797014925372999</v>
      </c>
      <c r="AH46" s="15">
        <v>7.5797014925372999</v>
      </c>
      <c r="AI46" s="15">
        <v>7.5797014925372999</v>
      </c>
      <c r="AJ46" s="15">
        <v>7.5797014925372999</v>
      </c>
      <c r="AK46" s="15">
        <v>7.6</v>
      </c>
      <c r="AL46" s="15">
        <v>7.5895522388060002</v>
      </c>
      <c r="AM46" s="15">
        <v>7.5895522388060002</v>
      </c>
      <c r="AN46" s="15">
        <v>7.5895522388060002</v>
      </c>
      <c r="AO46" s="15">
        <v>7.5895522388060002</v>
      </c>
      <c r="AP46" s="15">
        <v>7.5895522388060002</v>
      </c>
      <c r="AQ46" s="15">
        <v>7.5895522388060002</v>
      </c>
      <c r="AR46" s="15">
        <v>7.5895522388060002</v>
      </c>
      <c r="AS46" s="15">
        <v>7.5895522388060002</v>
      </c>
      <c r="AT46" s="15">
        <v>7.5895522388060002</v>
      </c>
      <c r="AU46" s="15">
        <v>7.5895522388060002</v>
      </c>
      <c r="AV46" s="15">
        <v>7.5895522388060002</v>
      </c>
      <c r="AW46" s="15">
        <v>7.5895522388060002</v>
      </c>
      <c r="AX46" s="15">
        <v>7.5895522388060002</v>
      </c>
      <c r="AY46" s="15">
        <v>7.5895522388060002</v>
      </c>
      <c r="AZ46" s="15">
        <v>7.5895522388060002</v>
      </c>
      <c r="BA46" s="15">
        <v>7.5895522388060002</v>
      </c>
      <c r="BB46" s="15">
        <v>7.5895522388060002</v>
      </c>
      <c r="BC46" s="15">
        <v>7.5895522388060002</v>
      </c>
      <c r="BD46" s="15">
        <v>7.5895522388060002</v>
      </c>
      <c r="BE46" s="15">
        <v>7.5895522388060002</v>
      </c>
      <c r="BF46" s="15">
        <v>7.5895522388060002</v>
      </c>
      <c r="BG46" s="15">
        <v>7.5895522388060002</v>
      </c>
      <c r="BH46" s="15">
        <v>7.5895522388060002</v>
      </c>
      <c r="BI46" s="15">
        <v>7.5895522388060002</v>
      </c>
      <c r="BJ46" s="15">
        <v>7.5895522388060002</v>
      </c>
      <c r="BK46" s="15">
        <v>7.5895522388060002</v>
      </c>
      <c r="BL46" s="15">
        <v>7.5895522388060002</v>
      </c>
      <c r="BM46" s="15">
        <v>7.5895522388060002</v>
      </c>
      <c r="BN46" s="15">
        <v>7.5895522388060002</v>
      </c>
      <c r="BO46" s="15">
        <v>7.5895522388060002</v>
      </c>
      <c r="BP46" s="15">
        <v>7.5895522388060002</v>
      </c>
      <c r="BQ46" s="15">
        <v>7.5895522388060002</v>
      </c>
      <c r="BR46" s="15">
        <v>7.5895522388060002</v>
      </c>
      <c r="BS46" s="15">
        <v>7.5895522388060002</v>
      </c>
      <c r="BT46" s="15">
        <v>7.5895522388060002</v>
      </c>
      <c r="BU46" s="15">
        <v>7.5895522388060002</v>
      </c>
      <c r="BV46" s="15">
        <v>7.5895522388060002</v>
      </c>
      <c r="BW46" s="15">
        <v>7.5895522388060002</v>
      </c>
    </row>
    <row r="47" spans="1:75" ht="14.5" x14ac:dyDescent="0.35">
      <c r="A47" s="12" t="s">
        <v>92</v>
      </c>
      <c r="B47" s="12" t="s">
        <v>49</v>
      </c>
      <c r="C47" s="14">
        <v>7290019056553</v>
      </c>
      <c r="D47" s="15">
        <v>13.685074626865999</v>
      </c>
      <c r="E47" s="15">
        <v>13.684848484848001</v>
      </c>
      <c r="F47" s="15">
        <v>13.684848484848001</v>
      </c>
      <c r="G47" s="15">
        <v>13.685074626865999</v>
      </c>
      <c r="H47" s="15">
        <v>13.685074626865999</v>
      </c>
      <c r="I47" s="15">
        <v>13.685074626865999</v>
      </c>
      <c r="J47" s="15">
        <v>13.685074626865999</v>
      </c>
      <c r="K47" s="15">
        <v>13.684848484848001</v>
      </c>
      <c r="L47" s="15">
        <v>13.684848484848001</v>
      </c>
      <c r="M47" s="15">
        <v>13.685074626865999</v>
      </c>
      <c r="N47" s="15">
        <v>13.685294117647</v>
      </c>
      <c r="O47" s="15">
        <v>13.685294117647</v>
      </c>
      <c r="P47" s="15">
        <v>13.685294117647</v>
      </c>
      <c r="Q47" s="15">
        <v>13.685294117647</v>
      </c>
      <c r="R47" s="15">
        <v>13.685294117647</v>
      </c>
      <c r="S47" s="15">
        <v>13.685074626865999</v>
      </c>
      <c r="T47" s="15">
        <v>13.685074626865999</v>
      </c>
      <c r="U47" s="15">
        <v>13.685074626865999</v>
      </c>
      <c r="V47" s="15">
        <v>13.685294117647</v>
      </c>
      <c r="W47" s="15">
        <v>13.685074626865999</v>
      </c>
      <c r="X47" s="15">
        <v>13.582985074627</v>
      </c>
      <c r="Y47" s="15">
        <v>13.581212121211999</v>
      </c>
      <c r="Z47" s="15">
        <v>13.579384615385001</v>
      </c>
      <c r="AA47" s="15">
        <v>13.581212121211999</v>
      </c>
      <c r="AB47" s="15">
        <v>13.581212121211999</v>
      </c>
      <c r="AC47" s="15">
        <v>13.581212121211999</v>
      </c>
      <c r="AD47" s="15">
        <v>13.581212121211999</v>
      </c>
      <c r="AE47" s="15">
        <v>13.582985074627</v>
      </c>
      <c r="AF47" s="15">
        <v>13.684848484848001</v>
      </c>
      <c r="AG47" s="15">
        <v>13.684848484848001</v>
      </c>
      <c r="AH47" s="15">
        <v>13.136363636364001</v>
      </c>
      <c r="AI47" s="15">
        <v>13.136363636364001</v>
      </c>
      <c r="AJ47" s="15">
        <v>13.136363636364001</v>
      </c>
      <c r="AK47" s="15">
        <v>13.127692307692</v>
      </c>
      <c r="AL47" s="15">
        <v>13.1</v>
      </c>
      <c r="AM47" s="15">
        <v>13.1</v>
      </c>
      <c r="AN47" s="15">
        <v>13.1</v>
      </c>
      <c r="AO47" s="15">
        <v>13.1</v>
      </c>
      <c r="AP47" s="15">
        <v>13.109230769231001</v>
      </c>
      <c r="AQ47" s="15">
        <v>13.109230769231001</v>
      </c>
      <c r="AR47" s="15">
        <v>13.109230769231001</v>
      </c>
      <c r="AS47" s="15">
        <v>13.109230769231001</v>
      </c>
      <c r="AT47" s="15">
        <v>13.109230769231001</v>
      </c>
      <c r="AU47" s="15">
        <v>13.109230769231001</v>
      </c>
      <c r="AV47" s="15">
        <v>13.64619047619</v>
      </c>
      <c r="AW47" s="15">
        <v>13.665625</v>
      </c>
      <c r="AX47" s="15">
        <v>13.684374999999999</v>
      </c>
      <c r="AY47" s="15">
        <v>13.684374999999999</v>
      </c>
      <c r="AZ47" s="15">
        <v>13.684374999999999</v>
      </c>
      <c r="BA47" s="15">
        <v>13.684374999999999</v>
      </c>
      <c r="BB47" s="15">
        <v>13.684126984126999</v>
      </c>
      <c r="BC47" s="15">
        <v>13.684374999999999</v>
      </c>
      <c r="BD47" s="15">
        <v>13.684374999999999</v>
      </c>
      <c r="BE47" s="15">
        <v>13.684374999999999</v>
      </c>
      <c r="BF47" s="15">
        <v>13.684374999999999</v>
      </c>
      <c r="BG47" s="15">
        <v>13.684374999999999</v>
      </c>
      <c r="BH47" s="15">
        <v>13.684374999999999</v>
      </c>
      <c r="BI47" s="15">
        <v>13.684374999999999</v>
      </c>
      <c r="BJ47" s="15">
        <v>13.684615384615</v>
      </c>
      <c r="BK47" s="15">
        <v>13.684615384615</v>
      </c>
      <c r="BL47" s="15">
        <v>13.684615384615</v>
      </c>
      <c r="BM47" s="15">
        <v>13.684615384615</v>
      </c>
      <c r="BN47" s="15">
        <v>13.684615384615</v>
      </c>
      <c r="BO47" s="15">
        <v>13.684615384615</v>
      </c>
      <c r="BP47" s="15">
        <v>13.684615384615</v>
      </c>
      <c r="BQ47" s="15">
        <v>13.684374999999999</v>
      </c>
      <c r="BR47" s="15">
        <v>13.684126984126999</v>
      </c>
      <c r="BS47" s="15">
        <v>13.684374999999999</v>
      </c>
      <c r="BT47" s="15">
        <v>13.684374999999999</v>
      </c>
      <c r="BU47" s="15">
        <v>13.684615384615</v>
      </c>
      <c r="BV47" s="15">
        <v>13.684615384615</v>
      </c>
      <c r="BW47" s="15">
        <v>13.684615384615</v>
      </c>
    </row>
    <row r="48" spans="1:75" ht="14.5" x14ac:dyDescent="0.35">
      <c r="A48" s="12" t="s">
        <v>92</v>
      </c>
      <c r="B48" s="12" t="s">
        <v>50</v>
      </c>
      <c r="C48" s="14">
        <v>7290019056973</v>
      </c>
      <c r="D48" s="15">
        <v>13.88</v>
      </c>
      <c r="E48" s="15">
        <v>13.88</v>
      </c>
      <c r="F48" s="15">
        <v>13.88</v>
      </c>
      <c r="G48" s="15">
        <v>13.88</v>
      </c>
      <c r="H48" s="15">
        <v>13.88</v>
      </c>
      <c r="I48" s="15">
        <v>13.88</v>
      </c>
      <c r="J48" s="15">
        <v>13.88</v>
      </c>
      <c r="K48" s="15">
        <v>13.88</v>
      </c>
      <c r="L48" s="15">
        <v>13.88</v>
      </c>
      <c r="M48" s="15">
        <v>13.88</v>
      </c>
      <c r="N48" s="15">
        <v>13.89</v>
      </c>
      <c r="O48" s="15">
        <v>13.89</v>
      </c>
      <c r="P48" s="15">
        <v>12.798823529411999</v>
      </c>
      <c r="Q48" s="15">
        <v>12.767272727272999</v>
      </c>
      <c r="R48" s="15">
        <v>12.771384615384999</v>
      </c>
      <c r="S48" s="15">
        <v>12.767272727272999</v>
      </c>
      <c r="T48" s="15">
        <v>12.729846153845999</v>
      </c>
      <c r="U48" s="15">
        <v>12.7325</v>
      </c>
      <c r="V48" s="15">
        <v>12.7325</v>
      </c>
      <c r="W48" s="15">
        <v>12.7325</v>
      </c>
      <c r="X48" s="15">
        <v>12.66</v>
      </c>
      <c r="Y48" s="15">
        <v>12.66</v>
      </c>
      <c r="Z48" s="15">
        <v>12.618437500000001</v>
      </c>
      <c r="AA48" s="15">
        <v>12.657230769231001</v>
      </c>
      <c r="AB48" s="15">
        <v>12.657230769231001</v>
      </c>
      <c r="AC48" s="15">
        <v>12.657230769231001</v>
      </c>
      <c r="AD48" s="15">
        <v>12.669062500000001</v>
      </c>
      <c r="AE48" s="15">
        <v>12.669062500000001</v>
      </c>
      <c r="AF48" s="15">
        <v>12.749032258065</v>
      </c>
      <c r="AG48" s="15">
        <v>12.71</v>
      </c>
      <c r="AH48" s="15">
        <v>12.707580645161</v>
      </c>
      <c r="AI48" s="15">
        <v>12.707580645161</v>
      </c>
      <c r="AJ48" s="15">
        <v>12.707580645161</v>
      </c>
      <c r="AK48" s="15">
        <v>12.751967213115</v>
      </c>
      <c r="AL48" s="15">
        <v>12.703650793651001</v>
      </c>
      <c r="AM48" s="15">
        <v>12.665483870968</v>
      </c>
      <c r="AN48" s="15">
        <v>12.705967741935</v>
      </c>
      <c r="AO48" s="15">
        <v>12.705967741935</v>
      </c>
      <c r="AP48" s="15">
        <v>12.667377049180001</v>
      </c>
      <c r="AQ48" s="15">
        <v>12.703650793651001</v>
      </c>
      <c r="AR48" s="15">
        <v>12.705967741935</v>
      </c>
      <c r="AS48" s="15">
        <v>12.705967741935</v>
      </c>
      <c r="AT48" s="15">
        <v>12.741562500000001</v>
      </c>
      <c r="AU48" s="15">
        <v>12.745238095237999</v>
      </c>
      <c r="AV48" s="15">
        <v>12.741562500000001</v>
      </c>
      <c r="AW48" s="15">
        <v>12.741562500000001</v>
      </c>
      <c r="AX48" s="15">
        <v>14.944375000000001</v>
      </c>
      <c r="AY48" s="15">
        <v>14.944375000000001</v>
      </c>
      <c r="AZ48" s="15">
        <v>14.914285714286001</v>
      </c>
      <c r="BA48" s="15">
        <v>14.914285714286001</v>
      </c>
      <c r="BB48" s="15">
        <v>14.914285714286001</v>
      </c>
      <c r="BC48" s="15">
        <v>14.914285714286001</v>
      </c>
      <c r="BD48" s="15">
        <v>14.914285714286001</v>
      </c>
      <c r="BE48" s="15">
        <v>14.914285714286001</v>
      </c>
      <c r="BF48" s="15">
        <v>14.914285714286001</v>
      </c>
      <c r="BG48" s="15">
        <v>14.914285714286001</v>
      </c>
      <c r="BH48" s="15">
        <v>14.914285714286001</v>
      </c>
      <c r="BI48" s="15">
        <v>14.914285714286001</v>
      </c>
      <c r="BJ48" s="15">
        <v>15</v>
      </c>
      <c r="BK48" s="15">
        <v>14.954769230768999</v>
      </c>
      <c r="BL48" s="15">
        <v>14.954769230768999</v>
      </c>
      <c r="BM48" s="15">
        <v>14.99</v>
      </c>
      <c r="BN48" s="15">
        <v>15.02</v>
      </c>
      <c r="BO48" s="15">
        <v>14.99</v>
      </c>
      <c r="BP48" s="15">
        <v>14.99</v>
      </c>
      <c r="BQ48" s="15">
        <v>15.03</v>
      </c>
      <c r="BR48" s="15">
        <v>15.03</v>
      </c>
      <c r="BS48" s="15">
        <v>15.03</v>
      </c>
      <c r="BT48" s="15">
        <v>15.02</v>
      </c>
      <c r="BU48" s="15">
        <v>15.02</v>
      </c>
      <c r="BV48" s="15">
        <v>15.03</v>
      </c>
      <c r="BW48" s="15">
        <v>15.03</v>
      </c>
    </row>
    <row r="49" spans="1:75" ht="14.5" x14ac:dyDescent="0.35">
      <c r="A49" s="12" t="s">
        <v>92</v>
      </c>
      <c r="B49" s="12" t="s">
        <v>51</v>
      </c>
      <c r="C49" s="14">
        <v>7290110114855</v>
      </c>
      <c r="D49" s="15">
        <v>12.81</v>
      </c>
      <c r="E49" s="15">
        <v>12.81</v>
      </c>
      <c r="F49" s="15">
        <v>12.81</v>
      </c>
      <c r="G49" s="15">
        <v>12.81</v>
      </c>
      <c r="H49" s="15">
        <v>12.81</v>
      </c>
      <c r="I49" s="15">
        <v>12.81</v>
      </c>
      <c r="J49" s="15">
        <v>12.81</v>
      </c>
      <c r="K49" s="15">
        <v>12.81</v>
      </c>
      <c r="L49" s="15">
        <v>12.81</v>
      </c>
      <c r="M49" s="15">
        <v>12.81</v>
      </c>
      <c r="N49" s="15">
        <v>12.81</v>
      </c>
      <c r="O49" s="15">
        <v>12.81</v>
      </c>
      <c r="P49" s="15">
        <v>16.043636363636001</v>
      </c>
      <c r="Q49" s="15">
        <v>14.018529411765</v>
      </c>
      <c r="R49" s="15">
        <v>13.95</v>
      </c>
      <c r="S49" s="15">
        <v>13.94</v>
      </c>
      <c r="T49" s="15">
        <v>13.95</v>
      </c>
      <c r="U49" s="15">
        <v>13.95</v>
      </c>
      <c r="V49" s="15">
        <v>13.95</v>
      </c>
      <c r="W49" s="15">
        <v>13.95</v>
      </c>
      <c r="X49" s="15">
        <v>13.87</v>
      </c>
      <c r="Y49" s="15">
        <v>13.87</v>
      </c>
      <c r="Z49" s="15">
        <v>13.87</v>
      </c>
      <c r="AA49" s="15">
        <v>13.87</v>
      </c>
      <c r="AB49" s="15">
        <v>13.87</v>
      </c>
      <c r="AC49" s="15">
        <v>13.87</v>
      </c>
      <c r="AD49" s="15">
        <v>13.87</v>
      </c>
      <c r="AE49" s="15">
        <v>13.87</v>
      </c>
      <c r="AF49" s="15">
        <v>13.95</v>
      </c>
      <c r="AG49" s="15">
        <v>13.95</v>
      </c>
      <c r="AH49" s="15">
        <v>13.36</v>
      </c>
      <c r="AI49" s="15">
        <v>13.36</v>
      </c>
      <c r="AJ49" s="15">
        <v>13.36</v>
      </c>
      <c r="AK49" s="15">
        <v>13.36</v>
      </c>
      <c r="AL49" s="15">
        <v>13.32</v>
      </c>
      <c r="AM49" s="15">
        <v>13.33</v>
      </c>
      <c r="AN49" s="15">
        <v>13.33</v>
      </c>
      <c r="AO49" s="15">
        <v>13.33</v>
      </c>
      <c r="AP49" s="15">
        <v>13.33</v>
      </c>
      <c r="AQ49" s="15">
        <v>13.33</v>
      </c>
      <c r="AR49" s="15">
        <v>13.33</v>
      </c>
      <c r="AS49" s="15">
        <v>13.33</v>
      </c>
      <c r="AT49" s="15">
        <v>13.33</v>
      </c>
      <c r="AU49" s="15">
        <v>13.33</v>
      </c>
      <c r="AV49" s="15">
        <v>14.036818181817999</v>
      </c>
      <c r="AW49" s="15">
        <v>13.95</v>
      </c>
      <c r="AX49" s="15">
        <v>13.95</v>
      </c>
      <c r="AY49" s="15">
        <v>13.95</v>
      </c>
      <c r="AZ49" s="15">
        <v>13.95</v>
      </c>
      <c r="BA49" s="15">
        <v>13.95</v>
      </c>
      <c r="BB49" s="15">
        <v>13.95</v>
      </c>
      <c r="BC49" s="15">
        <v>13.95</v>
      </c>
      <c r="BD49" s="15">
        <v>13.95</v>
      </c>
      <c r="BE49" s="15">
        <v>13.95</v>
      </c>
      <c r="BF49" s="15">
        <v>13.95</v>
      </c>
      <c r="BG49" s="15">
        <v>13.95</v>
      </c>
      <c r="BH49" s="15">
        <v>13.95</v>
      </c>
      <c r="BI49" s="15">
        <v>13.95</v>
      </c>
      <c r="BJ49" s="15">
        <v>13.95</v>
      </c>
      <c r="BK49" s="15">
        <v>13.95</v>
      </c>
      <c r="BL49" s="15">
        <v>13.95</v>
      </c>
      <c r="BM49" s="15">
        <v>13.95</v>
      </c>
      <c r="BN49" s="15">
        <v>13.95</v>
      </c>
      <c r="BO49" s="15">
        <v>13.95</v>
      </c>
      <c r="BP49" s="15">
        <v>13.95</v>
      </c>
      <c r="BQ49" s="15">
        <v>13.95</v>
      </c>
      <c r="BR49" s="15">
        <v>13.95</v>
      </c>
      <c r="BS49" s="15">
        <v>13.95</v>
      </c>
      <c r="BT49" s="15">
        <v>16.132857142856999</v>
      </c>
      <c r="BU49" s="15">
        <v>14.121343283582</v>
      </c>
      <c r="BV49" s="15">
        <v>14.089848484848</v>
      </c>
      <c r="BW49" s="15">
        <v>14.089848484848</v>
      </c>
    </row>
    <row r="50" spans="1:75" ht="14.5" x14ac:dyDescent="0.35">
      <c r="A50" s="12" t="s">
        <v>92</v>
      </c>
      <c r="B50" s="12" t="s">
        <v>52</v>
      </c>
      <c r="C50" s="14">
        <v>7290110115463</v>
      </c>
      <c r="D50" s="15">
        <v>8.0403076923076995</v>
      </c>
      <c r="E50" s="15">
        <v>8.0403076923076995</v>
      </c>
      <c r="F50" s="15">
        <v>8.0408955223880998</v>
      </c>
      <c r="G50" s="15">
        <v>8.0408955223880998</v>
      </c>
      <c r="H50" s="15">
        <v>8.0408955223880998</v>
      </c>
      <c r="I50" s="15">
        <v>8.0537313432835997</v>
      </c>
      <c r="J50" s="15">
        <v>8.0537313432835997</v>
      </c>
      <c r="K50" s="15">
        <v>8.0538235294117992</v>
      </c>
      <c r="L50" s="15">
        <v>8.0538235294117992</v>
      </c>
      <c r="M50" s="15">
        <v>8.0455223880597</v>
      </c>
      <c r="N50" s="15">
        <v>8.0455223880597</v>
      </c>
      <c r="O50" s="15">
        <v>8.0455223880597</v>
      </c>
      <c r="P50" s="15">
        <v>6.7889705882353004</v>
      </c>
      <c r="Q50" s="15">
        <v>6.7891044776119003</v>
      </c>
      <c r="R50" s="15">
        <v>6.7891044776119003</v>
      </c>
      <c r="S50" s="15">
        <v>6.7891044776119003</v>
      </c>
      <c r="T50" s="15">
        <v>6.7891044776119003</v>
      </c>
      <c r="U50" s="15">
        <v>6.7891044776119003</v>
      </c>
      <c r="V50" s="15">
        <v>6.7889705882353004</v>
      </c>
      <c r="W50" s="15">
        <v>6.7889705882353004</v>
      </c>
      <c r="X50" s="15">
        <v>6.7495588235293997</v>
      </c>
      <c r="Y50" s="15">
        <v>6.7495588235293997</v>
      </c>
      <c r="Z50" s="15">
        <v>6.7495588235293997</v>
      </c>
      <c r="AA50" s="15">
        <v>6.7495588235293997</v>
      </c>
      <c r="AB50" s="15">
        <v>6.7495588235293997</v>
      </c>
      <c r="AC50" s="15">
        <v>6.7495588235293997</v>
      </c>
      <c r="AD50" s="15">
        <v>6.7495588235293997</v>
      </c>
      <c r="AE50" s="15">
        <v>6.7495588235293997</v>
      </c>
      <c r="AF50" s="15">
        <v>6.7892537313433001</v>
      </c>
      <c r="AG50" s="15">
        <v>6.7892537313433001</v>
      </c>
      <c r="AH50" s="15">
        <v>6.7892537313433001</v>
      </c>
      <c r="AI50" s="15">
        <v>6.7892537313433001</v>
      </c>
      <c r="AJ50" s="15">
        <v>6.7892537313433001</v>
      </c>
      <c r="AK50" s="15">
        <v>6.7892537313433001</v>
      </c>
      <c r="AL50" s="15">
        <v>6.7892537313433001</v>
      </c>
      <c r="AM50" s="15">
        <v>6.7892537313433001</v>
      </c>
      <c r="AN50" s="15">
        <v>6.7892537313433001</v>
      </c>
      <c r="AO50" s="15">
        <v>6.7892537313433001</v>
      </c>
      <c r="AP50" s="15">
        <v>6.7892537313433001</v>
      </c>
      <c r="AQ50" s="15">
        <v>6.7892537313433001</v>
      </c>
      <c r="AR50" s="15">
        <v>6.7892537313433001</v>
      </c>
      <c r="AS50" s="15">
        <v>6.7892537313433001</v>
      </c>
      <c r="AT50" s="15">
        <v>6.7892537313433001</v>
      </c>
      <c r="AU50" s="15">
        <v>6.7892537313433001</v>
      </c>
      <c r="AV50" s="15">
        <v>6.7892537313433001</v>
      </c>
      <c r="AW50" s="15">
        <v>6.7892537313433001</v>
      </c>
      <c r="AX50" s="15">
        <v>6.7892537313433001</v>
      </c>
      <c r="AY50" s="15">
        <v>6.7892537313433001</v>
      </c>
      <c r="AZ50" s="15">
        <v>6.7892537313433001</v>
      </c>
      <c r="BA50" s="15">
        <v>6.7892537313433001</v>
      </c>
      <c r="BB50" s="15">
        <v>6.7892537313433001</v>
      </c>
      <c r="BC50" s="15">
        <v>6.7893939393939</v>
      </c>
      <c r="BD50" s="15">
        <v>6.7893939393939</v>
      </c>
      <c r="BE50" s="15">
        <v>6.7892537313433001</v>
      </c>
      <c r="BF50" s="15">
        <v>6.7892537313433001</v>
      </c>
      <c r="BG50" s="15">
        <v>6.7892537313433001</v>
      </c>
      <c r="BH50" s="15">
        <v>6.7892537313433001</v>
      </c>
      <c r="BI50" s="15">
        <v>6.7893939393939</v>
      </c>
      <c r="BJ50" s="15">
        <v>6.7893939393939</v>
      </c>
      <c r="BK50" s="15">
        <v>6.7892537313433001</v>
      </c>
      <c r="BL50" s="15">
        <v>6.7892537313433001</v>
      </c>
      <c r="BM50" s="15">
        <v>6.7892537313433001</v>
      </c>
      <c r="BN50" s="15">
        <v>6.7892537313433001</v>
      </c>
      <c r="BO50" s="15">
        <v>6.7892537313433001</v>
      </c>
      <c r="BP50" s="15">
        <v>6.7892537313433001</v>
      </c>
      <c r="BQ50" s="15">
        <v>6.7895454545455003</v>
      </c>
      <c r="BR50" s="15">
        <v>6.7895454545455003</v>
      </c>
      <c r="BS50" s="15">
        <v>6.7895454545455003</v>
      </c>
      <c r="BT50" s="15">
        <v>8.0401515151515</v>
      </c>
      <c r="BU50" s="15">
        <v>8.06</v>
      </c>
      <c r="BV50" s="15">
        <v>8.06</v>
      </c>
      <c r="BW50" s="15">
        <v>8.06</v>
      </c>
    </row>
    <row r="51" spans="1:75" ht="14.5" x14ac:dyDescent="0.35">
      <c r="A51" s="12" t="s">
        <v>92</v>
      </c>
      <c r="B51" s="12" t="s">
        <v>53</v>
      </c>
      <c r="C51" s="14">
        <v>7290019056591</v>
      </c>
      <c r="D51" s="15">
        <v>6.47</v>
      </c>
      <c r="E51" s="15">
        <v>6.47</v>
      </c>
      <c r="F51" s="15">
        <v>6.47</v>
      </c>
      <c r="G51" s="15">
        <v>6.46</v>
      </c>
      <c r="H51" s="15">
        <v>6.46</v>
      </c>
      <c r="I51" s="15">
        <v>6.46</v>
      </c>
      <c r="J51" s="15">
        <v>6.47</v>
      </c>
      <c r="K51" s="15">
        <v>6.47</v>
      </c>
      <c r="L51" s="15">
        <v>6.47</v>
      </c>
      <c r="M51" s="15">
        <v>6.47</v>
      </c>
      <c r="N51" s="15">
        <v>6.48</v>
      </c>
      <c r="O51" s="15">
        <v>6.47</v>
      </c>
      <c r="P51" s="15">
        <v>6.0317647058824004</v>
      </c>
      <c r="Q51" s="15">
        <v>5.7510000000000003</v>
      </c>
      <c r="R51" s="15">
        <v>5.7875806451612997</v>
      </c>
      <c r="S51" s="15">
        <v>5.7857142857142998</v>
      </c>
      <c r="T51" s="15">
        <v>5.7471428571429</v>
      </c>
      <c r="U51" s="15">
        <v>5.7890163934426004</v>
      </c>
      <c r="V51" s="15">
        <v>5.7890163934426004</v>
      </c>
      <c r="W51" s="15">
        <v>5.7920338983050996</v>
      </c>
      <c r="X51" s="15">
        <v>5.7635593220338999</v>
      </c>
      <c r="Y51" s="15">
        <v>5.7640677966101999</v>
      </c>
      <c r="Z51" s="15">
        <v>5.7640677966101999</v>
      </c>
      <c r="AA51" s="15">
        <v>5.7720000000000002</v>
      </c>
      <c r="AB51" s="15">
        <v>5.6826315789474</v>
      </c>
      <c r="AC51" s="15">
        <v>5.7323728813559001</v>
      </c>
      <c r="AD51" s="15">
        <v>5.7256140350877001</v>
      </c>
      <c r="AE51" s="15">
        <v>5.7557142857143004</v>
      </c>
      <c r="AF51" s="15">
        <v>5.7542105263158003</v>
      </c>
      <c r="AG51" s="15">
        <v>5.7956896551724002</v>
      </c>
      <c r="AH51" s="15">
        <v>5.8326666666667002</v>
      </c>
      <c r="AI51" s="15">
        <v>5.8306557377049</v>
      </c>
      <c r="AJ51" s="15">
        <v>5.8274193548386997</v>
      </c>
      <c r="AK51" s="15">
        <v>5.8280645161290003</v>
      </c>
      <c r="AL51" s="15">
        <v>5.8809677419354998</v>
      </c>
      <c r="AM51" s="15">
        <v>5.8849180327869002</v>
      </c>
      <c r="AN51" s="15">
        <v>5.7531034482759003</v>
      </c>
      <c r="AO51" s="15">
        <v>5.7119298245614001</v>
      </c>
      <c r="AP51" s="15">
        <v>5.7520338983050996</v>
      </c>
      <c r="AQ51" s="15">
        <v>5.7880645161290003</v>
      </c>
      <c r="AR51" s="15">
        <v>5.7895081967213002</v>
      </c>
      <c r="AS51" s="15">
        <v>5.7880645161290003</v>
      </c>
      <c r="AT51" s="15">
        <v>5.8237500000000004</v>
      </c>
      <c r="AU51" s="15">
        <v>5.8237500000000004</v>
      </c>
      <c r="AV51" s="15">
        <v>5.8237500000000004</v>
      </c>
      <c r="AW51" s="15">
        <v>5.7880645161290003</v>
      </c>
      <c r="AX51" s="15">
        <v>5.7880645161290003</v>
      </c>
      <c r="AY51" s="15">
        <v>5.7880645161290003</v>
      </c>
      <c r="AZ51" s="15">
        <v>5.7904918032786998</v>
      </c>
      <c r="BA51" s="15">
        <v>5.8274193548386997</v>
      </c>
      <c r="BB51" s="15">
        <v>5.8959374999999996</v>
      </c>
      <c r="BC51" s="15">
        <v>5.8959374999999996</v>
      </c>
      <c r="BD51" s="15">
        <v>5.8985714285714002</v>
      </c>
      <c r="BE51" s="15">
        <v>5.8890909090908998</v>
      </c>
      <c r="BF51" s="15">
        <v>5.8890909090908998</v>
      </c>
      <c r="BG51" s="15">
        <v>5.8915384615384996</v>
      </c>
      <c r="BH51" s="15">
        <v>5.8254838709676999</v>
      </c>
      <c r="BI51" s="15">
        <v>5.7875409836065996</v>
      </c>
      <c r="BJ51" s="15">
        <v>5.7535087719298001</v>
      </c>
      <c r="BK51" s="15">
        <v>5.7117543859649</v>
      </c>
      <c r="BL51" s="15">
        <v>5.7105084745763</v>
      </c>
      <c r="BM51" s="15">
        <v>5.7112068965517002</v>
      </c>
      <c r="BN51" s="15">
        <v>5.9377611940298998</v>
      </c>
      <c r="BO51" s="15">
        <v>5.64</v>
      </c>
      <c r="BP51" s="15">
        <v>5.63</v>
      </c>
      <c r="BQ51" s="15">
        <v>5.62</v>
      </c>
      <c r="BR51" s="15">
        <v>5.61</v>
      </c>
      <c r="BS51" s="15">
        <v>5.62</v>
      </c>
      <c r="BT51" s="15">
        <v>5.91</v>
      </c>
      <c r="BU51" s="15">
        <v>5.93</v>
      </c>
      <c r="BV51" s="15">
        <v>5.97</v>
      </c>
      <c r="BW51" s="15">
        <v>5.98</v>
      </c>
    </row>
    <row r="52" spans="1:75" ht="14.5" x14ac:dyDescent="0.35">
      <c r="A52" s="12" t="s">
        <v>92</v>
      </c>
      <c r="B52" s="12" t="s">
        <v>54</v>
      </c>
      <c r="C52" s="14">
        <v>7290019056584</v>
      </c>
      <c r="D52" s="15">
        <v>6.47</v>
      </c>
      <c r="E52" s="15">
        <v>6.47</v>
      </c>
      <c r="F52" s="15">
        <v>6.47</v>
      </c>
      <c r="G52" s="15">
        <v>6.46</v>
      </c>
      <c r="H52" s="15">
        <v>6.46</v>
      </c>
      <c r="I52" s="15">
        <v>6.46</v>
      </c>
      <c r="J52" s="15">
        <v>6.46</v>
      </c>
      <c r="K52" s="15">
        <v>6.46</v>
      </c>
      <c r="L52" s="15">
        <v>6.45</v>
      </c>
      <c r="M52" s="15">
        <v>6.45</v>
      </c>
      <c r="N52" s="15">
        <v>6.46</v>
      </c>
      <c r="O52" s="15">
        <v>6.46</v>
      </c>
      <c r="P52" s="15">
        <v>6.1844117647059003</v>
      </c>
      <c r="Q52" s="15">
        <v>5.68</v>
      </c>
      <c r="R52" s="15">
        <v>5.68</v>
      </c>
      <c r="S52" s="15">
        <v>5.68</v>
      </c>
      <c r="T52" s="15">
        <v>5.67</v>
      </c>
      <c r="U52" s="15">
        <v>5.68</v>
      </c>
      <c r="V52" s="15">
        <v>5.68</v>
      </c>
      <c r="W52" s="15">
        <v>5.68</v>
      </c>
      <c r="X52" s="15">
        <v>5.66</v>
      </c>
      <c r="Y52" s="15">
        <v>5.66</v>
      </c>
      <c r="Z52" s="15">
        <v>5.66</v>
      </c>
      <c r="AA52" s="15">
        <v>5.66</v>
      </c>
      <c r="AB52" s="15">
        <v>5.66</v>
      </c>
      <c r="AC52" s="15">
        <v>5.67</v>
      </c>
      <c r="AD52" s="15">
        <v>5.67</v>
      </c>
      <c r="AE52" s="15">
        <v>5.67</v>
      </c>
      <c r="AF52" s="15">
        <v>5.69</v>
      </c>
      <c r="AG52" s="15">
        <v>5.77</v>
      </c>
      <c r="AH52" s="15">
        <v>5.7395081967213004</v>
      </c>
      <c r="AI52" s="15">
        <v>5.71</v>
      </c>
      <c r="AJ52" s="15">
        <v>5.71</v>
      </c>
      <c r="AK52" s="15">
        <v>5.7478125000000002</v>
      </c>
      <c r="AL52" s="15">
        <v>5.7282812500000002</v>
      </c>
      <c r="AM52" s="15">
        <v>5.7</v>
      </c>
      <c r="AN52" s="15">
        <v>5.68</v>
      </c>
      <c r="AO52" s="15">
        <v>5.68</v>
      </c>
      <c r="AP52" s="15">
        <v>5.69</v>
      </c>
      <c r="AQ52" s="15">
        <v>5.69</v>
      </c>
      <c r="AR52" s="15">
        <v>5.69</v>
      </c>
      <c r="AS52" s="15">
        <v>5.69</v>
      </c>
      <c r="AT52" s="15">
        <v>5.69</v>
      </c>
      <c r="AU52" s="15">
        <v>5.69</v>
      </c>
      <c r="AV52" s="15">
        <v>5.7301666666667002</v>
      </c>
      <c r="AW52" s="15">
        <v>5.69</v>
      </c>
      <c r="AX52" s="15">
        <v>5.69</v>
      </c>
      <c r="AY52" s="15">
        <v>5.69</v>
      </c>
      <c r="AZ52" s="15">
        <v>5.69</v>
      </c>
      <c r="BA52" s="15">
        <v>5.73</v>
      </c>
      <c r="BB52" s="15">
        <v>5.7758064516129002</v>
      </c>
      <c r="BC52" s="15">
        <v>5.72</v>
      </c>
      <c r="BD52" s="15">
        <v>5.72</v>
      </c>
      <c r="BE52" s="15">
        <v>5.72</v>
      </c>
      <c r="BF52" s="15">
        <v>5.72</v>
      </c>
      <c r="BG52" s="15">
        <v>5.72</v>
      </c>
      <c r="BH52" s="15">
        <v>5.69</v>
      </c>
      <c r="BI52" s="15">
        <v>5.7</v>
      </c>
      <c r="BJ52" s="15">
        <v>5.7374603174603003</v>
      </c>
      <c r="BK52" s="15">
        <v>5.7</v>
      </c>
      <c r="BL52" s="15">
        <v>5.71</v>
      </c>
      <c r="BM52" s="15">
        <v>5.71</v>
      </c>
      <c r="BN52" s="15">
        <v>5.9555223880597001</v>
      </c>
      <c r="BO52" s="15">
        <v>5.71</v>
      </c>
      <c r="BP52" s="15">
        <v>5.7</v>
      </c>
      <c r="BQ52" s="15">
        <v>5.69</v>
      </c>
      <c r="BR52" s="15">
        <v>5.68</v>
      </c>
      <c r="BS52" s="15">
        <v>5.69</v>
      </c>
      <c r="BT52" s="15">
        <v>5.96</v>
      </c>
      <c r="BU52" s="15">
        <v>5.97</v>
      </c>
      <c r="BV52" s="15">
        <v>5.96</v>
      </c>
      <c r="BW52" s="15">
        <v>5.96</v>
      </c>
    </row>
    <row r="53" spans="1:75" ht="14.5" x14ac:dyDescent="0.35">
      <c r="A53" s="12" t="s">
        <v>92</v>
      </c>
      <c r="B53" s="12" t="s">
        <v>55</v>
      </c>
      <c r="C53" s="14">
        <v>7290000072623</v>
      </c>
      <c r="D53" s="15">
        <v>10.071617647059</v>
      </c>
      <c r="E53" s="15">
        <v>10.041492537312999</v>
      </c>
      <c r="F53" s="15">
        <v>10.041492537312999</v>
      </c>
      <c r="G53" s="15">
        <v>10.041492537312999</v>
      </c>
      <c r="H53" s="15">
        <v>10.041492537312999</v>
      </c>
      <c r="I53" s="15">
        <v>10.041492537312999</v>
      </c>
      <c r="J53" s="15">
        <v>10.071044776119001</v>
      </c>
      <c r="K53" s="15">
        <v>10.041492537312999</v>
      </c>
      <c r="L53" s="15">
        <v>10.071617647059</v>
      </c>
      <c r="M53" s="15">
        <v>10.071617647059</v>
      </c>
      <c r="N53" s="15">
        <v>10.071617647059</v>
      </c>
      <c r="O53" s="15">
        <v>10.071617647059</v>
      </c>
      <c r="P53" s="15">
        <v>10.071617647059</v>
      </c>
      <c r="Q53" s="15">
        <v>10.153529411765</v>
      </c>
      <c r="R53" s="15">
        <v>10.153529411765</v>
      </c>
      <c r="S53" s="15">
        <v>10.153529411765</v>
      </c>
      <c r="T53" s="15">
        <v>10.153529411765</v>
      </c>
      <c r="U53" s="15">
        <v>10.153529411765</v>
      </c>
      <c r="V53" s="15">
        <v>10.153529411765</v>
      </c>
      <c r="W53" s="15">
        <v>10.11447761194</v>
      </c>
      <c r="X53" s="15">
        <v>10.038208955224</v>
      </c>
      <c r="Y53" s="15">
        <v>10.076911764706001</v>
      </c>
      <c r="Z53" s="15">
        <v>10.076911764706001</v>
      </c>
      <c r="AA53" s="15">
        <v>10.076911764706001</v>
      </c>
      <c r="AB53" s="15">
        <v>10.076911764706001</v>
      </c>
      <c r="AC53" s="15">
        <v>10.076911764706001</v>
      </c>
      <c r="AD53" s="15">
        <v>10.076911764706001</v>
      </c>
      <c r="AE53" s="15">
        <v>10.076911764706001</v>
      </c>
      <c r="AF53" s="15">
        <v>10.154179104478001</v>
      </c>
      <c r="AG53" s="15">
        <v>10.154179104478001</v>
      </c>
      <c r="AH53" s="15">
        <v>9.2082089552239008</v>
      </c>
      <c r="AI53" s="15">
        <v>9.1718181818181996</v>
      </c>
      <c r="AJ53" s="15">
        <v>9.1718181818181996</v>
      </c>
      <c r="AK53" s="15">
        <v>9.1718181818181996</v>
      </c>
      <c r="AL53" s="15">
        <v>9.1786567164178994</v>
      </c>
      <c r="AM53" s="15">
        <v>9.1786567164178994</v>
      </c>
      <c r="AN53" s="15">
        <v>9.1786567164178994</v>
      </c>
      <c r="AO53" s="15">
        <v>9.1786567164178994</v>
      </c>
      <c r="AP53" s="15">
        <v>9.1786567164178994</v>
      </c>
      <c r="AQ53" s="15">
        <v>9.1786567164178994</v>
      </c>
      <c r="AR53" s="15">
        <v>9.0993846153846007</v>
      </c>
      <c r="AS53" s="15">
        <v>9.1357575757575997</v>
      </c>
      <c r="AT53" s="15">
        <v>9.1357575757575997</v>
      </c>
      <c r="AU53" s="15">
        <v>9.1357575757575997</v>
      </c>
      <c r="AV53" s="15">
        <v>10.052727272726999</v>
      </c>
      <c r="AW53" s="15">
        <v>10.083636363636</v>
      </c>
      <c r="AX53" s="15">
        <v>10.115</v>
      </c>
      <c r="AY53" s="15">
        <v>10.115</v>
      </c>
      <c r="AZ53" s="15">
        <v>10.115</v>
      </c>
      <c r="BA53" s="15">
        <v>10.154179104478001</v>
      </c>
      <c r="BB53" s="15">
        <v>10.154179104478001</v>
      </c>
      <c r="BC53" s="15">
        <v>10.154179104478001</v>
      </c>
      <c r="BD53" s="15">
        <v>10.154179104478001</v>
      </c>
      <c r="BE53" s="15">
        <v>10.154179104478001</v>
      </c>
      <c r="BF53" s="15">
        <v>10.154179104478001</v>
      </c>
      <c r="BG53" s="15">
        <v>10.154179104478001</v>
      </c>
      <c r="BH53" s="15">
        <v>10.115538461538</v>
      </c>
      <c r="BI53" s="15">
        <v>10.115</v>
      </c>
      <c r="BJ53" s="15">
        <v>10.043538461538001</v>
      </c>
      <c r="BK53" s="15">
        <v>10.082424242424</v>
      </c>
      <c r="BL53" s="15">
        <v>10.082424242424</v>
      </c>
      <c r="BM53" s="15">
        <v>10.082424242424</v>
      </c>
      <c r="BN53" s="15">
        <v>10.082424242424</v>
      </c>
      <c r="BO53" s="15">
        <v>10.120746268656999</v>
      </c>
      <c r="BP53" s="15">
        <v>10.120746268656999</v>
      </c>
      <c r="BQ53" s="15">
        <v>10.082424242424</v>
      </c>
      <c r="BR53" s="15">
        <v>10.082424242424</v>
      </c>
      <c r="BS53" s="15">
        <v>10.082424242424</v>
      </c>
      <c r="BT53" s="15">
        <v>10.040909090909</v>
      </c>
      <c r="BU53" s="15">
        <v>10.071044776119001</v>
      </c>
      <c r="BV53" s="15">
        <v>10.071044776119001</v>
      </c>
      <c r="BW53" s="15">
        <v>10.071044776119001</v>
      </c>
    </row>
    <row r="54" spans="1:75" ht="14.5" x14ac:dyDescent="0.35">
      <c r="A54" s="12" t="s">
        <v>92</v>
      </c>
      <c r="B54" s="12" t="s">
        <v>56</v>
      </c>
      <c r="C54" s="14">
        <v>7290000072753</v>
      </c>
      <c r="D54" s="15">
        <v>31.679411764706</v>
      </c>
      <c r="E54" s="15">
        <v>31.679411764706</v>
      </c>
      <c r="F54" s="15">
        <v>31.679411764706</v>
      </c>
      <c r="G54" s="15">
        <v>31.679411764706</v>
      </c>
      <c r="H54" s="15">
        <v>31.679411764706</v>
      </c>
      <c r="I54" s="15">
        <v>31.679411764706</v>
      </c>
      <c r="J54" s="15">
        <v>31.668805970148998</v>
      </c>
      <c r="K54" s="15">
        <v>31.668805970148998</v>
      </c>
      <c r="L54" s="15">
        <v>31.668805970148998</v>
      </c>
      <c r="M54" s="15">
        <v>31.668805970148998</v>
      </c>
      <c r="N54" s="15">
        <v>31.668805970148998</v>
      </c>
      <c r="O54" s="15">
        <v>31.668805970148998</v>
      </c>
      <c r="P54" s="15">
        <v>32.203582089552</v>
      </c>
      <c r="Q54" s="15">
        <v>32.203582089552</v>
      </c>
      <c r="R54" s="15">
        <v>32.203582089552</v>
      </c>
      <c r="S54" s="15">
        <v>32.203582089552</v>
      </c>
      <c r="T54" s="15">
        <v>32.203582089552</v>
      </c>
      <c r="U54" s="15">
        <v>32.203582089552</v>
      </c>
      <c r="V54" s="15">
        <v>32.203582089552</v>
      </c>
      <c r="W54" s="15">
        <v>32.203582089552</v>
      </c>
      <c r="X54" s="15">
        <v>31.969090909091001</v>
      </c>
      <c r="Y54" s="15">
        <v>31.969090909091001</v>
      </c>
      <c r="Z54" s="15">
        <v>31.969090909091001</v>
      </c>
      <c r="AA54" s="15">
        <v>31.969090909091001</v>
      </c>
      <c r="AB54" s="15">
        <v>31.965820895522</v>
      </c>
      <c r="AC54" s="15">
        <v>31.972058823529</v>
      </c>
      <c r="AD54" s="15">
        <v>31.972058823529</v>
      </c>
      <c r="AE54" s="15">
        <v>31.972058823529</v>
      </c>
      <c r="AF54" s="15">
        <v>31.972058823529</v>
      </c>
      <c r="AG54" s="15">
        <v>31.972058823529</v>
      </c>
      <c r="AH54" s="15">
        <v>28.999402985075001</v>
      </c>
      <c r="AI54" s="15">
        <v>28.999402985075001</v>
      </c>
      <c r="AJ54" s="15">
        <v>28.999402985075001</v>
      </c>
      <c r="AK54" s="15">
        <v>29.185671641791</v>
      </c>
      <c r="AL54" s="15">
        <v>28.891343283582</v>
      </c>
      <c r="AM54" s="15">
        <v>28.891343283582</v>
      </c>
      <c r="AN54" s="15">
        <v>28.891343283582</v>
      </c>
      <c r="AO54" s="15">
        <v>28.891343283582</v>
      </c>
      <c r="AP54" s="15">
        <v>28.891343283582</v>
      </c>
      <c r="AQ54" s="15">
        <v>28.891343283582</v>
      </c>
      <c r="AR54" s="15">
        <v>28.965373134328001</v>
      </c>
      <c r="AS54" s="15">
        <v>28.965373134328001</v>
      </c>
      <c r="AT54" s="15">
        <v>28.965373134328001</v>
      </c>
      <c r="AU54" s="15">
        <v>28.965373134328001</v>
      </c>
      <c r="AV54" s="15">
        <v>32.158208955223998</v>
      </c>
      <c r="AW54" s="15">
        <v>32.268358208955</v>
      </c>
      <c r="AX54" s="15">
        <v>32.268358208955</v>
      </c>
      <c r="AY54" s="15">
        <v>32.268358208955</v>
      </c>
      <c r="AZ54" s="15">
        <v>32.268358208955</v>
      </c>
      <c r="BA54" s="15">
        <v>32.237121212120996</v>
      </c>
      <c r="BB54" s="15">
        <v>32.268358208955</v>
      </c>
      <c r="BC54" s="15">
        <v>32.268358208955</v>
      </c>
      <c r="BD54" s="15">
        <v>32.268358208955</v>
      </c>
      <c r="BE54" s="15">
        <v>32.268358208955</v>
      </c>
      <c r="BF54" s="15">
        <v>32.232835820896</v>
      </c>
      <c r="BG54" s="15">
        <v>32.232835820896</v>
      </c>
      <c r="BH54" s="15">
        <v>32.232835820896</v>
      </c>
      <c r="BI54" s="15">
        <v>32.232835820896</v>
      </c>
      <c r="BJ54" s="15">
        <v>32.232835820896</v>
      </c>
      <c r="BK54" s="15">
        <v>32.232835820896</v>
      </c>
      <c r="BL54" s="15">
        <v>32.232835820896</v>
      </c>
      <c r="BM54" s="15">
        <v>32.268358208955</v>
      </c>
      <c r="BN54" s="15">
        <v>32.268358208955</v>
      </c>
      <c r="BO54" s="15">
        <v>32.268358208955</v>
      </c>
      <c r="BP54" s="15">
        <v>32.232835820896</v>
      </c>
      <c r="BQ54" s="15">
        <v>32.232835820896</v>
      </c>
      <c r="BR54" s="15">
        <v>32.232835820896</v>
      </c>
      <c r="BS54" s="15">
        <v>32.232835820896</v>
      </c>
      <c r="BT54" s="15">
        <v>32.232835820896</v>
      </c>
      <c r="BU54" s="15">
        <v>32.138955223880998</v>
      </c>
      <c r="BV54" s="15">
        <v>32.138955223880998</v>
      </c>
      <c r="BW54" s="15">
        <v>32.138955223880998</v>
      </c>
    </row>
    <row r="55" spans="1:75" ht="14.5" x14ac:dyDescent="0.35">
      <c r="A55" s="12" t="s">
        <v>92</v>
      </c>
      <c r="B55" s="12" t="s">
        <v>57</v>
      </c>
      <c r="C55" s="14">
        <v>7290000176420</v>
      </c>
      <c r="D55" s="15">
        <v>22.032537313433</v>
      </c>
      <c r="E55" s="15">
        <v>22.032537313433</v>
      </c>
      <c r="F55" s="15">
        <v>21.972000000000001</v>
      </c>
      <c r="G55" s="15">
        <v>22.062794117647002</v>
      </c>
      <c r="H55" s="15">
        <v>22.062794117647002</v>
      </c>
      <c r="I55" s="15">
        <v>22.062794117647002</v>
      </c>
      <c r="J55" s="15">
        <v>22.062794117647002</v>
      </c>
      <c r="K55" s="15">
        <v>22.032537313433</v>
      </c>
      <c r="L55" s="15">
        <v>22.002272727272999</v>
      </c>
      <c r="M55" s="15">
        <v>22.002272727272999</v>
      </c>
      <c r="N55" s="15">
        <v>22.032537313433</v>
      </c>
      <c r="O55" s="15">
        <v>22.032537313433</v>
      </c>
      <c r="P55" s="15">
        <v>22.032537313433</v>
      </c>
      <c r="Q55" s="15">
        <v>22.032537313433</v>
      </c>
      <c r="R55" s="15">
        <v>22.032537313433</v>
      </c>
      <c r="S55" s="15">
        <v>22.032537313433</v>
      </c>
      <c r="T55" s="15">
        <v>22.032537313433</v>
      </c>
      <c r="U55" s="15">
        <v>22.032537313433</v>
      </c>
      <c r="V55" s="15">
        <v>22.032537313433</v>
      </c>
      <c r="W55" s="15">
        <v>22.032537313433</v>
      </c>
      <c r="X55" s="15">
        <v>21.866567164178999</v>
      </c>
      <c r="Y55" s="15">
        <v>21.898823529411999</v>
      </c>
      <c r="Z55" s="15">
        <v>21.898823529411999</v>
      </c>
      <c r="AA55" s="15">
        <v>21.898823529411999</v>
      </c>
      <c r="AB55" s="15">
        <v>21.898823529411999</v>
      </c>
      <c r="AC55" s="15">
        <v>21.898823529411999</v>
      </c>
      <c r="AD55" s="15">
        <v>21.898823529411999</v>
      </c>
      <c r="AE55" s="15">
        <v>21.898823529411999</v>
      </c>
      <c r="AF55" s="15">
        <v>21.895671641791001</v>
      </c>
      <c r="AG55" s="15">
        <v>21.898823529411999</v>
      </c>
      <c r="AH55" s="15">
        <v>20.906417910447999</v>
      </c>
      <c r="AI55" s="15">
        <v>20.906417910447999</v>
      </c>
      <c r="AJ55" s="15">
        <v>20.906417910447999</v>
      </c>
      <c r="AK55" s="15">
        <v>21.073846153845999</v>
      </c>
      <c r="AL55" s="15">
        <v>20.992000000000001</v>
      </c>
      <c r="AM55" s="15">
        <v>20.932857142856999</v>
      </c>
      <c r="AN55" s="15">
        <v>21.014687500000001</v>
      </c>
      <c r="AO55" s="15">
        <v>21.026</v>
      </c>
      <c r="AP55" s="15">
        <v>21.026</v>
      </c>
      <c r="AQ55" s="15">
        <v>21.014687500000001</v>
      </c>
      <c r="AR55" s="15">
        <v>21.014687500000001</v>
      </c>
      <c r="AS55" s="15">
        <v>21.030156250000001</v>
      </c>
      <c r="AT55" s="15">
        <v>21.030156250000001</v>
      </c>
      <c r="AU55" s="15">
        <v>21.030156250000001</v>
      </c>
      <c r="AV55" s="15">
        <v>21.998571428571001</v>
      </c>
      <c r="AW55" s="15">
        <v>22.004603174603002</v>
      </c>
      <c r="AX55" s="15">
        <v>22.039365079364998</v>
      </c>
      <c r="AY55" s="15">
        <v>22.039365079364998</v>
      </c>
      <c r="AZ55" s="15">
        <v>22.016271186440999</v>
      </c>
      <c r="BA55" s="15">
        <v>22.009032258065002</v>
      </c>
      <c r="BB55" s="15">
        <v>22.009032258065002</v>
      </c>
      <c r="BC55" s="15">
        <v>22.047540983607</v>
      </c>
      <c r="BD55" s="15">
        <v>22.038548387096998</v>
      </c>
      <c r="BE55" s="15">
        <v>22.038548387096998</v>
      </c>
      <c r="BF55" s="15">
        <v>22.038548387096998</v>
      </c>
      <c r="BG55" s="15">
        <v>22.038548387096998</v>
      </c>
      <c r="BH55" s="15">
        <v>22.038548387096998</v>
      </c>
      <c r="BI55" s="15">
        <v>22.040156249999999</v>
      </c>
      <c r="BJ55" s="15">
        <v>22.019375</v>
      </c>
      <c r="BK55" s="15">
        <v>21.990312500000002</v>
      </c>
      <c r="BL55" s="15">
        <v>21.990312500000002</v>
      </c>
      <c r="BM55" s="15">
        <v>21.990312500000002</v>
      </c>
      <c r="BN55" s="15">
        <v>21.982153846153999</v>
      </c>
      <c r="BO55" s="15">
        <v>22.039365079364998</v>
      </c>
      <c r="BP55" s="15">
        <v>22.069687500000001</v>
      </c>
      <c r="BQ55" s="15">
        <v>22.069687500000001</v>
      </c>
      <c r="BR55" s="15">
        <v>22.070461538461998</v>
      </c>
      <c r="BS55" s="15">
        <v>22.070461538461998</v>
      </c>
      <c r="BT55" s="15">
        <v>22.039365079364998</v>
      </c>
      <c r="BU55" s="15">
        <v>22.070461538461998</v>
      </c>
      <c r="BV55" s="15">
        <v>22.070461538461998</v>
      </c>
      <c r="BW55" s="15">
        <v>22.061363636364</v>
      </c>
    </row>
    <row r="56" spans="1:75" ht="14.5" x14ac:dyDescent="0.35">
      <c r="A56" s="12" t="s">
        <v>92</v>
      </c>
      <c r="B56" s="12" t="s">
        <v>58</v>
      </c>
      <c r="C56" s="14">
        <v>8714599513866</v>
      </c>
      <c r="D56" s="15">
        <v>29.344696969697001</v>
      </c>
      <c r="E56" s="15">
        <v>29.344696969697001</v>
      </c>
      <c r="F56" s="15">
        <v>29.28109375</v>
      </c>
      <c r="G56" s="15">
        <v>29.28109375</v>
      </c>
      <c r="H56" s="15">
        <v>29.28109375</v>
      </c>
      <c r="I56" s="15">
        <v>29.28109375</v>
      </c>
      <c r="J56" s="15">
        <v>29.28109375</v>
      </c>
      <c r="K56" s="15">
        <v>29.229523809524</v>
      </c>
      <c r="L56" s="15">
        <v>29.344696969697001</v>
      </c>
      <c r="M56" s="15">
        <v>29.396119402985001</v>
      </c>
      <c r="N56" s="15">
        <v>29.396119402985001</v>
      </c>
      <c r="O56" s="15">
        <v>29.447500000000002</v>
      </c>
      <c r="P56" s="15">
        <v>29.447500000000002</v>
      </c>
      <c r="Q56" s="15">
        <v>29.447500000000002</v>
      </c>
      <c r="R56" s="15">
        <v>25.178461538461999</v>
      </c>
      <c r="S56" s="15">
        <v>25.178461538461999</v>
      </c>
      <c r="T56" s="15">
        <v>25.178461538461999</v>
      </c>
      <c r="U56" s="15">
        <v>25.108125000000001</v>
      </c>
      <c r="V56" s="15">
        <v>25.108125000000001</v>
      </c>
      <c r="W56" s="15">
        <v>25.108125000000001</v>
      </c>
      <c r="X56" s="15">
        <v>24.944769230769001</v>
      </c>
      <c r="Y56" s="15">
        <v>24.94875</v>
      </c>
      <c r="Z56" s="15">
        <v>24.94875</v>
      </c>
      <c r="AA56" s="15">
        <v>25.021538461538</v>
      </c>
      <c r="AB56" s="15">
        <v>25.158529411764999</v>
      </c>
      <c r="AC56" s="15">
        <v>25.158529411764999</v>
      </c>
      <c r="AD56" s="15">
        <v>25.194411764706</v>
      </c>
      <c r="AE56" s="15">
        <v>25.194411764706</v>
      </c>
      <c r="AF56" s="15">
        <v>25.124328358208999</v>
      </c>
      <c r="AG56" s="15">
        <v>25.194411764706</v>
      </c>
      <c r="AH56" s="15">
        <v>25.206153846153999</v>
      </c>
      <c r="AI56" s="15">
        <v>25.206153846153999</v>
      </c>
      <c r="AJ56" s="15">
        <v>25.345223880597</v>
      </c>
      <c r="AK56" s="15">
        <v>24.486176470587999</v>
      </c>
      <c r="AL56" s="15">
        <v>24.477462686567002</v>
      </c>
      <c r="AM56" s="15">
        <v>24.46</v>
      </c>
      <c r="AN56" s="15">
        <v>24.47</v>
      </c>
      <c r="AO56" s="15">
        <v>24.41</v>
      </c>
      <c r="AP56" s="15">
        <v>24.41</v>
      </c>
      <c r="AQ56" s="15">
        <v>24.41</v>
      </c>
      <c r="AR56" s="15">
        <v>24.41</v>
      </c>
      <c r="AS56" s="15">
        <v>24.4</v>
      </c>
      <c r="AT56" s="15">
        <v>24.41</v>
      </c>
      <c r="AU56" s="15">
        <v>24.41</v>
      </c>
      <c r="AV56" s="15">
        <v>24.48</v>
      </c>
      <c r="AW56" s="15">
        <v>24.48</v>
      </c>
      <c r="AX56" s="15">
        <v>24.48</v>
      </c>
      <c r="AY56" s="15">
        <v>24.48</v>
      </c>
      <c r="AZ56" s="15">
        <v>24.48</v>
      </c>
      <c r="BA56" s="15">
        <v>24.47</v>
      </c>
      <c r="BB56" s="15">
        <v>24.47</v>
      </c>
      <c r="BC56" s="15">
        <v>24.54</v>
      </c>
      <c r="BD56" s="15">
        <v>24.47</v>
      </c>
      <c r="BE56" s="15">
        <v>24.47</v>
      </c>
      <c r="BF56" s="15">
        <v>24.47</v>
      </c>
      <c r="BG56" s="15">
        <v>24.48</v>
      </c>
      <c r="BH56" s="15">
        <v>24.55</v>
      </c>
      <c r="BI56" s="15">
        <v>24.55</v>
      </c>
      <c r="BJ56" s="15">
        <v>24.55</v>
      </c>
      <c r="BK56" s="15">
        <v>24.48</v>
      </c>
      <c r="BL56" s="15">
        <v>24.48</v>
      </c>
      <c r="BM56" s="15">
        <v>25.28</v>
      </c>
      <c r="BN56" s="15">
        <v>25.349090909091</v>
      </c>
      <c r="BO56" s="15">
        <v>25.349090909091</v>
      </c>
      <c r="BP56" s="15">
        <v>25.349090909091</v>
      </c>
      <c r="BQ56" s="15">
        <v>25.349090909091</v>
      </c>
      <c r="BR56" s="15">
        <v>25.349090909091</v>
      </c>
      <c r="BS56" s="15">
        <v>25.416865671642</v>
      </c>
      <c r="BT56" s="15">
        <v>29.469696969697001</v>
      </c>
      <c r="BU56" s="15">
        <v>29.59</v>
      </c>
      <c r="BV56" s="15">
        <v>29.54</v>
      </c>
      <c r="BW56" s="15">
        <v>29.54</v>
      </c>
    </row>
    <row r="57" spans="1:75" ht="14.5" x14ac:dyDescent="0.35">
      <c r="A57" s="12" t="s">
        <v>92</v>
      </c>
      <c r="B57" s="12" t="s">
        <v>59</v>
      </c>
      <c r="C57" s="14">
        <v>7290000347752</v>
      </c>
      <c r="D57" s="15">
        <v>24.078571428570999</v>
      </c>
      <c r="E57" s="15">
        <v>23.94679245283</v>
      </c>
      <c r="F57" s="15">
        <v>23.972727272726999</v>
      </c>
      <c r="G57" s="15">
        <v>23.979473684211001</v>
      </c>
      <c r="H57" s="15">
        <v>23.932203389830999</v>
      </c>
      <c r="I57" s="15">
        <v>23.884545454545002</v>
      </c>
      <c r="J57" s="15">
        <v>23.932142857142999</v>
      </c>
      <c r="K57" s="15">
        <v>23.932142857142999</v>
      </c>
      <c r="L57" s="15">
        <v>23.877142857142999</v>
      </c>
      <c r="M57" s="15">
        <v>23.732105263158001</v>
      </c>
      <c r="N57" s="15">
        <v>23.820517241379001</v>
      </c>
      <c r="O57" s="15">
        <v>23.820517241379001</v>
      </c>
      <c r="P57" s="15">
        <v>25.69</v>
      </c>
      <c r="Q57" s="15">
        <v>23.635000000000002</v>
      </c>
      <c r="R57" s="15">
        <v>23.214444444443998</v>
      </c>
      <c r="S57" s="15">
        <v>23.238823529411999</v>
      </c>
      <c r="T57" s="15">
        <v>23.207636363635999</v>
      </c>
      <c r="U57" s="15">
        <v>23.152631578946998</v>
      </c>
      <c r="V57" s="15">
        <v>23.141525423729</v>
      </c>
      <c r="W57" s="15">
        <v>23.095862068965999</v>
      </c>
      <c r="X57" s="15">
        <v>22.946101694915001</v>
      </c>
      <c r="Y57" s="15">
        <v>23.04</v>
      </c>
      <c r="Z57" s="15">
        <v>22.986774193548001</v>
      </c>
      <c r="AA57" s="15">
        <v>22.993333333332998</v>
      </c>
      <c r="AB57" s="15">
        <v>23.04</v>
      </c>
      <c r="AC57" s="15">
        <v>23.04</v>
      </c>
      <c r="AD57" s="15">
        <v>22.995454545455001</v>
      </c>
      <c r="AE57" s="15">
        <v>22.994406779660999</v>
      </c>
      <c r="AF57" s="15">
        <v>22.943934426230001</v>
      </c>
      <c r="AG57" s="15">
        <v>23.137096774193999</v>
      </c>
      <c r="AH57" s="15">
        <v>23.05</v>
      </c>
      <c r="AI57" s="15">
        <v>23.05</v>
      </c>
      <c r="AJ57" s="15">
        <v>23.088387096773999</v>
      </c>
      <c r="AK57" s="15">
        <v>23.045789473684</v>
      </c>
      <c r="AL57" s="15">
        <v>21.316666666667</v>
      </c>
      <c r="AM57" s="15">
        <v>21.330526315789001</v>
      </c>
      <c r="AN57" s="15">
        <v>21.244655172413999</v>
      </c>
      <c r="AO57" s="15">
        <v>21.249473684211001</v>
      </c>
      <c r="AP57" s="15">
        <v>21.320677966102</v>
      </c>
      <c r="AQ57" s="15">
        <v>21.311475409836</v>
      </c>
      <c r="AR57" s="15">
        <v>21.317288135593</v>
      </c>
      <c r="AS57" s="15">
        <v>21.453333333332999</v>
      </c>
      <c r="AT57" s="15">
        <v>21.383064516129</v>
      </c>
      <c r="AU57" s="15">
        <v>21.457142857143001</v>
      </c>
      <c r="AV57" s="15">
        <v>21.453749999999999</v>
      </c>
      <c r="AW57" s="15">
        <v>21.444923076923001</v>
      </c>
      <c r="AX57" s="15">
        <v>23.247462686567001</v>
      </c>
      <c r="AY57" s="15">
        <v>23.086451612903002</v>
      </c>
      <c r="AZ57" s="15">
        <v>23.091333333333001</v>
      </c>
      <c r="BA57" s="15">
        <v>23.086885245902</v>
      </c>
      <c r="BB57" s="15">
        <v>23.091864406780001</v>
      </c>
      <c r="BC57" s="15">
        <v>23.095254237288</v>
      </c>
      <c r="BD57" s="15">
        <v>23.129838709676999</v>
      </c>
      <c r="BE57" s="15">
        <v>23.125396825397001</v>
      </c>
      <c r="BF57" s="15">
        <v>23.125</v>
      </c>
      <c r="BG57" s="15">
        <v>23.082222222222001</v>
      </c>
      <c r="BH57" s="15">
        <v>23.038870967742</v>
      </c>
      <c r="BI57" s="15">
        <v>22.995999999999999</v>
      </c>
      <c r="BJ57" s="15">
        <v>22.997666666667001</v>
      </c>
      <c r="BK57" s="15">
        <v>23.044098360656001</v>
      </c>
      <c r="BL57" s="15">
        <v>23.044098360656001</v>
      </c>
      <c r="BM57" s="15">
        <v>23.051016949152999</v>
      </c>
      <c r="BN57" s="15">
        <v>23.051016949152999</v>
      </c>
      <c r="BO57" s="15">
        <v>19.248813559321999</v>
      </c>
      <c r="BP57" s="15">
        <v>19.354666666667001</v>
      </c>
      <c r="BQ57" s="15">
        <v>19.344516129032002</v>
      </c>
      <c r="BR57" s="15">
        <v>19.341290322580999</v>
      </c>
      <c r="BS57" s="15">
        <v>19.341290322580999</v>
      </c>
      <c r="BT57" s="15">
        <v>21.270819672131001</v>
      </c>
      <c r="BU57" s="15">
        <v>21.383064516129</v>
      </c>
      <c r="BV57" s="15">
        <v>21.383064516129</v>
      </c>
      <c r="BW57" s="15">
        <v>21.373437500000001</v>
      </c>
    </row>
    <row r="58" spans="1:75" ht="14.5" x14ac:dyDescent="0.35">
      <c r="A58" s="12" t="s">
        <v>92</v>
      </c>
      <c r="B58" s="12" t="s">
        <v>60</v>
      </c>
      <c r="C58" s="14">
        <v>7290000104836</v>
      </c>
      <c r="D58" s="15">
        <v>23.454461538461999</v>
      </c>
      <c r="E58" s="15">
        <v>23.463437500000001</v>
      </c>
      <c r="F58" s="15">
        <v>23.43390625</v>
      </c>
      <c r="G58" s="15">
        <v>23.43390625</v>
      </c>
      <c r="H58" s="15">
        <v>23.445454545455</v>
      </c>
      <c r="I58" s="15">
        <v>23.424923076923001</v>
      </c>
      <c r="J58" s="15">
        <v>23.424923076923001</v>
      </c>
      <c r="K58" s="15">
        <v>23.43390625</v>
      </c>
      <c r="L58" s="15">
        <v>23.454461538461999</v>
      </c>
      <c r="M58" s="15">
        <v>23.454461538461999</v>
      </c>
      <c r="N58" s="15">
        <v>23.442857142857001</v>
      </c>
      <c r="O58" s="15">
        <v>23.454461538461999</v>
      </c>
      <c r="P58" s="15">
        <v>20.236562500000002</v>
      </c>
      <c r="Q58" s="15">
        <v>20.288769230768999</v>
      </c>
      <c r="R58" s="15">
        <v>17.813235294118002</v>
      </c>
      <c r="S58" s="15">
        <v>17.63</v>
      </c>
      <c r="T58" s="15">
        <v>17.63</v>
      </c>
      <c r="U58" s="15">
        <v>17.64</v>
      </c>
      <c r="V58" s="15">
        <v>17.64</v>
      </c>
      <c r="W58" s="15">
        <v>17.63</v>
      </c>
      <c r="X58" s="15">
        <v>17.739999999999998</v>
      </c>
      <c r="Y58" s="15">
        <v>17.829999999999998</v>
      </c>
      <c r="Z58" s="15">
        <v>17.829999999999998</v>
      </c>
      <c r="AA58" s="15">
        <v>17.82</v>
      </c>
      <c r="AB58" s="15">
        <v>17.829999999999998</v>
      </c>
      <c r="AC58" s="15">
        <v>17.829999999999998</v>
      </c>
      <c r="AD58" s="15">
        <v>17.829999999999998</v>
      </c>
      <c r="AE58" s="15">
        <v>17.920000000000002</v>
      </c>
      <c r="AF58" s="15">
        <v>17.920000000000002</v>
      </c>
      <c r="AG58" s="15">
        <v>17.920000000000002</v>
      </c>
      <c r="AH58" s="15">
        <v>17.920000000000002</v>
      </c>
      <c r="AI58" s="15">
        <v>17.920000000000002</v>
      </c>
      <c r="AJ58" s="15">
        <v>17.920000000000002</v>
      </c>
      <c r="AK58" s="15">
        <v>17.920000000000002</v>
      </c>
      <c r="AL58" s="15">
        <v>17.93</v>
      </c>
      <c r="AM58" s="15">
        <v>17.93</v>
      </c>
      <c r="AN58" s="15">
        <v>17.93</v>
      </c>
      <c r="AO58" s="15">
        <v>16.989999999999998</v>
      </c>
      <c r="AP58" s="15">
        <v>15.81</v>
      </c>
      <c r="AQ58" s="15">
        <v>15.58</v>
      </c>
      <c r="AR58" s="15">
        <v>15.58</v>
      </c>
      <c r="AS58" s="15">
        <v>15.42</v>
      </c>
      <c r="AT58" s="15">
        <v>15.34</v>
      </c>
      <c r="AU58" s="15">
        <v>15.19</v>
      </c>
      <c r="AV58" s="15">
        <v>15.15</v>
      </c>
      <c r="AW58" s="15">
        <v>15.11</v>
      </c>
      <c r="AX58" s="15">
        <v>15.11</v>
      </c>
      <c r="AY58" s="15">
        <v>15.11</v>
      </c>
      <c r="AZ58" s="15">
        <v>15.11</v>
      </c>
      <c r="BA58" s="15">
        <v>16.899999999999999</v>
      </c>
      <c r="BB58" s="15">
        <v>17.22</v>
      </c>
      <c r="BC58" s="15">
        <v>17.690000000000001</v>
      </c>
      <c r="BD58" s="15">
        <v>17.77</v>
      </c>
      <c r="BE58" s="15">
        <v>17.77</v>
      </c>
      <c r="BF58" s="15">
        <v>17.77</v>
      </c>
      <c r="BG58" s="15">
        <v>17.77</v>
      </c>
      <c r="BH58" s="15">
        <v>17.77</v>
      </c>
      <c r="BI58" s="15">
        <v>17.760000000000002</v>
      </c>
      <c r="BJ58" s="15">
        <v>17.77</v>
      </c>
      <c r="BK58" s="15">
        <v>17.77</v>
      </c>
      <c r="BL58" s="15">
        <v>17.77</v>
      </c>
      <c r="BM58" s="15">
        <v>17.77</v>
      </c>
      <c r="BN58" s="15">
        <v>17.77</v>
      </c>
      <c r="BO58" s="15">
        <v>17.850000000000001</v>
      </c>
      <c r="BP58" s="15">
        <v>17.850000000000001</v>
      </c>
      <c r="BQ58" s="15">
        <v>17.850000000000001</v>
      </c>
      <c r="BR58" s="15">
        <v>17.850000000000001</v>
      </c>
      <c r="BS58" s="15">
        <v>17.850000000000001</v>
      </c>
      <c r="BT58" s="15">
        <v>17.850000000000001</v>
      </c>
      <c r="BU58" s="15">
        <v>23.79</v>
      </c>
      <c r="BV58" s="15">
        <v>23.79</v>
      </c>
      <c r="BW58" s="15">
        <v>23.79</v>
      </c>
    </row>
    <row r="59" spans="1:75" ht="14.5" x14ac:dyDescent="0.35">
      <c r="A59" s="12" t="s">
        <v>92</v>
      </c>
      <c r="B59" s="12" t="s">
        <v>61</v>
      </c>
      <c r="C59" s="14">
        <v>7290000107295</v>
      </c>
      <c r="D59" s="15">
        <v>25.68796875</v>
      </c>
      <c r="E59" s="15">
        <v>25.719384615385</v>
      </c>
      <c r="F59" s="15">
        <v>25.719384615385</v>
      </c>
      <c r="G59" s="15">
        <v>25.732835820896</v>
      </c>
      <c r="H59" s="15">
        <v>25.732835820896</v>
      </c>
      <c r="I59" s="15">
        <v>25.740909090909</v>
      </c>
      <c r="J59" s="15">
        <v>25.740909090909</v>
      </c>
      <c r="K59" s="15">
        <v>25.701515151515</v>
      </c>
      <c r="L59" s="15">
        <v>25.693432835821</v>
      </c>
      <c r="M59" s="15">
        <v>25.66828125</v>
      </c>
      <c r="N59" s="15">
        <v>25.68</v>
      </c>
      <c r="O59" s="15">
        <v>25.68</v>
      </c>
      <c r="P59" s="15">
        <v>25.644677419354998</v>
      </c>
      <c r="Q59" s="15">
        <v>25.66828125</v>
      </c>
      <c r="R59" s="15">
        <v>19.940000000000001</v>
      </c>
      <c r="S59" s="15">
        <v>19.37</v>
      </c>
      <c r="T59" s="15">
        <v>19.38</v>
      </c>
      <c r="U59" s="15">
        <v>19.34</v>
      </c>
      <c r="V59" s="15">
        <v>19.329999999999998</v>
      </c>
      <c r="W59" s="15">
        <v>19.329999999999998</v>
      </c>
      <c r="X59" s="15">
        <v>19.27</v>
      </c>
      <c r="Y59" s="15">
        <v>19.27</v>
      </c>
      <c r="Z59" s="15">
        <v>19.260000000000002</v>
      </c>
      <c r="AA59" s="15">
        <v>19.27</v>
      </c>
      <c r="AB59" s="15">
        <v>19.27</v>
      </c>
      <c r="AC59" s="15">
        <v>19.260000000000002</v>
      </c>
      <c r="AD59" s="15">
        <v>19.260000000000002</v>
      </c>
      <c r="AE59" s="15">
        <v>19.239999999999998</v>
      </c>
      <c r="AF59" s="15">
        <v>19.28</v>
      </c>
      <c r="AG59" s="15">
        <v>19.260000000000002</v>
      </c>
      <c r="AH59" s="15">
        <v>19.29</v>
      </c>
      <c r="AI59" s="15">
        <v>19.27</v>
      </c>
      <c r="AJ59" s="15">
        <v>19.27</v>
      </c>
      <c r="AK59" s="15">
        <v>19.27</v>
      </c>
      <c r="AL59" s="15">
        <v>19.28</v>
      </c>
      <c r="AM59" s="15">
        <v>19.37</v>
      </c>
      <c r="AN59" s="15">
        <v>19.36</v>
      </c>
      <c r="AO59" s="15">
        <v>19.36</v>
      </c>
      <c r="AP59" s="15">
        <v>19.36</v>
      </c>
      <c r="AQ59" s="15">
        <v>19.36</v>
      </c>
      <c r="AR59" s="15">
        <v>19.36</v>
      </c>
      <c r="AS59" s="15">
        <v>19.27</v>
      </c>
      <c r="AT59" s="15">
        <v>19.3</v>
      </c>
      <c r="AU59" s="15">
        <v>19.3</v>
      </c>
      <c r="AV59" s="15">
        <v>19.32</v>
      </c>
      <c r="AW59" s="15">
        <v>19.29</v>
      </c>
      <c r="AX59" s="15">
        <v>19.29</v>
      </c>
      <c r="AY59" s="15">
        <v>19.29</v>
      </c>
      <c r="AZ59" s="15">
        <v>19.27</v>
      </c>
      <c r="BA59" s="15">
        <v>19.3</v>
      </c>
      <c r="BB59" s="15">
        <v>19.3</v>
      </c>
      <c r="BC59" s="15">
        <v>19.329999999999998</v>
      </c>
      <c r="BD59" s="15">
        <v>19.34</v>
      </c>
      <c r="BE59" s="15">
        <v>19.350000000000001</v>
      </c>
      <c r="BF59" s="15">
        <v>19.350000000000001</v>
      </c>
      <c r="BG59" s="15">
        <v>19.34</v>
      </c>
      <c r="BH59" s="15">
        <v>19.32</v>
      </c>
      <c r="BI59" s="15">
        <v>19.32</v>
      </c>
      <c r="BJ59" s="15">
        <v>19.34</v>
      </c>
      <c r="BK59" s="15">
        <v>19.38</v>
      </c>
      <c r="BL59" s="15">
        <v>19.36</v>
      </c>
      <c r="BM59" s="15">
        <v>19.34</v>
      </c>
      <c r="BN59" s="15">
        <v>19.36</v>
      </c>
      <c r="BO59" s="15">
        <v>19.36</v>
      </c>
      <c r="BP59" s="15">
        <v>19.36</v>
      </c>
      <c r="BQ59" s="15">
        <v>19.37</v>
      </c>
      <c r="BR59" s="15">
        <v>19.37</v>
      </c>
      <c r="BS59" s="15">
        <v>19.37</v>
      </c>
      <c r="BT59" s="15">
        <v>19.37</v>
      </c>
      <c r="BU59" s="15">
        <v>25.83</v>
      </c>
      <c r="BV59" s="15">
        <v>25.82</v>
      </c>
      <c r="BW59" s="15">
        <v>25.8</v>
      </c>
    </row>
    <row r="60" spans="1:75" ht="14.5" x14ac:dyDescent="0.35">
      <c r="A60" s="12" t="s">
        <v>92</v>
      </c>
      <c r="B60" s="12" t="s">
        <v>62</v>
      </c>
      <c r="C60" s="14">
        <v>7290000207162</v>
      </c>
      <c r="D60" s="15">
        <v>1.87</v>
      </c>
      <c r="E60" s="15">
        <v>1.87</v>
      </c>
      <c r="F60" s="15">
        <v>1.87</v>
      </c>
      <c r="G60" s="15">
        <v>1.87</v>
      </c>
      <c r="H60" s="15">
        <v>1.87</v>
      </c>
      <c r="I60" s="15">
        <v>1.87</v>
      </c>
      <c r="J60" s="15">
        <v>1.87</v>
      </c>
      <c r="K60" s="15">
        <v>1.87</v>
      </c>
      <c r="L60" s="15">
        <v>1.87</v>
      </c>
      <c r="M60" s="15">
        <v>1.87</v>
      </c>
      <c r="N60" s="15">
        <v>1.87</v>
      </c>
      <c r="O60" s="15">
        <v>1.87</v>
      </c>
      <c r="P60" s="15">
        <v>1.8470588235294001</v>
      </c>
      <c r="Q60" s="15">
        <v>1.8195454545455001</v>
      </c>
      <c r="R60" s="15">
        <v>1.8331343283582</v>
      </c>
      <c r="S60" s="15">
        <v>1.8331343283582</v>
      </c>
      <c r="T60" s="15">
        <v>1.8331343283582</v>
      </c>
      <c r="U60" s="15">
        <v>1.8331343283582</v>
      </c>
      <c r="V60" s="15">
        <v>1.8331343283582</v>
      </c>
      <c r="W60" s="15">
        <v>1.8331343283582</v>
      </c>
      <c r="X60" s="15">
        <v>1.8331343283582</v>
      </c>
      <c r="Y60" s="15">
        <v>1.8331343283582</v>
      </c>
      <c r="Z60" s="15">
        <v>1.8331343283582</v>
      </c>
      <c r="AA60" s="15">
        <v>1.8331343283582</v>
      </c>
      <c r="AB60" s="15">
        <v>1.8331343283582</v>
      </c>
      <c r="AC60" s="15">
        <v>1.8331343283582</v>
      </c>
      <c r="AD60" s="15">
        <v>1.8331343283582</v>
      </c>
      <c r="AE60" s="15">
        <v>1.8331343283582</v>
      </c>
      <c r="AF60" s="15">
        <v>1.8331343283582</v>
      </c>
      <c r="AG60" s="15">
        <v>1.8331343283582</v>
      </c>
      <c r="AH60" s="15">
        <v>1.8331343283582</v>
      </c>
      <c r="AI60" s="15">
        <v>1.8331343283582</v>
      </c>
      <c r="AJ60" s="15">
        <v>1.8331343283582</v>
      </c>
      <c r="AK60" s="15">
        <v>1.8336363636363999</v>
      </c>
      <c r="AL60" s="15">
        <v>1.8336363636363999</v>
      </c>
      <c r="AM60" s="15">
        <v>1.8336363636363999</v>
      </c>
      <c r="AN60" s="15">
        <v>1.8336363636363999</v>
      </c>
      <c r="AO60" s="15">
        <v>1.8336363636363999</v>
      </c>
      <c r="AP60" s="15">
        <v>1.8336363636363999</v>
      </c>
      <c r="AQ60" s="15">
        <v>1.8336363636363999</v>
      </c>
      <c r="AR60" s="15">
        <v>1.8336363636363999</v>
      </c>
      <c r="AS60" s="15">
        <v>1.8336363636363999</v>
      </c>
      <c r="AT60" s="15">
        <v>1.8336363636363999</v>
      </c>
      <c r="AU60" s="15">
        <v>1.8336363636363999</v>
      </c>
      <c r="AV60" s="15">
        <v>1.8336363636363999</v>
      </c>
      <c r="AW60" s="15">
        <v>1.8360000000000001</v>
      </c>
      <c r="AX60" s="15">
        <v>1.8336363636363999</v>
      </c>
      <c r="AY60" s="15">
        <v>1.8336363636363999</v>
      </c>
      <c r="AZ60" s="15">
        <v>1.8336363636363999</v>
      </c>
      <c r="BA60" s="15">
        <v>1.82</v>
      </c>
      <c r="BB60" s="15">
        <v>1.82</v>
      </c>
      <c r="BC60" s="15">
        <v>1.8336363636363999</v>
      </c>
      <c r="BD60" s="15">
        <v>1.8336363636363999</v>
      </c>
      <c r="BE60" s="15">
        <v>1.8336363636363999</v>
      </c>
      <c r="BF60" s="15">
        <v>1.8336363636363999</v>
      </c>
      <c r="BG60" s="15">
        <v>1.8336363636363999</v>
      </c>
      <c r="BH60" s="15">
        <v>1.8336363636363999</v>
      </c>
      <c r="BI60" s="15">
        <v>1.8336363636363999</v>
      </c>
      <c r="BJ60" s="15">
        <v>1.8336363636363999</v>
      </c>
      <c r="BK60" s="15">
        <v>1.8336363636363999</v>
      </c>
      <c r="BL60" s="15">
        <v>1.8336363636363999</v>
      </c>
      <c r="BM60" s="15">
        <v>1.8336363636363999</v>
      </c>
      <c r="BN60" s="15">
        <v>1.8336363636363999</v>
      </c>
      <c r="BO60" s="15">
        <v>1.8336363636363999</v>
      </c>
      <c r="BP60" s="15">
        <v>1.8336363636363999</v>
      </c>
      <c r="BQ60" s="15">
        <v>1.8336363636363999</v>
      </c>
      <c r="BR60" s="15">
        <v>1.8336363636363999</v>
      </c>
      <c r="BS60" s="15">
        <v>1.8336363636363999</v>
      </c>
      <c r="BT60" s="15">
        <v>1.8336363636363999</v>
      </c>
      <c r="BU60" s="15">
        <v>1.8336363636363999</v>
      </c>
      <c r="BV60" s="15">
        <v>1.8336363636363999</v>
      </c>
      <c r="BW60" s="15">
        <v>1.8336363636363999</v>
      </c>
    </row>
    <row r="61" spans="1:75" ht="14.5" x14ac:dyDescent="0.35">
      <c r="A61" s="12" t="s">
        <v>92</v>
      </c>
      <c r="B61" s="12" t="s">
        <v>63</v>
      </c>
      <c r="C61" s="14">
        <v>7290005287206</v>
      </c>
      <c r="D61" s="15">
        <v>25.911538461538001</v>
      </c>
      <c r="E61" s="15">
        <v>25.913636363636002</v>
      </c>
      <c r="F61" s="15">
        <v>25.911538461538001</v>
      </c>
      <c r="G61" s="15">
        <v>25.911538461538001</v>
      </c>
      <c r="H61" s="15">
        <v>25.911538461538001</v>
      </c>
      <c r="I61" s="15">
        <v>25.911538461538001</v>
      </c>
      <c r="J61" s="15">
        <v>25.913636363636002</v>
      </c>
      <c r="K61" s="15">
        <v>25.913636363636002</v>
      </c>
      <c r="L61" s="15">
        <v>25.913636363636002</v>
      </c>
      <c r="M61" s="15">
        <v>25.911538461538001</v>
      </c>
      <c r="N61" s="15">
        <v>25.903437499999999</v>
      </c>
      <c r="O61" s="15">
        <v>25.911538461538001</v>
      </c>
      <c r="P61" s="15">
        <v>25.955384615385</v>
      </c>
      <c r="Q61" s="15">
        <v>25.246911764705999</v>
      </c>
      <c r="R61" s="15">
        <v>25.209846153846001</v>
      </c>
      <c r="S61" s="15">
        <v>25.209846153846001</v>
      </c>
      <c r="T61" s="15">
        <v>25.209846153846001</v>
      </c>
      <c r="U61" s="15">
        <v>25.209846153846001</v>
      </c>
      <c r="V61" s="15">
        <v>25.209846153846001</v>
      </c>
      <c r="W61" s="15">
        <v>25.209846153846001</v>
      </c>
      <c r="X61" s="15">
        <v>25.034461538462001</v>
      </c>
      <c r="Y61" s="15">
        <v>25.034461538462001</v>
      </c>
      <c r="Z61" s="15">
        <v>25.036666666666999</v>
      </c>
      <c r="AA61" s="15">
        <v>25.037846153846001</v>
      </c>
      <c r="AB61" s="15">
        <v>25.037846153846001</v>
      </c>
      <c r="AC61" s="15">
        <v>25.443846153846</v>
      </c>
      <c r="AD61" s="15">
        <v>25.44</v>
      </c>
      <c r="AE61" s="15">
        <v>25.44</v>
      </c>
      <c r="AF61" s="15">
        <v>25.44</v>
      </c>
      <c r="AG61" s="15">
        <v>25.44</v>
      </c>
      <c r="AH61" s="15">
        <v>24.515230769231</v>
      </c>
      <c r="AI61" s="15">
        <v>24.565384615385</v>
      </c>
      <c r="AJ61" s="15">
        <v>24.538787878788</v>
      </c>
      <c r="AK61" s="15">
        <v>22.905588235294001</v>
      </c>
      <c r="AL61" s="15">
        <v>22.819104477612001</v>
      </c>
      <c r="AM61" s="15">
        <v>22.78</v>
      </c>
      <c r="AN61" s="15">
        <v>22.74</v>
      </c>
      <c r="AO61" s="15">
        <v>22.73</v>
      </c>
      <c r="AP61" s="15">
        <v>22.73</v>
      </c>
      <c r="AQ61" s="15">
        <v>22.73</v>
      </c>
      <c r="AR61" s="15">
        <v>22.73</v>
      </c>
      <c r="AS61" s="15">
        <v>22.73</v>
      </c>
      <c r="AT61" s="15">
        <v>22.72</v>
      </c>
      <c r="AU61" s="15">
        <v>22.73</v>
      </c>
      <c r="AV61" s="15">
        <v>23.1</v>
      </c>
      <c r="AW61" s="15">
        <v>23.13</v>
      </c>
      <c r="AX61" s="15">
        <v>23.13</v>
      </c>
      <c r="AY61" s="15">
        <v>23.13</v>
      </c>
      <c r="AZ61" s="15">
        <v>23.14</v>
      </c>
      <c r="BA61" s="15">
        <v>23.13</v>
      </c>
      <c r="BB61" s="15">
        <v>23.08</v>
      </c>
      <c r="BC61" s="15">
        <v>23.09</v>
      </c>
      <c r="BD61" s="15">
        <v>23.08</v>
      </c>
      <c r="BE61" s="15">
        <v>23.08</v>
      </c>
      <c r="BF61" s="15">
        <v>23.08</v>
      </c>
      <c r="BG61" s="15">
        <v>23.07</v>
      </c>
      <c r="BH61" s="15">
        <v>23.08</v>
      </c>
      <c r="BI61" s="15">
        <v>23.11</v>
      </c>
      <c r="BJ61" s="15">
        <v>23.12</v>
      </c>
      <c r="BK61" s="15">
        <v>23.1</v>
      </c>
      <c r="BL61" s="15">
        <v>23.13</v>
      </c>
      <c r="BM61" s="15">
        <v>25.624375000000001</v>
      </c>
      <c r="BN61" s="15">
        <v>25.624375000000001</v>
      </c>
      <c r="BO61" s="15">
        <v>25.627142857142999</v>
      </c>
      <c r="BP61" s="15">
        <v>25.62064516129</v>
      </c>
      <c r="BQ61" s="15">
        <v>25.624375000000001</v>
      </c>
      <c r="BR61" s="15">
        <v>25.638437499999998</v>
      </c>
      <c r="BS61" s="15">
        <v>25.638437499999998</v>
      </c>
      <c r="BT61" s="15">
        <v>25.924444444443999</v>
      </c>
      <c r="BU61" s="15">
        <v>25.916562500000001</v>
      </c>
      <c r="BV61" s="15">
        <v>25.929696969697002</v>
      </c>
      <c r="BW61" s="15">
        <v>25.929696969697002</v>
      </c>
    </row>
    <row r="62" spans="1:75" ht="14.5" x14ac:dyDescent="0.35">
      <c r="A62" s="12" t="s">
        <v>92</v>
      </c>
      <c r="B62" s="12" t="s">
        <v>64</v>
      </c>
      <c r="C62" s="14">
        <v>7290010429554</v>
      </c>
      <c r="D62" s="15">
        <v>35.432794117646999</v>
      </c>
      <c r="E62" s="15">
        <v>35.432794117646999</v>
      </c>
      <c r="F62" s="15">
        <v>35.381194029851002</v>
      </c>
      <c r="G62" s="15">
        <v>35.381194029851002</v>
      </c>
      <c r="H62" s="15">
        <v>35.381194029851002</v>
      </c>
      <c r="I62" s="15">
        <v>32.207761194029999</v>
      </c>
      <c r="J62" s="15">
        <v>32.207761194029999</v>
      </c>
      <c r="K62" s="15">
        <v>32.207761194029999</v>
      </c>
      <c r="L62" s="15">
        <v>32.207761194029999</v>
      </c>
      <c r="M62" s="15">
        <v>32.207761194029999</v>
      </c>
      <c r="N62" s="15">
        <v>32.207761194029999</v>
      </c>
      <c r="O62" s="15">
        <v>32.207761194029999</v>
      </c>
      <c r="P62" s="15">
        <v>32.207761194029999</v>
      </c>
      <c r="Q62" s="15">
        <v>32.207761194029999</v>
      </c>
      <c r="R62" s="15">
        <v>32.207761194029999</v>
      </c>
      <c r="S62" s="15">
        <v>32.207761194029999</v>
      </c>
      <c r="T62" s="15">
        <v>32.153484848485</v>
      </c>
      <c r="U62" s="15">
        <v>32.153484848485</v>
      </c>
      <c r="V62" s="15">
        <v>32.153484848485</v>
      </c>
      <c r="W62" s="15">
        <v>32.153484848485</v>
      </c>
      <c r="X62" s="15">
        <v>31.998358208955</v>
      </c>
      <c r="Y62" s="15">
        <v>32.004545454545003</v>
      </c>
      <c r="Z62" s="15">
        <v>32.004545454545003</v>
      </c>
      <c r="AA62" s="15">
        <v>31.998358208955</v>
      </c>
      <c r="AB62" s="15">
        <v>31.998358208955</v>
      </c>
      <c r="AC62" s="15">
        <v>32.055588235294003</v>
      </c>
      <c r="AD62" s="15">
        <v>32.094558823528999</v>
      </c>
      <c r="AE62" s="15">
        <v>32.306567164179</v>
      </c>
      <c r="AF62" s="15">
        <v>32.306567164179</v>
      </c>
      <c r="AG62" s="15">
        <v>32.306567164179</v>
      </c>
      <c r="AH62" s="15">
        <v>32.306567164179</v>
      </c>
      <c r="AI62" s="15">
        <v>32.302424242424003</v>
      </c>
      <c r="AJ62" s="15">
        <v>32.302424242424003</v>
      </c>
      <c r="AK62" s="15">
        <v>35.570454545455</v>
      </c>
      <c r="AL62" s="15">
        <v>35.421250000000001</v>
      </c>
      <c r="AM62" s="15">
        <v>35.421250000000001</v>
      </c>
      <c r="AN62" s="15">
        <v>35.437301587302002</v>
      </c>
      <c r="AO62" s="15">
        <v>35.437301587302002</v>
      </c>
      <c r="AP62" s="15">
        <v>35.443548387097003</v>
      </c>
      <c r="AQ62" s="15">
        <v>35.437301587302002</v>
      </c>
      <c r="AR62" s="15">
        <v>35.437301587302002</v>
      </c>
      <c r="AS62" s="15">
        <v>35.443548387097003</v>
      </c>
      <c r="AT62" s="15">
        <v>35.449672131147999</v>
      </c>
      <c r="AU62" s="15">
        <v>35.471186440677997</v>
      </c>
      <c r="AV62" s="15">
        <v>35.476896551724003</v>
      </c>
      <c r="AW62" s="15">
        <v>35.482456140350997</v>
      </c>
      <c r="AX62" s="15">
        <v>35.482456140350997</v>
      </c>
      <c r="AY62" s="15">
        <v>35.502727272727</v>
      </c>
      <c r="AZ62" s="15">
        <v>35.498148148147997</v>
      </c>
      <c r="BA62" s="15">
        <v>35.633958333332998</v>
      </c>
      <c r="BB62" s="15">
        <v>35.570227272727003</v>
      </c>
      <c r="BC62" s="15">
        <v>35.578604651162998</v>
      </c>
      <c r="BD62" s="15">
        <v>35.424186046511998</v>
      </c>
      <c r="BE62" s="15">
        <v>35.424186046511998</v>
      </c>
      <c r="BF62" s="15">
        <v>35.424186046511998</v>
      </c>
      <c r="BG62" s="15">
        <v>35.446829268293001</v>
      </c>
      <c r="BH62" s="15">
        <v>35.448717948717999</v>
      </c>
      <c r="BI62" s="15">
        <v>35.448717948717999</v>
      </c>
      <c r="BJ62" s="15">
        <v>35.399268292682997</v>
      </c>
      <c r="BK62" s="15">
        <v>35.39</v>
      </c>
      <c r="BL62" s="15">
        <v>35.39</v>
      </c>
      <c r="BM62" s="15">
        <v>35.39</v>
      </c>
      <c r="BN62" s="15">
        <v>35.39</v>
      </c>
      <c r="BO62" s="15">
        <v>35.386122448979997</v>
      </c>
      <c r="BP62" s="15">
        <v>35.386122448979997</v>
      </c>
      <c r="BQ62" s="15">
        <v>35.353200000000001</v>
      </c>
      <c r="BR62" s="15">
        <v>35.348823529412002</v>
      </c>
      <c r="BS62" s="15">
        <v>35.348823529412002</v>
      </c>
      <c r="BT62" s="15">
        <v>35.348823529412002</v>
      </c>
      <c r="BU62" s="15">
        <v>35.152222222222001</v>
      </c>
      <c r="BV62" s="15">
        <v>35.098399999999998</v>
      </c>
      <c r="BW62" s="15">
        <v>35.100196078430997</v>
      </c>
    </row>
    <row r="63" spans="1:75" ht="14.5" x14ac:dyDescent="0.35">
      <c r="A63" s="12" t="s">
        <v>92</v>
      </c>
      <c r="B63" s="12" t="s">
        <v>65</v>
      </c>
      <c r="C63" s="14">
        <v>7290000416021</v>
      </c>
      <c r="D63" s="15">
        <v>12.777692307692</v>
      </c>
      <c r="E63" s="15">
        <v>12.782424242424</v>
      </c>
      <c r="F63" s="15">
        <v>12.782424242424</v>
      </c>
      <c r="G63" s="15">
        <v>12.782424242424</v>
      </c>
      <c r="H63" s="15">
        <v>12.782424242424</v>
      </c>
      <c r="I63" s="15">
        <v>12.77171875</v>
      </c>
      <c r="J63" s="15">
        <v>12.77171875</v>
      </c>
      <c r="K63" s="15">
        <v>12.77171875</v>
      </c>
      <c r="L63" s="15">
        <v>12.85</v>
      </c>
      <c r="M63" s="15">
        <v>12.835714285713999</v>
      </c>
      <c r="N63" s="15">
        <v>12.849047619047999</v>
      </c>
      <c r="O63" s="15">
        <v>12.8534375</v>
      </c>
      <c r="P63" s="15">
        <v>12.93</v>
      </c>
      <c r="Q63" s="15">
        <v>12.93</v>
      </c>
      <c r="R63" s="15">
        <v>12.853787878787999</v>
      </c>
      <c r="S63" s="15">
        <v>12.874626865672001</v>
      </c>
      <c r="T63" s="15">
        <v>12.853787878787999</v>
      </c>
      <c r="U63" s="15">
        <v>12.853787878787999</v>
      </c>
      <c r="V63" s="15">
        <v>12.853787878787999</v>
      </c>
      <c r="W63" s="15">
        <v>12.853787878787999</v>
      </c>
      <c r="X63" s="15">
        <v>12.752153846154</v>
      </c>
      <c r="Y63" s="15">
        <v>12.723076923077</v>
      </c>
      <c r="Z63" s="15">
        <v>12.754848484848001</v>
      </c>
      <c r="AA63" s="15">
        <v>12.776865671642</v>
      </c>
      <c r="AB63" s="15">
        <v>12.776865671642</v>
      </c>
      <c r="AC63" s="15">
        <v>12.776865671642</v>
      </c>
      <c r="AD63" s="15">
        <v>12.776865671642</v>
      </c>
      <c r="AE63" s="15">
        <v>12.808529411765001</v>
      </c>
      <c r="AF63" s="15">
        <v>12.873484848485001</v>
      </c>
      <c r="AG63" s="15">
        <v>12.834090909091</v>
      </c>
      <c r="AH63" s="15">
        <v>11.499696969697</v>
      </c>
      <c r="AI63" s="15">
        <v>11.467846153846001</v>
      </c>
      <c r="AJ63" s="15">
        <v>11.499696969697</v>
      </c>
      <c r="AK63" s="15">
        <v>11.576363636364</v>
      </c>
      <c r="AL63" s="15">
        <v>11.476268656716</v>
      </c>
      <c r="AM63" s="15">
        <v>11.476268656716</v>
      </c>
      <c r="AN63" s="15">
        <v>11.449696969696999</v>
      </c>
      <c r="AO63" s="15">
        <v>11.449696969696999</v>
      </c>
      <c r="AP63" s="15">
        <v>11.449696969696999</v>
      </c>
      <c r="AQ63" s="15">
        <v>11.449696969696999</v>
      </c>
      <c r="AR63" s="15">
        <v>11.422615384615</v>
      </c>
      <c r="AS63" s="15">
        <v>11.422615384615</v>
      </c>
      <c r="AT63" s="15">
        <v>11.422615384615</v>
      </c>
      <c r="AU63" s="15">
        <v>11.449696969696999</v>
      </c>
      <c r="AV63" s="15">
        <v>12.698181818182</v>
      </c>
      <c r="AW63" s="15">
        <v>12.73</v>
      </c>
      <c r="AX63" s="15">
        <v>12.773846153846</v>
      </c>
      <c r="AY63" s="15">
        <v>12.773846153846</v>
      </c>
      <c r="AZ63" s="15">
        <v>12.773846153846</v>
      </c>
      <c r="BA63" s="15">
        <v>12.762812500000001</v>
      </c>
      <c r="BB63" s="15">
        <v>12.751746031746</v>
      </c>
      <c r="BC63" s="15">
        <v>12.751746031746</v>
      </c>
      <c r="BD63" s="15">
        <v>12.751746031746</v>
      </c>
      <c r="BE63" s="15">
        <v>12.762812500000001</v>
      </c>
      <c r="BF63" s="15">
        <v>12.762812500000001</v>
      </c>
      <c r="BG63" s="15">
        <v>12.762812500000001</v>
      </c>
      <c r="BH63" s="15">
        <v>12.762812500000001</v>
      </c>
      <c r="BI63" s="15">
        <v>12.762812500000001</v>
      </c>
      <c r="BJ63" s="15">
        <v>12.762812500000001</v>
      </c>
      <c r="BK63" s="15">
        <v>12.762812500000001</v>
      </c>
      <c r="BL63" s="15">
        <v>12.762812500000001</v>
      </c>
      <c r="BM63" s="15">
        <v>12.751746031746</v>
      </c>
      <c r="BN63" s="15">
        <v>12.751746031746</v>
      </c>
      <c r="BO63" s="15">
        <v>12.762812500000001</v>
      </c>
      <c r="BP63" s="15">
        <v>12.762812500000001</v>
      </c>
      <c r="BQ63" s="15">
        <v>12.762812500000001</v>
      </c>
      <c r="BR63" s="15">
        <v>12.784848484848</v>
      </c>
      <c r="BS63" s="15">
        <v>12.784848484848</v>
      </c>
      <c r="BT63" s="15">
        <v>12.784848484848</v>
      </c>
      <c r="BU63" s="15">
        <v>12.773846153846</v>
      </c>
      <c r="BV63" s="15">
        <v>12.773846153846</v>
      </c>
      <c r="BW63" s="15">
        <v>12.773846153846</v>
      </c>
    </row>
    <row r="64" spans="1:75" ht="14.5" x14ac:dyDescent="0.35">
      <c r="A64" s="12" t="s">
        <v>92</v>
      </c>
      <c r="B64" s="12" t="s">
        <v>66</v>
      </c>
      <c r="C64" s="14">
        <v>7622300617820</v>
      </c>
      <c r="D64" s="15">
        <v>6.3684615384615002</v>
      </c>
      <c r="E64" s="15">
        <v>6.3684615384615002</v>
      </c>
      <c r="F64" s="15">
        <v>6.3715624999999996</v>
      </c>
      <c r="G64" s="15">
        <v>6.3615624999999998</v>
      </c>
      <c r="H64" s="15">
        <v>6.3963636363636001</v>
      </c>
      <c r="I64" s="15">
        <v>6.3963636363636001</v>
      </c>
      <c r="J64" s="15">
        <v>6.4237313432835998</v>
      </c>
      <c r="K64" s="15">
        <v>6.4237313432835998</v>
      </c>
      <c r="L64" s="15">
        <v>6.4237313432835998</v>
      </c>
      <c r="M64" s="15">
        <v>6.4210769230768996</v>
      </c>
      <c r="N64" s="15">
        <v>6.4</v>
      </c>
      <c r="O64" s="15">
        <v>6.4278787878788002</v>
      </c>
      <c r="P64" s="15">
        <v>6.8685294117647002</v>
      </c>
      <c r="Q64" s="15">
        <v>6.7864062499999998</v>
      </c>
      <c r="R64" s="15">
        <v>6.8106249999999999</v>
      </c>
      <c r="S64" s="15">
        <v>6.8106249999999999</v>
      </c>
      <c r="T64" s="15">
        <v>6.8151612903226004</v>
      </c>
      <c r="U64" s="15">
        <v>6.7921311475410002</v>
      </c>
      <c r="V64" s="15">
        <v>6.8084615384614997</v>
      </c>
      <c r="W64" s="15">
        <v>6.7874603174603001</v>
      </c>
      <c r="X64" s="15">
        <v>6.7258730158729998</v>
      </c>
      <c r="Y64" s="15">
        <v>6.7958461538461998</v>
      </c>
      <c r="Z64" s="15">
        <v>6.7734375</v>
      </c>
      <c r="AA64" s="15">
        <v>6.7984375000000004</v>
      </c>
      <c r="AB64" s="15">
        <v>6.8598507462687</v>
      </c>
      <c r="AC64" s="15">
        <v>6.8564705882353003</v>
      </c>
      <c r="AD64" s="15">
        <v>6.7757142857143</v>
      </c>
      <c r="AE64" s="15">
        <v>6.7734375</v>
      </c>
      <c r="AF64" s="15">
        <v>6.7933333333333001</v>
      </c>
      <c r="AG64" s="15">
        <v>6.7747619047618999</v>
      </c>
      <c r="AH64" s="15">
        <v>6.7988888888889001</v>
      </c>
      <c r="AI64" s="15">
        <v>6.7984375000000004</v>
      </c>
      <c r="AJ64" s="15">
        <v>6.7958461538461998</v>
      </c>
      <c r="AK64" s="15">
        <v>6.8119047619047999</v>
      </c>
      <c r="AL64" s="15">
        <v>6.8096874999999999</v>
      </c>
      <c r="AM64" s="15">
        <v>6.8119047619047999</v>
      </c>
      <c r="AN64" s="15">
        <v>6.8087499999999999</v>
      </c>
      <c r="AO64" s="15">
        <v>6.8132258064515998</v>
      </c>
      <c r="AP64" s="15">
        <v>4.5798507462686997</v>
      </c>
      <c r="AQ64" s="15">
        <v>6.8491044776118999</v>
      </c>
      <c r="AR64" s="15">
        <v>6.7396774193548001</v>
      </c>
      <c r="AS64" s="15">
        <v>6.7168852459016</v>
      </c>
      <c r="AT64" s="15">
        <v>6.8066153846153998</v>
      </c>
      <c r="AU64" s="15">
        <v>6.8066153846153998</v>
      </c>
      <c r="AV64" s="15">
        <v>6.8045454545455</v>
      </c>
      <c r="AW64" s="15">
        <v>6.8096874999999999</v>
      </c>
      <c r="AX64" s="15">
        <v>6.8096874999999999</v>
      </c>
      <c r="AY64" s="15">
        <v>6.7648387096773996</v>
      </c>
      <c r="AZ64" s="15">
        <v>6.7686666666667001</v>
      </c>
      <c r="BA64" s="15">
        <v>6.7424999999999997</v>
      </c>
      <c r="BB64" s="15">
        <v>6.7666666666667004</v>
      </c>
      <c r="BC64" s="15">
        <v>6.7432203389831002</v>
      </c>
      <c r="BD64" s="15">
        <v>6.742</v>
      </c>
      <c r="BE64" s="15">
        <v>6.7858730158730003</v>
      </c>
      <c r="BF64" s="15">
        <v>6.7858730158730003</v>
      </c>
      <c r="BG64" s="15">
        <v>6.7858730158730003</v>
      </c>
      <c r="BH64" s="15">
        <v>6.7666666666667004</v>
      </c>
      <c r="BI64" s="15">
        <v>6.7427118644068003</v>
      </c>
      <c r="BJ64" s="15">
        <v>6.7396774193548001</v>
      </c>
      <c r="BK64" s="15">
        <v>6.7657377049180001</v>
      </c>
      <c r="BL64" s="15">
        <v>6.7657377049180001</v>
      </c>
      <c r="BM64" s="15">
        <v>6.7657377049180001</v>
      </c>
      <c r="BN64" s="15">
        <v>6.8119047619047999</v>
      </c>
      <c r="BO64" s="15">
        <v>6.8119047619047999</v>
      </c>
      <c r="BP64" s="15">
        <v>6.8141935483870997</v>
      </c>
      <c r="BQ64" s="15">
        <v>6.7893548387097002</v>
      </c>
      <c r="BR64" s="15">
        <v>6.7866666666666999</v>
      </c>
      <c r="BS64" s="15">
        <v>6.7866666666666999</v>
      </c>
      <c r="BT64" s="15">
        <v>8.1060655737705005</v>
      </c>
      <c r="BU64" s="15">
        <v>7.0895522388060002</v>
      </c>
      <c r="BV64" s="15">
        <v>6.9984126984127002</v>
      </c>
      <c r="BW64" s="15">
        <v>6.9968750000000002</v>
      </c>
    </row>
    <row r="65" spans="1:75" ht="14.5" x14ac:dyDescent="0.35">
      <c r="A65" s="12" t="s">
        <v>92</v>
      </c>
      <c r="B65" s="12" t="s">
        <v>67</v>
      </c>
      <c r="C65" s="14">
        <v>7622201801809</v>
      </c>
      <c r="D65" s="15">
        <v>6.4057142857142999</v>
      </c>
      <c r="E65" s="15">
        <v>6.4057142857142999</v>
      </c>
      <c r="F65" s="15">
        <v>6.4154687499999996</v>
      </c>
      <c r="G65" s="15">
        <v>6.4088888888889004</v>
      </c>
      <c r="H65" s="15">
        <v>6.4088888888889004</v>
      </c>
      <c r="I65" s="15">
        <v>6.4088888888889004</v>
      </c>
      <c r="J65" s="15">
        <v>6.3896774193547996</v>
      </c>
      <c r="K65" s="15">
        <v>6.3769999999999998</v>
      </c>
      <c r="L65" s="15">
        <v>6.4087096774193997</v>
      </c>
      <c r="M65" s="15">
        <v>6.4343750000000002</v>
      </c>
      <c r="N65" s="15">
        <v>6.4210769230768996</v>
      </c>
      <c r="O65" s="15">
        <v>6.4210769230768996</v>
      </c>
      <c r="P65" s="15">
        <v>6.9126470588234996</v>
      </c>
      <c r="Q65" s="15">
        <v>6.8096874999999999</v>
      </c>
      <c r="R65" s="15">
        <v>6.8096874999999999</v>
      </c>
      <c r="S65" s="15">
        <v>6.8128571428570996</v>
      </c>
      <c r="T65" s="15">
        <v>6.8377777777778004</v>
      </c>
      <c r="U65" s="15">
        <v>6.8304615384614999</v>
      </c>
      <c r="V65" s="15">
        <v>6.8304615384614999</v>
      </c>
      <c r="W65" s="15">
        <v>6.8340624999999999</v>
      </c>
      <c r="X65" s="15">
        <v>6.8340624999999999</v>
      </c>
      <c r="Y65" s="15">
        <v>6.7943939393938999</v>
      </c>
      <c r="Z65" s="15">
        <v>6.7969230769231004</v>
      </c>
      <c r="AA65" s="15">
        <v>6.7995312500000002</v>
      </c>
      <c r="AB65" s="15">
        <v>6.8338235294118004</v>
      </c>
      <c r="AC65" s="15">
        <v>6.8338235294118004</v>
      </c>
      <c r="AD65" s="15">
        <v>6.7943939393938999</v>
      </c>
      <c r="AE65" s="15">
        <v>6.7943939393938999</v>
      </c>
      <c r="AF65" s="15">
        <v>6.7721538461537998</v>
      </c>
      <c r="AG65" s="15">
        <v>6.7514285714286002</v>
      </c>
      <c r="AH65" s="15">
        <v>6.774375</v>
      </c>
      <c r="AI65" s="15">
        <v>6.774375</v>
      </c>
      <c r="AJ65" s="15">
        <v>6.7721538461537998</v>
      </c>
      <c r="AK65" s="15">
        <v>6.7721538461537998</v>
      </c>
      <c r="AL65" s="15">
        <v>6.774375</v>
      </c>
      <c r="AM65" s="15">
        <v>6.8119047619047999</v>
      </c>
      <c r="AN65" s="15">
        <v>6.7913114754097998</v>
      </c>
      <c r="AO65" s="15">
        <v>6.7913114754097998</v>
      </c>
      <c r="AP65" s="15">
        <v>6.9162686567164</v>
      </c>
      <c r="AQ65" s="15">
        <v>6.9162686567164</v>
      </c>
      <c r="AR65" s="15">
        <v>6.7925000000000004</v>
      </c>
      <c r="AS65" s="15">
        <v>6.7893548387097002</v>
      </c>
      <c r="AT65" s="15">
        <v>6.8175409836065999</v>
      </c>
      <c r="AU65" s="15">
        <v>6.8141935483870997</v>
      </c>
      <c r="AV65" s="15">
        <v>6.8315384615385</v>
      </c>
      <c r="AW65" s="15">
        <v>6.8366666666666998</v>
      </c>
      <c r="AX65" s="15">
        <v>6.8351562499999998</v>
      </c>
      <c r="AY65" s="15">
        <v>6.8351562499999998</v>
      </c>
      <c r="AZ65" s="15">
        <v>6.7921311475410002</v>
      </c>
      <c r="BA65" s="15">
        <v>6.7993103448276004</v>
      </c>
      <c r="BB65" s="15">
        <v>6.7487500000000002</v>
      </c>
      <c r="BC65" s="15">
        <v>6.7468421052631999</v>
      </c>
      <c r="BD65" s="15">
        <v>6.7460344827586001</v>
      </c>
      <c r="BE65" s="15">
        <v>6.7663934426230004</v>
      </c>
      <c r="BF65" s="15">
        <v>6.7663934426230004</v>
      </c>
      <c r="BG65" s="15">
        <v>6.7874603174603001</v>
      </c>
      <c r="BH65" s="15">
        <v>6.7893548387097002</v>
      </c>
      <c r="BI65" s="15">
        <v>6.8165573770492003</v>
      </c>
      <c r="BJ65" s="15">
        <v>6.8165573770492003</v>
      </c>
      <c r="BK65" s="15">
        <v>6.8262068965517004</v>
      </c>
      <c r="BL65" s="15">
        <v>6.8185245901639</v>
      </c>
      <c r="BM65" s="15">
        <v>6.7962711864407002</v>
      </c>
      <c r="BN65" s="15">
        <v>6.7933333333333001</v>
      </c>
      <c r="BO65" s="15">
        <v>6.7696610169492004</v>
      </c>
      <c r="BP65" s="15">
        <v>6.7689830508475</v>
      </c>
      <c r="BQ65" s="15">
        <v>6.7925000000000004</v>
      </c>
      <c r="BR65" s="15">
        <v>6.8409836065574003</v>
      </c>
      <c r="BS65" s="15">
        <v>6.8355555555556</v>
      </c>
      <c r="BT65" s="15">
        <v>8.1458064516129003</v>
      </c>
      <c r="BU65" s="15">
        <v>7.0895522388060002</v>
      </c>
      <c r="BV65" s="15">
        <v>7.0367692307691998</v>
      </c>
      <c r="BW65" s="15">
        <v>7.0367692307691998</v>
      </c>
    </row>
    <row r="66" spans="1:75" ht="14.5" x14ac:dyDescent="0.35">
      <c r="A66" s="12" t="s">
        <v>92</v>
      </c>
      <c r="B66" s="12" t="s">
        <v>68</v>
      </c>
      <c r="C66" s="14">
        <v>7290005201882</v>
      </c>
      <c r="D66" s="15">
        <v>14.87</v>
      </c>
      <c r="E66" s="15">
        <v>14.87</v>
      </c>
      <c r="F66" s="15">
        <v>14.87</v>
      </c>
      <c r="G66" s="15">
        <v>14.87</v>
      </c>
      <c r="H66" s="15">
        <v>14.87</v>
      </c>
      <c r="I66" s="15">
        <v>14.87</v>
      </c>
      <c r="J66" s="15">
        <v>14.87</v>
      </c>
      <c r="K66" s="15">
        <v>14.78</v>
      </c>
      <c r="L66" s="15">
        <v>14.74</v>
      </c>
      <c r="M66" s="15">
        <v>14.74</v>
      </c>
      <c r="N66" s="15">
        <v>14.73</v>
      </c>
      <c r="O66" s="15">
        <v>14.74</v>
      </c>
      <c r="P66" s="15">
        <v>16.037878787878999</v>
      </c>
      <c r="Q66" s="15">
        <v>14.963970588235</v>
      </c>
      <c r="R66" s="15">
        <v>14.881718749999999</v>
      </c>
      <c r="S66" s="15">
        <v>14.881718749999999</v>
      </c>
      <c r="T66" s="15">
        <v>14.923870967741999</v>
      </c>
      <c r="U66" s="15">
        <v>14.923870967741999</v>
      </c>
      <c r="V66" s="15">
        <v>14.92</v>
      </c>
      <c r="W66" s="15">
        <v>14.893333333333</v>
      </c>
      <c r="X66" s="15">
        <v>14.790806451612999</v>
      </c>
      <c r="Y66" s="15">
        <v>14.7895</v>
      </c>
      <c r="Z66" s="15">
        <v>14.785254237287999</v>
      </c>
      <c r="AA66" s="15">
        <v>14.752105263158001</v>
      </c>
      <c r="AB66" s="15">
        <v>14.754285714286</v>
      </c>
      <c r="AC66" s="15">
        <v>14.754285714286</v>
      </c>
      <c r="AD66" s="15">
        <v>14.803584905659999</v>
      </c>
      <c r="AE66" s="15">
        <v>14.83625</v>
      </c>
      <c r="AF66" s="15">
        <v>14.831132075472</v>
      </c>
      <c r="AG66" s="15">
        <v>14.895185185184999</v>
      </c>
      <c r="AH66" s="15">
        <v>14.901403508772001</v>
      </c>
      <c r="AI66" s="15">
        <v>14.901403508772001</v>
      </c>
      <c r="AJ66" s="15">
        <v>14.901403508772001</v>
      </c>
      <c r="AK66" s="15">
        <v>14.595294117647001</v>
      </c>
      <c r="AL66" s="15">
        <v>14.403050847457999</v>
      </c>
      <c r="AM66" s="15">
        <v>14.34</v>
      </c>
      <c r="AN66" s="15">
        <v>14.32</v>
      </c>
      <c r="AO66" s="15">
        <v>14.29</v>
      </c>
      <c r="AP66" s="15">
        <v>14.3</v>
      </c>
      <c r="AQ66" s="15">
        <v>14.3</v>
      </c>
      <c r="AR66" s="15">
        <v>14.28</v>
      </c>
      <c r="AS66" s="15">
        <v>14.31</v>
      </c>
      <c r="AT66" s="15">
        <v>14.3</v>
      </c>
      <c r="AU66" s="15">
        <v>14.29</v>
      </c>
      <c r="AV66" s="15">
        <v>14.3</v>
      </c>
      <c r="AW66" s="15">
        <v>14.31</v>
      </c>
      <c r="AX66" s="15">
        <v>14.31</v>
      </c>
      <c r="AY66" s="15">
        <v>14.29</v>
      </c>
      <c r="AZ66" s="15">
        <v>14.34</v>
      </c>
      <c r="BA66" s="15">
        <v>14.37</v>
      </c>
      <c r="BB66" s="15">
        <v>14.37</v>
      </c>
      <c r="BC66" s="15">
        <v>14.28</v>
      </c>
      <c r="BD66" s="15">
        <v>14.31</v>
      </c>
      <c r="BE66" s="15">
        <v>14.31</v>
      </c>
      <c r="BF66" s="15">
        <v>14.31</v>
      </c>
      <c r="BG66" s="15">
        <v>14.31</v>
      </c>
      <c r="BH66" s="15">
        <v>14.4</v>
      </c>
      <c r="BI66" s="15">
        <v>14.41</v>
      </c>
      <c r="BJ66" s="15">
        <v>14.31</v>
      </c>
      <c r="BK66" s="15">
        <v>14.3</v>
      </c>
      <c r="BL66" s="15">
        <v>14.3</v>
      </c>
      <c r="BM66" s="15">
        <v>15.054905660377001</v>
      </c>
      <c r="BN66" s="15">
        <v>15.071071428571001</v>
      </c>
      <c r="BO66" s="15">
        <v>15.052857142857</v>
      </c>
      <c r="BP66" s="15">
        <v>15.04275862069</v>
      </c>
      <c r="BQ66" s="15">
        <v>15.045517241379001</v>
      </c>
      <c r="BR66" s="15">
        <v>15.040677966102001</v>
      </c>
      <c r="BS66" s="15">
        <v>15.061999999999999</v>
      </c>
      <c r="BT66" s="15">
        <v>16.295087719297999</v>
      </c>
      <c r="BU66" s="15">
        <v>15.231940298507</v>
      </c>
      <c r="BV66" s="15">
        <v>15.064098360656001</v>
      </c>
      <c r="BW66" s="15">
        <v>15.056666666667001</v>
      </c>
    </row>
    <row r="67" spans="1:75" ht="14.5" x14ac:dyDescent="0.35">
      <c r="A67" s="12" t="s">
        <v>92</v>
      </c>
      <c r="B67" s="12" t="s">
        <v>69</v>
      </c>
      <c r="C67" s="14">
        <v>7290000530024</v>
      </c>
      <c r="D67" s="15">
        <v>50</v>
      </c>
      <c r="E67" s="15">
        <v>50</v>
      </c>
      <c r="F67" s="15">
        <v>50</v>
      </c>
      <c r="G67" s="15">
        <v>50</v>
      </c>
      <c r="H67" s="15">
        <v>50</v>
      </c>
      <c r="I67" s="15">
        <v>50</v>
      </c>
      <c r="J67" s="15">
        <v>50</v>
      </c>
      <c r="K67" s="15">
        <v>50</v>
      </c>
      <c r="L67" s="15">
        <v>50</v>
      </c>
      <c r="M67" s="15">
        <v>50</v>
      </c>
      <c r="N67" s="15">
        <v>50</v>
      </c>
      <c r="O67" s="15">
        <v>50</v>
      </c>
      <c r="P67" s="15">
        <v>52.122622950820002</v>
      </c>
      <c r="Q67" s="15">
        <v>50</v>
      </c>
      <c r="R67" s="15">
        <v>50</v>
      </c>
      <c r="S67" s="15">
        <v>50</v>
      </c>
      <c r="T67" s="15">
        <v>50</v>
      </c>
      <c r="U67" s="15">
        <v>50</v>
      </c>
      <c r="V67" s="15">
        <v>50</v>
      </c>
      <c r="W67" s="15">
        <v>50</v>
      </c>
      <c r="X67" s="15">
        <v>50</v>
      </c>
      <c r="Y67" s="15">
        <v>50</v>
      </c>
      <c r="Z67" s="15">
        <v>50</v>
      </c>
      <c r="AA67" s="15">
        <v>50</v>
      </c>
      <c r="AB67" s="15">
        <v>50</v>
      </c>
      <c r="AC67" s="15">
        <v>50</v>
      </c>
      <c r="AD67" s="15">
        <v>50</v>
      </c>
      <c r="AE67" s="15">
        <v>50</v>
      </c>
      <c r="AF67" s="15">
        <v>50</v>
      </c>
      <c r="AG67" s="15">
        <v>50</v>
      </c>
      <c r="AH67" s="15">
        <v>50</v>
      </c>
      <c r="AI67" s="15">
        <v>50</v>
      </c>
      <c r="AJ67" s="15">
        <v>50</v>
      </c>
      <c r="AK67" s="15">
        <v>50</v>
      </c>
      <c r="AL67" s="15">
        <v>50</v>
      </c>
      <c r="AM67" s="15">
        <v>50</v>
      </c>
      <c r="AN67" s="15">
        <v>50</v>
      </c>
      <c r="AO67" s="15">
        <v>50</v>
      </c>
      <c r="AP67" s="15">
        <v>50</v>
      </c>
      <c r="AQ67" s="15">
        <v>50</v>
      </c>
      <c r="AR67" s="15">
        <v>50</v>
      </c>
      <c r="AS67" s="15">
        <v>50</v>
      </c>
      <c r="AT67" s="15">
        <v>50</v>
      </c>
      <c r="AU67" s="15">
        <v>50</v>
      </c>
      <c r="AV67" s="15">
        <v>50</v>
      </c>
      <c r="AW67" s="15">
        <v>50</v>
      </c>
      <c r="AX67" s="15">
        <v>50</v>
      </c>
      <c r="AY67" s="15">
        <v>50</v>
      </c>
      <c r="AZ67" s="15">
        <v>50</v>
      </c>
      <c r="BA67" s="15">
        <v>50</v>
      </c>
      <c r="BB67" s="15">
        <v>50</v>
      </c>
      <c r="BC67" s="15">
        <v>50</v>
      </c>
      <c r="BD67" s="15">
        <v>50</v>
      </c>
      <c r="BE67" s="15">
        <v>50</v>
      </c>
      <c r="BF67" s="15">
        <v>50</v>
      </c>
      <c r="BG67" s="15">
        <v>50</v>
      </c>
      <c r="BH67" s="15">
        <v>50</v>
      </c>
      <c r="BI67" s="15">
        <v>50</v>
      </c>
      <c r="BJ67" s="15">
        <v>50</v>
      </c>
      <c r="BK67" s="15">
        <v>50</v>
      </c>
      <c r="BL67" s="15">
        <v>50</v>
      </c>
      <c r="BM67" s="15">
        <v>50</v>
      </c>
      <c r="BN67" s="15">
        <v>50</v>
      </c>
      <c r="BO67" s="15">
        <v>50</v>
      </c>
      <c r="BP67" s="15">
        <v>50</v>
      </c>
      <c r="BQ67" s="15">
        <v>50</v>
      </c>
      <c r="BR67" s="15">
        <v>50</v>
      </c>
      <c r="BS67" s="15">
        <v>50</v>
      </c>
      <c r="BT67" s="15">
        <v>50</v>
      </c>
      <c r="BU67" s="15">
        <v>50</v>
      </c>
      <c r="BV67" s="15">
        <v>50</v>
      </c>
      <c r="BW67" s="15">
        <v>50</v>
      </c>
    </row>
    <row r="68" spans="1:75" ht="14.5" x14ac:dyDescent="0.35">
      <c r="A68" s="12" t="s">
        <v>92</v>
      </c>
      <c r="B68" s="12" t="s">
        <v>70</v>
      </c>
      <c r="C68" s="14">
        <v>7290000534718</v>
      </c>
      <c r="D68" s="15">
        <v>80</v>
      </c>
      <c r="E68" s="15">
        <v>80</v>
      </c>
      <c r="F68" s="15">
        <v>80</v>
      </c>
      <c r="G68" s="15">
        <v>80</v>
      </c>
      <c r="H68" s="15">
        <v>80</v>
      </c>
      <c r="I68" s="15">
        <v>80</v>
      </c>
      <c r="J68" s="15">
        <v>80</v>
      </c>
      <c r="K68" s="15">
        <v>80</v>
      </c>
      <c r="L68" s="15">
        <v>80</v>
      </c>
      <c r="M68" s="15">
        <v>80</v>
      </c>
      <c r="N68" s="15">
        <v>80</v>
      </c>
      <c r="O68" s="15">
        <v>80</v>
      </c>
      <c r="P68" s="15">
        <v>82.992131147541002</v>
      </c>
      <c r="Q68" s="15">
        <v>80</v>
      </c>
      <c r="R68" s="15">
        <v>80</v>
      </c>
      <c r="S68" s="15">
        <v>80</v>
      </c>
      <c r="T68" s="15">
        <v>80</v>
      </c>
      <c r="U68" s="15">
        <v>80</v>
      </c>
      <c r="V68" s="15">
        <v>80</v>
      </c>
      <c r="W68" s="15">
        <v>80</v>
      </c>
      <c r="X68" s="15">
        <v>80</v>
      </c>
      <c r="Y68" s="15">
        <v>80</v>
      </c>
      <c r="Z68" s="15">
        <v>80</v>
      </c>
      <c r="AA68" s="15">
        <v>80</v>
      </c>
      <c r="AB68" s="15">
        <v>80</v>
      </c>
      <c r="AC68" s="15">
        <v>80</v>
      </c>
      <c r="AD68" s="15">
        <v>80</v>
      </c>
      <c r="AE68" s="15">
        <v>80</v>
      </c>
      <c r="AF68" s="15">
        <v>80</v>
      </c>
      <c r="AG68" s="15">
        <v>80</v>
      </c>
      <c r="AH68" s="15">
        <v>80</v>
      </c>
      <c r="AI68" s="15">
        <v>80</v>
      </c>
      <c r="AJ68" s="15">
        <v>80</v>
      </c>
      <c r="AK68" s="15">
        <v>80</v>
      </c>
      <c r="AL68" s="15">
        <v>80</v>
      </c>
      <c r="AM68" s="15">
        <v>80</v>
      </c>
      <c r="AN68" s="15">
        <v>80</v>
      </c>
      <c r="AO68" s="15">
        <v>80</v>
      </c>
      <c r="AP68" s="15">
        <v>80</v>
      </c>
      <c r="AQ68" s="15">
        <v>80</v>
      </c>
      <c r="AR68" s="15">
        <v>80</v>
      </c>
      <c r="AS68" s="15">
        <v>80</v>
      </c>
      <c r="AT68" s="15">
        <v>80</v>
      </c>
      <c r="AU68" s="15">
        <v>80</v>
      </c>
      <c r="AV68" s="15">
        <v>80</v>
      </c>
      <c r="AW68" s="15">
        <v>80</v>
      </c>
      <c r="AX68" s="15">
        <v>80</v>
      </c>
      <c r="AY68" s="15">
        <v>80</v>
      </c>
      <c r="AZ68" s="15">
        <v>80</v>
      </c>
      <c r="BA68" s="15">
        <v>80</v>
      </c>
      <c r="BB68" s="15">
        <v>80</v>
      </c>
      <c r="BC68" s="15">
        <v>80</v>
      </c>
      <c r="BD68" s="15">
        <v>80</v>
      </c>
      <c r="BE68" s="15">
        <v>80</v>
      </c>
      <c r="BF68" s="15">
        <v>80</v>
      </c>
      <c r="BG68" s="15">
        <v>80</v>
      </c>
      <c r="BH68" s="15">
        <v>80</v>
      </c>
      <c r="BI68" s="15">
        <v>80</v>
      </c>
      <c r="BJ68" s="15">
        <v>80</v>
      </c>
      <c r="BK68" s="15">
        <v>80</v>
      </c>
      <c r="BL68" s="15">
        <v>80</v>
      </c>
      <c r="BM68" s="15">
        <v>80</v>
      </c>
      <c r="BN68" s="15">
        <v>80</v>
      </c>
      <c r="BO68" s="15">
        <v>80</v>
      </c>
      <c r="BP68" s="15">
        <v>80</v>
      </c>
      <c r="BQ68" s="15">
        <v>80</v>
      </c>
      <c r="BR68" s="15">
        <v>80</v>
      </c>
      <c r="BS68" s="15">
        <v>80</v>
      </c>
      <c r="BT68" s="15">
        <v>80</v>
      </c>
      <c r="BU68" s="15">
        <v>80</v>
      </c>
      <c r="BV68" s="15">
        <v>80</v>
      </c>
      <c r="BW68" s="15">
        <v>80</v>
      </c>
    </row>
    <row r="69" spans="1:75" ht="14.5" x14ac:dyDescent="0.35">
      <c r="A69" s="12" t="s">
        <v>92</v>
      </c>
      <c r="B69" s="12" t="s">
        <v>72</v>
      </c>
      <c r="C69" s="14">
        <v>0</v>
      </c>
      <c r="D69" s="15">
        <v>2.4700000000000002</v>
      </c>
      <c r="E69" s="15">
        <v>4.1022388059701997</v>
      </c>
      <c r="F69" s="15">
        <v>4.1022388059701997</v>
      </c>
      <c r="G69" s="15">
        <v>4.1022388059701997</v>
      </c>
      <c r="H69" s="15">
        <v>4.1407462686566996</v>
      </c>
      <c r="I69" s="15">
        <v>4.0944776119402997</v>
      </c>
      <c r="J69" s="15">
        <v>2.46</v>
      </c>
      <c r="K69" s="15">
        <v>2.46</v>
      </c>
      <c r="L69" s="15">
        <v>4.0250746268656998</v>
      </c>
      <c r="M69" s="15">
        <v>4.0405970149253996</v>
      </c>
      <c r="N69" s="15">
        <v>4.0405970149253996</v>
      </c>
      <c r="O69" s="15">
        <v>4.0405970149253996</v>
      </c>
      <c r="P69" s="15">
        <v>4.1344776119402997</v>
      </c>
      <c r="Q69" s="15">
        <v>2.4700000000000002</v>
      </c>
      <c r="R69" s="15">
        <v>2.4700000000000002</v>
      </c>
      <c r="S69" s="15">
        <v>4.1183582089552004</v>
      </c>
      <c r="T69" s="15">
        <v>4.1183582089552004</v>
      </c>
      <c r="U69" s="15">
        <v>4.1183582089552004</v>
      </c>
      <c r="V69" s="15">
        <v>4.1183582089552004</v>
      </c>
      <c r="W69" s="15">
        <v>4.1404477611940003</v>
      </c>
      <c r="X69" s="15">
        <v>2.4700000000000002</v>
      </c>
      <c r="Y69" s="15">
        <v>2.4700000000000002</v>
      </c>
      <c r="Z69" s="15">
        <v>4.0589552238806004</v>
      </c>
      <c r="AA69" s="15">
        <v>4.0589552238806004</v>
      </c>
      <c r="AB69" s="15">
        <v>4.0589552238806004</v>
      </c>
      <c r="AC69" s="15">
        <v>4.0589552238806004</v>
      </c>
      <c r="AD69" s="15">
        <v>4.0198507462687001</v>
      </c>
      <c r="AE69" s="15">
        <v>2.4700000000000002</v>
      </c>
      <c r="AF69" s="15">
        <v>2.4700000000000002</v>
      </c>
      <c r="AG69" s="15">
        <v>3.9983582089551999</v>
      </c>
      <c r="AH69" s="15">
        <v>3.2644776119403001</v>
      </c>
      <c r="AI69" s="15">
        <v>3.2644776119403001</v>
      </c>
      <c r="AJ69" s="15">
        <v>3.2644776119403001</v>
      </c>
      <c r="AK69" s="15">
        <v>3.3683582089552</v>
      </c>
      <c r="AL69" s="15">
        <v>2.6219402985075</v>
      </c>
      <c r="AM69" s="15">
        <v>2.48</v>
      </c>
      <c r="AN69" s="15">
        <v>3.2868181818181998</v>
      </c>
      <c r="AO69" s="15">
        <v>3.2868181818181998</v>
      </c>
      <c r="AP69" s="15">
        <v>3.2868181818181998</v>
      </c>
      <c r="AQ69" s="15">
        <v>3.2868181818181998</v>
      </c>
      <c r="AR69" s="15">
        <v>3.2868181818181998</v>
      </c>
      <c r="AS69" s="15">
        <v>2.4700000000000002</v>
      </c>
      <c r="AT69" s="15">
        <v>2.4700000000000002</v>
      </c>
      <c r="AU69" s="15">
        <v>3.2472727272727</v>
      </c>
      <c r="AV69" s="15">
        <v>4.0390909090909002</v>
      </c>
      <c r="AW69" s="15">
        <v>4.0781818181818004</v>
      </c>
      <c r="AX69" s="15">
        <v>4.0781818181818004</v>
      </c>
      <c r="AY69" s="15">
        <v>4.1533333333332996</v>
      </c>
      <c r="AZ69" s="15">
        <v>2.4845454545455001</v>
      </c>
      <c r="BA69" s="15">
        <v>2.4500000000000002</v>
      </c>
      <c r="BB69" s="15">
        <v>3.9481818181818</v>
      </c>
      <c r="BC69" s="15">
        <v>3.9481818181818</v>
      </c>
      <c r="BD69" s="15">
        <v>3.9481818181818</v>
      </c>
      <c r="BE69" s="15">
        <v>3.9481818181818</v>
      </c>
      <c r="BF69" s="15">
        <v>4.1289393939394001</v>
      </c>
      <c r="BG69" s="15">
        <v>4.1533333333332996</v>
      </c>
      <c r="BH69" s="15">
        <v>2.5134328358208999</v>
      </c>
      <c r="BI69" s="15">
        <v>2.4700000000000002</v>
      </c>
      <c r="BJ69" s="15">
        <v>4.12</v>
      </c>
      <c r="BK69" s="15">
        <v>4.0975757575758003</v>
      </c>
      <c r="BL69" s="15">
        <v>4.0781818181818004</v>
      </c>
      <c r="BM69" s="15">
        <v>4.4490909090909003</v>
      </c>
      <c r="BN69" s="15">
        <v>3.13</v>
      </c>
      <c r="BO69" s="15">
        <v>3.13</v>
      </c>
      <c r="BP69" s="15">
        <v>4.4331343283582001</v>
      </c>
      <c r="BQ69" s="15">
        <v>4.4331343283582001</v>
      </c>
      <c r="BR69" s="15">
        <v>4.4331343283582001</v>
      </c>
      <c r="BS69" s="15">
        <v>4.47</v>
      </c>
      <c r="BT69" s="15">
        <v>4.7320895522387998</v>
      </c>
      <c r="BU69" s="15">
        <v>4.7533333333333001</v>
      </c>
      <c r="BV69" s="15">
        <v>4.7533333333333001</v>
      </c>
      <c r="BW69" s="15">
        <v>4.7533333333333001</v>
      </c>
    </row>
    <row r="70" spans="1:75" ht="14.5" x14ac:dyDescent="0.35">
      <c r="A70" s="12" t="s">
        <v>92</v>
      </c>
      <c r="B70" s="12" t="s">
        <v>73</v>
      </c>
      <c r="C70" s="14">
        <v>0</v>
      </c>
      <c r="D70" s="15">
        <v>32.171470588235003</v>
      </c>
      <c r="E70" s="15">
        <v>31.88</v>
      </c>
      <c r="F70" s="15">
        <v>31.88</v>
      </c>
      <c r="G70" s="15">
        <v>31.69</v>
      </c>
      <c r="H70" s="15">
        <v>31.970735294118001</v>
      </c>
      <c r="I70" s="15">
        <v>31.78</v>
      </c>
      <c r="J70" s="15">
        <v>31.84</v>
      </c>
      <c r="K70" s="15">
        <v>31.84</v>
      </c>
      <c r="L70" s="15">
        <v>31.31</v>
      </c>
      <c r="M70" s="15">
        <v>31.13</v>
      </c>
      <c r="N70" s="15">
        <v>31.07</v>
      </c>
      <c r="O70" s="15">
        <v>31.07</v>
      </c>
      <c r="P70" s="15">
        <v>31.034925373134001</v>
      </c>
      <c r="Q70" s="15">
        <v>31.399264705882</v>
      </c>
      <c r="R70" s="15">
        <v>31.65</v>
      </c>
      <c r="S70" s="15">
        <v>30.98</v>
      </c>
      <c r="T70" s="15">
        <v>30.98</v>
      </c>
      <c r="U70" s="15">
        <v>30.98</v>
      </c>
      <c r="V70" s="15">
        <v>31.064264705882</v>
      </c>
      <c r="W70" s="15">
        <v>31.6</v>
      </c>
      <c r="X70" s="15">
        <v>32.26</v>
      </c>
      <c r="Y70" s="15">
        <v>32.26</v>
      </c>
      <c r="Z70" s="15">
        <v>31.5</v>
      </c>
      <c r="AA70" s="15">
        <v>31.29</v>
      </c>
      <c r="AB70" s="15">
        <v>30.99</v>
      </c>
      <c r="AC70" s="15">
        <v>31.522686567164001</v>
      </c>
      <c r="AD70" s="15">
        <v>31.192537313433</v>
      </c>
      <c r="AE70" s="15">
        <v>32.630882352941001</v>
      </c>
      <c r="AF70" s="15">
        <v>32.729999999999997</v>
      </c>
      <c r="AG70" s="15">
        <v>32.03</v>
      </c>
      <c r="AH70" s="15">
        <v>28.98</v>
      </c>
      <c r="AI70" s="15">
        <v>28.98</v>
      </c>
      <c r="AJ70" s="15">
        <v>29.261176470588001</v>
      </c>
      <c r="AK70" s="15">
        <v>29.079104477611999</v>
      </c>
      <c r="AL70" s="15">
        <v>29.104179104478</v>
      </c>
      <c r="AM70" s="15">
        <v>29.319104477612001</v>
      </c>
      <c r="AN70" s="15">
        <v>28.351940298506999</v>
      </c>
      <c r="AO70" s="15">
        <v>28.351940298506999</v>
      </c>
      <c r="AP70" s="15">
        <v>28.280298507463002</v>
      </c>
      <c r="AQ70" s="15">
        <v>28.280298507463002</v>
      </c>
      <c r="AR70" s="15">
        <v>27.94</v>
      </c>
      <c r="AS70" s="15">
        <v>28.996716417910001</v>
      </c>
      <c r="AT70" s="15">
        <v>28.996716417910001</v>
      </c>
      <c r="AU70" s="15">
        <v>28.719104477611999</v>
      </c>
      <c r="AV70" s="15">
        <v>32.256417910448</v>
      </c>
      <c r="AW70" s="15">
        <v>29.883283582090002</v>
      </c>
      <c r="AX70" s="15">
        <v>31.18</v>
      </c>
      <c r="AY70" s="15">
        <v>34.745151515152003</v>
      </c>
      <c r="AZ70" s="15">
        <v>33.039090909091001</v>
      </c>
      <c r="BA70" s="15">
        <v>34.280298507463002</v>
      </c>
      <c r="BB70" s="15">
        <v>32.542985074626998</v>
      </c>
      <c r="BC70" s="15">
        <v>32.542985074626998</v>
      </c>
      <c r="BD70" s="15">
        <v>31.942985074627</v>
      </c>
      <c r="BE70" s="15">
        <v>31.942985074627</v>
      </c>
      <c r="BF70" s="15">
        <v>31.818507462686998</v>
      </c>
      <c r="BG70" s="15">
        <v>32.909999999999997</v>
      </c>
      <c r="BH70" s="15">
        <v>34.208656716417998</v>
      </c>
      <c r="BI70" s="15">
        <v>34.208787878788002</v>
      </c>
      <c r="BJ70" s="15">
        <v>34.181791044775999</v>
      </c>
      <c r="BK70" s="15">
        <v>34.181791044775999</v>
      </c>
      <c r="BL70" s="15">
        <v>34.181791044775999</v>
      </c>
      <c r="BM70" s="15">
        <v>33.223582089552004</v>
      </c>
      <c r="BN70" s="15">
        <v>33.125074626866002</v>
      </c>
      <c r="BO70" s="15">
        <v>33.223582089552004</v>
      </c>
      <c r="BP70" s="15">
        <v>32.722089552238998</v>
      </c>
      <c r="BQ70" s="15">
        <v>32.659402985074998</v>
      </c>
      <c r="BR70" s="15">
        <v>32.220597014924998</v>
      </c>
      <c r="BS70" s="15">
        <v>33.485671641791001</v>
      </c>
      <c r="BT70" s="15">
        <v>33.234328358208998</v>
      </c>
      <c r="BU70" s="15">
        <v>34.280298507463002</v>
      </c>
      <c r="BV70" s="15">
        <v>38.64</v>
      </c>
      <c r="BW70" s="15">
        <v>38.53</v>
      </c>
    </row>
    <row r="71" spans="1:75" ht="14.5" x14ac:dyDescent="0.35">
      <c r="A71" s="12" t="s">
        <v>92</v>
      </c>
      <c r="B71" s="12" t="s">
        <v>74</v>
      </c>
      <c r="C71" s="14">
        <v>0</v>
      </c>
      <c r="D71" s="15">
        <v>25.731911764705998</v>
      </c>
      <c r="E71" s="15">
        <v>25.5</v>
      </c>
      <c r="F71" s="15">
        <v>25.5</v>
      </c>
      <c r="G71" s="15">
        <v>25.44</v>
      </c>
      <c r="H71" s="15">
        <v>25.44</v>
      </c>
      <c r="I71" s="15">
        <v>25.44</v>
      </c>
      <c r="J71" s="15">
        <v>25.538088235294001</v>
      </c>
      <c r="K71" s="15">
        <v>25.44</v>
      </c>
      <c r="L71" s="15">
        <v>25.5</v>
      </c>
      <c r="M71" s="15">
        <v>25.5</v>
      </c>
      <c r="N71" s="15">
        <v>25.43</v>
      </c>
      <c r="O71" s="15">
        <v>25.607058823529002</v>
      </c>
      <c r="P71" s="15">
        <v>25.5</v>
      </c>
      <c r="Q71" s="15">
        <v>25.5</v>
      </c>
      <c r="R71" s="15">
        <v>25.5</v>
      </c>
      <c r="S71" s="15">
        <v>25.5</v>
      </c>
      <c r="T71" s="15">
        <v>25.5</v>
      </c>
      <c r="U71" s="15">
        <v>25.5</v>
      </c>
      <c r="V71" s="15">
        <v>25.5</v>
      </c>
      <c r="W71" s="15">
        <v>25.5</v>
      </c>
      <c r="X71" s="15">
        <v>25.5</v>
      </c>
      <c r="Y71" s="15">
        <v>25.5</v>
      </c>
      <c r="Z71" s="15">
        <v>25.5</v>
      </c>
      <c r="AA71" s="15">
        <v>25.5</v>
      </c>
      <c r="AB71" s="15">
        <v>25.5</v>
      </c>
      <c r="AC71" s="15">
        <v>25.607058823529002</v>
      </c>
      <c r="AD71" s="15">
        <v>27.75</v>
      </c>
      <c r="AE71" s="15">
        <v>27.814117647059</v>
      </c>
      <c r="AF71" s="15">
        <v>27.814117647059</v>
      </c>
      <c r="AG71" s="15">
        <v>27.75</v>
      </c>
      <c r="AH71" s="15">
        <v>26.66</v>
      </c>
      <c r="AI71" s="15">
        <v>26.80328358209</v>
      </c>
      <c r="AJ71" s="15">
        <v>26.80328358209</v>
      </c>
      <c r="AK71" s="15">
        <v>26.993880597015</v>
      </c>
      <c r="AL71" s="15">
        <v>26.781641791045001</v>
      </c>
      <c r="AM71" s="15">
        <v>26.817462686567001</v>
      </c>
      <c r="AN71" s="15">
        <v>26.817462686567001</v>
      </c>
      <c r="AO71" s="15">
        <v>26.817462686567001</v>
      </c>
      <c r="AP71" s="15">
        <v>26.817462686567001</v>
      </c>
      <c r="AQ71" s="15">
        <v>26.817462686567001</v>
      </c>
      <c r="AR71" s="15">
        <v>26.781641791045001</v>
      </c>
      <c r="AS71" s="15">
        <v>26.629402985075</v>
      </c>
      <c r="AT71" s="15">
        <v>26.701044776119002</v>
      </c>
      <c r="AU71" s="15">
        <v>26.701044776119002</v>
      </c>
      <c r="AV71" s="15">
        <v>27.802537313433</v>
      </c>
      <c r="AW71" s="15">
        <v>27.661818181817999</v>
      </c>
      <c r="AX71" s="15">
        <v>27.856818181817999</v>
      </c>
      <c r="AY71" s="15">
        <v>28.221666666667002</v>
      </c>
      <c r="AZ71" s="15">
        <v>27.693076923077001</v>
      </c>
      <c r="BA71" s="15">
        <v>27.820447761194</v>
      </c>
      <c r="BB71" s="15">
        <v>27.828030303030001</v>
      </c>
      <c r="BC71" s="15">
        <v>27.820447761194</v>
      </c>
      <c r="BD71" s="15">
        <v>27.820447761194</v>
      </c>
      <c r="BE71" s="15">
        <v>27.820447761194</v>
      </c>
      <c r="BF71" s="15">
        <v>27.820447761194</v>
      </c>
      <c r="BG71" s="15">
        <v>27.820447761194</v>
      </c>
      <c r="BH71" s="15">
        <v>27.820447761194</v>
      </c>
      <c r="BI71" s="15">
        <v>27.752727272727</v>
      </c>
      <c r="BJ71" s="15">
        <v>27.698181818182</v>
      </c>
      <c r="BK71" s="15">
        <v>27.558125</v>
      </c>
      <c r="BL71" s="15">
        <v>27.558125</v>
      </c>
      <c r="BM71" s="15">
        <v>27.766716417910001</v>
      </c>
      <c r="BN71" s="15">
        <v>27.628461538461998</v>
      </c>
      <c r="BO71" s="15">
        <v>27.698181818182</v>
      </c>
      <c r="BP71" s="15">
        <v>27.698181818182</v>
      </c>
      <c r="BQ71" s="15">
        <v>27.766716417910001</v>
      </c>
      <c r="BR71" s="15">
        <v>27.61447761194</v>
      </c>
      <c r="BS71" s="15">
        <v>27.902835820896001</v>
      </c>
      <c r="BT71" s="15">
        <v>27.981641791045</v>
      </c>
      <c r="BU71" s="15">
        <v>27.981641791045</v>
      </c>
      <c r="BV71" s="15">
        <v>32.08</v>
      </c>
      <c r="BW71" s="15">
        <v>32.08</v>
      </c>
    </row>
    <row r="72" spans="1:75" ht="14.5" x14ac:dyDescent="0.35">
      <c r="A72" s="12" t="s">
        <v>92</v>
      </c>
      <c r="B72" s="12" t="s">
        <v>75</v>
      </c>
      <c r="C72" s="14">
        <v>0</v>
      </c>
      <c r="D72" s="15">
        <v>20.245476190476001</v>
      </c>
      <c r="E72" s="15">
        <v>20.162558139535001</v>
      </c>
      <c r="F72" s="15">
        <v>19.929545454545</v>
      </c>
      <c r="G72" s="15">
        <v>21.543777777778001</v>
      </c>
      <c r="H72" s="15">
        <v>22.021999999999998</v>
      </c>
      <c r="I72" s="15">
        <v>22.808333333333</v>
      </c>
      <c r="J72" s="15">
        <v>24.235882352941001</v>
      </c>
      <c r="K72" s="15">
        <v>21.952727272727</v>
      </c>
      <c r="L72" s="15">
        <v>22.288571428571</v>
      </c>
      <c r="M72" s="15">
        <v>21.768139534884</v>
      </c>
      <c r="N72" s="15">
        <v>22.302499999999998</v>
      </c>
      <c r="O72" s="15">
        <v>22.477111111111</v>
      </c>
      <c r="P72" s="15">
        <v>22.398888888889001</v>
      </c>
      <c r="Q72" s="15">
        <v>24.481764705882</v>
      </c>
      <c r="R72" s="15">
        <v>23.299111111110999</v>
      </c>
      <c r="S72" s="15">
        <v>23.824222222222001</v>
      </c>
      <c r="T72" s="15">
        <v>23.663043478260999</v>
      </c>
      <c r="U72" s="15">
        <v>23.745999999999999</v>
      </c>
      <c r="V72" s="15">
        <v>23.745999999999999</v>
      </c>
      <c r="W72" s="15">
        <v>26.453529411765</v>
      </c>
      <c r="X72" s="15">
        <v>21.801333333333002</v>
      </c>
      <c r="Y72" s="15">
        <v>21.598333333332999</v>
      </c>
      <c r="Z72" s="15">
        <v>21.41</v>
      </c>
      <c r="AA72" s="15">
        <v>21.619545454545001</v>
      </c>
      <c r="AB72" s="15">
        <v>21.770232558139998</v>
      </c>
      <c r="AC72" s="15">
        <v>22.229302325580999</v>
      </c>
      <c r="AD72" s="15">
        <v>21.634186046511999</v>
      </c>
      <c r="AE72" s="15">
        <v>24.233088235294002</v>
      </c>
      <c r="AF72" s="15">
        <v>21.646249999999998</v>
      </c>
      <c r="AG72" s="15">
        <v>21.466341463414999</v>
      </c>
      <c r="AH72" s="15">
        <v>20.690952380952002</v>
      </c>
      <c r="AI72" s="15">
        <v>20.690952380952002</v>
      </c>
      <c r="AJ72" s="15">
        <v>20.967142857142999</v>
      </c>
      <c r="AK72" s="15">
        <v>24.10380952381</v>
      </c>
      <c r="AL72" s="15">
        <v>23.802352941176</v>
      </c>
      <c r="AM72" s="15">
        <v>21.04</v>
      </c>
      <c r="AN72" s="15">
        <v>20.65</v>
      </c>
      <c r="AO72" s="15">
        <v>20.65</v>
      </c>
      <c r="AP72" s="15">
        <v>20.6</v>
      </c>
      <c r="AQ72" s="15">
        <v>20.6</v>
      </c>
      <c r="AR72" s="15">
        <v>20.6</v>
      </c>
      <c r="AS72" s="15">
        <v>20.62</v>
      </c>
      <c r="AT72" s="15">
        <v>20.85</v>
      </c>
      <c r="AU72" s="15">
        <v>20.76</v>
      </c>
      <c r="AV72" s="15">
        <v>22.188867924528001</v>
      </c>
      <c r="AW72" s="15">
        <v>19.920000000000002</v>
      </c>
      <c r="AX72" s="15">
        <v>23.67</v>
      </c>
      <c r="AY72" s="15">
        <v>24.489333333333001</v>
      </c>
      <c r="AZ72" s="15">
        <v>21.81</v>
      </c>
      <c r="BA72" s="15">
        <v>24.211940298506999</v>
      </c>
      <c r="BB72" s="15">
        <v>21.3</v>
      </c>
      <c r="BC72" s="15">
        <v>21.32</v>
      </c>
      <c r="BD72" s="15">
        <v>21.29</v>
      </c>
      <c r="BE72" s="15">
        <v>21.3</v>
      </c>
      <c r="BF72" s="15">
        <v>21.3</v>
      </c>
      <c r="BG72" s="15">
        <v>21.436956521738999</v>
      </c>
      <c r="BH72" s="15">
        <v>22.072558139535001</v>
      </c>
      <c r="BI72" s="15">
        <v>21.93</v>
      </c>
      <c r="BJ72" s="15">
        <v>21.897906976744</v>
      </c>
      <c r="BK72" s="15">
        <v>21.891666666667</v>
      </c>
      <c r="BL72" s="15">
        <v>21.891666666667</v>
      </c>
      <c r="BM72" s="15">
        <v>24.008507462687</v>
      </c>
      <c r="BN72" s="15">
        <v>21.526744186047001</v>
      </c>
      <c r="BO72" s="15">
        <v>21.636888888889001</v>
      </c>
      <c r="BP72" s="15">
        <v>21.741627906977001</v>
      </c>
      <c r="BQ72" s="15">
        <v>21.392499999999998</v>
      </c>
      <c r="BR72" s="15">
        <v>21.275227272727001</v>
      </c>
      <c r="BS72" s="15">
        <v>21.85</v>
      </c>
      <c r="BT72" s="15">
        <v>21.907727272727001</v>
      </c>
      <c r="BU72" s="15">
        <v>24.185820895521999</v>
      </c>
      <c r="BV72" s="15">
        <v>27.94</v>
      </c>
      <c r="BW72" s="15">
        <v>27.92</v>
      </c>
    </row>
    <row r="73" spans="1:75" ht="14.5" x14ac:dyDescent="0.35">
      <c r="A73" s="12" t="s">
        <v>92</v>
      </c>
      <c r="B73" s="12" t="s">
        <v>76</v>
      </c>
      <c r="C73" s="14">
        <v>0</v>
      </c>
      <c r="D73" s="15">
        <v>3.12</v>
      </c>
      <c r="E73" s="15">
        <v>4.08</v>
      </c>
      <c r="F73" s="15">
        <v>4.08</v>
      </c>
      <c r="G73" s="15">
        <v>4.08</v>
      </c>
      <c r="H73" s="15">
        <v>4.08</v>
      </c>
      <c r="I73" s="15">
        <v>4.1165671641791004</v>
      </c>
      <c r="J73" s="15">
        <v>2.8</v>
      </c>
      <c r="K73" s="15">
        <v>2.8</v>
      </c>
      <c r="L73" s="15">
        <v>3.9720895522388</v>
      </c>
      <c r="M73" s="15">
        <v>3.9828358208955001</v>
      </c>
      <c r="N73" s="15">
        <v>3.9828358208955001</v>
      </c>
      <c r="O73" s="15">
        <v>3.9828358208955001</v>
      </c>
      <c r="P73" s="15">
        <v>4.1356716417910002</v>
      </c>
      <c r="Q73" s="15">
        <v>2.82</v>
      </c>
      <c r="R73" s="15">
        <v>2.82</v>
      </c>
      <c r="S73" s="15">
        <v>4.0947761194029999</v>
      </c>
      <c r="T73" s="15">
        <v>4.0947761194029999</v>
      </c>
      <c r="U73" s="15">
        <v>4.0947761194029999</v>
      </c>
      <c r="V73" s="15">
        <v>4.0947761194029999</v>
      </c>
      <c r="W73" s="15">
        <v>4.0947761194029999</v>
      </c>
      <c r="X73" s="15">
        <v>2.77</v>
      </c>
      <c r="Y73" s="15">
        <v>2.77</v>
      </c>
      <c r="Z73" s="15">
        <v>4.0235820895521996</v>
      </c>
      <c r="AA73" s="15">
        <v>4.0235820895521996</v>
      </c>
      <c r="AB73" s="15">
        <v>4.0235820895521996</v>
      </c>
      <c r="AC73" s="15">
        <v>4.0235820895521996</v>
      </c>
      <c r="AD73" s="15">
        <v>4.0455223880597</v>
      </c>
      <c r="AE73" s="15">
        <v>2.2400000000000002</v>
      </c>
      <c r="AF73" s="15">
        <v>2.2400000000000002</v>
      </c>
      <c r="AG73" s="15">
        <v>4.5417910447761001</v>
      </c>
      <c r="AH73" s="15">
        <v>4.1008955223881003</v>
      </c>
      <c r="AI73" s="15">
        <v>4.1189552238806</v>
      </c>
      <c r="AJ73" s="15">
        <v>4.1189552238806</v>
      </c>
      <c r="AK73" s="15">
        <v>4.2410447761194003</v>
      </c>
      <c r="AL73" s="15">
        <v>3.1688059701492999</v>
      </c>
      <c r="AM73" s="15">
        <v>3.12</v>
      </c>
      <c r="AN73" s="15">
        <v>4.2241791044776003</v>
      </c>
      <c r="AO73" s="15">
        <v>4.1915151515152003</v>
      </c>
      <c r="AP73" s="15">
        <v>4.1915151515152003</v>
      </c>
      <c r="AQ73" s="15">
        <v>4.1733333333333</v>
      </c>
      <c r="AR73" s="15">
        <v>4.1824242424242</v>
      </c>
      <c r="AS73" s="15">
        <v>3.12</v>
      </c>
      <c r="AT73" s="15">
        <v>3.12</v>
      </c>
      <c r="AU73" s="15">
        <v>4.1822388059701998</v>
      </c>
      <c r="AV73" s="15">
        <v>4.4053030303030001</v>
      </c>
      <c r="AW73" s="15">
        <v>4.4139393939394003</v>
      </c>
      <c r="AX73" s="15">
        <v>4.4139393939394003</v>
      </c>
      <c r="AY73" s="15">
        <v>4.5818181818181998</v>
      </c>
      <c r="AZ73" s="15">
        <v>3.1393939393939001</v>
      </c>
      <c r="BA73" s="15">
        <v>3.1</v>
      </c>
      <c r="BB73" s="15">
        <v>4.4430303030302998</v>
      </c>
      <c r="BC73" s="15">
        <v>4.4487878787878996</v>
      </c>
      <c r="BD73" s="15">
        <v>4.4603030303029998</v>
      </c>
      <c r="BE73" s="15">
        <v>4.4487878787878996</v>
      </c>
      <c r="BF73" s="15">
        <v>4.6133333333333004</v>
      </c>
      <c r="BG73" s="15">
        <v>4.6327272727273003</v>
      </c>
      <c r="BH73" s="15">
        <v>3.1883582089551998</v>
      </c>
      <c r="BI73" s="15">
        <v>3.1</v>
      </c>
      <c r="BJ73" s="15">
        <v>4.5163636363636002</v>
      </c>
      <c r="BK73" s="15">
        <v>4.4786363636363999</v>
      </c>
      <c r="BL73" s="15">
        <v>4.4845454545454997</v>
      </c>
      <c r="BM73" s="15">
        <v>4.5009090909090999</v>
      </c>
      <c r="BN73" s="15">
        <v>3.09</v>
      </c>
      <c r="BO73" s="15">
        <v>3.06</v>
      </c>
      <c r="BP73" s="15">
        <v>4.3248484848485003</v>
      </c>
      <c r="BQ73" s="15">
        <v>4.3248484848485003</v>
      </c>
      <c r="BR73" s="15">
        <v>4.3248484848485003</v>
      </c>
      <c r="BS73" s="15">
        <v>4.4277272727273003</v>
      </c>
      <c r="BT73" s="15">
        <v>4.6009090909091004</v>
      </c>
      <c r="BU73" s="15">
        <v>4.6136363636363997</v>
      </c>
      <c r="BV73" s="15">
        <v>4.6136363636363997</v>
      </c>
      <c r="BW73" s="15">
        <v>4.6136363636363997</v>
      </c>
    </row>
    <row r="74" spans="1:75" ht="14.5" x14ac:dyDescent="0.35">
      <c r="A74" s="12" t="s">
        <v>92</v>
      </c>
      <c r="B74" s="12" t="s">
        <v>77</v>
      </c>
      <c r="C74" s="14">
        <v>0</v>
      </c>
      <c r="D74" s="15">
        <v>6.1356716417910002</v>
      </c>
      <c r="E74" s="15">
        <v>6.1876119402984999</v>
      </c>
      <c r="F74" s="15">
        <v>6.1876119402984999</v>
      </c>
      <c r="G74" s="15">
        <v>6.1876119402984999</v>
      </c>
      <c r="H74" s="15">
        <v>6.1876119402984999</v>
      </c>
      <c r="I74" s="15">
        <v>6.1876119402984999</v>
      </c>
      <c r="J74" s="15">
        <v>3.78</v>
      </c>
      <c r="K74" s="15">
        <v>3.78</v>
      </c>
      <c r="L74" s="15">
        <v>6.1061194029851</v>
      </c>
      <c r="M74" s="15">
        <v>6.1204477611939998</v>
      </c>
      <c r="N74" s="15">
        <v>6.1204477611939998</v>
      </c>
      <c r="O74" s="15">
        <v>6.1204477611939998</v>
      </c>
      <c r="P74" s="15">
        <v>6.2023880597014998</v>
      </c>
      <c r="Q74" s="15">
        <v>6.2023880597014998</v>
      </c>
      <c r="R74" s="15">
        <v>6.2023880597014998</v>
      </c>
      <c r="S74" s="15">
        <v>6.1579104477611999</v>
      </c>
      <c r="T74" s="15">
        <v>6.1579104477611999</v>
      </c>
      <c r="U74" s="15">
        <v>6.1579104477611999</v>
      </c>
      <c r="V74" s="15">
        <v>6.1579104477611999</v>
      </c>
      <c r="W74" s="15">
        <v>6.2023880597014998</v>
      </c>
      <c r="X74" s="15">
        <v>6.1207462686567</v>
      </c>
      <c r="Y74" s="15">
        <v>6.1207462686567</v>
      </c>
      <c r="Z74" s="15">
        <v>6.7564179104477997</v>
      </c>
      <c r="AA74" s="15">
        <v>7.0482352941175996</v>
      </c>
      <c r="AB74" s="15">
        <v>7.0482352941175996</v>
      </c>
      <c r="AC74" s="15">
        <v>7.0482352941175996</v>
      </c>
      <c r="AD74" s="15">
        <v>6.5685294117647004</v>
      </c>
      <c r="AE74" s="15">
        <v>6.4126470588234996</v>
      </c>
      <c r="AF74" s="15">
        <v>6.3839705882353002</v>
      </c>
      <c r="AG74" s="15">
        <v>6.3775000000000004</v>
      </c>
      <c r="AH74" s="15">
        <v>5.6911764705882</v>
      </c>
      <c r="AI74" s="15">
        <v>5.6533823529412004</v>
      </c>
      <c r="AJ74" s="15">
        <v>5.6533823529412004</v>
      </c>
      <c r="AK74" s="15">
        <v>5.7870588235294003</v>
      </c>
      <c r="AL74" s="15">
        <v>5.7394029850745998</v>
      </c>
      <c r="AM74" s="15">
        <v>5.7263636363636001</v>
      </c>
      <c r="AN74" s="15">
        <v>5.7404545454545</v>
      </c>
      <c r="AO74" s="15">
        <v>5.7404545454545</v>
      </c>
      <c r="AP74" s="15">
        <v>5.7404545454545</v>
      </c>
      <c r="AQ74" s="15">
        <v>5.7404545454545</v>
      </c>
      <c r="AR74" s="15">
        <v>5.7404545454545</v>
      </c>
      <c r="AS74" s="15">
        <v>5.7404545454545</v>
      </c>
      <c r="AT74" s="15">
        <v>5.7404545454545</v>
      </c>
      <c r="AU74" s="15">
        <v>5.7175757575758004</v>
      </c>
      <c r="AV74" s="15">
        <v>6.2987878787879001</v>
      </c>
      <c r="AW74" s="15">
        <v>6.3245454545455004</v>
      </c>
      <c r="AX74" s="15">
        <v>6.4878787878787998</v>
      </c>
      <c r="AY74" s="15">
        <v>6.5136363636364001</v>
      </c>
      <c r="AZ74" s="15">
        <v>6.4560606060605998</v>
      </c>
      <c r="BA74" s="15">
        <v>6.4560606060605998</v>
      </c>
      <c r="BB74" s="15">
        <v>6.3484848484847998</v>
      </c>
      <c r="BC74" s="15">
        <v>6.3484848484847998</v>
      </c>
      <c r="BD74" s="15">
        <v>6.3484848484847998</v>
      </c>
      <c r="BE74" s="15">
        <v>6.3484848484847998</v>
      </c>
      <c r="BF74" s="15">
        <v>6.5136363636364001</v>
      </c>
      <c r="BG74" s="15">
        <v>6.5136363636364001</v>
      </c>
      <c r="BH74" s="15">
        <v>6.5136363636364001</v>
      </c>
      <c r="BI74" s="15">
        <v>6.4575757575757997</v>
      </c>
      <c r="BJ74" s="15">
        <v>6.4350746268657</v>
      </c>
      <c r="BK74" s="15">
        <v>6.38</v>
      </c>
      <c r="BL74" s="15">
        <v>6.38</v>
      </c>
      <c r="BM74" s="15">
        <v>6.3388059701493003</v>
      </c>
      <c r="BN74" s="15">
        <v>4.8</v>
      </c>
      <c r="BO74" s="15">
        <v>4.8</v>
      </c>
      <c r="BP74" s="15">
        <v>6.1909090909091002</v>
      </c>
      <c r="BQ74" s="15">
        <v>6.1909090909091002</v>
      </c>
      <c r="BR74" s="15">
        <v>6.1909090909091002</v>
      </c>
      <c r="BS74" s="15">
        <v>6.2139393939394001</v>
      </c>
      <c r="BT74" s="15">
        <v>6.3363636363635996</v>
      </c>
      <c r="BU74" s="15">
        <v>6.3363636363635996</v>
      </c>
      <c r="BV74" s="15">
        <v>6.3363636363635996</v>
      </c>
      <c r="BW74" s="15">
        <v>6.2969696969697004</v>
      </c>
    </row>
    <row r="75" spans="1:75" ht="14.5" x14ac:dyDescent="0.35">
      <c r="A75" s="12" t="s">
        <v>92</v>
      </c>
      <c r="B75" s="12" t="s">
        <v>78</v>
      </c>
      <c r="C75" s="14">
        <v>0</v>
      </c>
      <c r="D75" s="15">
        <v>3.9</v>
      </c>
      <c r="E75" s="15">
        <v>5.3455223880596998</v>
      </c>
      <c r="F75" s="15">
        <v>5.3455223880596998</v>
      </c>
      <c r="G75" s="15">
        <v>5.3455223880596998</v>
      </c>
      <c r="H75" s="15">
        <v>5.3455223880596998</v>
      </c>
      <c r="I75" s="15">
        <v>5.3677611940298</v>
      </c>
      <c r="J75" s="15">
        <v>3.9</v>
      </c>
      <c r="K75" s="15">
        <v>3.9</v>
      </c>
      <c r="L75" s="15">
        <v>5.3159701492537001</v>
      </c>
      <c r="M75" s="15">
        <v>5.3159701492537001</v>
      </c>
      <c r="N75" s="15">
        <v>5.3159701492537001</v>
      </c>
      <c r="O75" s="15">
        <v>5.3159701492537001</v>
      </c>
      <c r="P75" s="15">
        <v>5.3677611940298</v>
      </c>
      <c r="Q75" s="15">
        <v>3.9</v>
      </c>
      <c r="R75" s="15">
        <v>3.9</v>
      </c>
      <c r="S75" s="15">
        <v>5.360447761194</v>
      </c>
      <c r="T75" s="15">
        <v>5.360447761194</v>
      </c>
      <c r="U75" s="15">
        <v>5.360447761194</v>
      </c>
      <c r="V75" s="15">
        <v>5.360447761194</v>
      </c>
      <c r="W75" s="15">
        <v>5.3528358208954998</v>
      </c>
      <c r="X75" s="15">
        <v>3.89</v>
      </c>
      <c r="Y75" s="15">
        <v>3.89</v>
      </c>
      <c r="Z75" s="15">
        <v>5.3232835820895996</v>
      </c>
      <c r="AA75" s="15">
        <v>5.3232835820895996</v>
      </c>
      <c r="AB75" s="15">
        <v>5.3232835820895996</v>
      </c>
      <c r="AC75" s="15">
        <v>5.3232835820895996</v>
      </c>
      <c r="AD75" s="15">
        <v>5.8977611940298997</v>
      </c>
      <c r="AE75" s="15">
        <v>3.87</v>
      </c>
      <c r="AF75" s="15">
        <v>3.87</v>
      </c>
      <c r="AG75" s="15">
        <v>6.0379411764705999</v>
      </c>
      <c r="AH75" s="15">
        <v>5.4830882352941002</v>
      </c>
      <c r="AI75" s="15">
        <v>5.4830882352941002</v>
      </c>
      <c r="AJ75" s="15">
        <v>5.4830882352941002</v>
      </c>
      <c r="AK75" s="15">
        <v>5.3447058823529003</v>
      </c>
      <c r="AL75" s="15">
        <v>5.2161764705882003</v>
      </c>
      <c r="AM75" s="15">
        <v>5.2008955223880999</v>
      </c>
      <c r="AN75" s="15">
        <v>5.2349253731343</v>
      </c>
      <c r="AO75" s="15">
        <v>5.2349253731343</v>
      </c>
      <c r="AP75" s="15">
        <v>5.2349253731343</v>
      </c>
      <c r="AQ75" s="15">
        <v>5.2349253731343</v>
      </c>
      <c r="AR75" s="15">
        <v>5.7249253731343002</v>
      </c>
      <c r="AS75" s="15">
        <v>4.92</v>
      </c>
      <c r="AT75" s="15">
        <v>4.9000000000000004</v>
      </c>
      <c r="AU75" s="15">
        <v>5.8405970149254003</v>
      </c>
      <c r="AV75" s="15">
        <v>6.1677611940299002</v>
      </c>
      <c r="AW75" s="15">
        <v>6.1882089552239004</v>
      </c>
      <c r="AX75" s="15">
        <v>6.2086567164178996</v>
      </c>
      <c r="AY75" s="15">
        <v>6.27</v>
      </c>
      <c r="AZ75" s="15">
        <v>3.9360606060605998</v>
      </c>
      <c r="BA75" s="15">
        <v>3.9</v>
      </c>
      <c r="BB75" s="15">
        <v>6.1148484848485003</v>
      </c>
      <c r="BC75" s="15">
        <v>6.1148484848485003</v>
      </c>
      <c r="BD75" s="15">
        <v>6.1148484848485003</v>
      </c>
      <c r="BE75" s="15">
        <v>6.1148484848485003</v>
      </c>
      <c r="BF75" s="15">
        <v>6.2590909090908999</v>
      </c>
      <c r="BG75" s="15">
        <v>6.28</v>
      </c>
      <c r="BH75" s="15">
        <v>4.9204477611939996</v>
      </c>
      <c r="BI75" s="15">
        <v>4.87</v>
      </c>
      <c r="BJ75" s="15">
        <v>6.1718181818181996</v>
      </c>
      <c r="BK75" s="15">
        <v>6.1718181818181996</v>
      </c>
      <c r="BL75" s="15">
        <v>6.1718181818181996</v>
      </c>
      <c r="BM75" s="15">
        <v>6.1927272727272999</v>
      </c>
      <c r="BN75" s="15">
        <v>3.87</v>
      </c>
      <c r="BO75" s="15">
        <v>3.87</v>
      </c>
      <c r="BP75" s="15">
        <v>6.0790909090909002</v>
      </c>
      <c r="BQ75" s="15">
        <v>6.0790909090909002</v>
      </c>
      <c r="BR75" s="15">
        <v>6.0790909090909002</v>
      </c>
      <c r="BS75" s="15">
        <v>6.1148484848485003</v>
      </c>
      <c r="BT75" s="15">
        <v>6.2590909090908999</v>
      </c>
      <c r="BU75" s="15">
        <v>6.28</v>
      </c>
      <c r="BV75" s="15">
        <v>6.28</v>
      </c>
      <c r="BW75" s="15">
        <v>6.28</v>
      </c>
    </row>
    <row r="76" spans="1:75" ht="14.5" x14ac:dyDescent="0.35">
      <c r="A76" s="12" t="s">
        <v>92</v>
      </c>
      <c r="B76" s="12" t="s">
        <v>79</v>
      </c>
      <c r="C76" s="14">
        <v>0</v>
      </c>
      <c r="D76" s="15">
        <v>6.89</v>
      </c>
      <c r="E76" s="15">
        <v>9.5547058823529003</v>
      </c>
      <c r="F76" s="15">
        <v>9.5547058823529003</v>
      </c>
      <c r="G76" s="15">
        <v>9.5547058823529003</v>
      </c>
      <c r="H76" s="15">
        <v>9.5547058823529003</v>
      </c>
      <c r="I76" s="15">
        <v>9.5651470588235004</v>
      </c>
      <c r="J76" s="15">
        <v>5.9</v>
      </c>
      <c r="K76" s="15">
        <v>5.9</v>
      </c>
      <c r="L76" s="15">
        <v>9.3877611940299008</v>
      </c>
      <c r="M76" s="15">
        <v>9.3877611940299008</v>
      </c>
      <c r="N76" s="15">
        <v>9.3877611940299008</v>
      </c>
      <c r="O76" s="15">
        <v>9.3877611940299008</v>
      </c>
      <c r="P76" s="15">
        <v>9.5597014925373003</v>
      </c>
      <c r="Q76" s="15">
        <v>4.9000000000000004</v>
      </c>
      <c r="R76" s="15">
        <v>4.9000000000000004</v>
      </c>
      <c r="S76" s="15">
        <v>9.3877611940299008</v>
      </c>
      <c r="T76" s="15">
        <v>9.3877611940299008</v>
      </c>
      <c r="U76" s="15">
        <v>9.3877611940299008</v>
      </c>
      <c r="V76" s="15">
        <v>9.3877611940299008</v>
      </c>
      <c r="W76" s="15">
        <v>9.5447761194030001</v>
      </c>
      <c r="X76" s="15">
        <v>5.9</v>
      </c>
      <c r="Y76" s="15">
        <v>5.9</v>
      </c>
      <c r="Z76" s="15">
        <v>9.3628358208954996</v>
      </c>
      <c r="AA76" s="15">
        <v>9.3628358208954996</v>
      </c>
      <c r="AB76" s="15">
        <v>9.3628358208954996</v>
      </c>
      <c r="AC76" s="15">
        <v>9.4325373134327997</v>
      </c>
      <c r="AD76" s="15">
        <v>9.5597014925373003</v>
      </c>
      <c r="AE76" s="15">
        <v>4.9000000000000004</v>
      </c>
      <c r="AF76" s="15">
        <v>4.9000000000000004</v>
      </c>
      <c r="AG76" s="15">
        <v>9.5194029850745991</v>
      </c>
      <c r="AH76" s="15">
        <v>8.7671641791044994</v>
      </c>
      <c r="AI76" s="15">
        <v>8.7450746268656996</v>
      </c>
      <c r="AJ76" s="15">
        <v>8.7671641791044994</v>
      </c>
      <c r="AK76" s="15">
        <v>9.1922388059700992</v>
      </c>
      <c r="AL76" s="15">
        <v>9.2929411764706007</v>
      </c>
      <c r="AM76" s="15">
        <v>9.2862686567164001</v>
      </c>
      <c r="AN76" s="15">
        <v>9.2011940298507007</v>
      </c>
      <c r="AO76" s="15">
        <v>9.2011940298507007</v>
      </c>
      <c r="AP76" s="15">
        <v>9.2011940298507007</v>
      </c>
      <c r="AQ76" s="15">
        <v>9.2011940298507007</v>
      </c>
      <c r="AR76" s="15">
        <v>9.2011940298507007</v>
      </c>
      <c r="AS76" s="15">
        <v>4.9000000000000004</v>
      </c>
      <c r="AT76" s="15">
        <v>4.9000000000000004</v>
      </c>
      <c r="AU76" s="15">
        <v>9.1421212121212001</v>
      </c>
      <c r="AV76" s="15">
        <v>10.140757575758</v>
      </c>
      <c r="AW76" s="15">
        <v>10.180303030303</v>
      </c>
      <c r="AX76" s="15">
        <v>10.219090909090999</v>
      </c>
      <c r="AY76" s="15">
        <v>10.49</v>
      </c>
      <c r="AZ76" s="15">
        <v>10.49</v>
      </c>
      <c r="BA76" s="15">
        <v>10.49</v>
      </c>
      <c r="BB76" s="15">
        <v>10.402727272727001</v>
      </c>
      <c r="BC76" s="15">
        <v>10.33303030303</v>
      </c>
      <c r="BD76" s="15">
        <v>10.387272727273</v>
      </c>
      <c r="BE76" s="15">
        <v>10.387272727273</v>
      </c>
      <c r="BF76" s="15">
        <v>10.49</v>
      </c>
      <c r="BG76" s="15">
        <v>10.49</v>
      </c>
      <c r="BH76" s="15">
        <v>4.9832835820895998</v>
      </c>
      <c r="BI76" s="15">
        <v>4.9000000000000004</v>
      </c>
      <c r="BJ76" s="15">
        <v>10.296363636363999</v>
      </c>
      <c r="BK76" s="15">
        <v>10.211818181818</v>
      </c>
      <c r="BL76" s="15">
        <v>10.335757575758</v>
      </c>
      <c r="BM76" s="15">
        <v>10.493939393939</v>
      </c>
      <c r="BN76" s="15">
        <v>10.553030303030001</v>
      </c>
      <c r="BO76" s="15">
        <v>10.582575757576</v>
      </c>
      <c r="BP76" s="15">
        <v>10.544090909091</v>
      </c>
      <c r="BQ76" s="15">
        <v>10.544090909091</v>
      </c>
      <c r="BR76" s="15">
        <v>10.544090909091</v>
      </c>
      <c r="BS76" s="15">
        <v>10.544090909091</v>
      </c>
      <c r="BT76" s="15">
        <v>10.67</v>
      </c>
      <c r="BU76" s="15">
        <v>10.67</v>
      </c>
      <c r="BV76" s="15">
        <v>10.67</v>
      </c>
      <c r="BW76" s="15">
        <v>10.7</v>
      </c>
    </row>
    <row r="77" spans="1:75" ht="14.5" x14ac:dyDescent="0.35">
      <c r="A77" s="12" t="s">
        <v>92</v>
      </c>
      <c r="B77" s="12" t="s">
        <v>80</v>
      </c>
      <c r="C77" s="14">
        <v>0</v>
      </c>
      <c r="D77" s="15">
        <v>2.5774626865672001</v>
      </c>
      <c r="E77" s="15">
        <v>3.6431343283582001</v>
      </c>
      <c r="F77" s="15">
        <v>3.6431343283582001</v>
      </c>
      <c r="G77" s="15">
        <v>3.6431343283582001</v>
      </c>
      <c r="H77" s="15">
        <v>3.6431343283582001</v>
      </c>
      <c r="I77" s="15">
        <v>3.6431343283582001</v>
      </c>
      <c r="J77" s="15">
        <v>2.58</v>
      </c>
      <c r="K77" s="15">
        <v>2.5499999999999998</v>
      </c>
      <c r="L77" s="15">
        <v>3.5750746268657001</v>
      </c>
      <c r="M77" s="15">
        <v>3.5907462686567002</v>
      </c>
      <c r="N77" s="15">
        <v>3.5907462686567002</v>
      </c>
      <c r="O77" s="15">
        <v>3.5907462686567002</v>
      </c>
      <c r="P77" s="15">
        <v>3.6565671641791</v>
      </c>
      <c r="Q77" s="15">
        <v>2.57</v>
      </c>
      <c r="R77" s="15">
        <v>2.57</v>
      </c>
      <c r="S77" s="15">
        <v>3.5594029850746001</v>
      </c>
      <c r="T77" s="15">
        <v>3.5594029850746001</v>
      </c>
      <c r="U77" s="15">
        <v>3.5594029850746001</v>
      </c>
      <c r="V77" s="15">
        <v>3.5594029850746001</v>
      </c>
      <c r="W77" s="15">
        <v>3.6356716417910002</v>
      </c>
      <c r="X77" s="15">
        <v>2.57</v>
      </c>
      <c r="Y77" s="15">
        <v>2.57</v>
      </c>
      <c r="Z77" s="15">
        <v>3.5395522388059999</v>
      </c>
      <c r="AA77" s="15">
        <v>3.5395522388059999</v>
      </c>
      <c r="AB77" s="15">
        <v>3.5395522388059999</v>
      </c>
      <c r="AC77" s="15">
        <v>3.5395522388059999</v>
      </c>
      <c r="AD77" s="15">
        <v>3.6138805970149002</v>
      </c>
      <c r="AE77" s="15">
        <v>2.57</v>
      </c>
      <c r="AF77" s="15">
        <v>2.57</v>
      </c>
      <c r="AG77" s="15">
        <v>3.5691044776119001</v>
      </c>
      <c r="AH77" s="15">
        <v>2.7405970149254002</v>
      </c>
      <c r="AI77" s="15">
        <v>2.7405970149254002</v>
      </c>
      <c r="AJ77" s="15">
        <v>2.7405970149254002</v>
      </c>
      <c r="AK77" s="15">
        <v>2.7867164179103998</v>
      </c>
      <c r="AL77" s="15">
        <v>2.2819402985075001</v>
      </c>
      <c r="AM77" s="15">
        <v>2.2000000000000002</v>
      </c>
      <c r="AN77" s="15">
        <v>2.7063636363636001</v>
      </c>
      <c r="AO77" s="15">
        <v>2.7063636363636001</v>
      </c>
      <c r="AP77" s="15">
        <v>2.7063636363636001</v>
      </c>
      <c r="AQ77" s="15">
        <v>2.7063636363636001</v>
      </c>
      <c r="AR77" s="15">
        <v>2.7063636363636001</v>
      </c>
      <c r="AS77" s="15">
        <v>2.2000000000000002</v>
      </c>
      <c r="AT77" s="15">
        <v>2.2000000000000002</v>
      </c>
      <c r="AU77" s="15">
        <v>2.7190909090908999</v>
      </c>
      <c r="AV77" s="15">
        <v>3.54</v>
      </c>
      <c r="AW77" s="15">
        <v>3.5951515151515001</v>
      </c>
      <c r="AX77" s="15">
        <v>3.5951515151515001</v>
      </c>
      <c r="AY77" s="15">
        <v>3.6381818181818</v>
      </c>
      <c r="AZ77" s="15">
        <v>2.5974242424242</v>
      </c>
      <c r="BA77" s="15">
        <v>2.58</v>
      </c>
      <c r="BB77" s="15">
        <v>3.5559090909091</v>
      </c>
      <c r="BC77" s="15">
        <v>3.5559090909091</v>
      </c>
      <c r="BD77" s="15">
        <v>3.5559090909091</v>
      </c>
      <c r="BE77" s="15">
        <v>3.5559090909091</v>
      </c>
      <c r="BF77" s="15">
        <v>3.6381818181818</v>
      </c>
      <c r="BG77" s="15">
        <v>3.6381818181818</v>
      </c>
      <c r="BH77" s="15">
        <v>2.5871641791045001</v>
      </c>
      <c r="BI77" s="15">
        <v>2.56</v>
      </c>
      <c r="BJ77" s="15">
        <v>3.5951515151515001</v>
      </c>
      <c r="BK77" s="15">
        <v>3.5951515151515001</v>
      </c>
      <c r="BL77" s="15">
        <v>3.5951515151515001</v>
      </c>
      <c r="BM77" s="15">
        <v>3.63</v>
      </c>
      <c r="BN77" s="15">
        <v>2.56</v>
      </c>
      <c r="BO77" s="15">
        <v>2.5499999999999998</v>
      </c>
      <c r="BP77" s="15">
        <v>3.5672727272726998</v>
      </c>
      <c r="BQ77" s="15">
        <v>3.5672727272726998</v>
      </c>
      <c r="BR77" s="15">
        <v>3.5672727272726998</v>
      </c>
      <c r="BS77" s="15">
        <v>3.63</v>
      </c>
      <c r="BT77" s="15">
        <v>3.7109090909090998</v>
      </c>
      <c r="BU77" s="15">
        <v>3.7109090909090998</v>
      </c>
      <c r="BV77" s="15">
        <v>3.7109090909090998</v>
      </c>
      <c r="BW77" s="15">
        <v>3.7181818181818</v>
      </c>
    </row>
    <row r="78" spans="1:75" ht="14.5" x14ac:dyDescent="0.35">
      <c r="A78" s="12" t="s">
        <v>92</v>
      </c>
      <c r="B78" s="12" t="s">
        <v>81</v>
      </c>
      <c r="C78" s="14">
        <v>0</v>
      </c>
      <c r="D78" s="15">
        <v>3.4885074626865999</v>
      </c>
      <c r="E78" s="15">
        <v>4.4923880597014998</v>
      </c>
      <c r="F78" s="15">
        <v>4.5416417910447997</v>
      </c>
      <c r="G78" s="15">
        <v>4.6302985074627001</v>
      </c>
      <c r="H78" s="15">
        <v>4.6302985074627001</v>
      </c>
      <c r="I78" s="15">
        <v>4.6302985074627001</v>
      </c>
      <c r="J78" s="15">
        <v>3.5385074626866002</v>
      </c>
      <c r="K78" s="15">
        <v>3.5135820895521999</v>
      </c>
      <c r="L78" s="15">
        <v>4.5416417910447997</v>
      </c>
      <c r="M78" s="15">
        <v>4.5810447761194002</v>
      </c>
      <c r="N78" s="15">
        <v>4.5416417910447997</v>
      </c>
      <c r="O78" s="15">
        <v>4.5711940298506999</v>
      </c>
      <c r="P78" s="15">
        <v>4.59</v>
      </c>
      <c r="Q78" s="15">
        <v>3.5368656716418001</v>
      </c>
      <c r="R78" s="15">
        <v>3.4871641791045001</v>
      </c>
      <c r="S78" s="15">
        <v>4.59</v>
      </c>
      <c r="T78" s="15">
        <v>4.54</v>
      </c>
      <c r="U78" s="15">
        <v>4.5</v>
      </c>
      <c r="V78" s="15">
        <v>4.5</v>
      </c>
      <c r="W78" s="15">
        <v>4.5</v>
      </c>
      <c r="X78" s="15">
        <v>3.33</v>
      </c>
      <c r="Y78" s="15">
        <v>3.33</v>
      </c>
      <c r="Z78" s="15">
        <v>4.1100000000000003</v>
      </c>
      <c r="AA78" s="15">
        <v>4.1100000000000003</v>
      </c>
      <c r="AB78" s="15">
        <v>4.1100000000000003</v>
      </c>
      <c r="AC78" s="15">
        <v>4.1100000000000003</v>
      </c>
      <c r="AD78" s="15">
        <v>4.1100000000000003</v>
      </c>
      <c r="AE78" s="15">
        <v>3.33</v>
      </c>
      <c r="AF78" s="15">
        <v>3.33</v>
      </c>
      <c r="AG78" s="15">
        <v>4.1100000000000003</v>
      </c>
      <c r="AH78" s="15">
        <v>4.1100000000000003</v>
      </c>
      <c r="AI78" s="15">
        <v>4.1100000000000003</v>
      </c>
      <c r="AJ78" s="15">
        <v>4.1100000000000003</v>
      </c>
      <c r="AK78" s="15">
        <v>4.1100000000000003</v>
      </c>
      <c r="AL78" s="15">
        <v>3.3416417910448</v>
      </c>
      <c r="AM78" s="15">
        <v>3.33</v>
      </c>
      <c r="AN78" s="15">
        <v>4.0856060606061</v>
      </c>
      <c r="AO78" s="15">
        <v>4.0856060606061</v>
      </c>
      <c r="AP78" s="15">
        <v>4.0856060606061</v>
      </c>
      <c r="AQ78" s="15">
        <v>4.0856060606061</v>
      </c>
      <c r="AR78" s="15">
        <v>4.0856060606061</v>
      </c>
      <c r="AS78" s="15">
        <v>3.33</v>
      </c>
      <c r="AT78" s="15">
        <v>3.33</v>
      </c>
      <c r="AU78" s="15">
        <v>4.0981818181817999</v>
      </c>
      <c r="AV78" s="15">
        <v>4.0981818181817999</v>
      </c>
      <c r="AW78" s="15">
        <v>4.0981818181817999</v>
      </c>
      <c r="AX78" s="15">
        <v>4.0981818181817999</v>
      </c>
      <c r="AY78" s="15">
        <v>4.1100000000000003</v>
      </c>
      <c r="AZ78" s="15">
        <v>3.3418181818182</v>
      </c>
      <c r="BA78" s="15">
        <v>3.33</v>
      </c>
      <c r="BB78" s="15">
        <v>4.1100000000000003</v>
      </c>
      <c r="BC78" s="15">
        <v>4.1100000000000003</v>
      </c>
      <c r="BD78" s="15">
        <v>4.1100000000000003</v>
      </c>
      <c r="BE78" s="15">
        <v>4.1100000000000003</v>
      </c>
      <c r="BF78" s="15">
        <v>4.1100000000000003</v>
      </c>
      <c r="BG78" s="15">
        <v>4.1100000000000003</v>
      </c>
      <c r="BH78" s="15">
        <v>3.3416417910448</v>
      </c>
      <c r="BI78" s="15">
        <v>3.33</v>
      </c>
      <c r="BJ78" s="15">
        <v>4.1100000000000003</v>
      </c>
      <c r="BK78" s="15">
        <v>4.1100000000000003</v>
      </c>
      <c r="BL78" s="15">
        <v>4.1100000000000003</v>
      </c>
      <c r="BM78" s="15">
        <v>4.1100000000000003</v>
      </c>
      <c r="BN78" s="15">
        <v>3.33</v>
      </c>
      <c r="BO78" s="15">
        <v>3.33</v>
      </c>
      <c r="BP78" s="15">
        <v>4.0745454545455004</v>
      </c>
      <c r="BQ78" s="15">
        <v>4.0745454545455004</v>
      </c>
      <c r="BR78" s="15">
        <v>4.0745454545455004</v>
      </c>
      <c r="BS78" s="15">
        <v>4.0863636363635996</v>
      </c>
      <c r="BT78" s="15">
        <v>4.1100000000000003</v>
      </c>
      <c r="BU78" s="15">
        <v>4.1100000000000003</v>
      </c>
      <c r="BV78" s="15">
        <v>4.1100000000000003</v>
      </c>
      <c r="BW78" s="15">
        <v>4.1100000000000003</v>
      </c>
    </row>
    <row r="79" spans="1:75" ht="14.5" x14ac:dyDescent="0.35">
      <c r="A79" s="12" t="s">
        <v>92</v>
      </c>
      <c r="B79" s="12" t="s">
        <v>82</v>
      </c>
      <c r="C79" s="14">
        <v>0</v>
      </c>
      <c r="D79" s="15">
        <v>6.9</v>
      </c>
      <c r="E79" s="15">
        <v>10.407462686566999</v>
      </c>
      <c r="F79" s="15">
        <v>10.407462686566999</v>
      </c>
      <c r="G79" s="15">
        <v>10.407462686566999</v>
      </c>
      <c r="H79" s="15">
        <v>10.407462686566999</v>
      </c>
      <c r="I79" s="15">
        <v>10.461194029851001</v>
      </c>
      <c r="J79" s="15">
        <v>6.9</v>
      </c>
      <c r="K79" s="15">
        <v>6.9</v>
      </c>
      <c r="L79" s="15">
        <v>10.446268656716001</v>
      </c>
      <c r="M79" s="15">
        <v>10.446268656716001</v>
      </c>
      <c r="N79" s="15">
        <v>10.446268656716001</v>
      </c>
      <c r="O79" s="15">
        <v>10.446268656716001</v>
      </c>
      <c r="P79" s="15">
        <v>10.5</v>
      </c>
      <c r="Q79" s="15">
        <v>6.9</v>
      </c>
      <c r="R79" s="15">
        <v>6.9</v>
      </c>
      <c r="S79" s="15">
        <v>10.461194029851001</v>
      </c>
      <c r="T79" s="15">
        <v>10.461194029851001</v>
      </c>
      <c r="U79" s="15">
        <v>10.461194029851001</v>
      </c>
      <c r="V79" s="15">
        <v>10.461194029851001</v>
      </c>
      <c r="W79" s="15">
        <v>10.461194029851001</v>
      </c>
      <c r="X79" s="15">
        <v>6.9</v>
      </c>
      <c r="Y79" s="15">
        <v>6.9</v>
      </c>
      <c r="Z79" s="15">
        <v>10.5</v>
      </c>
      <c r="AA79" s="15">
        <v>10.5</v>
      </c>
      <c r="AB79" s="15">
        <v>10.5</v>
      </c>
      <c r="AC79" s="15">
        <v>10.5</v>
      </c>
      <c r="AD79" s="15">
        <v>10.5</v>
      </c>
      <c r="AE79" s="15">
        <v>7.9</v>
      </c>
      <c r="AF79" s="15">
        <v>7.9</v>
      </c>
      <c r="AG79" s="15">
        <v>10.476119402985001</v>
      </c>
      <c r="AH79" s="15">
        <v>10.476119402985001</v>
      </c>
      <c r="AI79" s="15">
        <v>10.476119402985001</v>
      </c>
      <c r="AJ79" s="15">
        <v>10.476119402985001</v>
      </c>
      <c r="AK79" s="15">
        <v>10.476119402985001</v>
      </c>
      <c r="AL79" s="15">
        <v>7.9388059701492999</v>
      </c>
      <c r="AM79" s="15">
        <v>7.9</v>
      </c>
      <c r="AN79" s="15">
        <v>4.9832835820895998</v>
      </c>
      <c r="AO79" s="15">
        <v>4.9000000000000004</v>
      </c>
      <c r="AP79" s="15">
        <v>4.9000000000000004</v>
      </c>
      <c r="AQ79" s="15">
        <v>4.9000000000000004</v>
      </c>
      <c r="AR79" s="15">
        <v>4.9000000000000004</v>
      </c>
      <c r="AS79" s="15">
        <v>4.9000000000000004</v>
      </c>
      <c r="AT79" s="15">
        <v>4.9000000000000004</v>
      </c>
      <c r="AU79" s="15">
        <v>4.9832835820895998</v>
      </c>
      <c r="AV79" s="15">
        <v>4.9846969696969996</v>
      </c>
      <c r="AW79" s="15">
        <v>4.9846969696969996</v>
      </c>
      <c r="AX79" s="15">
        <v>10.49</v>
      </c>
      <c r="AY79" s="15">
        <v>10.49</v>
      </c>
      <c r="AZ79" s="15">
        <v>7.9096969696970003</v>
      </c>
      <c r="BA79" s="15">
        <v>7.87</v>
      </c>
      <c r="BB79" s="15">
        <v>10.349393939394</v>
      </c>
      <c r="BC79" s="15">
        <v>10.349393939394</v>
      </c>
      <c r="BD79" s="15">
        <v>10.349393939394</v>
      </c>
      <c r="BE79" s="15">
        <v>10.349393939394</v>
      </c>
      <c r="BF79" s="15">
        <v>10.49</v>
      </c>
      <c r="BG79" s="15">
        <v>10.49</v>
      </c>
      <c r="BH79" s="15">
        <v>4.9832835820895998</v>
      </c>
      <c r="BI79" s="15">
        <v>4.9000000000000004</v>
      </c>
      <c r="BJ79" s="15">
        <v>10.311818181817999</v>
      </c>
      <c r="BK79" s="15">
        <v>10.311818181817999</v>
      </c>
      <c r="BL79" s="15">
        <v>10.311818181817999</v>
      </c>
      <c r="BM79" s="15">
        <v>10.335757575758</v>
      </c>
      <c r="BN79" s="15">
        <v>7.85</v>
      </c>
      <c r="BO79" s="15">
        <v>7.85</v>
      </c>
      <c r="BP79" s="15">
        <v>10.224545454545</v>
      </c>
      <c r="BQ79" s="15">
        <v>10.224545454545</v>
      </c>
      <c r="BR79" s="15">
        <v>10.224545454545</v>
      </c>
      <c r="BS79" s="15">
        <v>10.302727272726999</v>
      </c>
      <c r="BT79" s="15">
        <v>10.465909090908999</v>
      </c>
      <c r="BU79" s="15">
        <v>10.49</v>
      </c>
      <c r="BV79" s="15">
        <v>10.49</v>
      </c>
      <c r="BW79" s="15">
        <v>10.49</v>
      </c>
    </row>
    <row r="80" spans="1:75" ht="14.5" x14ac:dyDescent="0.35">
      <c r="A80" s="12" t="s">
        <v>92</v>
      </c>
      <c r="B80" s="12" t="s">
        <v>83</v>
      </c>
      <c r="C80" s="14">
        <v>0</v>
      </c>
      <c r="D80" s="15">
        <v>8.2899999999999991</v>
      </c>
      <c r="E80" s="15">
        <v>8.2899999999999991</v>
      </c>
      <c r="F80" s="15">
        <v>8.2899999999999991</v>
      </c>
      <c r="G80" s="15">
        <v>8.2899999999999991</v>
      </c>
      <c r="H80" s="15">
        <v>8.2899999999999991</v>
      </c>
      <c r="I80" s="15">
        <v>8.9600000000000009</v>
      </c>
      <c r="J80" s="15">
        <v>9.1199999999999992</v>
      </c>
      <c r="K80" s="15">
        <v>9.14</v>
      </c>
      <c r="L80" s="15">
        <v>9.14</v>
      </c>
      <c r="M80" s="15">
        <v>9.14</v>
      </c>
      <c r="N80" s="15">
        <v>9.14</v>
      </c>
      <c r="O80" s="15">
        <v>9.14</v>
      </c>
      <c r="P80" s="15">
        <v>9.14</v>
      </c>
      <c r="Q80" s="15">
        <v>9.17</v>
      </c>
      <c r="R80" s="15">
        <v>9.17</v>
      </c>
      <c r="S80" s="15">
        <v>9.18</v>
      </c>
      <c r="T80" s="15">
        <v>9.18</v>
      </c>
      <c r="U80" s="15">
        <v>9.18</v>
      </c>
      <c r="V80" s="15">
        <v>9.18</v>
      </c>
      <c r="W80" s="15">
        <v>9.18</v>
      </c>
      <c r="X80" s="15">
        <v>9.18</v>
      </c>
      <c r="Y80" s="15">
        <v>9.18</v>
      </c>
      <c r="Z80" s="15">
        <v>8.9758208955223999</v>
      </c>
      <c r="AA80" s="15">
        <v>8.9758208955223999</v>
      </c>
      <c r="AB80" s="15">
        <v>8.9758208955223999</v>
      </c>
      <c r="AC80" s="15">
        <v>8.9758208955223999</v>
      </c>
      <c r="AD80" s="15">
        <v>9.18</v>
      </c>
      <c r="AE80" s="15">
        <v>9.18</v>
      </c>
      <c r="AF80" s="15">
        <v>9.18</v>
      </c>
      <c r="AG80" s="15">
        <v>8.9910447761194003</v>
      </c>
      <c r="AH80" s="15">
        <v>8.9910447761194003</v>
      </c>
      <c r="AI80" s="15">
        <v>8.9910447761194003</v>
      </c>
      <c r="AJ80" s="15">
        <v>8.9910447761194003</v>
      </c>
      <c r="AK80" s="15">
        <v>9.18</v>
      </c>
      <c r="AL80" s="15">
        <v>9.1310447761193991</v>
      </c>
      <c r="AM80" s="15">
        <v>9.1204545454544999</v>
      </c>
      <c r="AN80" s="15">
        <v>8.9181818181818002</v>
      </c>
      <c r="AO80" s="15">
        <v>8.9181818181818002</v>
      </c>
      <c r="AP80" s="15">
        <v>8.8539393939394007</v>
      </c>
      <c r="AQ80" s="15">
        <v>8.8539393939394007</v>
      </c>
      <c r="AR80" s="15">
        <v>8.9181818181818002</v>
      </c>
      <c r="AS80" s="15">
        <v>9.17</v>
      </c>
      <c r="AT80" s="15">
        <v>9.17</v>
      </c>
      <c r="AU80" s="15">
        <v>8.9181818181818002</v>
      </c>
      <c r="AV80" s="15">
        <v>8.9181818181818002</v>
      </c>
      <c r="AW80" s="15">
        <v>8.9181818181818002</v>
      </c>
      <c r="AX80" s="15">
        <v>9.17</v>
      </c>
      <c r="AY80" s="15">
        <v>9.17</v>
      </c>
      <c r="AZ80" s="15">
        <v>9.17</v>
      </c>
      <c r="BA80" s="15">
        <v>9.17</v>
      </c>
      <c r="BB80" s="15">
        <v>8.9181818181818002</v>
      </c>
      <c r="BC80" s="15">
        <v>8.9181818181818002</v>
      </c>
      <c r="BD80" s="15">
        <v>8.9181818181818002</v>
      </c>
      <c r="BE80" s="15">
        <v>8.9181818181818002</v>
      </c>
      <c r="BF80" s="15">
        <v>9.17</v>
      </c>
      <c r="BG80" s="15">
        <v>9.17</v>
      </c>
      <c r="BH80" s="15">
        <v>9.17</v>
      </c>
      <c r="BI80" s="15">
        <v>9.17</v>
      </c>
      <c r="BJ80" s="15">
        <v>9.17</v>
      </c>
      <c r="BK80" s="15">
        <v>9.1053030303030003</v>
      </c>
      <c r="BL80" s="15">
        <v>9.1053030303030003</v>
      </c>
      <c r="BM80" s="15">
        <v>8.6</v>
      </c>
      <c r="BN80" s="15">
        <v>7.7764179104478002</v>
      </c>
      <c r="BO80" s="15">
        <v>7.75</v>
      </c>
      <c r="BP80" s="15">
        <v>7.6592537313433002</v>
      </c>
      <c r="BQ80" s="15">
        <v>7.6592537313433002</v>
      </c>
      <c r="BR80" s="15">
        <v>7.6592537313433002</v>
      </c>
      <c r="BS80" s="15">
        <v>7.7262686567163996</v>
      </c>
      <c r="BT80" s="15">
        <v>7.8074626865671997</v>
      </c>
      <c r="BU80" s="15">
        <v>7.7987878787879001</v>
      </c>
      <c r="BV80" s="15">
        <v>7.7987878787879001</v>
      </c>
      <c r="BW80" s="15">
        <v>7.7987878787879001</v>
      </c>
    </row>
    <row r="81" spans="1:75" ht="14.5" x14ac:dyDescent="0.35">
      <c r="A81" s="12" t="s">
        <v>92</v>
      </c>
      <c r="B81" s="12" t="s">
        <v>84</v>
      </c>
      <c r="C81" s="14">
        <v>0</v>
      </c>
      <c r="D81" s="15">
        <v>4.87</v>
      </c>
      <c r="E81" s="15">
        <v>8.9735820895522007</v>
      </c>
      <c r="F81" s="15">
        <v>8.9735820895522007</v>
      </c>
      <c r="G81" s="15">
        <v>8.9735820895522007</v>
      </c>
      <c r="H81" s="15">
        <v>8.9735820895522007</v>
      </c>
      <c r="I81" s="15">
        <v>9.0664179104478002</v>
      </c>
      <c r="J81" s="15">
        <v>5.86</v>
      </c>
      <c r="K81" s="15">
        <v>5.86</v>
      </c>
      <c r="L81" s="15">
        <v>8.8928358208955007</v>
      </c>
      <c r="M81" s="15">
        <v>8.8928358208955007</v>
      </c>
      <c r="N81" s="15">
        <v>8.8928358208955007</v>
      </c>
      <c r="O81" s="15">
        <v>8.8928358208955007</v>
      </c>
      <c r="P81" s="15">
        <v>9.1298507462686995</v>
      </c>
      <c r="Q81" s="15">
        <v>5.86</v>
      </c>
      <c r="R81" s="15">
        <v>5.86</v>
      </c>
      <c r="S81" s="15">
        <v>8.9902985074627004</v>
      </c>
      <c r="T81" s="15">
        <v>8.9902985074627004</v>
      </c>
      <c r="U81" s="15">
        <v>8.9902985074627004</v>
      </c>
      <c r="V81" s="15">
        <v>8.9902985074627004</v>
      </c>
      <c r="W81" s="15">
        <v>9.1946268656715997</v>
      </c>
      <c r="X81" s="15">
        <v>6.84</v>
      </c>
      <c r="Y81" s="15">
        <v>6.84</v>
      </c>
      <c r="Z81" s="15">
        <v>8.9150746268656995</v>
      </c>
      <c r="AA81" s="15">
        <v>8.9150746268656995</v>
      </c>
      <c r="AB81" s="15">
        <v>8.9150746268656995</v>
      </c>
      <c r="AC81" s="15">
        <v>8.9150746268656995</v>
      </c>
      <c r="AD81" s="15">
        <v>7.9829850746269004</v>
      </c>
      <c r="AE81" s="15">
        <v>5.86</v>
      </c>
      <c r="AF81" s="15">
        <v>5.86</v>
      </c>
      <c r="AG81" s="15">
        <v>7.4573529411764996</v>
      </c>
      <c r="AH81" s="15">
        <v>6.3282352941175999</v>
      </c>
      <c r="AI81" s="15">
        <v>6.3282352941175999</v>
      </c>
      <c r="AJ81" s="15">
        <v>6.3282352941175999</v>
      </c>
      <c r="AK81" s="15">
        <v>7.0717647058823996</v>
      </c>
      <c r="AL81" s="15">
        <v>4.9344117647059003</v>
      </c>
      <c r="AM81" s="15">
        <v>4.87</v>
      </c>
      <c r="AN81" s="15">
        <v>7.1285074626866001</v>
      </c>
      <c r="AO81" s="15">
        <v>7.1285074626866001</v>
      </c>
      <c r="AP81" s="15">
        <v>7.1285074626866001</v>
      </c>
      <c r="AQ81" s="15">
        <v>7.1285074626866001</v>
      </c>
      <c r="AR81" s="15">
        <v>7.1285074626866001</v>
      </c>
      <c r="AS81" s="15">
        <v>4.88</v>
      </c>
      <c r="AT81" s="15">
        <v>4.88</v>
      </c>
      <c r="AU81" s="15">
        <v>7.2754545454545001</v>
      </c>
      <c r="AV81" s="15">
        <v>8.8907575757576005</v>
      </c>
      <c r="AW81" s="15">
        <v>8.9572727272727004</v>
      </c>
      <c r="AX81" s="15">
        <v>9.0239393939394006</v>
      </c>
      <c r="AY81" s="15">
        <v>9.1984848484847994</v>
      </c>
      <c r="AZ81" s="15">
        <v>5.9019696969697</v>
      </c>
      <c r="BA81" s="15">
        <v>5.85</v>
      </c>
      <c r="BB81" s="15">
        <v>8.8913636363636002</v>
      </c>
      <c r="BC81" s="15">
        <v>8.8913636363636002</v>
      </c>
      <c r="BD81" s="15">
        <v>8.8913636363636002</v>
      </c>
      <c r="BE81" s="15">
        <v>8.8913636363636002</v>
      </c>
      <c r="BF81" s="15">
        <v>9.1472727272726999</v>
      </c>
      <c r="BG81" s="15">
        <v>9.1984848484847994</v>
      </c>
      <c r="BH81" s="15">
        <v>5.9207462686566998</v>
      </c>
      <c r="BI81" s="15">
        <v>5.87</v>
      </c>
      <c r="BJ81" s="15">
        <v>9.1113636363636008</v>
      </c>
      <c r="BK81" s="15">
        <v>9.1113636363636008</v>
      </c>
      <c r="BL81" s="15">
        <v>9.1113636363636008</v>
      </c>
      <c r="BM81" s="15">
        <v>7.8866666666666996</v>
      </c>
      <c r="BN81" s="15">
        <v>5.87</v>
      </c>
      <c r="BO81" s="15">
        <v>5.894328358209</v>
      </c>
      <c r="BP81" s="15">
        <v>7.2998507462687003</v>
      </c>
      <c r="BQ81" s="15">
        <v>7.2998507462687003</v>
      </c>
      <c r="BR81" s="15">
        <v>7.2998507462687003</v>
      </c>
      <c r="BS81" s="15">
        <v>7.3229850746269003</v>
      </c>
      <c r="BT81" s="15">
        <v>7.4167164179103997</v>
      </c>
      <c r="BU81" s="15">
        <v>7.4356060606060996</v>
      </c>
      <c r="BV81" s="15">
        <v>7.4356060606060996</v>
      </c>
      <c r="BW81" s="15">
        <v>7.4356060606060996</v>
      </c>
    </row>
    <row r="82" spans="1:75" ht="14.5" x14ac:dyDescent="0.35">
      <c r="A82" s="12" t="s">
        <v>92</v>
      </c>
      <c r="B82" s="12" t="s">
        <v>85</v>
      </c>
      <c r="C82" s="14">
        <v>0</v>
      </c>
      <c r="D82" s="15">
        <v>14.9</v>
      </c>
      <c r="E82" s="15">
        <v>20.869552238806001</v>
      </c>
      <c r="F82" s="15">
        <v>20.869552238806001</v>
      </c>
      <c r="G82" s="15">
        <v>20.869552238806001</v>
      </c>
      <c r="H82" s="15">
        <v>20.869552238806001</v>
      </c>
      <c r="I82" s="15">
        <v>20.81</v>
      </c>
      <c r="J82" s="15">
        <v>14.9</v>
      </c>
      <c r="K82" s="15">
        <v>14.9</v>
      </c>
      <c r="L82" s="15">
        <v>20.495223880596999</v>
      </c>
      <c r="M82" s="15">
        <v>20.495223880596999</v>
      </c>
      <c r="N82" s="15">
        <v>20.221343283582002</v>
      </c>
      <c r="O82" s="15">
        <v>20.335820895522001</v>
      </c>
      <c r="P82" s="15">
        <v>17.3</v>
      </c>
      <c r="Q82" s="15">
        <v>16.53</v>
      </c>
      <c r="R82" s="15">
        <v>19.760000000000002</v>
      </c>
      <c r="S82" s="15">
        <v>12.9</v>
      </c>
      <c r="T82" s="15">
        <v>14.9</v>
      </c>
      <c r="U82" s="15">
        <v>14.9</v>
      </c>
      <c r="V82" s="15">
        <v>20.43</v>
      </c>
      <c r="W82" s="15">
        <v>20.43</v>
      </c>
      <c r="X82" s="15">
        <v>20.43</v>
      </c>
      <c r="Y82" s="15">
        <v>20.43</v>
      </c>
      <c r="Z82" s="15">
        <v>28.065294117646999</v>
      </c>
      <c r="AA82" s="15">
        <v>29.191323529411999</v>
      </c>
      <c r="AB82" s="15">
        <v>17.208235294118001</v>
      </c>
      <c r="AC82" s="15">
        <v>29.48</v>
      </c>
      <c r="AD82" s="15">
        <v>26.044411764705998</v>
      </c>
      <c r="AE82" s="15">
        <v>25.46</v>
      </c>
      <c r="AF82" s="15">
        <v>25.37</v>
      </c>
      <c r="AG82" s="15">
        <v>25.44</v>
      </c>
      <c r="AH82" s="15">
        <v>25.285</v>
      </c>
      <c r="AI82" s="15">
        <v>25.13</v>
      </c>
      <c r="AJ82" s="15">
        <v>25.13</v>
      </c>
      <c r="AK82" s="15">
        <v>25.206176470588002</v>
      </c>
      <c r="AL82" s="15">
        <v>19.981343283582</v>
      </c>
      <c r="AM82" s="15">
        <v>19.899999999999999</v>
      </c>
      <c r="AN82" s="15">
        <v>20.559104477611999</v>
      </c>
      <c r="AO82" s="15">
        <v>20.486515151515</v>
      </c>
      <c r="AP82" s="15">
        <v>20.486515151515</v>
      </c>
      <c r="AQ82" s="15">
        <v>20.486515151515</v>
      </c>
      <c r="AR82" s="15">
        <v>21.088484848484999</v>
      </c>
      <c r="AS82" s="15">
        <v>20.770298507463</v>
      </c>
      <c r="AT82" s="15">
        <v>20.902985074627001</v>
      </c>
      <c r="AU82" s="15">
        <v>20.94</v>
      </c>
      <c r="AV82" s="15">
        <v>20.94</v>
      </c>
      <c r="AW82" s="15">
        <v>20.355522388059999</v>
      </c>
      <c r="AX82" s="15">
        <v>20.94</v>
      </c>
      <c r="AY82" s="15">
        <v>20.94</v>
      </c>
      <c r="AZ82" s="15">
        <v>20.863636363636001</v>
      </c>
      <c r="BA82" s="15">
        <v>20.847575757575999</v>
      </c>
      <c r="BB82" s="15">
        <v>24.97</v>
      </c>
      <c r="BC82" s="15">
        <v>25.35</v>
      </c>
      <c r="BD82" s="15">
        <v>25.42</v>
      </c>
      <c r="BE82" s="15">
        <v>25.42</v>
      </c>
      <c r="BF82" s="15">
        <v>25.42</v>
      </c>
      <c r="BG82" s="15">
        <v>25.42</v>
      </c>
      <c r="BH82" s="15">
        <v>19.899999999999999</v>
      </c>
      <c r="BI82" s="15">
        <v>19.899999999999999</v>
      </c>
      <c r="BJ82" s="15">
        <v>25.285606060606</v>
      </c>
      <c r="BK82" s="15">
        <v>25.141212121212</v>
      </c>
      <c r="BL82" s="15">
        <v>25.141212121212</v>
      </c>
      <c r="BM82" s="15">
        <v>28.69</v>
      </c>
      <c r="BN82" s="15">
        <v>19.899999999999999</v>
      </c>
      <c r="BO82" s="15">
        <v>19.899999999999999</v>
      </c>
      <c r="BP82" s="15">
        <v>29.308955223881</v>
      </c>
      <c r="BQ82" s="15">
        <v>29.161940298507002</v>
      </c>
      <c r="BR82" s="15">
        <v>28.94223880597</v>
      </c>
      <c r="BS82" s="15">
        <v>29.602985074627</v>
      </c>
      <c r="BT82" s="15">
        <v>29.9</v>
      </c>
      <c r="BU82" s="15">
        <v>29.9</v>
      </c>
      <c r="BV82" s="15">
        <v>29.75</v>
      </c>
      <c r="BW82" s="15">
        <v>29.75</v>
      </c>
    </row>
    <row r="83" spans="1:75" ht="14.5" x14ac:dyDescent="0.35">
      <c r="A83" s="12" t="s">
        <v>92</v>
      </c>
      <c r="B83" s="12" t="s">
        <v>86</v>
      </c>
      <c r="C83" s="14">
        <v>0</v>
      </c>
      <c r="D83" s="15">
        <v>1.9</v>
      </c>
      <c r="E83" s="15">
        <v>3.2495522388059999</v>
      </c>
      <c r="F83" s="15">
        <v>3.1867164179104002</v>
      </c>
      <c r="G83" s="15">
        <v>3.2268656716418</v>
      </c>
      <c r="H83" s="15">
        <v>3.3283582089552</v>
      </c>
      <c r="I83" s="15">
        <v>3.32</v>
      </c>
      <c r="J83" s="15">
        <v>1.9</v>
      </c>
      <c r="K83" s="15">
        <v>1.9</v>
      </c>
      <c r="L83" s="15">
        <v>3.2219402985075001</v>
      </c>
      <c r="M83" s="15">
        <v>3.1682089552238999</v>
      </c>
      <c r="N83" s="15">
        <v>1.5261764705881999</v>
      </c>
      <c r="O83" s="15">
        <v>3.29</v>
      </c>
      <c r="P83" s="15">
        <v>3.29</v>
      </c>
      <c r="Q83" s="15">
        <v>3.1444776119403</v>
      </c>
      <c r="R83" s="15">
        <v>3.1444776119403</v>
      </c>
      <c r="S83" s="15">
        <v>3.2291044776118998</v>
      </c>
      <c r="T83" s="15">
        <v>3.2234328358208999</v>
      </c>
      <c r="U83" s="15">
        <v>3.2031343283582001</v>
      </c>
      <c r="V83" s="15">
        <v>3.2086567164179001</v>
      </c>
      <c r="W83" s="15">
        <v>3.93</v>
      </c>
      <c r="X83" s="15">
        <v>2.9188235294117999</v>
      </c>
      <c r="Y83" s="15">
        <v>2.9</v>
      </c>
      <c r="Z83" s="15">
        <v>4.1472058823528997</v>
      </c>
      <c r="AA83" s="15">
        <v>4.1988235294117997</v>
      </c>
      <c r="AB83" s="15">
        <v>2.89</v>
      </c>
      <c r="AC83" s="15">
        <v>4.2450000000000001</v>
      </c>
      <c r="AD83" s="15">
        <v>3.68</v>
      </c>
      <c r="AE83" s="15">
        <v>3.2458823529412002</v>
      </c>
      <c r="AF83" s="15">
        <v>3.2529411764706002</v>
      </c>
      <c r="AG83" s="15">
        <v>4.1005882352940999</v>
      </c>
      <c r="AH83" s="15">
        <v>3.5847058823529001</v>
      </c>
      <c r="AI83" s="15">
        <v>3.5847058823529001</v>
      </c>
      <c r="AJ83" s="15">
        <v>3.5847058823529001</v>
      </c>
      <c r="AK83" s="15">
        <v>3.9936764705882002</v>
      </c>
      <c r="AL83" s="15">
        <v>4.0529411764705996</v>
      </c>
      <c r="AM83" s="15">
        <v>4.0519402985074997</v>
      </c>
      <c r="AN83" s="15">
        <v>4.0858208955224002</v>
      </c>
      <c r="AO83" s="15">
        <v>4.0858208955224002</v>
      </c>
      <c r="AP83" s="15">
        <v>4.0858208955224002</v>
      </c>
      <c r="AQ83" s="15">
        <v>4.0858208955224002</v>
      </c>
      <c r="AR83" s="15">
        <v>4.0858208955224002</v>
      </c>
      <c r="AS83" s="15">
        <v>4.1037878787878999</v>
      </c>
      <c r="AT83" s="15">
        <v>4.0926153846154003</v>
      </c>
      <c r="AU83" s="15">
        <v>4.0376923076922999</v>
      </c>
      <c r="AV83" s="15">
        <v>5.0131818181818</v>
      </c>
      <c r="AW83" s="15">
        <v>2.9338805970149</v>
      </c>
      <c r="AX83" s="15">
        <v>5.17</v>
      </c>
      <c r="AY83" s="15">
        <v>5.17</v>
      </c>
      <c r="AZ83" s="15">
        <v>5.1204545454544999</v>
      </c>
      <c r="BA83" s="15">
        <v>5.1295384615385</v>
      </c>
      <c r="BB83" s="15">
        <v>5.1189062500000002</v>
      </c>
      <c r="BC83" s="15">
        <v>4.8412499999999996</v>
      </c>
      <c r="BD83" s="15">
        <v>3.9184615384615</v>
      </c>
      <c r="BE83" s="15">
        <v>3.8889230769231</v>
      </c>
      <c r="BF83" s="15">
        <v>3.52</v>
      </c>
      <c r="BG83" s="15">
        <v>3.44</v>
      </c>
      <c r="BH83" s="15">
        <v>3.18</v>
      </c>
      <c r="BI83" s="15">
        <v>3.08</v>
      </c>
      <c r="BJ83" s="15">
        <v>2.96</v>
      </c>
      <c r="BK83" s="15">
        <v>3.16</v>
      </c>
      <c r="BL83" s="15">
        <v>3.14</v>
      </c>
      <c r="BM83" s="15">
        <v>3.17</v>
      </c>
      <c r="BN83" s="15">
        <v>3.24</v>
      </c>
      <c r="BO83" s="15">
        <v>5.45</v>
      </c>
      <c r="BP83" s="15">
        <v>5.72</v>
      </c>
      <c r="BQ83" s="15">
        <v>5.77</v>
      </c>
      <c r="BR83" s="15">
        <v>5.81</v>
      </c>
      <c r="BS83" s="15">
        <v>5.81</v>
      </c>
      <c r="BT83" s="15">
        <v>5.81</v>
      </c>
      <c r="BU83" s="15">
        <v>5.81</v>
      </c>
      <c r="BV83" s="15">
        <v>5.85</v>
      </c>
      <c r="BW83" s="15">
        <v>5.85</v>
      </c>
    </row>
    <row r="84" spans="1:75" ht="14.5" x14ac:dyDescent="0.35">
      <c r="A84" s="12"/>
      <c r="B84" s="12"/>
      <c r="C84" s="14"/>
      <c r="D84" s="15">
        <v>1046.25327885261</v>
      </c>
      <c r="E84" s="15">
        <v>1068.1002979806096</v>
      </c>
      <c r="F84" s="15">
        <v>1067.8397417197043</v>
      </c>
      <c r="G84" s="15">
        <v>1069.3377920120834</v>
      </c>
      <c r="H84" s="15">
        <v>1070.2341238512427</v>
      </c>
      <c r="I84" s="15">
        <v>1065.1487778076225</v>
      </c>
      <c r="J84" s="15">
        <v>1041.6552628050874</v>
      </c>
      <c r="K84" s="15">
        <v>1038.8073019080332</v>
      </c>
      <c r="L84" s="15">
        <v>1063.2638418689935</v>
      </c>
      <c r="M84" s="15">
        <v>1062.4951153806528</v>
      </c>
      <c r="N84" s="15">
        <v>1062.4403210673258</v>
      </c>
      <c r="O84" s="15">
        <v>1063.1287814684006</v>
      </c>
      <c r="P84" s="15">
        <v>1061.0678681744971</v>
      </c>
      <c r="Q84" s="15">
        <v>1026.0047269558954</v>
      </c>
      <c r="R84" s="15">
        <v>1009.0085660945742</v>
      </c>
      <c r="S84" s="15">
        <v>1016.8840463249128</v>
      </c>
      <c r="T84" s="15">
        <v>1017.6275628084757</v>
      </c>
      <c r="U84" s="15">
        <v>1017.5114966016505</v>
      </c>
      <c r="V84" s="15">
        <v>1023.1469764006735</v>
      </c>
      <c r="W84" s="15">
        <v>1027.1352955229167</v>
      </c>
      <c r="X84" s="15">
        <v>1003.2414392973537</v>
      </c>
      <c r="Y84" s="15">
        <v>1003.141233879508</v>
      </c>
      <c r="Z84" s="15">
        <v>1025.3970028681183</v>
      </c>
      <c r="AA84" s="15">
        <v>1025.6784544804989</v>
      </c>
      <c r="AB84" s="15">
        <v>1013.6186474780062</v>
      </c>
      <c r="AC84" s="15">
        <v>1027.640827032777</v>
      </c>
      <c r="AD84" s="15">
        <v>1025.2771069480777</v>
      </c>
      <c r="AE84" s="15">
        <v>1011.9490566410828</v>
      </c>
      <c r="AF84" s="15">
        <v>1010.3798527192945</v>
      </c>
      <c r="AG84" s="15">
        <v>1026.4321442919386</v>
      </c>
      <c r="AH84" s="15">
        <v>1004.3670611190518</v>
      </c>
      <c r="AI84" s="15">
        <v>1004.4130557640802</v>
      </c>
      <c r="AJ84" s="15">
        <v>1005.6837077233552</v>
      </c>
      <c r="AK84" s="15">
        <v>1017.2898008673041</v>
      </c>
      <c r="AL84" s="15">
        <v>1000.6127384467915</v>
      </c>
      <c r="AM84" s="15">
        <v>998.01176669919312</v>
      </c>
      <c r="AN84" s="15">
        <v>998.77705987383501</v>
      </c>
      <c r="AO84" s="15">
        <v>996.92334166094668</v>
      </c>
      <c r="AP84" s="15">
        <v>992.863558198139</v>
      </c>
      <c r="AQ84" s="15">
        <v>994.84606541854657</v>
      </c>
      <c r="AR84" s="15">
        <v>995.25327110412354</v>
      </c>
      <c r="AS84" s="15">
        <v>985.38020248819839</v>
      </c>
      <c r="AT84" s="15">
        <v>985.74823187389154</v>
      </c>
      <c r="AU84" s="15">
        <v>995.91123912200317</v>
      </c>
      <c r="AV84" s="15">
        <v>1019.7241400358608</v>
      </c>
      <c r="AW84" s="15">
        <v>1015.4906900374202</v>
      </c>
      <c r="AX84" s="15">
        <v>1031.6866247505611</v>
      </c>
      <c r="AY84" s="15">
        <v>1037.0179290409894</v>
      </c>
      <c r="AZ84" s="15">
        <v>1018.7035503712281</v>
      </c>
      <c r="BA84" s="15">
        <v>1024.8685365231656</v>
      </c>
      <c r="BB84" s="15">
        <v>1036.7034507660921</v>
      </c>
      <c r="BC84" s="15">
        <v>1037.6090106816002</v>
      </c>
      <c r="BD84" s="15">
        <v>1037.1163509260703</v>
      </c>
      <c r="BE84" s="15">
        <v>1037.2505565413701</v>
      </c>
      <c r="BF84" s="15">
        <v>1038.5063644779884</v>
      </c>
      <c r="BG84" s="15">
        <v>1039.8611352693345</v>
      </c>
      <c r="BH84" s="15">
        <v>1015.5700807366304</v>
      </c>
      <c r="BI84" s="15">
        <v>1014.7290737959144</v>
      </c>
      <c r="BJ84" s="15">
        <v>1039.8898161288932</v>
      </c>
      <c r="BK84" s="15">
        <v>1039.2900580159526</v>
      </c>
      <c r="BL84" s="15">
        <v>1039.5121580169568</v>
      </c>
      <c r="BM84" s="15">
        <v>1047.3072138061568</v>
      </c>
      <c r="BN84" s="15">
        <v>1022.8433576094147</v>
      </c>
      <c r="BO84" s="15">
        <v>1019.0109869826205</v>
      </c>
      <c r="BP84" s="15">
        <v>1039.5363923342363</v>
      </c>
      <c r="BQ84" s="15">
        <v>1039.0427730802196</v>
      </c>
      <c r="BR84" s="15">
        <v>1038.1009240318958</v>
      </c>
      <c r="BS84" s="15">
        <v>1041.4363440818604</v>
      </c>
      <c r="BT84" s="15">
        <v>1061.938067823465</v>
      </c>
      <c r="BU84" s="15">
        <v>1087.5375797031602</v>
      </c>
      <c r="BV84" s="15">
        <v>1099.2595247235965</v>
      </c>
      <c r="BW84" s="15">
        <v>1099.1798685335093</v>
      </c>
    </row>
    <row r="85" spans="1:75" ht="14.5" x14ac:dyDescent="0.35">
      <c r="A85" s="12"/>
      <c r="B85" s="12"/>
      <c r="C85" s="12"/>
      <c r="D85" s="16">
        <f t="shared" ref="D85:BO85" si="0">$BY$4/D84-1</f>
        <v>5.0586785007681989E-2</v>
      </c>
      <c r="E85" s="16">
        <f t="shared" si="0"/>
        <v>2.909798884211523E-2</v>
      </c>
      <c r="F85" s="16">
        <f t="shared" si="0"/>
        <v>2.9349091993273513E-2</v>
      </c>
      <c r="G85" s="16">
        <f t="shared" si="0"/>
        <v>2.7907062430922336E-2</v>
      </c>
      <c r="H85" s="16">
        <f t="shared" si="0"/>
        <v>2.7046179931270675E-2</v>
      </c>
      <c r="I85" s="16">
        <f t="shared" si="0"/>
        <v>3.1949612518856085E-2</v>
      </c>
      <c r="J85" s="16">
        <f t="shared" si="0"/>
        <v>5.5224226077937866E-2</v>
      </c>
      <c r="K85" s="16">
        <f t="shared" si="0"/>
        <v>5.811719508958646E-2</v>
      </c>
      <c r="L85" s="16">
        <f t="shared" si="0"/>
        <v>3.3779035127709189E-2</v>
      </c>
      <c r="M85" s="16">
        <f t="shared" si="0"/>
        <v>3.4526985227328444E-2</v>
      </c>
      <c r="N85" s="16">
        <f t="shared" si="0"/>
        <v>3.4580339937847038E-2</v>
      </c>
      <c r="O85" s="16">
        <f t="shared" si="0"/>
        <v>3.3910366922166091E-2</v>
      </c>
      <c r="P85" s="16">
        <f t="shared" si="0"/>
        <v>3.5918532171350659E-2</v>
      </c>
      <c r="Q85" s="16">
        <f t="shared" si="0"/>
        <v>7.1320472172405003E-2</v>
      </c>
      <c r="R85" s="16">
        <f t="shared" si="0"/>
        <v>8.9366240752492665E-2</v>
      </c>
      <c r="S85" s="16">
        <f t="shared" si="0"/>
        <v>8.0929406362523881E-2</v>
      </c>
      <c r="T85" s="16">
        <f t="shared" si="0"/>
        <v>8.0139639201559643E-2</v>
      </c>
      <c r="U85" s="16">
        <f t="shared" si="0"/>
        <v>8.0262849318774254E-2</v>
      </c>
      <c r="V85" s="16">
        <f t="shared" si="0"/>
        <v>7.4312776059126673E-2</v>
      </c>
      <c r="W85" s="16">
        <f t="shared" si="0"/>
        <v>7.0141268949300839E-2</v>
      </c>
      <c r="X85" s="16">
        <f t="shared" si="0"/>
        <v>9.5628455402867463E-2</v>
      </c>
      <c r="Y85" s="16">
        <f t="shared" si="0"/>
        <v>9.5737899520474512E-2</v>
      </c>
      <c r="Z85" s="16">
        <f t="shared" si="0"/>
        <v>7.1955413814370761E-2</v>
      </c>
      <c r="AA85" s="16">
        <f t="shared" si="0"/>
        <v>7.1661263558703281E-2</v>
      </c>
      <c r="AB85" s="16">
        <f t="shared" si="0"/>
        <v>8.4411648570583031E-2</v>
      </c>
      <c r="AC85" s="16">
        <f t="shared" si="0"/>
        <v>6.96148300250925E-2</v>
      </c>
      <c r="AD85" s="16">
        <f t="shared" si="0"/>
        <v>7.2080768296306275E-2</v>
      </c>
      <c r="AE85" s="16">
        <f t="shared" si="0"/>
        <v>8.6200793725691893E-2</v>
      </c>
      <c r="AF85" s="16">
        <f t="shared" si="0"/>
        <v>8.7887753873181484E-2</v>
      </c>
      <c r="AG85" s="16">
        <f t="shared" si="0"/>
        <v>7.0874362855962714E-2</v>
      </c>
      <c r="AH85" s="16">
        <f t="shared" si="0"/>
        <v>9.4400554423617278E-2</v>
      </c>
      <c r="AI85" s="16">
        <f t="shared" si="0"/>
        <v>9.4350439020665311E-2</v>
      </c>
      <c r="AJ85" s="16">
        <f t="shared" si="0"/>
        <v>9.2967759238944847E-2</v>
      </c>
      <c r="AK85" s="16">
        <f t="shared" si="0"/>
        <v>8.0498268631405523E-2</v>
      </c>
      <c r="AL85" s="16">
        <f t="shared" si="0"/>
        <v>9.8506771200733922E-2</v>
      </c>
      <c r="AM85" s="16">
        <f t="shared" si="0"/>
        <v>0.10136964834484652</v>
      </c>
      <c r="AN85" s="16">
        <f t="shared" si="0"/>
        <v>0.1005257456277151</v>
      </c>
      <c r="AO85" s="16">
        <f t="shared" si="0"/>
        <v>0.10257210619845236</v>
      </c>
      <c r="AP85" s="16">
        <f t="shared" si="0"/>
        <v>0.10708048397739001</v>
      </c>
      <c r="AQ85" s="16">
        <f t="shared" si="0"/>
        <v>0.10487431849174378</v>
      </c>
      <c r="AR85" s="16">
        <f t="shared" si="0"/>
        <v>0.10442226159587564</v>
      </c>
      <c r="AS85" s="16">
        <f t="shared" si="0"/>
        <v>0.11548807836604968</v>
      </c>
      <c r="AT85" s="16">
        <f t="shared" si="0"/>
        <v>0.11507161057137894</v>
      </c>
      <c r="AU85" s="16">
        <f t="shared" si="0"/>
        <v>0.1036926036727408</v>
      </c>
      <c r="AV85" s="16">
        <f t="shared" si="0"/>
        <v>7.7918846262533537E-2</v>
      </c>
      <c r="AW85" s="16">
        <f t="shared" si="0"/>
        <v>8.2412551210100382E-2</v>
      </c>
      <c r="AX85" s="16">
        <f t="shared" si="0"/>
        <v>6.5420295430568931E-2</v>
      </c>
      <c r="AY85" s="16">
        <f t="shared" si="0"/>
        <v>5.9942974708263597E-2</v>
      </c>
      <c r="AZ85" s="16">
        <f t="shared" si="0"/>
        <v>7.8998760859285033E-2</v>
      </c>
      <c r="BA85" s="16">
        <f t="shared" si="0"/>
        <v>7.2508160180663417E-2</v>
      </c>
      <c r="BB85" s="16">
        <f t="shared" si="0"/>
        <v>6.026450256459448E-2</v>
      </c>
      <c r="BC85" s="16">
        <f t="shared" si="0"/>
        <v>5.9339170360002358E-2</v>
      </c>
      <c r="BD85" s="16">
        <f t="shared" si="0"/>
        <v>5.9842386586635987E-2</v>
      </c>
      <c r="BE85" s="16">
        <f t="shared" si="0"/>
        <v>5.9705257906669695E-2</v>
      </c>
      <c r="BF85" s="16">
        <f t="shared" si="0"/>
        <v>5.842381532829477E-2</v>
      </c>
      <c r="BG85" s="16">
        <f t="shared" si="0"/>
        <v>5.7044860368601791E-2</v>
      </c>
      <c r="BH85" s="16">
        <f t="shared" si="0"/>
        <v>8.2327935198951208E-2</v>
      </c>
      <c r="BI85" s="16">
        <f t="shared" si="0"/>
        <v>8.3224968041646807E-2</v>
      </c>
      <c r="BJ85" s="16">
        <f t="shared" si="0"/>
        <v>5.7015706361400742E-2</v>
      </c>
      <c r="BK85" s="16">
        <f t="shared" si="0"/>
        <v>5.7625693670050993E-2</v>
      </c>
      <c r="BL85" s="16">
        <f t="shared" si="0"/>
        <v>5.7399723568773542E-2</v>
      </c>
      <c r="BM85" s="16">
        <f t="shared" si="0"/>
        <v>4.9529549728618116E-2</v>
      </c>
      <c r="BN85" s="16">
        <f t="shared" si="0"/>
        <v>7.4631672930357551E-2</v>
      </c>
      <c r="BO85" s="16">
        <f t="shared" si="0"/>
        <v>7.8673225877844422E-2</v>
      </c>
      <c r="BP85" s="16">
        <f t="shared" ref="BP85:BV85" si="1">$BY$4/BP84-1</f>
        <v>5.7375072810434302E-2</v>
      </c>
      <c r="BQ85" s="16">
        <f t="shared" si="1"/>
        <v>5.7877401211323232E-2</v>
      </c>
      <c r="BR85" s="16">
        <f t="shared" si="1"/>
        <v>5.8837193077902361E-2</v>
      </c>
      <c r="BS85" s="16">
        <f t="shared" si="1"/>
        <v>5.5446043130515266E-2</v>
      </c>
      <c r="BT85" s="16">
        <f t="shared" si="1"/>
        <v>3.506965409609486E-2</v>
      </c>
      <c r="BU85" s="16">
        <f t="shared" si="1"/>
        <v>1.0705183018619779E-2</v>
      </c>
      <c r="BV85" s="16">
        <f t="shared" si="1"/>
        <v>-7.2463497741592775E-5</v>
      </c>
      <c r="BW85" s="16">
        <f>$BY$4/BW84-1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85"/>
  <sheetViews>
    <sheetView rightToLeft="1" topLeftCell="BB1" zoomScale="70" zoomScaleNormal="70" workbookViewId="0">
      <selection activeCell="BW1" sqref="BW1:BW1048576"/>
    </sheetView>
  </sheetViews>
  <sheetFormatPr defaultRowHeight="14" x14ac:dyDescent="0.3"/>
  <cols>
    <col min="23" max="23" width="10.4140625" bestFit="1" customWidth="1"/>
    <col min="25" max="25" width="10.4140625" bestFit="1" customWidth="1"/>
    <col min="33" max="33" width="8.75" customWidth="1"/>
    <col min="34" max="34" width="10.4140625" bestFit="1" customWidth="1"/>
    <col min="69" max="72" width="11.1640625" bestFit="1" customWidth="1"/>
    <col min="73" max="73" width="11.1640625" customWidth="1"/>
  </cols>
  <sheetData>
    <row r="1" spans="1:76" x14ac:dyDescent="0.3">
      <c r="A1" s="1" t="s">
        <v>0</v>
      </c>
      <c r="B1" s="1" t="s">
        <v>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</row>
    <row r="2" spans="1:76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</row>
    <row r="3" spans="1:76" ht="14.5" x14ac:dyDescent="0.35">
      <c r="A3" s="35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</row>
    <row r="4" spans="1:76" x14ac:dyDescent="0.3">
      <c r="A4" s="1"/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  <c r="T4" s="1">
        <v>19</v>
      </c>
      <c r="U4" s="1">
        <v>20</v>
      </c>
      <c r="V4" s="1">
        <v>21</v>
      </c>
      <c r="W4" s="1">
        <v>22</v>
      </c>
      <c r="X4" s="1">
        <v>23</v>
      </c>
      <c r="Y4" s="1">
        <v>24</v>
      </c>
      <c r="Z4" s="1">
        <v>25</v>
      </c>
      <c r="AA4" s="1">
        <v>26</v>
      </c>
      <c r="AB4" s="1">
        <v>27</v>
      </c>
      <c r="AC4" s="1">
        <v>28</v>
      </c>
      <c r="AD4" s="1">
        <v>29</v>
      </c>
      <c r="AE4" s="1">
        <v>30</v>
      </c>
      <c r="AF4" s="1">
        <v>31</v>
      </c>
      <c r="AG4" s="1">
        <v>32</v>
      </c>
      <c r="AH4" s="1">
        <v>33</v>
      </c>
      <c r="AI4" s="1">
        <v>34</v>
      </c>
      <c r="AJ4" s="1">
        <v>35</v>
      </c>
      <c r="AK4" s="1">
        <v>36</v>
      </c>
      <c r="AL4" s="1">
        <v>37</v>
      </c>
      <c r="AM4" s="1">
        <v>38</v>
      </c>
      <c r="AN4" s="1">
        <v>39</v>
      </c>
      <c r="AO4" s="1">
        <v>40</v>
      </c>
      <c r="AP4" s="1">
        <v>41</v>
      </c>
      <c r="AQ4" s="1">
        <v>42</v>
      </c>
      <c r="AR4" s="1">
        <v>43</v>
      </c>
      <c r="AS4" s="1">
        <v>44</v>
      </c>
      <c r="AT4" s="1">
        <v>45</v>
      </c>
      <c r="AU4" s="1">
        <v>46</v>
      </c>
      <c r="AV4" s="1">
        <v>47</v>
      </c>
      <c r="AW4" s="1">
        <v>48</v>
      </c>
      <c r="AX4" s="1">
        <v>49</v>
      </c>
      <c r="AY4" s="1">
        <v>50</v>
      </c>
      <c r="AZ4" s="1">
        <v>51</v>
      </c>
      <c r="BA4" s="1">
        <v>52</v>
      </c>
      <c r="BB4" s="1">
        <v>53</v>
      </c>
      <c r="BC4" s="1">
        <v>54</v>
      </c>
      <c r="BD4" s="1">
        <v>55</v>
      </c>
      <c r="BE4" s="1">
        <v>56</v>
      </c>
      <c r="BF4" s="1">
        <v>57</v>
      </c>
      <c r="BG4" s="1">
        <v>58</v>
      </c>
      <c r="BH4" s="1">
        <v>59</v>
      </c>
      <c r="BI4" s="1">
        <v>60</v>
      </c>
      <c r="BJ4" s="1">
        <v>61</v>
      </c>
      <c r="BK4" s="1">
        <v>62</v>
      </c>
      <c r="BL4" s="1">
        <v>63</v>
      </c>
      <c r="BM4" s="1">
        <v>64</v>
      </c>
      <c r="BN4" s="1">
        <v>65</v>
      </c>
      <c r="BO4" s="1">
        <v>66</v>
      </c>
      <c r="BP4" s="1">
        <v>67</v>
      </c>
      <c r="BQ4" s="1">
        <v>68</v>
      </c>
      <c r="BR4" s="1">
        <v>69</v>
      </c>
      <c r="BS4" s="1">
        <v>70</v>
      </c>
      <c r="BT4" s="1">
        <v>71</v>
      </c>
      <c r="BU4" s="1">
        <v>72</v>
      </c>
      <c r="BV4" s="1">
        <v>73</v>
      </c>
    </row>
    <row r="5" spans="1:76" ht="14.5" x14ac:dyDescent="0.35">
      <c r="A5" s="2" t="s">
        <v>3</v>
      </c>
      <c r="B5" s="2" t="s">
        <v>4</v>
      </c>
      <c r="C5" s="2" t="s">
        <v>5</v>
      </c>
      <c r="D5" s="3">
        <f t="shared" ref="D5:BO5" si="0">E5-1</f>
        <v>45140</v>
      </c>
      <c r="E5" s="3">
        <f t="shared" si="0"/>
        <v>45141</v>
      </c>
      <c r="F5" s="3">
        <f t="shared" si="0"/>
        <v>45142</v>
      </c>
      <c r="G5" s="3">
        <f t="shared" si="0"/>
        <v>45143</v>
      </c>
      <c r="H5" s="3">
        <f t="shared" si="0"/>
        <v>45144</v>
      </c>
      <c r="I5" s="3">
        <f t="shared" si="0"/>
        <v>45145</v>
      </c>
      <c r="J5" s="3">
        <f t="shared" si="0"/>
        <v>45146</v>
      </c>
      <c r="K5" s="3">
        <f t="shared" si="0"/>
        <v>45147</v>
      </c>
      <c r="L5" s="3">
        <f t="shared" si="0"/>
        <v>45148</v>
      </c>
      <c r="M5" s="3">
        <f t="shared" si="0"/>
        <v>45149</v>
      </c>
      <c r="N5" s="3">
        <f t="shared" si="0"/>
        <v>45150</v>
      </c>
      <c r="O5" s="3">
        <f t="shared" si="0"/>
        <v>45151</v>
      </c>
      <c r="P5" s="3">
        <f t="shared" si="0"/>
        <v>45152</v>
      </c>
      <c r="Q5" s="3">
        <f t="shared" si="0"/>
        <v>45153</v>
      </c>
      <c r="R5" s="3">
        <f t="shared" si="0"/>
        <v>45154</v>
      </c>
      <c r="S5" s="3">
        <f t="shared" si="0"/>
        <v>45155</v>
      </c>
      <c r="T5" s="3">
        <f t="shared" si="0"/>
        <v>45156</v>
      </c>
      <c r="U5" s="3">
        <f t="shared" si="0"/>
        <v>45157</v>
      </c>
      <c r="V5" s="3">
        <f t="shared" si="0"/>
        <v>45158</v>
      </c>
      <c r="W5" s="3">
        <f t="shared" si="0"/>
        <v>45159</v>
      </c>
      <c r="X5" s="3">
        <f t="shared" si="0"/>
        <v>45160</v>
      </c>
      <c r="Y5" s="3">
        <f t="shared" si="0"/>
        <v>45161</v>
      </c>
      <c r="Z5" s="3">
        <f t="shared" si="0"/>
        <v>45162</v>
      </c>
      <c r="AA5" s="3">
        <f t="shared" si="0"/>
        <v>45163</v>
      </c>
      <c r="AB5" s="3">
        <f t="shared" si="0"/>
        <v>45164</v>
      </c>
      <c r="AC5" s="3">
        <f t="shared" si="0"/>
        <v>45165</v>
      </c>
      <c r="AD5" s="3">
        <f t="shared" si="0"/>
        <v>45166</v>
      </c>
      <c r="AE5" s="3">
        <f t="shared" si="0"/>
        <v>45167</v>
      </c>
      <c r="AF5" s="3">
        <f t="shared" si="0"/>
        <v>45168</v>
      </c>
      <c r="AG5" s="3">
        <f t="shared" si="0"/>
        <v>45169</v>
      </c>
      <c r="AH5" s="3">
        <f t="shared" si="0"/>
        <v>45170</v>
      </c>
      <c r="AI5" s="3">
        <f t="shared" si="0"/>
        <v>45171</v>
      </c>
      <c r="AJ5" s="3">
        <f t="shared" si="0"/>
        <v>45172</v>
      </c>
      <c r="AK5" s="3">
        <f t="shared" si="0"/>
        <v>45173</v>
      </c>
      <c r="AL5" s="3">
        <f t="shared" si="0"/>
        <v>45174</v>
      </c>
      <c r="AM5" s="3">
        <f t="shared" si="0"/>
        <v>45175</v>
      </c>
      <c r="AN5" s="3">
        <f t="shared" si="0"/>
        <v>45176</v>
      </c>
      <c r="AO5" s="3">
        <f t="shared" si="0"/>
        <v>45177</v>
      </c>
      <c r="AP5" s="3">
        <f t="shared" si="0"/>
        <v>45178</v>
      </c>
      <c r="AQ5" s="3">
        <f t="shared" si="0"/>
        <v>45179</v>
      </c>
      <c r="AR5" s="3">
        <f t="shared" si="0"/>
        <v>45180</v>
      </c>
      <c r="AS5" s="3">
        <f t="shared" si="0"/>
        <v>45181</v>
      </c>
      <c r="AT5" s="3">
        <f t="shared" si="0"/>
        <v>45182</v>
      </c>
      <c r="AU5" s="3">
        <f t="shared" si="0"/>
        <v>45183</v>
      </c>
      <c r="AV5" s="3">
        <f t="shared" si="0"/>
        <v>45184</v>
      </c>
      <c r="AW5" s="3">
        <f t="shared" si="0"/>
        <v>45185</v>
      </c>
      <c r="AX5" s="3">
        <f t="shared" si="0"/>
        <v>45186</v>
      </c>
      <c r="AY5" s="3">
        <f t="shared" si="0"/>
        <v>45187</v>
      </c>
      <c r="AZ5" s="3">
        <f t="shared" si="0"/>
        <v>45188</v>
      </c>
      <c r="BA5" s="3">
        <f t="shared" si="0"/>
        <v>45189</v>
      </c>
      <c r="BB5" s="3">
        <f t="shared" si="0"/>
        <v>45190</v>
      </c>
      <c r="BC5" s="3">
        <f t="shared" si="0"/>
        <v>45191</v>
      </c>
      <c r="BD5" s="3">
        <f t="shared" si="0"/>
        <v>45192</v>
      </c>
      <c r="BE5" s="3">
        <f t="shared" si="0"/>
        <v>45193</v>
      </c>
      <c r="BF5" s="3">
        <f t="shared" si="0"/>
        <v>45194</v>
      </c>
      <c r="BG5" s="3">
        <f t="shared" si="0"/>
        <v>45195</v>
      </c>
      <c r="BH5" s="3">
        <f t="shared" si="0"/>
        <v>45196</v>
      </c>
      <c r="BI5" s="3">
        <f t="shared" si="0"/>
        <v>45197</v>
      </c>
      <c r="BJ5" s="3">
        <f t="shared" si="0"/>
        <v>45198</v>
      </c>
      <c r="BK5" s="3">
        <f t="shared" si="0"/>
        <v>45199</v>
      </c>
      <c r="BL5" s="3">
        <f t="shared" si="0"/>
        <v>45200</v>
      </c>
      <c r="BM5" s="3">
        <f t="shared" si="0"/>
        <v>45201</v>
      </c>
      <c r="BN5" s="3">
        <f t="shared" si="0"/>
        <v>45202</v>
      </c>
      <c r="BO5" s="3">
        <f t="shared" si="0"/>
        <v>45203</v>
      </c>
      <c r="BP5" s="3">
        <f t="shared" ref="BP5:BT5" si="1">BQ5-1</f>
        <v>45204</v>
      </c>
      <c r="BQ5" s="3">
        <f t="shared" si="1"/>
        <v>45205</v>
      </c>
      <c r="BR5" s="3">
        <f t="shared" si="1"/>
        <v>45206</v>
      </c>
      <c r="BS5" s="3">
        <f t="shared" si="1"/>
        <v>45207</v>
      </c>
      <c r="BT5" s="3">
        <f t="shared" si="1"/>
        <v>45208</v>
      </c>
      <c r="BU5" s="3">
        <f>BV5-1</f>
        <v>45209</v>
      </c>
      <c r="BV5" s="3">
        <v>45210</v>
      </c>
      <c r="BX5" s="4" t="s">
        <v>101</v>
      </c>
    </row>
    <row r="6" spans="1:76" x14ac:dyDescent="0.3">
      <c r="A6" s="1" t="s">
        <v>96</v>
      </c>
      <c r="B6" s="1" t="s">
        <v>7</v>
      </c>
      <c r="C6" s="5">
        <v>7290000060880</v>
      </c>
      <c r="D6" s="6">
        <v>5.5</v>
      </c>
      <c r="E6" s="6">
        <v>5.5</v>
      </c>
      <c r="F6" s="6">
        <v>5.5</v>
      </c>
      <c r="G6" s="6">
        <v>5.5</v>
      </c>
      <c r="H6" s="6">
        <v>5.5</v>
      </c>
      <c r="I6" s="6">
        <v>5.5</v>
      </c>
      <c r="J6" s="6">
        <v>5.5</v>
      </c>
      <c r="K6" s="6">
        <v>5.5</v>
      </c>
      <c r="L6" s="6">
        <v>5.5</v>
      </c>
      <c r="M6" s="6">
        <v>5.5</v>
      </c>
      <c r="N6" s="6">
        <v>5.5</v>
      </c>
      <c r="O6" s="6">
        <v>5.5</v>
      </c>
      <c r="P6" s="6">
        <v>5.5</v>
      </c>
      <c r="Q6" s="6">
        <v>5.5</v>
      </c>
      <c r="R6" s="6">
        <v>5.5</v>
      </c>
      <c r="S6" s="6">
        <v>5.5</v>
      </c>
      <c r="T6" s="6">
        <v>5.5</v>
      </c>
      <c r="U6" s="6">
        <v>5.5</v>
      </c>
      <c r="V6" s="6">
        <v>5</v>
      </c>
      <c r="W6" s="6">
        <v>5</v>
      </c>
      <c r="X6" s="6">
        <v>5</v>
      </c>
      <c r="Y6" s="6">
        <v>5</v>
      </c>
      <c r="Z6" s="6">
        <v>5</v>
      </c>
      <c r="AA6" s="6">
        <v>5</v>
      </c>
      <c r="AB6" s="6">
        <v>5</v>
      </c>
      <c r="AC6" s="6">
        <v>5</v>
      </c>
      <c r="AD6" s="6">
        <v>5</v>
      </c>
      <c r="AE6" s="6">
        <v>5</v>
      </c>
      <c r="AF6" s="6">
        <v>5</v>
      </c>
      <c r="AG6" s="6">
        <v>5</v>
      </c>
      <c r="AH6" s="6">
        <v>5</v>
      </c>
      <c r="AI6" s="6">
        <v>5</v>
      </c>
      <c r="AJ6" s="6">
        <v>5</v>
      </c>
      <c r="AK6" s="6">
        <v>5</v>
      </c>
      <c r="AL6" s="6">
        <v>5</v>
      </c>
      <c r="AM6" s="6">
        <v>5</v>
      </c>
      <c r="AN6" s="6">
        <v>5</v>
      </c>
      <c r="AO6" s="6">
        <v>5</v>
      </c>
      <c r="AP6" s="6">
        <v>5</v>
      </c>
      <c r="AQ6" s="6">
        <v>5</v>
      </c>
      <c r="AR6" s="6">
        <v>5</v>
      </c>
      <c r="AS6" s="6">
        <v>5</v>
      </c>
      <c r="AT6" s="6">
        <v>5</v>
      </c>
      <c r="AU6" s="6">
        <v>5</v>
      </c>
      <c r="AV6" s="6">
        <v>5</v>
      </c>
      <c r="AW6" s="6">
        <v>5.9</v>
      </c>
      <c r="AX6" s="6">
        <v>5.9</v>
      </c>
      <c r="AY6" s="6">
        <v>5.9</v>
      </c>
      <c r="AZ6" s="6">
        <v>5.9</v>
      </c>
      <c r="BA6" s="6">
        <v>5</v>
      </c>
      <c r="BB6" s="6">
        <v>5</v>
      </c>
      <c r="BC6" s="6">
        <v>5</v>
      </c>
      <c r="BD6" s="6">
        <v>5</v>
      </c>
      <c r="BE6" s="6">
        <v>5</v>
      </c>
      <c r="BF6" s="6">
        <v>5</v>
      </c>
      <c r="BG6" s="6">
        <v>5</v>
      </c>
      <c r="BH6" s="6">
        <v>5</v>
      </c>
      <c r="BI6" s="6">
        <v>5</v>
      </c>
      <c r="BJ6" s="6">
        <v>5</v>
      </c>
      <c r="BK6" s="6">
        <v>5</v>
      </c>
      <c r="BL6" s="6">
        <v>5</v>
      </c>
      <c r="BM6" s="6">
        <v>5</v>
      </c>
      <c r="BN6" s="6">
        <v>5</v>
      </c>
      <c r="BO6" s="6">
        <v>5</v>
      </c>
      <c r="BP6" s="6">
        <v>5</v>
      </c>
      <c r="BQ6" s="6">
        <v>5</v>
      </c>
      <c r="BR6" s="6">
        <v>5.9</v>
      </c>
      <c r="BS6" s="6">
        <v>5.9</v>
      </c>
      <c r="BT6" s="6">
        <v>5.9</v>
      </c>
      <c r="BU6" s="6">
        <v>5.9</v>
      </c>
      <c r="BV6" s="6">
        <v>5.9</v>
      </c>
      <c r="BX6" s="1">
        <f>HLOOKUP('טבלה מסכמת  סלים'!D3,$D$5:$BV$85,80,FALSE)</f>
        <v>997.31999999999891</v>
      </c>
    </row>
    <row r="7" spans="1:76" x14ac:dyDescent="0.3">
      <c r="A7" s="1" t="s">
        <v>96</v>
      </c>
      <c r="B7" s="1" t="s">
        <v>8</v>
      </c>
      <c r="C7" s="5">
        <v>7290000060781</v>
      </c>
      <c r="D7" s="6">
        <v>5.5</v>
      </c>
      <c r="E7" s="6">
        <v>5.5</v>
      </c>
      <c r="F7" s="6">
        <v>5.5</v>
      </c>
      <c r="G7" s="6">
        <v>5.5</v>
      </c>
      <c r="H7" s="6">
        <v>5.5</v>
      </c>
      <c r="I7" s="6">
        <v>5.5</v>
      </c>
      <c r="J7" s="6">
        <v>5.5</v>
      </c>
      <c r="K7" s="6">
        <v>5.5</v>
      </c>
      <c r="L7" s="6">
        <v>5.5</v>
      </c>
      <c r="M7" s="6">
        <v>5.5</v>
      </c>
      <c r="N7" s="6">
        <v>5.5</v>
      </c>
      <c r="O7" s="6">
        <v>5.5</v>
      </c>
      <c r="P7" s="6">
        <v>5.5</v>
      </c>
      <c r="Q7" s="6">
        <v>5.5</v>
      </c>
      <c r="R7" s="6">
        <v>5.5</v>
      </c>
      <c r="S7" s="6">
        <v>5.5</v>
      </c>
      <c r="T7" s="6">
        <v>5.5</v>
      </c>
      <c r="U7" s="6">
        <v>5.5</v>
      </c>
      <c r="V7" s="6">
        <v>5</v>
      </c>
      <c r="W7" s="6">
        <v>5</v>
      </c>
      <c r="X7" s="6">
        <v>5</v>
      </c>
      <c r="Y7" s="6">
        <v>5</v>
      </c>
      <c r="Z7" s="6">
        <v>5</v>
      </c>
      <c r="AA7" s="6">
        <v>5</v>
      </c>
      <c r="AB7" s="6">
        <v>5</v>
      </c>
      <c r="AC7" s="6">
        <v>5</v>
      </c>
      <c r="AD7" s="6">
        <v>5</v>
      </c>
      <c r="AE7" s="6">
        <v>5</v>
      </c>
      <c r="AF7" s="6">
        <v>5</v>
      </c>
      <c r="AG7" s="6">
        <v>5</v>
      </c>
      <c r="AH7" s="6">
        <v>5</v>
      </c>
      <c r="AI7" s="6">
        <v>5</v>
      </c>
      <c r="AJ7" s="6">
        <v>5</v>
      </c>
      <c r="AK7" s="6">
        <v>5</v>
      </c>
      <c r="AL7" s="6">
        <v>5</v>
      </c>
      <c r="AM7" s="6">
        <v>5</v>
      </c>
      <c r="AN7" s="6">
        <v>5</v>
      </c>
      <c r="AO7" s="6">
        <v>5</v>
      </c>
      <c r="AP7" s="6">
        <v>5</v>
      </c>
      <c r="AQ7" s="6">
        <v>5</v>
      </c>
      <c r="AR7" s="6">
        <v>5</v>
      </c>
      <c r="AS7" s="6">
        <v>5</v>
      </c>
      <c r="AT7" s="6">
        <v>5</v>
      </c>
      <c r="AU7" s="6">
        <v>5</v>
      </c>
      <c r="AV7" s="6">
        <v>5</v>
      </c>
      <c r="AW7" s="6">
        <v>5.9</v>
      </c>
      <c r="AX7" s="6">
        <v>5.9</v>
      </c>
      <c r="AY7" s="6">
        <v>5.9</v>
      </c>
      <c r="AZ7" s="6">
        <v>5.9</v>
      </c>
      <c r="BA7" s="6">
        <v>5</v>
      </c>
      <c r="BB7" s="6">
        <v>5</v>
      </c>
      <c r="BC7" s="6">
        <v>5</v>
      </c>
      <c r="BD7" s="6">
        <v>5</v>
      </c>
      <c r="BE7" s="6">
        <v>5</v>
      </c>
      <c r="BF7" s="6">
        <v>5</v>
      </c>
      <c r="BG7" s="6">
        <v>5</v>
      </c>
      <c r="BH7" s="6">
        <v>5</v>
      </c>
      <c r="BI7" s="6">
        <v>5</v>
      </c>
      <c r="BJ7" s="6">
        <v>5</v>
      </c>
      <c r="BK7" s="6">
        <v>5</v>
      </c>
      <c r="BL7" s="6">
        <v>5</v>
      </c>
      <c r="BM7" s="6">
        <v>5</v>
      </c>
      <c r="BN7" s="6">
        <v>5</v>
      </c>
      <c r="BO7" s="6">
        <v>5</v>
      </c>
      <c r="BP7" s="6">
        <v>5</v>
      </c>
      <c r="BQ7" s="6">
        <v>5</v>
      </c>
      <c r="BR7" s="6">
        <v>5.9</v>
      </c>
      <c r="BS7" s="6">
        <v>5.9</v>
      </c>
      <c r="BT7" s="6">
        <v>5.9</v>
      </c>
      <c r="BU7" s="6">
        <v>5.9</v>
      </c>
      <c r="BV7" s="6">
        <v>5.9</v>
      </c>
    </row>
    <row r="8" spans="1:76" x14ac:dyDescent="0.3">
      <c r="A8" s="1" t="s">
        <v>96</v>
      </c>
      <c r="B8" s="1" t="s">
        <v>9</v>
      </c>
      <c r="C8" s="5">
        <v>7290107871990</v>
      </c>
      <c r="D8" s="6">
        <v>5.5</v>
      </c>
      <c r="E8" s="6">
        <v>5.5</v>
      </c>
      <c r="F8" s="6">
        <v>5.5</v>
      </c>
      <c r="G8" s="6">
        <v>5.5</v>
      </c>
      <c r="H8" s="6">
        <v>5.5</v>
      </c>
      <c r="I8" s="6">
        <v>5.5</v>
      </c>
      <c r="J8" s="6">
        <v>5.5</v>
      </c>
      <c r="K8" s="6">
        <v>5.5</v>
      </c>
      <c r="L8" s="6">
        <v>5.5</v>
      </c>
      <c r="M8" s="6">
        <v>5.5</v>
      </c>
      <c r="N8" s="6">
        <v>5.5</v>
      </c>
      <c r="O8" s="6">
        <v>5.5</v>
      </c>
      <c r="P8" s="6">
        <v>5.5</v>
      </c>
      <c r="Q8" s="6">
        <v>5.5</v>
      </c>
      <c r="R8" s="6">
        <v>5.5</v>
      </c>
      <c r="S8" s="6">
        <v>5.5</v>
      </c>
      <c r="T8" s="6">
        <v>5.5</v>
      </c>
      <c r="U8" s="6">
        <v>5.5</v>
      </c>
      <c r="V8" s="6">
        <v>5</v>
      </c>
      <c r="W8" s="6">
        <v>5</v>
      </c>
      <c r="X8" s="6">
        <v>5</v>
      </c>
      <c r="Y8" s="6">
        <v>5</v>
      </c>
      <c r="Z8" s="6">
        <v>5</v>
      </c>
      <c r="AA8" s="6">
        <v>5</v>
      </c>
      <c r="AB8" s="6">
        <v>5</v>
      </c>
      <c r="AC8" s="6">
        <v>5</v>
      </c>
      <c r="AD8" s="6">
        <v>5</v>
      </c>
      <c r="AE8" s="6">
        <v>5</v>
      </c>
      <c r="AF8" s="6">
        <v>5</v>
      </c>
      <c r="AG8" s="6">
        <v>5</v>
      </c>
      <c r="AH8" s="6">
        <v>5</v>
      </c>
      <c r="AI8" s="6">
        <v>5</v>
      </c>
      <c r="AJ8" s="6">
        <v>5</v>
      </c>
      <c r="AK8" s="6">
        <v>5</v>
      </c>
      <c r="AL8" s="6">
        <v>5</v>
      </c>
      <c r="AM8" s="6">
        <v>5</v>
      </c>
      <c r="AN8" s="6">
        <v>5</v>
      </c>
      <c r="AO8" s="6">
        <v>5</v>
      </c>
      <c r="AP8" s="6">
        <v>5</v>
      </c>
      <c r="AQ8" s="6">
        <v>5</v>
      </c>
      <c r="AR8" s="6">
        <v>5</v>
      </c>
      <c r="AS8" s="6">
        <v>5</v>
      </c>
      <c r="AT8" s="6">
        <v>5</v>
      </c>
      <c r="AU8" s="6">
        <v>5</v>
      </c>
      <c r="AV8" s="6">
        <v>5</v>
      </c>
      <c r="AW8" s="6">
        <v>5.9</v>
      </c>
      <c r="AX8" s="6">
        <v>5.9</v>
      </c>
      <c r="AY8" s="6">
        <v>5.9</v>
      </c>
      <c r="AZ8" s="6">
        <v>5.9</v>
      </c>
      <c r="BA8" s="6">
        <v>5</v>
      </c>
      <c r="BB8" s="6">
        <v>5</v>
      </c>
      <c r="BC8" s="6">
        <v>5</v>
      </c>
      <c r="BD8" s="6">
        <v>5</v>
      </c>
      <c r="BE8" s="6">
        <v>5</v>
      </c>
      <c r="BF8" s="6">
        <v>5</v>
      </c>
      <c r="BG8" s="6">
        <v>5</v>
      </c>
      <c r="BH8" s="6">
        <v>5</v>
      </c>
      <c r="BI8" s="6">
        <v>5</v>
      </c>
      <c r="BJ8" s="6">
        <v>5</v>
      </c>
      <c r="BK8" s="6">
        <v>5</v>
      </c>
      <c r="BL8" s="6">
        <v>5</v>
      </c>
      <c r="BM8" s="6">
        <v>5</v>
      </c>
      <c r="BN8" s="6">
        <v>5</v>
      </c>
      <c r="BO8" s="6">
        <v>5</v>
      </c>
      <c r="BP8" s="6">
        <v>5</v>
      </c>
      <c r="BQ8" s="6">
        <v>5</v>
      </c>
      <c r="BR8" s="6">
        <v>5.9</v>
      </c>
      <c r="BS8" s="6">
        <v>5.9</v>
      </c>
      <c r="BT8" s="6">
        <v>5.9</v>
      </c>
      <c r="BU8" s="6">
        <v>5.9</v>
      </c>
      <c r="BV8" s="6">
        <v>5.9</v>
      </c>
    </row>
    <row r="9" spans="1:76" x14ac:dyDescent="0.3">
      <c r="A9" s="1" t="s">
        <v>96</v>
      </c>
      <c r="B9" s="1" t="s">
        <v>10</v>
      </c>
      <c r="C9" s="5">
        <v>8076802085738</v>
      </c>
      <c r="D9" s="6">
        <v>7.9</v>
      </c>
      <c r="E9" s="6">
        <v>7.9</v>
      </c>
      <c r="F9" s="6">
        <v>7.9</v>
      </c>
      <c r="G9" s="6">
        <v>7.9</v>
      </c>
      <c r="H9" s="6">
        <v>7.9</v>
      </c>
      <c r="I9" s="6">
        <v>7.9</v>
      </c>
      <c r="J9" s="6">
        <v>7.9</v>
      </c>
      <c r="K9" s="6">
        <v>7.9</v>
      </c>
      <c r="L9" s="6">
        <v>7.9</v>
      </c>
      <c r="M9" s="6">
        <v>7.9</v>
      </c>
      <c r="N9" s="6">
        <v>7.9</v>
      </c>
      <c r="O9" s="6">
        <v>7.9</v>
      </c>
      <c r="P9" s="6">
        <v>7.9</v>
      </c>
      <c r="Q9" s="6">
        <v>7.9</v>
      </c>
      <c r="R9" s="6">
        <v>7.9</v>
      </c>
      <c r="S9" s="6">
        <v>7.9</v>
      </c>
      <c r="T9" s="6">
        <v>7.9</v>
      </c>
      <c r="U9" s="6">
        <v>7.9</v>
      </c>
      <c r="V9" s="6">
        <v>7.9</v>
      </c>
      <c r="W9" s="6">
        <v>7.9</v>
      </c>
      <c r="X9" s="6">
        <v>7.9</v>
      </c>
      <c r="Y9" s="6">
        <v>7.9</v>
      </c>
      <c r="Z9" s="6">
        <v>7.9</v>
      </c>
      <c r="AA9" s="6">
        <v>7.9</v>
      </c>
      <c r="AB9" s="6">
        <v>7.9</v>
      </c>
      <c r="AC9" s="6">
        <v>7.9</v>
      </c>
      <c r="AD9" s="6">
        <v>7.9</v>
      </c>
      <c r="AE9" s="6">
        <v>7.9</v>
      </c>
      <c r="AF9" s="6">
        <v>7.9</v>
      </c>
      <c r="AG9" s="6">
        <v>7.9</v>
      </c>
      <c r="AH9" s="6">
        <v>7.9</v>
      </c>
      <c r="AI9" s="6">
        <v>7.9</v>
      </c>
      <c r="AJ9" s="6">
        <v>7.9</v>
      </c>
      <c r="AK9" s="6">
        <v>7.9</v>
      </c>
      <c r="AL9" s="6">
        <v>7.9</v>
      </c>
      <c r="AM9" s="6">
        <v>7.9</v>
      </c>
      <c r="AN9" s="6">
        <v>7.9</v>
      </c>
      <c r="AO9" s="6">
        <v>7.9</v>
      </c>
      <c r="AP9" s="6">
        <v>7.9</v>
      </c>
      <c r="AQ9" s="6">
        <v>7.9</v>
      </c>
      <c r="AR9" s="6">
        <v>7.9</v>
      </c>
      <c r="AS9" s="6">
        <v>7.9</v>
      </c>
      <c r="AT9" s="6">
        <v>7.9</v>
      </c>
      <c r="AU9" s="6">
        <v>7.9</v>
      </c>
      <c r="AV9" s="6">
        <v>7.9</v>
      </c>
      <c r="AW9" s="6">
        <v>7.9</v>
      </c>
      <c r="AX9" s="6">
        <v>7.9</v>
      </c>
      <c r="AY9" s="6">
        <v>7.9</v>
      </c>
      <c r="AZ9" s="6">
        <v>7.9</v>
      </c>
      <c r="BA9" s="6">
        <v>7.9</v>
      </c>
      <c r="BB9" s="6">
        <v>7.9</v>
      </c>
      <c r="BC9" s="6">
        <v>7.9</v>
      </c>
      <c r="BD9" s="6">
        <v>7.9</v>
      </c>
      <c r="BE9" s="6">
        <v>7.9</v>
      </c>
      <c r="BF9" s="6">
        <v>7.9</v>
      </c>
      <c r="BG9" s="6">
        <v>7.9</v>
      </c>
      <c r="BH9" s="6">
        <v>7.9</v>
      </c>
      <c r="BI9" s="6">
        <v>7.9</v>
      </c>
      <c r="BJ9" s="6">
        <v>7.9</v>
      </c>
      <c r="BK9" s="6">
        <v>7.9</v>
      </c>
      <c r="BL9" s="6">
        <v>7.9</v>
      </c>
      <c r="BM9" s="6">
        <v>7.9</v>
      </c>
      <c r="BN9" s="6">
        <v>7.9</v>
      </c>
      <c r="BO9" s="6">
        <v>7.9</v>
      </c>
      <c r="BP9" s="6">
        <v>7.9</v>
      </c>
      <c r="BQ9" s="6">
        <v>7.9</v>
      </c>
      <c r="BR9" s="6">
        <v>7.9</v>
      </c>
      <c r="BS9" s="6">
        <v>7.9</v>
      </c>
      <c r="BT9" s="6">
        <v>7.9</v>
      </c>
      <c r="BU9" s="6">
        <v>7.9</v>
      </c>
      <c r="BV9" s="6">
        <v>7.9</v>
      </c>
    </row>
    <row r="10" spans="1:76" x14ac:dyDescent="0.3">
      <c r="A10" s="1" t="s">
        <v>96</v>
      </c>
      <c r="B10" s="1" t="s">
        <v>11</v>
      </c>
      <c r="C10" s="5">
        <v>8076800195057</v>
      </c>
      <c r="D10" s="6">
        <v>7.9</v>
      </c>
      <c r="E10" s="6">
        <v>7.9</v>
      </c>
      <c r="F10" s="6">
        <v>7.9</v>
      </c>
      <c r="G10" s="6">
        <v>7.9</v>
      </c>
      <c r="H10" s="6">
        <v>7.9</v>
      </c>
      <c r="I10" s="6">
        <v>7.9</v>
      </c>
      <c r="J10" s="6">
        <v>7.9</v>
      </c>
      <c r="K10" s="6">
        <v>7.9</v>
      </c>
      <c r="L10" s="6">
        <v>7.9</v>
      </c>
      <c r="M10" s="6">
        <v>7.9</v>
      </c>
      <c r="N10" s="6">
        <v>7.9</v>
      </c>
      <c r="O10" s="6">
        <v>7.9</v>
      </c>
      <c r="P10" s="6">
        <v>7.9</v>
      </c>
      <c r="Q10" s="6">
        <v>7.9</v>
      </c>
      <c r="R10" s="6">
        <v>7.9</v>
      </c>
      <c r="S10" s="6">
        <v>7.9</v>
      </c>
      <c r="T10" s="6">
        <v>7.9</v>
      </c>
      <c r="U10" s="6">
        <v>7.9</v>
      </c>
      <c r="V10" s="6">
        <v>7.9</v>
      </c>
      <c r="W10" s="6">
        <v>7.9</v>
      </c>
      <c r="X10" s="6">
        <v>7.9</v>
      </c>
      <c r="Y10" s="6">
        <v>7.9</v>
      </c>
      <c r="Z10" s="6">
        <v>7.9</v>
      </c>
      <c r="AA10" s="6">
        <v>7.9</v>
      </c>
      <c r="AB10" s="6">
        <v>7.9</v>
      </c>
      <c r="AC10" s="6">
        <v>7.9</v>
      </c>
      <c r="AD10" s="6">
        <v>7.9</v>
      </c>
      <c r="AE10" s="6">
        <v>7.9</v>
      </c>
      <c r="AF10" s="6">
        <v>7.9</v>
      </c>
      <c r="AG10" s="6">
        <v>7.9</v>
      </c>
      <c r="AH10" s="6">
        <v>7.9</v>
      </c>
      <c r="AI10" s="6">
        <v>7.9</v>
      </c>
      <c r="AJ10" s="6">
        <v>7.9</v>
      </c>
      <c r="AK10" s="6">
        <v>7.9</v>
      </c>
      <c r="AL10" s="6">
        <v>7.9</v>
      </c>
      <c r="AM10" s="6">
        <v>7.9</v>
      </c>
      <c r="AN10" s="6">
        <v>7.9</v>
      </c>
      <c r="AO10" s="6">
        <v>7.9</v>
      </c>
      <c r="AP10" s="6">
        <v>7.9</v>
      </c>
      <c r="AQ10" s="6">
        <v>7.9</v>
      </c>
      <c r="AR10" s="6">
        <v>7.9</v>
      </c>
      <c r="AS10" s="6">
        <v>7.9</v>
      </c>
      <c r="AT10" s="6">
        <v>7.9</v>
      </c>
      <c r="AU10" s="6">
        <v>7.9</v>
      </c>
      <c r="AV10" s="6">
        <v>7.9</v>
      </c>
      <c r="AW10" s="6">
        <v>7.9</v>
      </c>
      <c r="AX10" s="6">
        <v>7.9</v>
      </c>
      <c r="AY10" s="6">
        <v>7.9</v>
      </c>
      <c r="AZ10" s="6">
        <v>7.9</v>
      </c>
      <c r="BA10" s="6">
        <v>7.9</v>
      </c>
      <c r="BB10" s="6">
        <v>7.9</v>
      </c>
      <c r="BC10" s="6">
        <v>7.9</v>
      </c>
      <c r="BD10" s="6">
        <v>7.9</v>
      </c>
      <c r="BE10" s="6">
        <v>7.9</v>
      </c>
      <c r="BF10" s="6">
        <v>7.9</v>
      </c>
      <c r="BG10" s="6">
        <v>7.9</v>
      </c>
      <c r="BH10" s="6">
        <v>7.9</v>
      </c>
      <c r="BI10" s="6">
        <v>7.9</v>
      </c>
      <c r="BJ10" s="6">
        <v>7.9</v>
      </c>
      <c r="BK10" s="6">
        <v>7.9</v>
      </c>
      <c r="BL10" s="6">
        <v>7.9</v>
      </c>
      <c r="BM10" s="6">
        <v>7.9</v>
      </c>
      <c r="BN10" s="6">
        <v>7.9</v>
      </c>
      <c r="BO10" s="6">
        <v>7.9</v>
      </c>
      <c r="BP10" s="6">
        <v>7.9</v>
      </c>
      <c r="BQ10" s="6">
        <v>7.9</v>
      </c>
      <c r="BR10" s="6">
        <v>7.9</v>
      </c>
      <c r="BS10" s="6">
        <v>7.9</v>
      </c>
      <c r="BT10" s="6">
        <v>7.9</v>
      </c>
      <c r="BU10" s="6">
        <v>7.9</v>
      </c>
      <c r="BV10" s="6">
        <v>7.9</v>
      </c>
    </row>
    <row r="11" spans="1:76" x14ac:dyDescent="0.3">
      <c r="A11" s="1" t="s">
        <v>96</v>
      </c>
      <c r="B11" s="1" t="s">
        <v>12</v>
      </c>
      <c r="C11" s="5">
        <v>7290000104676</v>
      </c>
      <c r="D11" s="6">
        <v>12</v>
      </c>
      <c r="E11" s="6">
        <v>12</v>
      </c>
      <c r="F11" s="6">
        <v>12</v>
      </c>
      <c r="G11" s="6">
        <v>12</v>
      </c>
      <c r="H11" s="6">
        <v>12</v>
      </c>
      <c r="I11" s="6">
        <v>12</v>
      </c>
      <c r="J11" s="6">
        <v>12</v>
      </c>
      <c r="K11" s="6">
        <v>12</v>
      </c>
      <c r="L11" s="6">
        <v>12</v>
      </c>
      <c r="M11" s="6">
        <v>12</v>
      </c>
      <c r="N11" s="6">
        <v>12</v>
      </c>
      <c r="O11" s="6">
        <v>12</v>
      </c>
      <c r="P11" s="6">
        <v>11.18</v>
      </c>
      <c r="Q11" s="6">
        <v>11.18</v>
      </c>
      <c r="R11" s="6">
        <v>11.18</v>
      </c>
      <c r="S11" s="6">
        <v>11.18</v>
      </c>
      <c r="T11" s="6">
        <v>11.18</v>
      </c>
      <c r="U11" s="6">
        <v>11.18</v>
      </c>
      <c r="V11" s="6">
        <v>11.18</v>
      </c>
      <c r="W11" s="6">
        <v>11.18</v>
      </c>
      <c r="X11" s="6">
        <v>11.18</v>
      </c>
      <c r="Y11" s="6">
        <v>11.18</v>
      </c>
      <c r="Z11" s="6">
        <v>11.18</v>
      </c>
      <c r="AA11" s="6">
        <v>11.18</v>
      </c>
      <c r="AB11" s="6">
        <v>11.18</v>
      </c>
      <c r="AC11" s="6">
        <v>11.18</v>
      </c>
      <c r="AD11" s="6">
        <v>11.18</v>
      </c>
      <c r="AE11" s="6">
        <v>10.33</v>
      </c>
      <c r="AF11" s="6">
        <v>9.9</v>
      </c>
      <c r="AG11" s="6">
        <v>9.9</v>
      </c>
      <c r="AH11" s="6">
        <v>9.9</v>
      </c>
      <c r="AI11" s="6">
        <v>9.9</v>
      </c>
      <c r="AJ11" s="6">
        <v>9.9</v>
      </c>
      <c r="AK11" s="6">
        <v>9.9</v>
      </c>
      <c r="AL11" s="6">
        <v>9.9</v>
      </c>
      <c r="AM11" s="6">
        <v>9.9</v>
      </c>
      <c r="AN11" s="6">
        <v>9.9</v>
      </c>
      <c r="AO11" s="6">
        <v>9.9</v>
      </c>
      <c r="AP11" s="6">
        <v>9.9</v>
      </c>
      <c r="AQ11" s="6">
        <v>9.9</v>
      </c>
      <c r="AR11" s="6">
        <v>9.9</v>
      </c>
      <c r="AS11" s="6">
        <v>9.9</v>
      </c>
      <c r="AT11" s="6">
        <v>9.9</v>
      </c>
      <c r="AU11" s="6">
        <v>9.9</v>
      </c>
      <c r="AV11" s="6">
        <v>9.9</v>
      </c>
      <c r="AW11" s="6">
        <v>13.2</v>
      </c>
      <c r="AX11" s="6">
        <v>9.9</v>
      </c>
      <c r="AY11" s="6">
        <v>10.75</v>
      </c>
      <c r="AZ11" s="6">
        <v>10.33</v>
      </c>
      <c r="BA11" s="6">
        <v>10.33</v>
      </c>
      <c r="BB11" s="6">
        <v>10.33</v>
      </c>
      <c r="BC11" s="6">
        <v>10.33</v>
      </c>
      <c r="BD11" s="6">
        <v>10.33</v>
      </c>
      <c r="BE11" s="6">
        <v>10.33</v>
      </c>
      <c r="BF11" s="6">
        <v>10.33</v>
      </c>
      <c r="BG11" s="6">
        <v>10.33</v>
      </c>
      <c r="BH11" s="6">
        <v>9.9</v>
      </c>
      <c r="BI11" s="6">
        <v>9.9</v>
      </c>
      <c r="BJ11" s="6">
        <v>9.9</v>
      </c>
      <c r="BK11" s="6">
        <v>9.9</v>
      </c>
      <c r="BL11" s="6">
        <v>9.9</v>
      </c>
      <c r="BM11" s="6">
        <v>9.9</v>
      </c>
      <c r="BN11" s="6">
        <v>9.9</v>
      </c>
      <c r="BO11" s="6">
        <v>9.9</v>
      </c>
      <c r="BP11" s="6">
        <v>9.9</v>
      </c>
      <c r="BQ11" s="6">
        <v>9.9</v>
      </c>
      <c r="BR11" s="6">
        <v>13.2</v>
      </c>
      <c r="BS11" s="6">
        <v>14.33</v>
      </c>
      <c r="BT11" s="6">
        <v>14.33</v>
      </c>
      <c r="BU11" s="6">
        <v>14.33</v>
      </c>
      <c r="BV11" s="6">
        <v>12</v>
      </c>
    </row>
    <row r="12" spans="1:76" x14ac:dyDescent="0.3">
      <c r="A12" s="1" t="s">
        <v>96</v>
      </c>
      <c r="B12" s="1" t="s">
        <v>13</v>
      </c>
      <c r="C12" s="5">
        <v>7290000104201</v>
      </c>
      <c r="D12" s="6">
        <v>16.899999999999999</v>
      </c>
      <c r="E12" s="6">
        <v>16.899999999999999</v>
      </c>
      <c r="F12" s="6">
        <v>16.899999999999999</v>
      </c>
      <c r="G12" s="6">
        <v>16.899999999999999</v>
      </c>
      <c r="H12" s="6">
        <v>16.899999999999999</v>
      </c>
      <c r="I12" s="6">
        <v>16.899999999999999</v>
      </c>
      <c r="J12" s="6">
        <v>16.899999999999999</v>
      </c>
      <c r="K12" s="6">
        <v>16.899999999999999</v>
      </c>
      <c r="L12" s="6">
        <v>16.899999999999999</v>
      </c>
      <c r="M12" s="6">
        <v>16.899999999999999</v>
      </c>
      <c r="N12" s="6">
        <v>16.899999999999999</v>
      </c>
      <c r="O12" s="6">
        <v>16.899999999999999</v>
      </c>
      <c r="P12" s="6">
        <v>12.68</v>
      </c>
      <c r="Q12" s="6">
        <v>12.68</v>
      </c>
      <c r="R12" s="6">
        <v>12.68</v>
      </c>
      <c r="S12" s="6">
        <v>12.68</v>
      </c>
      <c r="T12" s="6">
        <v>12.08</v>
      </c>
      <c r="U12" s="6">
        <v>12.08</v>
      </c>
      <c r="V12" s="6">
        <v>11.83</v>
      </c>
      <c r="W12" s="6">
        <v>12.3</v>
      </c>
      <c r="X12" s="6">
        <v>10.88</v>
      </c>
      <c r="Y12" s="6">
        <v>10.88</v>
      </c>
      <c r="Z12" s="6">
        <v>10.88</v>
      </c>
      <c r="AA12" s="6">
        <v>10.88</v>
      </c>
      <c r="AB12" s="6">
        <v>10.88</v>
      </c>
      <c r="AC12" s="6">
        <v>10.88</v>
      </c>
      <c r="AD12" s="6">
        <v>10.88</v>
      </c>
      <c r="AE12" s="6">
        <v>10.88</v>
      </c>
      <c r="AF12" s="6">
        <v>10.55</v>
      </c>
      <c r="AG12" s="6">
        <v>9.9</v>
      </c>
      <c r="AH12" s="6">
        <v>9.9</v>
      </c>
      <c r="AI12" s="6">
        <v>9.9</v>
      </c>
      <c r="AJ12" s="6">
        <v>9.9</v>
      </c>
      <c r="AK12" s="6">
        <v>9.9</v>
      </c>
      <c r="AL12" s="6">
        <v>9.9</v>
      </c>
      <c r="AM12" s="6">
        <v>9.9</v>
      </c>
      <c r="AN12" s="6">
        <v>9.9</v>
      </c>
      <c r="AO12" s="6">
        <v>9.9</v>
      </c>
      <c r="AP12" s="6">
        <v>9.9</v>
      </c>
      <c r="AQ12" s="6">
        <v>9.9</v>
      </c>
      <c r="AR12" s="6">
        <v>9.9</v>
      </c>
      <c r="AS12" s="6">
        <v>9.9</v>
      </c>
      <c r="AT12" s="6">
        <v>9.9</v>
      </c>
      <c r="AU12" s="6">
        <v>9.9</v>
      </c>
      <c r="AV12" s="6">
        <v>9.9</v>
      </c>
      <c r="AW12" s="6">
        <v>13.2</v>
      </c>
      <c r="AX12" s="6">
        <v>9.9</v>
      </c>
      <c r="AY12" s="6">
        <v>11.75</v>
      </c>
      <c r="AZ12" s="6">
        <v>10.83</v>
      </c>
      <c r="BA12" s="6">
        <v>10.83</v>
      </c>
      <c r="BB12" s="6">
        <v>10.83</v>
      </c>
      <c r="BC12" s="6">
        <v>10.83</v>
      </c>
      <c r="BD12" s="6">
        <v>10.83</v>
      </c>
      <c r="BE12" s="6">
        <v>10.83</v>
      </c>
      <c r="BF12" s="6">
        <v>10.83</v>
      </c>
      <c r="BG12" s="6">
        <v>10.83</v>
      </c>
      <c r="BH12" s="6">
        <v>9.9</v>
      </c>
      <c r="BI12" s="6">
        <v>9.9</v>
      </c>
      <c r="BJ12" s="6">
        <v>9.9</v>
      </c>
      <c r="BK12" s="6">
        <v>9.9</v>
      </c>
      <c r="BL12" s="6">
        <v>9.9</v>
      </c>
      <c r="BM12" s="6">
        <v>9.9</v>
      </c>
      <c r="BN12" s="6">
        <v>9.9</v>
      </c>
      <c r="BO12" s="6">
        <v>9.9</v>
      </c>
      <c r="BP12" s="6">
        <v>9.9</v>
      </c>
      <c r="BQ12" s="6">
        <v>9.9</v>
      </c>
      <c r="BR12" s="6">
        <v>13.2</v>
      </c>
      <c r="BS12" s="6">
        <v>15.67</v>
      </c>
      <c r="BT12" s="6">
        <v>15.67</v>
      </c>
      <c r="BU12" s="6">
        <v>15.67</v>
      </c>
      <c r="BV12" s="6">
        <v>15.67</v>
      </c>
    </row>
    <row r="13" spans="1:76" x14ac:dyDescent="0.3">
      <c r="A13" s="1" t="s">
        <v>96</v>
      </c>
      <c r="B13" s="1" t="s">
        <v>14</v>
      </c>
      <c r="C13" s="5">
        <v>7290000107189</v>
      </c>
      <c r="D13" s="6">
        <v>19.899999999999999</v>
      </c>
      <c r="E13" s="6">
        <v>19.899999999999999</v>
      </c>
      <c r="F13" s="6">
        <v>19.899999999999999</v>
      </c>
      <c r="G13" s="6">
        <v>19.899999999999999</v>
      </c>
      <c r="H13" s="6">
        <v>19.899999999999999</v>
      </c>
      <c r="I13" s="6">
        <v>19.899999999999999</v>
      </c>
      <c r="J13" s="6">
        <v>19.899999999999999</v>
      </c>
      <c r="K13" s="6">
        <v>19.899999999999999</v>
      </c>
      <c r="L13" s="6">
        <v>19.899999999999999</v>
      </c>
      <c r="M13" s="6">
        <v>19.899999999999999</v>
      </c>
      <c r="N13" s="6">
        <v>19.899999999999999</v>
      </c>
      <c r="O13" s="6">
        <v>19.899999999999999</v>
      </c>
      <c r="P13" s="6">
        <v>14.93</v>
      </c>
      <c r="Q13" s="6">
        <v>14.93</v>
      </c>
      <c r="R13" s="6">
        <v>14.93</v>
      </c>
      <c r="S13" s="6">
        <v>14.93</v>
      </c>
      <c r="T13" s="6">
        <v>14.93</v>
      </c>
      <c r="U13" s="6">
        <v>14.93</v>
      </c>
      <c r="V13" s="6">
        <v>14.93</v>
      </c>
      <c r="W13" s="6">
        <v>14.93</v>
      </c>
      <c r="X13" s="6">
        <v>14.93</v>
      </c>
      <c r="Y13" s="6">
        <v>14.93</v>
      </c>
      <c r="Z13" s="6">
        <v>11.58</v>
      </c>
      <c r="AA13" s="6">
        <v>9.9</v>
      </c>
      <c r="AB13" s="6">
        <v>9.9</v>
      </c>
      <c r="AC13" s="6">
        <v>9.9</v>
      </c>
      <c r="AD13" s="6">
        <v>9.9</v>
      </c>
      <c r="AE13" s="6">
        <v>9.9</v>
      </c>
      <c r="AF13" s="6">
        <v>9.9</v>
      </c>
      <c r="AG13" s="6">
        <v>9.9</v>
      </c>
      <c r="AH13" s="6">
        <v>9.9</v>
      </c>
      <c r="AI13" s="6">
        <v>9.9</v>
      </c>
      <c r="AJ13" s="6">
        <v>9.9</v>
      </c>
      <c r="AK13" s="6">
        <v>9.9</v>
      </c>
      <c r="AL13" s="6">
        <v>9.9</v>
      </c>
      <c r="AM13" s="6">
        <v>9.9</v>
      </c>
      <c r="AN13" s="6">
        <v>9.9</v>
      </c>
      <c r="AO13" s="6">
        <v>9.9</v>
      </c>
      <c r="AP13" s="6">
        <v>9.9</v>
      </c>
      <c r="AQ13" s="6">
        <v>9.9</v>
      </c>
      <c r="AR13" s="6">
        <v>9.9</v>
      </c>
      <c r="AS13" s="6">
        <v>9.9</v>
      </c>
      <c r="AT13" s="6">
        <v>9.9</v>
      </c>
      <c r="AU13" s="6">
        <v>9.9</v>
      </c>
      <c r="AV13" s="6">
        <v>9.9</v>
      </c>
      <c r="AW13" s="6">
        <v>13.2</v>
      </c>
      <c r="AX13" s="6">
        <v>9.9</v>
      </c>
      <c r="AY13" s="6">
        <v>13.25</v>
      </c>
      <c r="AZ13" s="6">
        <v>13.25</v>
      </c>
      <c r="BA13" s="6">
        <v>11.58</v>
      </c>
      <c r="BB13" s="6">
        <v>11.58</v>
      </c>
      <c r="BC13" s="6">
        <v>11.58</v>
      </c>
      <c r="BD13" s="6">
        <v>11.58</v>
      </c>
      <c r="BE13" s="6">
        <v>11.58</v>
      </c>
      <c r="BF13" s="6">
        <v>11.58</v>
      </c>
      <c r="BG13" s="6">
        <v>11.58</v>
      </c>
      <c r="BH13" s="6">
        <v>9.9</v>
      </c>
      <c r="BI13" s="6">
        <v>9.9</v>
      </c>
      <c r="BJ13" s="6">
        <v>9.9</v>
      </c>
      <c r="BK13" s="6">
        <v>9.9</v>
      </c>
      <c r="BL13" s="6">
        <v>9.9</v>
      </c>
      <c r="BM13" s="6">
        <v>9.9</v>
      </c>
      <c r="BN13" s="6">
        <v>9.9</v>
      </c>
      <c r="BO13" s="6">
        <v>9.9</v>
      </c>
      <c r="BP13" s="6">
        <v>9.9</v>
      </c>
      <c r="BQ13" s="6">
        <v>9.9</v>
      </c>
      <c r="BR13" s="6">
        <v>13.2</v>
      </c>
      <c r="BS13" s="6">
        <v>17.670000000000002</v>
      </c>
      <c r="BT13" s="6">
        <v>17.670000000000002</v>
      </c>
      <c r="BU13" s="6">
        <v>17.670000000000002</v>
      </c>
      <c r="BV13" s="6">
        <v>17.670000000000002</v>
      </c>
    </row>
    <row r="14" spans="1:76" x14ac:dyDescent="0.3">
      <c r="A14" s="1" t="s">
        <v>96</v>
      </c>
      <c r="B14" s="1" t="s">
        <v>15</v>
      </c>
      <c r="C14" s="5">
        <v>7290000174099</v>
      </c>
      <c r="D14" s="6">
        <v>10</v>
      </c>
      <c r="E14" s="6">
        <v>10</v>
      </c>
      <c r="F14" s="6">
        <v>10</v>
      </c>
      <c r="G14" s="6">
        <v>10</v>
      </c>
      <c r="H14" s="6">
        <v>10</v>
      </c>
      <c r="I14" s="6">
        <v>11.9</v>
      </c>
      <c r="J14" s="6">
        <v>11.9</v>
      </c>
      <c r="K14" s="6">
        <v>11.9</v>
      </c>
      <c r="L14" s="6">
        <v>11.9</v>
      </c>
      <c r="M14" s="6">
        <v>11.9</v>
      </c>
      <c r="N14" s="6">
        <v>11.9</v>
      </c>
      <c r="O14" s="6">
        <v>11.9</v>
      </c>
      <c r="P14" s="6">
        <v>11.9</v>
      </c>
      <c r="Q14" s="6">
        <v>11.9</v>
      </c>
      <c r="R14" s="6">
        <v>11.9</v>
      </c>
      <c r="S14" s="6">
        <v>11.9</v>
      </c>
      <c r="T14" s="6">
        <v>11.9</v>
      </c>
      <c r="U14" s="6">
        <v>11.9</v>
      </c>
      <c r="V14" s="6">
        <v>11.9</v>
      </c>
      <c r="W14" s="6">
        <v>11.9</v>
      </c>
      <c r="X14" s="6">
        <v>11.9</v>
      </c>
      <c r="Y14" s="6">
        <v>11.9</v>
      </c>
      <c r="Z14" s="6">
        <v>11.9</v>
      </c>
      <c r="AA14" s="6">
        <v>11.9</v>
      </c>
      <c r="AB14" s="6">
        <v>11.9</v>
      </c>
      <c r="AC14" s="6">
        <v>11.9</v>
      </c>
      <c r="AD14" s="6">
        <v>11.9</v>
      </c>
      <c r="AE14" s="6">
        <v>11.9</v>
      </c>
      <c r="AF14" s="6">
        <v>11.9</v>
      </c>
      <c r="AG14" s="6">
        <v>11.9</v>
      </c>
      <c r="AH14" s="6">
        <v>11.9</v>
      </c>
      <c r="AI14" s="6">
        <v>11.9</v>
      </c>
      <c r="AJ14" s="6">
        <v>11.9</v>
      </c>
      <c r="AK14" s="6">
        <v>11.9</v>
      </c>
      <c r="AL14" s="6">
        <v>11.9</v>
      </c>
      <c r="AM14" s="6">
        <v>11.9</v>
      </c>
      <c r="AN14" s="6">
        <v>11.9</v>
      </c>
      <c r="AO14" s="6">
        <v>11.9</v>
      </c>
      <c r="AP14" s="6">
        <v>11.9</v>
      </c>
      <c r="AQ14" s="6">
        <v>11.9</v>
      </c>
      <c r="AR14" s="6">
        <v>11.9</v>
      </c>
      <c r="AS14" s="6">
        <v>11.9</v>
      </c>
      <c r="AT14" s="6">
        <v>11.9</v>
      </c>
      <c r="AU14" s="6">
        <v>11.9</v>
      </c>
      <c r="AV14" s="6">
        <v>11.9</v>
      </c>
      <c r="AW14" s="6">
        <v>11.9</v>
      </c>
      <c r="AX14" s="6">
        <v>11.9</v>
      </c>
      <c r="AY14" s="6">
        <v>11.9</v>
      </c>
      <c r="AZ14" s="6">
        <v>11.9</v>
      </c>
      <c r="BA14" s="6">
        <v>11.9</v>
      </c>
      <c r="BB14" s="6">
        <v>11.9</v>
      </c>
      <c r="BC14" s="6">
        <v>11.9</v>
      </c>
      <c r="BD14" s="6">
        <v>11.9</v>
      </c>
      <c r="BE14" s="6">
        <v>11.9</v>
      </c>
      <c r="BF14" s="6">
        <v>11.9</v>
      </c>
      <c r="BG14" s="6">
        <v>11.9</v>
      </c>
      <c r="BH14" s="6">
        <v>11.9</v>
      </c>
      <c r="BI14" s="6">
        <v>11.9</v>
      </c>
      <c r="BJ14" s="6">
        <v>11.9</v>
      </c>
      <c r="BK14" s="6">
        <v>11.9</v>
      </c>
      <c r="BL14" s="6">
        <v>11.9</v>
      </c>
      <c r="BM14" s="6">
        <v>11.9</v>
      </c>
      <c r="BN14" s="6">
        <v>11.9</v>
      </c>
      <c r="BO14" s="6">
        <v>11.9</v>
      </c>
      <c r="BP14" s="6">
        <v>11.9</v>
      </c>
      <c r="BQ14" s="6">
        <v>11.9</v>
      </c>
      <c r="BR14" s="6">
        <v>11.9</v>
      </c>
      <c r="BS14" s="6">
        <v>11.9</v>
      </c>
      <c r="BT14" s="6">
        <v>11.9</v>
      </c>
      <c r="BU14" s="6">
        <v>11.9</v>
      </c>
      <c r="BV14" s="6">
        <v>11.9</v>
      </c>
    </row>
    <row r="15" spans="1:76" x14ac:dyDescent="0.3">
      <c r="A15" s="1" t="s">
        <v>96</v>
      </c>
      <c r="B15" s="1" t="s">
        <v>16</v>
      </c>
      <c r="C15" s="5">
        <v>7290002824640</v>
      </c>
      <c r="D15" s="6">
        <v>5.35</v>
      </c>
      <c r="E15" s="6">
        <v>5.35</v>
      </c>
      <c r="F15" s="6">
        <v>5.35</v>
      </c>
      <c r="G15" s="6">
        <v>5.35</v>
      </c>
      <c r="H15" s="6">
        <v>5.35</v>
      </c>
      <c r="I15" s="6">
        <v>5.35</v>
      </c>
      <c r="J15" s="6">
        <v>5.35</v>
      </c>
      <c r="K15" s="6">
        <v>5.35</v>
      </c>
      <c r="L15" s="6">
        <v>5.35</v>
      </c>
      <c r="M15" s="6">
        <v>5.35</v>
      </c>
      <c r="N15" s="6">
        <v>5.35</v>
      </c>
      <c r="O15" s="6">
        <v>5.35</v>
      </c>
      <c r="P15" s="6">
        <v>5.35</v>
      </c>
      <c r="Q15" s="6">
        <v>5.35</v>
      </c>
      <c r="R15" s="6">
        <v>5.35</v>
      </c>
      <c r="S15" s="6">
        <v>5.35</v>
      </c>
      <c r="T15" s="6">
        <v>5.35</v>
      </c>
      <c r="U15" s="6">
        <v>5.35</v>
      </c>
      <c r="V15" s="6">
        <v>5.35</v>
      </c>
      <c r="W15" s="6">
        <v>5.35</v>
      </c>
      <c r="X15" s="6">
        <v>5.35</v>
      </c>
      <c r="Y15" s="6">
        <v>5.35</v>
      </c>
      <c r="Z15" s="6">
        <v>5.35</v>
      </c>
      <c r="AA15" s="6">
        <v>5.35</v>
      </c>
      <c r="AB15" s="6">
        <v>5.35</v>
      </c>
      <c r="AC15" s="6">
        <v>5.35</v>
      </c>
      <c r="AD15" s="6">
        <v>5.35</v>
      </c>
      <c r="AE15" s="6">
        <v>5.35</v>
      </c>
      <c r="AF15" s="6">
        <v>5.35</v>
      </c>
      <c r="AG15" s="6">
        <v>5.35</v>
      </c>
      <c r="AH15" s="6">
        <v>5.35</v>
      </c>
      <c r="AI15" s="6">
        <v>5.35</v>
      </c>
      <c r="AJ15" s="6">
        <v>5.35</v>
      </c>
      <c r="AK15" s="6">
        <v>5.35</v>
      </c>
      <c r="AL15" s="6">
        <v>5.35</v>
      </c>
      <c r="AM15" s="6">
        <v>5.35</v>
      </c>
      <c r="AN15" s="6">
        <v>5.35</v>
      </c>
      <c r="AO15" s="6">
        <v>5.35</v>
      </c>
      <c r="AP15" s="6">
        <v>5.35</v>
      </c>
      <c r="AQ15" s="6">
        <v>5.35</v>
      </c>
      <c r="AR15" s="6">
        <v>5.35</v>
      </c>
      <c r="AS15" s="6">
        <v>5.35</v>
      </c>
      <c r="AT15" s="6">
        <v>5.35</v>
      </c>
      <c r="AU15" s="6">
        <v>5.35</v>
      </c>
      <c r="AV15" s="6">
        <v>5.35</v>
      </c>
      <c r="AW15" s="6">
        <v>5.35</v>
      </c>
      <c r="AX15" s="6">
        <v>5.35</v>
      </c>
      <c r="AY15" s="6">
        <v>5.35</v>
      </c>
      <c r="AZ15" s="6">
        <v>5.35</v>
      </c>
      <c r="BA15" s="6">
        <v>5.35</v>
      </c>
      <c r="BB15" s="6">
        <v>5.35</v>
      </c>
      <c r="BC15" s="6">
        <v>5.35</v>
      </c>
      <c r="BD15" s="6">
        <v>5.35</v>
      </c>
      <c r="BE15" s="6">
        <v>5.35</v>
      </c>
      <c r="BF15" s="6">
        <v>5.35</v>
      </c>
      <c r="BG15" s="6">
        <v>5.35</v>
      </c>
      <c r="BH15" s="6">
        <v>5.35</v>
      </c>
      <c r="BI15" s="6">
        <v>5.35</v>
      </c>
      <c r="BJ15" s="6">
        <v>5.35</v>
      </c>
      <c r="BK15" s="6">
        <v>5.35</v>
      </c>
      <c r="BL15" s="6">
        <v>5.35</v>
      </c>
      <c r="BM15" s="6">
        <v>5.35</v>
      </c>
      <c r="BN15" s="6">
        <v>5.35</v>
      </c>
      <c r="BO15" s="6">
        <v>5.35</v>
      </c>
      <c r="BP15" s="6">
        <v>5.35</v>
      </c>
      <c r="BQ15" s="6">
        <v>5.35</v>
      </c>
      <c r="BR15" s="6">
        <v>5.35</v>
      </c>
      <c r="BS15" s="6">
        <v>5.35</v>
      </c>
      <c r="BT15" s="6">
        <v>5.35</v>
      </c>
      <c r="BU15" s="6">
        <v>5.35</v>
      </c>
      <c r="BV15" s="6">
        <v>5.35</v>
      </c>
    </row>
    <row r="16" spans="1:76" x14ac:dyDescent="0.3">
      <c r="A16" s="1" t="s">
        <v>96</v>
      </c>
      <c r="B16" s="1" t="s">
        <v>17</v>
      </c>
      <c r="C16" s="5">
        <v>7290000048185</v>
      </c>
      <c r="D16" s="6">
        <v>5.43</v>
      </c>
      <c r="E16" s="6">
        <v>5.43</v>
      </c>
      <c r="F16" s="6">
        <v>5.43</v>
      </c>
      <c r="G16" s="6">
        <v>5.43</v>
      </c>
      <c r="H16" s="6">
        <v>5.43</v>
      </c>
      <c r="I16" s="6">
        <v>5.43</v>
      </c>
      <c r="J16" s="6">
        <v>5.43</v>
      </c>
      <c r="K16" s="6">
        <v>5.43</v>
      </c>
      <c r="L16" s="6">
        <v>5.43</v>
      </c>
      <c r="M16" s="6">
        <v>5.43</v>
      </c>
      <c r="N16" s="6">
        <v>5.43</v>
      </c>
      <c r="O16" s="6">
        <v>5.43</v>
      </c>
      <c r="P16" s="6">
        <v>5.43</v>
      </c>
      <c r="Q16" s="6">
        <v>5.43</v>
      </c>
      <c r="R16" s="6">
        <v>5.43</v>
      </c>
      <c r="S16" s="6">
        <v>5.43</v>
      </c>
      <c r="T16" s="6">
        <v>5.43</v>
      </c>
      <c r="U16" s="6">
        <v>5.43</v>
      </c>
      <c r="V16" s="6">
        <v>5.43</v>
      </c>
      <c r="W16" s="6">
        <v>5.43</v>
      </c>
      <c r="X16" s="6">
        <v>5.43</v>
      </c>
      <c r="Y16" s="6">
        <v>5.43</v>
      </c>
      <c r="Z16" s="6">
        <v>5.43</v>
      </c>
      <c r="AA16" s="6">
        <v>5.43</v>
      </c>
      <c r="AB16" s="6">
        <v>5.43</v>
      </c>
      <c r="AC16" s="6">
        <v>5.43</v>
      </c>
      <c r="AD16" s="6">
        <v>5.43</v>
      </c>
      <c r="AE16" s="6">
        <v>5.43</v>
      </c>
      <c r="AF16" s="6">
        <v>5.43</v>
      </c>
      <c r="AG16" s="6">
        <v>5.43</v>
      </c>
      <c r="AH16" s="6">
        <v>5.43</v>
      </c>
      <c r="AI16" s="6">
        <v>5.43</v>
      </c>
      <c r="AJ16" s="6">
        <v>5.43</v>
      </c>
      <c r="AK16" s="6">
        <v>5.43</v>
      </c>
      <c r="AL16" s="6">
        <v>5.43</v>
      </c>
      <c r="AM16" s="6">
        <v>5.43</v>
      </c>
      <c r="AN16" s="6">
        <v>5.43</v>
      </c>
      <c r="AO16" s="6">
        <v>5.43</v>
      </c>
      <c r="AP16" s="6">
        <v>5.43</v>
      </c>
      <c r="AQ16" s="6">
        <v>5.43</v>
      </c>
      <c r="AR16" s="6">
        <v>5.43</v>
      </c>
      <c r="AS16" s="6">
        <v>5.43</v>
      </c>
      <c r="AT16" s="6">
        <v>5.43</v>
      </c>
      <c r="AU16" s="6">
        <v>5.43</v>
      </c>
      <c r="AV16" s="6">
        <v>5.43</v>
      </c>
      <c r="AW16" s="6">
        <v>5.43</v>
      </c>
      <c r="AX16" s="6">
        <v>5.43</v>
      </c>
      <c r="AY16" s="6">
        <v>5.43</v>
      </c>
      <c r="AZ16" s="6">
        <v>5.43</v>
      </c>
      <c r="BA16" s="6">
        <v>5.43</v>
      </c>
      <c r="BB16" s="6">
        <v>5.43</v>
      </c>
      <c r="BC16" s="6">
        <v>5.43</v>
      </c>
      <c r="BD16" s="6">
        <v>5.43</v>
      </c>
      <c r="BE16" s="6">
        <v>5.43</v>
      </c>
      <c r="BF16" s="6">
        <v>5.43</v>
      </c>
      <c r="BG16" s="6">
        <v>5.43</v>
      </c>
      <c r="BH16" s="6">
        <v>5.43</v>
      </c>
      <c r="BI16" s="6">
        <v>5.43</v>
      </c>
      <c r="BJ16" s="6">
        <v>5.43</v>
      </c>
      <c r="BK16" s="6">
        <v>5.43</v>
      </c>
      <c r="BL16" s="6">
        <v>5.43</v>
      </c>
      <c r="BM16" s="6">
        <v>5.43</v>
      </c>
      <c r="BN16" s="6">
        <v>5.43</v>
      </c>
      <c r="BO16" s="6">
        <v>5.43</v>
      </c>
      <c r="BP16" s="6">
        <v>5.43</v>
      </c>
      <c r="BQ16" s="6">
        <v>5.43</v>
      </c>
      <c r="BR16" s="6">
        <v>5.43</v>
      </c>
      <c r="BS16" s="6">
        <v>5.43</v>
      </c>
      <c r="BT16" s="6">
        <v>5.43</v>
      </c>
      <c r="BU16" s="6">
        <v>5.43</v>
      </c>
      <c r="BV16" s="6">
        <v>5.43</v>
      </c>
    </row>
    <row r="17" spans="1:74" x14ac:dyDescent="0.3">
      <c r="A17" s="1" t="s">
        <v>96</v>
      </c>
      <c r="B17" s="1" t="s">
        <v>18</v>
      </c>
      <c r="C17" s="5">
        <v>7290004127800</v>
      </c>
      <c r="D17" s="6">
        <v>10.8</v>
      </c>
      <c r="E17" s="6">
        <v>10.8</v>
      </c>
      <c r="F17" s="6">
        <v>10.8</v>
      </c>
      <c r="G17" s="6">
        <v>10.8</v>
      </c>
      <c r="H17" s="6">
        <v>10.8</v>
      </c>
      <c r="I17" s="6">
        <v>10.8</v>
      </c>
      <c r="J17" s="6">
        <v>10.8</v>
      </c>
      <c r="K17" s="6">
        <v>10.8</v>
      </c>
      <c r="L17" s="6">
        <v>10.8</v>
      </c>
      <c r="M17" s="6">
        <v>10.8</v>
      </c>
      <c r="N17" s="6">
        <v>10.8</v>
      </c>
      <c r="O17" s="6">
        <v>10.8</v>
      </c>
      <c r="P17" s="6">
        <v>10.8</v>
      </c>
      <c r="Q17" s="6">
        <v>10.8</v>
      </c>
      <c r="R17" s="6">
        <v>10.8</v>
      </c>
      <c r="S17" s="6">
        <v>10.8</v>
      </c>
      <c r="T17" s="6">
        <v>10.8</v>
      </c>
      <c r="U17" s="6">
        <v>10.8</v>
      </c>
      <c r="V17" s="6">
        <v>10.8</v>
      </c>
      <c r="W17" s="6">
        <v>10.8</v>
      </c>
      <c r="X17" s="6">
        <v>10.8</v>
      </c>
      <c r="Y17" s="6">
        <v>10.8</v>
      </c>
      <c r="Z17" s="6">
        <v>10.8</v>
      </c>
      <c r="AA17" s="6">
        <v>10.8</v>
      </c>
      <c r="AB17" s="6">
        <v>10.8</v>
      </c>
      <c r="AC17" s="6">
        <v>10.8</v>
      </c>
      <c r="AD17" s="6">
        <v>10.8</v>
      </c>
      <c r="AE17" s="6">
        <v>10.8</v>
      </c>
      <c r="AF17" s="6">
        <v>10.8</v>
      </c>
      <c r="AG17" s="6">
        <v>10.8</v>
      </c>
      <c r="AH17" s="6">
        <v>10.8</v>
      </c>
      <c r="AI17" s="6">
        <v>10.8</v>
      </c>
      <c r="AJ17" s="6">
        <v>10.8</v>
      </c>
      <c r="AK17" s="6">
        <v>10.8</v>
      </c>
      <c r="AL17" s="6">
        <v>10.8</v>
      </c>
      <c r="AM17" s="6">
        <v>10.8</v>
      </c>
      <c r="AN17" s="6">
        <v>10.8</v>
      </c>
      <c r="AO17" s="6">
        <v>10.8</v>
      </c>
      <c r="AP17" s="6">
        <v>10.8</v>
      </c>
      <c r="AQ17" s="6">
        <v>10.8</v>
      </c>
      <c r="AR17" s="6">
        <v>10.8</v>
      </c>
      <c r="AS17" s="6">
        <v>10.8</v>
      </c>
      <c r="AT17" s="6">
        <v>10.8</v>
      </c>
      <c r="AU17" s="6">
        <v>10.8</v>
      </c>
      <c r="AV17" s="6">
        <v>10.8</v>
      </c>
      <c r="AW17" s="6">
        <v>10.8</v>
      </c>
      <c r="AX17" s="6">
        <v>10.8</v>
      </c>
      <c r="AY17" s="6">
        <v>10.8</v>
      </c>
      <c r="AZ17" s="6">
        <v>10.8</v>
      </c>
      <c r="BA17" s="6">
        <v>10.8</v>
      </c>
      <c r="BB17" s="6">
        <v>10.8</v>
      </c>
      <c r="BC17" s="6">
        <v>10.8</v>
      </c>
      <c r="BD17" s="6">
        <v>10.8</v>
      </c>
      <c r="BE17" s="6">
        <v>10.8</v>
      </c>
      <c r="BF17" s="6">
        <v>10.8</v>
      </c>
      <c r="BG17" s="6">
        <v>10.8</v>
      </c>
      <c r="BH17" s="6">
        <v>10.8</v>
      </c>
      <c r="BI17" s="6">
        <v>10.8</v>
      </c>
      <c r="BJ17" s="6">
        <v>10.8</v>
      </c>
      <c r="BK17" s="6">
        <v>10.8</v>
      </c>
      <c r="BL17" s="6">
        <v>10.8</v>
      </c>
      <c r="BM17" s="6">
        <v>10.8</v>
      </c>
      <c r="BN17" s="6">
        <v>10.8</v>
      </c>
      <c r="BO17" s="6">
        <v>10.8</v>
      </c>
      <c r="BP17" s="6">
        <v>10.8</v>
      </c>
      <c r="BQ17" s="6">
        <v>10.8</v>
      </c>
      <c r="BR17" s="6">
        <v>10.8</v>
      </c>
      <c r="BS17" s="6">
        <v>10.8</v>
      </c>
      <c r="BT17" s="6">
        <v>10.8</v>
      </c>
      <c r="BU17" s="6">
        <v>10.8</v>
      </c>
      <c r="BV17" s="6">
        <v>10.8</v>
      </c>
    </row>
    <row r="18" spans="1:74" x14ac:dyDescent="0.3">
      <c r="A18" s="1" t="s">
        <v>96</v>
      </c>
      <c r="B18" s="1" t="s">
        <v>19</v>
      </c>
      <c r="C18" s="5">
        <v>7290002824183</v>
      </c>
      <c r="D18" s="6">
        <v>10.7</v>
      </c>
      <c r="E18" s="6">
        <v>10.7</v>
      </c>
      <c r="F18" s="6">
        <v>10.7</v>
      </c>
      <c r="G18" s="6">
        <v>10.7</v>
      </c>
      <c r="H18" s="6">
        <v>10.7</v>
      </c>
      <c r="I18" s="6">
        <v>10.7</v>
      </c>
      <c r="J18" s="6">
        <v>10.7</v>
      </c>
      <c r="K18" s="6">
        <v>10.7</v>
      </c>
      <c r="L18" s="6">
        <v>10.7</v>
      </c>
      <c r="M18" s="6">
        <v>10.7</v>
      </c>
      <c r="N18" s="6">
        <v>10.7</v>
      </c>
      <c r="O18" s="6">
        <v>10.7</v>
      </c>
      <c r="P18" s="6">
        <v>10.7</v>
      </c>
      <c r="Q18" s="6">
        <v>10.7</v>
      </c>
      <c r="R18" s="6">
        <v>10.7</v>
      </c>
      <c r="S18" s="6">
        <v>10.7</v>
      </c>
      <c r="T18" s="6">
        <v>10.7</v>
      </c>
      <c r="U18" s="6">
        <v>10.7</v>
      </c>
      <c r="V18" s="6">
        <v>10.7</v>
      </c>
      <c r="W18" s="6">
        <v>10.7</v>
      </c>
      <c r="X18" s="6">
        <v>10.7</v>
      </c>
      <c r="Y18" s="6">
        <v>10.7</v>
      </c>
      <c r="Z18" s="6">
        <v>10.7</v>
      </c>
      <c r="AA18" s="6">
        <v>10.7</v>
      </c>
      <c r="AB18" s="6">
        <v>10.7</v>
      </c>
      <c r="AC18" s="6">
        <v>10.7</v>
      </c>
      <c r="AD18" s="6">
        <v>10.7</v>
      </c>
      <c r="AE18" s="6">
        <v>10.7</v>
      </c>
      <c r="AF18" s="6">
        <v>10.7</v>
      </c>
      <c r="AG18" s="6">
        <v>10.7</v>
      </c>
      <c r="AH18" s="6">
        <v>10.7</v>
      </c>
      <c r="AI18" s="6">
        <v>10.7</v>
      </c>
      <c r="AJ18" s="6">
        <v>10.7</v>
      </c>
      <c r="AK18" s="6">
        <v>10.7</v>
      </c>
      <c r="AL18" s="6">
        <v>10.7</v>
      </c>
      <c r="AM18" s="6">
        <v>10.7</v>
      </c>
      <c r="AN18" s="6">
        <v>10.7</v>
      </c>
      <c r="AO18" s="6">
        <v>10.7</v>
      </c>
      <c r="AP18" s="6">
        <v>10.7</v>
      </c>
      <c r="AQ18" s="6">
        <v>10.7</v>
      </c>
      <c r="AR18" s="6">
        <v>10.7</v>
      </c>
      <c r="AS18" s="6">
        <v>10.7</v>
      </c>
      <c r="AT18" s="6">
        <v>10.7</v>
      </c>
      <c r="AU18" s="6">
        <v>10.7</v>
      </c>
      <c r="AV18" s="6">
        <v>10.7</v>
      </c>
      <c r="AW18" s="6">
        <v>10.7</v>
      </c>
      <c r="AX18" s="6">
        <v>10.7</v>
      </c>
      <c r="AY18" s="6">
        <v>10.7</v>
      </c>
      <c r="AZ18" s="6">
        <v>10.7</v>
      </c>
      <c r="BA18" s="6">
        <v>10.7</v>
      </c>
      <c r="BB18" s="6">
        <v>10.7</v>
      </c>
      <c r="BC18" s="6">
        <v>10.7</v>
      </c>
      <c r="BD18" s="6">
        <v>10.7</v>
      </c>
      <c r="BE18" s="6">
        <v>10.7</v>
      </c>
      <c r="BF18" s="6">
        <v>10.7</v>
      </c>
      <c r="BG18" s="6">
        <v>10.7</v>
      </c>
      <c r="BH18" s="6">
        <v>10.7</v>
      </c>
      <c r="BI18" s="6">
        <v>10.7</v>
      </c>
      <c r="BJ18" s="6">
        <v>10.7</v>
      </c>
      <c r="BK18" s="6">
        <v>10.7</v>
      </c>
      <c r="BL18" s="6">
        <v>10.7</v>
      </c>
      <c r="BM18" s="6">
        <v>10.7</v>
      </c>
      <c r="BN18" s="6">
        <v>10.7</v>
      </c>
      <c r="BO18" s="6">
        <v>10.7</v>
      </c>
      <c r="BP18" s="6">
        <v>10.7</v>
      </c>
      <c r="BQ18" s="6">
        <v>10.7</v>
      </c>
      <c r="BR18" s="6">
        <v>10.7</v>
      </c>
      <c r="BS18" s="6">
        <v>10.7</v>
      </c>
      <c r="BT18" s="6">
        <v>10.7</v>
      </c>
      <c r="BU18" s="6">
        <v>10.7</v>
      </c>
      <c r="BV18" s="6">
        <v>10.7</v>
      </c>
    </row>
    <row r="19" spans="1:74" x14ac:dyDescent="0.3">
      <c r="A19" s="1" t="s">
        <v>96</v>
      </c>
      <c r="B19" s="1" t="s">
        <v>20</v>
      </c>
      <c r="C19" s="5">
        <v>7290106574977</v>
      </c>
      <c r="D19" s="6">
        <v>8.5</v>
      </c>
      <c r="E19" s="6">
        <v>8.5</v>
      </c>
      <c r="F19" s="6">
        <v>8.5</v>
      </c>
      <c r="G19" s="6">
        <v>8.5</v>
      </c>
      <c r="H19" s="6">
        <v>8.5</v>
      </c>
      <c r="I19" s="6">
        <v>8.5</v>
      </c>
      <c r="J19" s="6">
        <v>8.5</v>
      </c>
      <c r="K19" s="6">
        <v>8.5</v>
      </c>
      <c r="L19" s="6">
        <v>8.5</v>
      </c>
      <c r="M19" s="6">
        <v>8.5</v>
      </c>
      <c r="N19" s="6">
        <v>8.5</v>
      </c>
      <c r="O19" s="6">
        <v>8.5</v>
      </c>
      <c r="P19" s="6">
        <v>8.5</v>
      </c>
      <c r="Q19" s="6">
        <v>8.5</v>
      </c>
      <c r="R19" s="6">
        <v>8.5</v>
      </c>
      <c r="S19" s="6">
        <v>8.5</v>
      </c>
      <c r="T19" s="6">
        <v>8.5</v>
      </c>
      <c r="U19" s="6">
        <v>8.5</v>
      </c>
      <c r="V19" s="6">
        <v>9.9</v>
      </c>
      <c r="W19" s="6">
        <v>9.9</v>
      </c>
      <c r="X19" s="6">
        <v>9.9</v>
      </c>
      <c r="Y19" s="6">
        <v>9.9</v>
      </c>
      <c r="Z19" s="6">
        <v>8</v>
      </c>
      <c r="AA19" s="6">
        <v>8</v>
      </c>
      <c r="AB19" s="6">
        <v>8</v>
      </c>
      <c r="AC19" s="6">
        <v>8</v>
      </c>
      <c r="AD19" s="6">
        <v>8</v>
      </c>
      <c r="AE19" s="6">
        <v>8</v>
      </c>
      <c r="AF19" s="6">
        <v>8</v>
      </c>
      <c r="AG19" s="6">
        <v>8</v>
      </c>
      <c r="AH19" s="6">
        <v>8</v>
      </c>
      <c r="AI19" s="6">
        <v>8</v>
      </c>
      <c r="AJ19" s="6">
        <v>8</v>
      </c>
      <c r="AK19" s="6">
        <v>8</v>
      </c>
      <c r="AL19" s="6">
        <v>8</v>
      </c>
      <c r="AM19" s="6">
        <v>8</v>
      </c>
      <c r="AN19" s="6">
        <v>8</v>
      </c>
      <c r="AO19" s="6">
        <v>8</v>
      </c>
      <c r="AP19" s="6">
        <v>8</v>
      </c>
      <c r="AQ19" s="6">
        <v>8</v>
      </c>
      <c r="AR19" s="6">
        <v>8</v>
      </c>
      <c r="AS19" s="6">
        <v>8</v>
      </c>
      <c r="AT19" s="6">
        <v>8</v>
      </c>
      <c r="AU19" s="6">
        <v>8</v>
      </c>
      <c r="AV19" s="6">
        <v>8</v>
      </c>
      <c r="AW19" s="6">
        <v>9.9</v>
      </c>
      <c r="AX19" s="6">
        <v>9.9</v>
      </c>
      <c r="AY19" s="6">
        <v>9.9</v>
      </c>
      <c r="AZ19" s="6">
        <v>9.9</v>
      </c>
      <c r="BA19" s="6">
        <v>7.5</v>
      </c>
      <c r="BB19" s="6">
        <v>7.5</v>
      </c>
      <c r="BC19" s="6">
        <v>7.5</v>
      </c>
      <c r="BD19" s="6">
        <v>7.5</v>
      </c>
      <c r="BE19" s="6">
        <v>7.5</v>
      </c>
      <c r="BF19" s="6">
        <v>7.5</v>
      </c>
      <c r="BG19" s="6">
        <v>7.5</v>
      </c>
      <c r="BH19" s="6">
        <v>7.5</v>
      </c>
      <c r="BI19" s="6">
        <v>7.5</v>
      </c>
      <c r="BJ19" s="6">
        <v>7.5</v>
      </c>
      <c r="BK19" s="6">
        <v>7.5</v>
      </c>
      <c r="BL19" s="6">
        <v>7.5</v>
      </c>
      <c r="BM19" s="6">
        <v>7.5</v>
      </c>
      <c r="BN19" s="6">
        <v>7.5</v>
      </c>
      <c r="BO19" s="6">
        <v>7.5</v>
      </c>
      <c r="BP19" s="6">
        <v>7.5</v>
      </c>
      <c r="BQ19" s="6">
        <v>7.5</v>
      </c>
      <c r="BR19" s="6">
        <v>9.9</v>
      </c>
      <c r="BS19" s="6">
        <v>9</v>
      </c>
      <c r="BT19" s="6">
        <v>9</v>
      </c>
      <c r="BU19" s="6">
        <v>9</v>
      </c>
      <c r="BV19" s="6">
        <v>9</v>
      </c>
    </row>
    <row r="20" spans="1:74" x14ac:dyDescent="0.3">
      <c r="A20" s="1" t="s">
        <v>96</v>
      </c>
      <c r="B20" s="1" t="s">
        <v>21</v>
      </c>
      <c r="C20" s="5">
        <v>7290000076133</v>
      </c>
      <c r="D20" s="6">
        <v>8.5</v>
      </c>
      <c r="E20" s="6">
        <v>8.5</v>
      </c>
      <c r="F20" s="6">
        <v>8.5</v>
      </c>
      <c r="G20" s="6">
        <v>8.5</v>
      </c>
      <c r="H20" s="6">
        <v>8.5</v>
      </c>
      <c r="I20" s="6">
        <v>8.5</v>
      </c>
      <c r="J20" s="6">
        <v>8.5</v>
      </c>
      <c r="K20" s="6">
        <v>8.5</v>
      </c>
      <c r="L20" s="6">
        <v>8.5</v>
      </c>
      <c r="M20" s="6">
        <v>8.5</v>
      </c>
      <c r="N20" s="6">
        <v>8.5</v>
      </c>
      <c r="O20" s="6">
        <v>8.5</v>
      </c>
      <c r="P20" s="6">
        <v>8.5</v>
      </c>
      <c r="Q20" s="6">
        <v>8.5</v>
      </c>
      <c r="R20" s="6">
        <v>8.5</v>
      </c>
      <c r="S20" s="6">
        <v>8.5</v>
      </c>
      <c r="T20" s="6">
        <v>8.5</v>
      </c>
      <c r="U20" s="6">
        <v>8.5</v>
      </c>
      <c r="V20" s="6">
        <v>9.9</v>
      </c>
      <c r="W20" s="6">
        <v>9.9</v>
      </c>
      <c r="X20" s="6">
        <v>9.9</v>
      </c>
      <c r="Y20" s="6">
        <v>9.9</v>
      </c>
      <c r="Z20" s="6">
        <v>9.9</v>
      </c>
      <c r="AA20" s="6">
        <v>9.9</v>
      </c>
      <c r="AB20" s="6">
        <v>9.9</v>
      </c>
      <c r="AC20" s="6">
        <v>9.9</v>
      </c>
      <c r="AD20" s="6">
        <v>9.9</v>
      </c>
      <c r="AE20" s="6">
        <v>9.9</v>
      </c>
      <c r="AF20" s="6">
        <v>9.9</v>
      </c>
      <c r="AG20" s="6">
        <v>9.9</v>
      </c>
      <c r="AH20" s="6">
        <v>9.9</v>
      </c>
      <c r="AI20" s="6">
        <v>9.9</v>
      </c>
      <c r="AJ20" s="6">
        <v>9.9</v>
      </c>
      <c r="AK20" s="6">
        <v>9.9</v>
      </c>
      <c r="AL20" s="6">
        <v>9.9</v>
      </c>
      <c r="AM20" s="6">
        <v>9.9</v>
      </c>
      <c r="AN20" s="6">
        <v>9.9</v>
      </c>
      <c r="AO20" s="6">
        <v>9.9</v>
      </c>
      <c r="AP20" s="6">
        <v>9.9</v>
      </c>
      <c r="AQ20" s="6">
        <v>9.9</v>
      </c>
      <c r="AR20" s="6">
        <v>9.9</v>
      </c>
      <c r="AS20" s="6">
        <v>9.9</v>
      </c>
      <c r="AT20" s="6">
        <v>9.9</v>
      </c>
      <c r="AU20" s="6">
        <v>9.9</v>
      </c>
      <c r="AV20" s="6">
        <v>9.9</v>
      </c>
      <c r="AW20" s="6">
        <v>9.9</v>
      </c>
      <c r="AX20" s="6">
        <v>9.9</v>
      </c>
      <c r="AY20" s="6">
        <v>9.9</v>
      </c>
      <c r="AZ20" s="6">
        <v>9.9</v>
      </c>
      <c r="BA20" s="6">
        <v>9.9</v>
      </c>
      <c r="BB20" s="6">
        <v>9.9</v>
      </c>
      <c r="BC20" s="6">
        <v>9.9</v>
      </c>
      <c r="BD20" s="6">
        <v>9.9</v>
      </c>
      <c r="BE20" s="6">
        <v>9.9</v>
      </c>
      <c r="BF20" s="6">
        <v>9.9</v>
      </c>
      <c r="BG20" s="6">
        <v>9.9</v>
      </c>
      <c r="BH20" s="6">
        <v>9.9</v>
      </c>
      <c r="BI20" s="6">
        <v>9.9</v>
      </c>
      <c r="BJ20" s="6">
        <v>9.9</v>
      </c>
      <c r="BK20" s="6">
        <v>9.9</v>
      </c>
      <c r="BL20" s="6">
        <v>9.9</v>
      </c>
      <c r="BM20" s="6">
        <v>9.9</v>
      </c>
      <c r="BN20" s="6">
        <v>9.9</v>
      </c>
      <c r="BO20" s="6">
        <v>9.9</v>
      </c>
      <c r="BP20" s="6">
        <v>9.9</v>
      </c>
      <c r="BQ20" s="6">
        <v>9.9</v>
      </c>
      <c r="BR20" s="6">
        <v>9.9</v>
      </c>
      <c r="BS20" s="6">
        <v>9</v>
      </c>
      <c r="BT20" s="6">
        <v>9</v>
      </c>
      <c r="BU20" s="6">
        <v>9</v>
      </c>
      <c r="BV20" s="6">
        <v>9</v>
      </c>
    </row>
    <row r="21" spans="1:74" x14ac:dyDescent="0.3">
      <c r="A21" s="1" t="s">
        <v>96</v>
      </c>
      <c r="B21" s="1" t="s">
        <v>22</v>
      </c>
      <c r="C21" s="5">
        <v>7290000211442</v>
      </c>
      <c r="D21" s="6">
        <v>9.9</v>
      </c>
      <c r="E21" s="6">
        <v>9.9</v>
      </c>
      <c r="F21" s="6">
        <v>9.9</v>
      </c>
      <c r="G21" s="6">
        <v>9.9</v>
      </c>
      <c r="H21" s="6">
        <v>9.9</v>
      </c>
      <c r="I21" s="6">
        <v>9.9</v>
      </c>
      <c r="J21" s="6">
        <v>9.9</v>
      </c>
      <c r="K21" s="6">
        <v>9.9</v>
      </c>
      <c r="L21" s="6">
        <v>9.9</v>
      </c>
      <c r="M21" s="6">
        <v>9.9</v>
      </c>
      <c r="N21" s="6">
        <v>9.9</v>
      </c>
      <c r="O21" s="6">
        <v>9.9</v>
      </c>
      <c r="P21" s="6">
        <v>9.9</v>
      </c>
      <c r="Q21" s="6">
        <v>9.9</v>
      </c>
      <c r="R21" s="6">
        <v>9.9</v>
      </c>
      <c r="S21" s="6">
        <v>9.9</v>
      </c>
      <c r="T21" s="6">
        <v>9.9</v>
      </c>
      <c r="U21" s="6">
        <v>9.9</v>
      </c>
      <c r="V21" s="6">
        <v>10.9</v>
      </c>
      <c r="W21" s="6">
        <v>10</v>
      </c>
      <c r="X21" s="6">
        <v>10</v>
      </c>
      <c r="Y21" s="6">
        <v>10</v>
      </c>
      <c r="Z21" s="6">
        <v>10</v>
      </c>
      <c r="AA21" s="6">
        <v>10</v>
      </c>
      <c r="AB21" s="6">
        <v>10</v>
      </c>
      <c r="AC21" s="6">
        <v>10</v>
      </c>
      <c r="AD21" s="6">
        <v>10</v>
      </c>
      <c r="AE21" s="6">
        <v>10</v>
      </c>
      <c r="AF21" s="6">
        <v>10</v>
      </c>
      <c r="AG21" s="6">
        <v>10</v>
      </c>
      <c r="AH21" s="6">
        <v>10</v>
      </c>
      <c r="AI21" s="6">
        <v>10</v>
      </c>
      <c r="AJ21" s="6">
        <v>10</v>
      </c>
      <c r="AK21" s="6">
        <v>10</v>
      </c>
      <c r="AL21" s="6">
        <v>10</v>
      </c>
      <c r="AM21" s="6">
        <v>10</v>
      </c>
      <c r="AN21" s="6">
        <v>8.9700000000000006</v>
      </c>
      <c r="AO21" s="6">
        <v>8.9700000000000006</v>
      </c>
      <c r="AP21" s="6">
        <v>8.9700000000000006</v>
      </c>
      <c r="AQ21" s="6">
        <v>8.9700000000000006</v>
      </c>
      <c r="AR21" s="6">
        <v>9.5666666666667002</v>
      </c>
      <c r="AS21" s="6">
        <v>7.63</v>
      </c>
      <c r="AT21" s="6">
        <v>7.63</v>
      </c>
      <c r="AU21" s="6">
        <v>7.63</v>
      </c>
      <c r="AV21" s="6">
        <v>7.63</v>
      </c>
      <c r="AW21" s="6">
        <v>9.5666666666667002</v>
      </c>
      <c r="AX21" s="6">
        <v>9.5666666666667002</v>
      </c>
      <c r="AY21" s="6">
        <v>8.9</v>
      </c>
      <c r="AZ21" s="6">
        <v>8.9</v>
      </c>
      <c r="BA21" s="6">
        <v>8.9</v>
      </c>
      <c r="BB21" s="6">
        <v>8.9</v>
      </c>
      <c r="BC21" s="6">
        <v>8.9</v>
      </c>
      <c r="BD21" s="6">
        <v>8.9</v>
      </c>
      <c r="BE21" s="6">
        <v>8.9</v>
      </c>
      <c r="BF21" s="6">
        <v>8.9</v>
      </c>
      <c r="BG21" s="6">
        <v>8.9</v>
      </c>
      <c r="BH21" s="6">
        <v>8.9</v>
      </c>
      <c r="BI21" s="6">
        <v>8.9</v>
      </c>
      <c r="BJ21" s="6">
        <v>8.9</v>
      </c>
      <c r="BK21" s="6">
        <v>8.9</v>
      </c>
      <c r="BL21" s="6">
        <v>8.9</v>
      </c>
      <c r="BM21" s="6">
        <v>8.9</v>
      </c>
      <c r="BN21" s="6">
        <v>8.9</v>
      </c>
      <c r="BO21" s="6">
        <v>8.9</v>
      </c>
      <c r="BP21" s="6">
        <v>8.9</v>
      </c>
      <c r="BQ21" s="6">
        <v>8.9</v>
      </c>
      <c r="BR21" s="6">
        <v>9.9</v>
      </c>
      <c r="BS21" s="6">
        <v>9.9</v>
      </c>
      <c r="BT21" s="6">
        <v>9.9</v>
      </c>
      <c r="BU21" s="6">
        <v>9.9</v>
      </c>
      <c r="BV21" s="6">
        <v>9.9</v>
      </c>
    </row>
    <row r="22" spans="1:74" x14ac:dyDescent="0.3">
      <c r="A22" s="1" t="s">
        <v>96</v>
      </c>
      <c r="B22" s="1" t="s">
        <v>23</v>
      </c>
      <c r="C22" s="5">
        <v>7290003643004</v>
      </c>
      <c r="D22" s="6">
        <v>14.9</v>
      </c>
      <c r="E22" s="6">
        <v>14.9</v>
      </c>
      <c r="F22" s="6">
        <v>14.9</v>
      </c>
      <c r="G22" s="6">
        <v>14.9</v>
      </c>
      <c r="H22" s="6">
        <v>14.9</v>
      </c>
      <c r="I22" s="6">
        <v>14.9</v>
      </c>
      <c r="J22" s="6">
        <v>14.9</v>
      </c>
      <c r="K22" s="6">
        <v>14.9</v>
      </c>
      <c r="L22" s="6">
        <v>14.9</v>
      </c>
      <c r="M22" s="6">
        <v>14.9</v>
      </c>
      <c r="N22" s="6">
        <v>14.9</v>
      </c>
      <c r="O22" s="6">
        <v>14.9</v>
      </c>
      <c r="P22" s="6">
        <v>14.9</v>
      </c>
      <c r="Q22" s="6">
        <v>14.9</v>
      </c>
      <c r="R22" s="6">
        <v>14.9</v>
      </c>
      <c r="S22" s="6">
        <v>14.9</v>
      </c>
      <c r="T22" s="6">
        <v>13</v>
      </c>
      <c r="U22" s="6">
        <v>13</v>
      </c>
      <c r="V22" s="6">
        <v>12.9</v>
      </c>
      <c r="W22" s="6">
        <v>12.9</v>
      </c>
      <c r="X22" s="6">
        <v>12.9</v>
      </c>
      <c r="Y22" s="6">
        <v>12.9</v>
      </c>
      <c r="Z22" s="6">
        <v>12.9</v>
      </c>
      <c r="AA22" s="6">
        <v>12.9</v>
      </c>
      <c r="AB22" s="6">
        <v>12.9</v>
      </c>
      <c r="AC22" s="6">
        <v>12.9</v>
      </c>
      <c r="AD22" s="6">
        <v>12.9</v>
      </c>
      <c r="AE22" s="6">
        <v>12.9</v>
      </c>
      <c r="AF22" s="6">
        <v>12.9</v>
      </c>
      <c r="AG22" s="6">
        <v>12.9</v>
      </c>
      <c r="AH22" s="6">
        <v>12.9</v>
      </c>
      <c r="AI22" s="6">
        <v>12.9</v>
      </c>
      <c r="AJ22" s="6">
        <v>12.9</v>
      </c>
      <c r="AK22" s="6">
        <v>12.9</v>
      </c>
      <c r="AL22" s="6">
        <v>12.9</v>
      </c>
      <c r="AM22" s="6">
        <v>12.9</v>
      </c>
      <c r="AN22" s="6">
        <v>12.9</v>
      </c>
      <c r="AO22" s="6">
        <v>12.9</v>
      </c>
      <c r="AP22" s="6">
        <v>12.9</v>
      </c>
      <c r="AQ22" s="6">
        <v>12.9</v>
      </c>
      <c r="AR22" s="6">
        <v>12.9</v>
      </c>
      <c r="AS22" s="6">
        <v>12.9</v>
      </c>
      <c r="AT22" s="6">
        <v>12.9</v>
      </c>
      <c r="AU22" s="6">
        <v>12.9</v>
      </c>
      <c r="AV22" s="6">
        <v>12.9</v>
      </c>
      <c r="AW22" s="6">
        <v>14.9</v>
      </c>
      <c r="AX22" s="6">
        <v>14.9</v>
      </c>
      <c r="AY22" s="6">
        <v>12.9</v>
      </c>
      <c r="AZ22" s="6">
        <v>12.9</v>
      </c>
      <c r="BA22" s="6">
        <v>12.9</v>
      </c>
      <c r="BB22" s="6">
        <v>12.9</v>
      </c>
      <c r="BC22" s="6">
        <v>12.9</v>
      </c>
      <c r="BD22" s="6">
        <v>12.9</v>
      </c>
      <c r="BE22" s="6">
        <v>12.9</v>
      </c>
      <c r="BF22" s="6">
        <v>12.9</v>
      </c>
      <c r="BG22" s="6">
        <v>12.9</v>
      </c>
      <c r="BH22" s="6">
        <v>12.9</v>
      </c>
      <c r="BI22" s="6">
        <v>12.9</v>
      </c>
      <c r="BJ22" s="6">
        <v>12.9</v>
      </c>
      <c r="BK22" s="6">
        <v>12.9</v>
      </c>
      <c r="BL22" s="6">
        <v>12.9</v>
      </c>
      <c r="BM22" s="6">
        <v>12.9</v>
      </c>
      <c r="BN22" s="6">
        <v>12.9</v>
      </c>
      <c r="BO22" s="6">
        <v>12.9</v>
      </c>
      <c r="BP22" s="6">
        <v>12.9</v>
      </c>
      <c r="BQ22" s="6">
        <v>12.9</v>
      </c>
      <c r="BR22" s="6">
        <v>12.9</v>
      </c>
      <c r="BS22" s="6">
        <v>14.9</v>
      </c>
      <c r="BT22" s="6">
        <v>14.9</v>
      </c>
      <c r="BU22" s="6">
        <v>14.9</v>
      </c>
      <c r="BV22" s="6">
        <v>14.9</v>
      </c>
    </row>
    <row r="23" spans="1:74" x14ac:dyDescent="0.3">
      <c r="A23" s="1" t="s">
        <v>96</v>
      </c>
      <c r="B23" s="1" t="s">
        <v>25</v>
      </c>
      <c r="C23" s="5">
        <v>7290100700396</v>
      </c>
      <c r="D23" s="6">
        <v>10</v>
      </c>
      <c r="E23" s="6">
        <v>10</v>
      </c>
      <c r="F23" s="6">
        <v>10</v>
      </c>
      <c r="G23" s="6">
        <v>10</v>
      </c>
      <c r="H23" s="6">
        <v>10</v>
      </c>
      <c r="I23" s="6">
        <v>9</v>
      </c>
      <c r="J23" s="6">
        <v>9</v>
      </c>
      <c r="K23" s="6">
        <v>9</v>
      </c>
      <c r="L23" s="6">
        <v>9</v>
      </c>
      <c r="M23" s="6">
        <v>9</v>
      </c>
      <c r="N23" s="6">
        <v>9</v>
      </c>
      <c r="O23" s="6">
        <v>9</v>
      </c>
      <c r="P23" s="6">
        <v>10</v>
      </c>
      <c r="Q23" s="6">
        <v>10</v>
      </c>
      <c r="R23" s="6">
        <v>10</v>
      </c>
      <c r="S23" s="6">
        <v>10</v>
      </c>
      <c r="T23" s="6">
        <v>10</v>
      </c>
      <c r="U23" s="6">
        <v>10</v>
      </c>
      <c r="V23" s="6">
        <v>10</v>
      </c>
      <c r="W23" s="6">
        <v>10</v>
      </c>
      <c r="X23" s="6">
        <v>10</v>
      </c>
      <c r="Y23" s="6">
        <v>10</v>
      </c>
      <c r="Z23" s="6">
        <v>10</v>
      </c>
      <c r="AA23" s="6">
        <v>10</v>
      </c>
      <c r="AB23" s="6">
        <v>10</v>
      </c>
      <c r="AC23" s="6">
        <v>10</v>
      </c>
      <c r="AD23" s="6">
        <v>10</v>
      </c>
      <c r="AE23" s="6">
        <v>10</v>
      </c>
      <c r="AF23" s="6">
        <v>10</v>
      </c>
      <c r="AG23" s="6">
        <v>10</v>
      </c>
      <c r="AH23" s="6">
        <v>10</v>
      </c>
      <c r="AI23" s="6">
        <v>10</v>
      </c>
      <c r="AJ23" s="6">
        <v>10</v>
      </c>
      <c r="AK23" s="6">
        <v>10</v>
      </c>
      <c r="AL23" s="6">
        <v>10</v>
      </c>
      <c r="AM23" s="6">
        <v>10</v>
      </c>
      <c r="AN23" s="6">
        <v>10</v>
      </c>
      <c r="AO23" s="6">
        <v>10</v>
      </c>
      <c r="AP23" s="6">
        <v>10</v>
      </c>
      <c r="AQ23" s="6">
        <v>10</v>
      </c>
      <c r="AR23" s="6">
        <v>10</v>
      </c>
      <c r="AS23" s="6">
        <v>10</v>
      </c>
      <c r="AT23" s="6">
        <v>10</v>
      </c>
      <c r="AU23" s="6">
        <v>10</v>
      </c>
      <c r="AV23" s="6">
        <v>10</v>
      </c>
      <c r="AW23" s="6">
        <v>11.9</v>
      </c>
      <c r="AX23" s="6">
        <v>11.9</v>
      </c>
      <c r="AY23" s="6">
        <v>10</v>
      </c>
      <c r="AZ23" s="6">
        <v>10</v>
      </c>
      <c r="BA23" s="6">
        <v>10</v>
      </c>
      <c r="BB23" s="6">
        <v>10</v>
      </c>
      <c r="BC23" s="6">
        <v>10</v>
      </c>
      <c r="BD23" s="6">
        <v>10</v>
      </c>
      <c r="BE23" s="6">
        <v>10</v>
      </c>
      <c r="BF23" s="6">
        <v>10</v>
      </c>
      <c r="BG23" s="6">
        <v>10</v>
      </c>
      <c r="BH23" s="6">
        <v>10</v>
      </c>
      <c r="BI23" s="6">
        <v>10</v>
      </c>
      <c r="BJ23" s="6">
        <v>10</v>
      </c>
      <c r="BK23" s="6">
        <v>10</v>
      </c>
      <c r="BL23" s="6">
        <v>10</v>
      </c>
      <c r="BM23" s="6">
        <v>10</v>
      </c>
      <c r="BN23" s="6">
        <v>10</v>
      </c>
      <c r="BO23" s="6">
        <v>10</v>
      </c>
      <c r="BP23" s="6">
        <v>10</v>
      </c>
      <c r="BQ23" s="6">
        <v>10</v>
      </c>
      <c r="BR23" s="6">
        <v>10</v>
      </c>
      <c r="BS23" s="6">
        <v>10</v>
      </c>
      <c r="BT23" s="6">
        <v>10</v>
      </c>
      <c r="BU23" s="6">
        <v>10</v>
      </c>
      <c r="BV23" s="6">
        <v>10</v>
      </c>
    </row>
    <row r="24" spans="1:74" x14ac:dyDescent="0.3">
      <c r="A24" s="1" t="s">
        <v>96</v>
      </c>
      <c r="B24" s="1" t="s">
        <v>26</v>
      </c>
      <c r="C24" s="5">
        <v>7290000057118</v>
      </c>
      <c r="D24" s="6">
        <v>23.9</v>
      </c>
      <c r="E24" s="6">
        <v>23.9</v>
      </c>
      <c r="F24" s="6">
        <v>23.9</v>
      </c>
      <c r="G24" s="6">
        <v>23.9</v>
      </c>
      <c r="H24" s="6">
        <v>23.9</v>
      </c>
      <c r="I24" s="6">
        <v>23.9</v>
      </c>
      <c r="J24" s="6">
        <v>23.9</v>
      </c>
      <c r="K24" s="6">
        <v>23.9</v>
      </c>
      <c r="L24" s="6">
        <v>23.9</v>
      </c>
      <c r="M24" s="6">
        <v>23.9</v>
      </c>
      <c r="N24" s="6">
        <v>23.9</v>
      </c>
      <c r="O24" s="6">
        <v>23.9</v>
      </c>
      <c r="P24" s="6">
        <v>23.9</v>
      </c>
      <c r="Q24" s="6">
        <v>23.9</v>
      </c>
      <c r="R24" s="6">
        <v>19.899999999999999</v>
      </c>
      <c r="S24" s="6">
        <v>19.899999999999999</v>
      </c>
      <c r="T24" s="6">
        <v>19.899999999999999</v>
      </c>
      <c r="U24" s="6">
        <v>19.899999999999999</v>
      </c>
      <c r="V24" s="6">
        <v>19.899999999999999</v>
      </c>
      <c r="W24" s="6">
        <v>19.899999999999999</v>
      </c>
      <c r="X24" s="6">
        <v>19.899999999999999</v>
      </c>
      <c r="Y24" s="6">
        <v>19.899999999999999</v>
      </c>
      <c r="Z24" s="6">
        <v>19.899999999999999</v>
      </c>
      <c r="AA24" s="6">
        <v>19.899999999999999</v>
      </c>
      <c r="AB24" s="6">
        <v>19.899999999999999</v>
      </c>
      <c r="AC24" s="6">
        <v>19.899999999999999</v>
      </c>
      <c r="AD24" s="6">
        <v>19.899999999999999</v>
      </c>
      <c r="AE24" s="6">
        <v>19.899999999999999</v>
      </c>
      <c r="AF24" s="6">
        <v>19.899999999999999</v>
      </c>
      <c r="AG24" s="6">
        <v>19.899999999999999</v>
      </c>
      <c r="AH24" s="6">
        <v>19.899999999999999</v>
      </c>
      <c r="AI24" s="6">
        <v>19.899999999999999</v>
      </c>
      <c r="AJ24" s="6">
        <v>19.899999999999999</v>
      </c>
      <c r="AK24" s="6">
        <v>19.899999999999999</v>
      </c>
      <c r="AL24" s="6">
        <v>19.899999999999999</v>
      </c>
      <c r="AM24" s="6">
        <v>19.899999999999999</v>
      </c>
      <c r="AN24" s="6">
        <v>19.899999999999999</v>
      </c>
      <c r="AO24" s="6">
        <v>19.899999999999999</v>
      </c>
      <c r="AP24" s="6">
        <v>19.899999999999999</v>
      </c>
      <c r="AQ24" s="6">
        <v>19.899999999999999</v>
      </c>
      <c r="AR24" s="6">
        <v>19.899999999999999</v>
      </c>
      <c r="AS24" s="6">
        <v>19.899999999999999</v>
      </c>
      <c r="AT24" s="6">
        <v>19.899999999999999</v>
      </c>
      <c r="AU24" s="6">
        <v>19.899999999999999</v>
      </c>
      <c r="AV24" s="6">
        <v>19.899999999999999</v>
      </c>
      <c r="AW24" s="6">
        <v>23.9</v>
      </c>
      <c r="AX24" s="6">
        <v>19.899999999999999</v>
      </c>
      <c r="AY24" s="6">
        <v>19.899999999999999</v>
      </c>
      <c r="AZ24" s="6">
        <v>19.899999999999999</v>
      </c>
      <c r="BA24" s="6">
        <v>19.899999999999999</v>
      </c>
      <c r="BB24" s="6">
        <v>19.899999999999999</v>
      </c>
      <c r="BC24" s="6">
        <v>19.899999999999999</v>
      </c>
      <c r="BD24" s="6">
        <v>19.899999999999999</v>
      </c>
      <c r="BE24" s="6">
        <v>19.899999999999999</v>
      </c>
      <c r="BF24" s="6">
        <v>19.899999999999999</v>
      </c>
      <c r="BG24" s="6">
        <v>19.899999999999999</v>
      </c>
      <c r="BH24" s="6">
        <v>19.899999999999999</v>
      </c>
      <c r="BI24" s="6">
        <v>19.899999999999999</v>
      </c>
      <c r="BJ24" s="6">
        <v>19.899999999999999</v>
      </c>
      <c r="BK24" s="6">
        <v>19.899999999999999</v>
      </c>
      <c r="BL24" s="6">
        <v>23.9</v>
      </c>
      <c r="BM24" s="6">
        <v>23.9</v>
      </c>
      <c r="BN24" s="6">
        <v>23.9</v>
      </c>
      <c r="BO24" s="6">
        <v>23.9</v>
      </c>
      <c r="BP24" s="6">
        <v>23.9</v>
      </c>
      <c r="BQ24" s="6">
        <v>23.9</v>
      </c>
      <c r="BR24" s="6">
        <v>23.9</v>
      </c>
      <c r="BS24" s="6">
        <v>23.9</v>
      </c>
      <c r="BT24" s="6">
        <v>23.9</v>
      </c>
      <c r="BU24" s="6">
        <v>23.9</v>
      </c>
      <c r="BV24" s="6">
        <v>23.9</v>
      </c>
    </row>
    <row r="25" spans="1:74" x14ac:dyDescent="0.3">
      <c r="A25" s="1" t="s">
        <v>96</v>
      </c>
      <c r="B25" s="1" t="s">
        <v>27</v>
      </c>
      <c r="C25" s="5">
        <v>7290102394463</v>
      </c>
      <c r="D25" s="6">
        <v>25.5</v>
      </c>
      <c r="E25" s="6">
        <v>25.5</v>
      </c>
      <c r="F25" s="6">
        <v>25.5</v>
      </c>
      <c r="G25" s="6">
        <v>25.5</v>
      </c>
      <c r="H25" s="6">
        <v>25.5</v>
      </c>
      <c r="I25" s="6">
        <v>25.5</v>
      </c>
      <c r="J25" s="6">
        <v>25.5</v>
      </c>
      <c r="K25" s="6">
        <v>25.5</v>
      </c>
      <c r="L25" s="6">
        <v>25.5</v>
      </c>
      <c r="M25" s="6">
        <v>25.5</v>
      </c>
      <c r="N25" s="6">
        <v>25.5</v>
      </c>
      <c r="O25" s="6">
        <v>25.5</v>
      </c>
      <c r="P25" s="6">
        <v>25.5</v>
      </c>
      <c r="Q25" s="6">
        <v>25.5</v>
      </c>
      <c r="R25" s="6">
        <v>25.5</v>
      </c>
      <c r="S25" s="6">
        <v>25.5</v>
      </c>
      <c r="T25" s="6">
        <v>25.5</v>
      </c>
      <c r="U25" s="6">
        <v>25.5</v>
      </c>
      <c r="V25" s="6">
        <v>25.5</v>
      </c>
      <c r="W25" s="6">
        <v>25.5</v>
      </c>
      <c r="X25" s="6">
        <v>27.9</v>
      </c>
      <c r="Y25" s="6">
        <v>25.9</v>
      </c>
      <c r="Z25" s="6">
        <v>25.9</v>
      </c>
      <c r="AA25" s="6">
        <v>25.9</v>
      </c>
      <c r="AB25" s="6">
        <v>25.9</v>
      </c>
      <c r="AC25" s="6">
        <v>25.9</v>
      </c>
      <c r="AD25" s="6">
        <v>25.9</v>
      </c>
      <c r="AE25" s="6">
        <v>25.9</v>
      </c>
      <c r="AF25" s="6">
        <v>25.9</v>
      </c>
      <c r="AG25" s="6">
        <v>25.9</v>
      </c>
      <c r="AH25" s="6">
        <v>25.9</v>
      </c>
      <c r="AI25" s="6">
        <v>25.9</v>
      </c>
      <c r="AJ25" s="6">
        <v>25.9</v>
      </c>
      <c r="AK25" s="6">
        <v>25.9</v>
      </c>
      <c r="AL25" s="6">
        <v>25.9</v>
      </c>
      <c r="AM25" s="6">
        <v>25.9</v>
      </c>
      <c r="AN25" s="6">
        <v>25.9</v>
      </c>
      <c r="AO25" s="6">
        <v>25.9</v>
      </c>
      <c r="AP25" s="6">
        <v>25.9</v>
      </c>
      <c r="AQ25" s="6">
        <v>25.9</v>
      </c>
      <c r="AR25" s="6">
        <v>25.9</v>
      </c>
      <c r="AS25" s="6">
        <v>25.9</v>
      </c>
      <c r="AT25" s="6">
        <v>25.9</v>
      </c>
      <c r="AU25" s="6">
        <v>25.9</v>
      </c>
      <c r="AV25" s="6">
        <v>25.9</v>
      </c>
      <c r="AW25" s="6">
        <v>27.9</v>
      </c>
      <c r="AX25" s="6">
        <v>27.9</v>
      </c>
      <c r="AY25" s="6">
        <v>27.9</v>
      </c>
      <c r="AZ25" s="6">
        <v>27.9</v>
      </c>
      <c r="BA25" s="6">
        <v>25.9</v>
      </c>
      <c r="BB25" s="6">
        <v>25.9</v>
      </c>
      <c r="BC25" s="6">
        <v>25.9</v>
      </c>
      <c r="BD25" s="6">
        <v>25.9</v>
      </c>
      <c r="BE25" s="6">
        <v>25.9</v>
      </c>
      <c r="BF25" s="6">
        <v>25.9</v>
      </c>
      <c r="BG25" s="6">
        <v>25.9</v>
      </c>
      <c r="BH25" s="6">
        <v>25.9</v>
      </c>
      <c r="BI25" s="6">
        <v>25.9</v>
      </c>
      <c r="BJ25" s="6">
        <v>25.9</v>
      </c>
      <c r="BK25" s="6">
        <v>25.9</v>
      </c>
      <c r="BL25" s="6">
        <v>25.9</v>
      </c>
      <c r="BM25" s="6">
        <v>25.9</v>
      </c>
      <c r="BN25" s="6">
        <v>25.9</v>
      </c>
      <c r="BO25" s="6">
        <v>25.9</v>
      </c>
      <c r="BP25" s="6">
        <v>25.9</v>
      </c>
      <c r="BQ25" s="6">
        <v>25.9</v>
      </c>
      <c r="BR25" s="6">
        <v>27.9</v>
      </c>
      <c r="BS25" s="6">
        <v>27.9</v>
      </c>
      <c r="BT25" s="6">
        <v>27.9</v>
      </c>
      <c r="BU25" s="6">
        <v>27.9</v>
      </c>
      <c r="BV25" s="6">
        <v>27.9</v>
      </c>
    </row>
    <row r="26" spans="1:74" x14ac:dyDescent="0.3">
      <c r="A26" s="1" t="s">
        <v>96</v>
      </c>
      <c r="B26" s="1" t="s">
        <v>28</v>
      </c>
      <c r="C26" s="5">
        <v>7290000111186</v>
      </c>
      <c r="D26" s="6">
        <v>8.9</v>
      </c>
      <c r="E26" s="6">
        <v>8.9</v>
      </c>
      <c r="F26" s="6">
        <v>8.9</v>
      </c>
      <c r="G26" s="6">
        <v>8.9</v>
      </c>
      <c r="H26" s="6">
        <v>8.9</v>
      </c>
      <c r="I26" s="6">
        <v>8.9</v>
      </c>
      <c r="J26" s="6">
        <v>8.9</v>
      </c>
      <c r="K26" s="6">
        <v>8.9</v>
      </c>
      <c r="L26" s="6">
        <v>8.9</v>
      </c>
      <c r="M26" s="6">
        <v>8.9</v>
      </c>
      <c r="N26" s="6">
        <v>8.9</v>
      </c>
      <c r="O26" s="6">
        <v>8.9</v>
      </c>
      <c r="P26" s="6">
        <v>8.9</v>
      </c>
      <c r="Q26" s="6">
        <v>8.9</v>
      </c>
      <c r="R26" s="6">
        <v>8.9</v>
      </c>
      <c r="S26" s="6">
        <v>8.9</v>
      </c>
      <c r="T26" s="6">
        <v>8.9</v>
      </c>
      <c r="U26" s="6">
        <v>8.9</v>
      </c>
      <c r="V26" s="6">
        <v>8.9</v>
      </c>
      <c r="W26" s="6">
        <v>8.9</v>
      </c>
      <c r="X26" s="6">
        <v>8.9</v>
      </c>
      <c r="Y26" s="6">
        <v>8.9</v>
      </c>
      <c r="Z26" s="6">
        <v>8.9</v>
      </c>
      <c r="AA26" s="6">
        <v>8.9</v>
      </c>
      <c r="AB26" s="6">
        <v>8.9</v>
      </c>
      <c r="AC26" s="6">
        <v>8.9</v>
      </c>
      <c r="AD26" s="6">
        <v>8.9</v>
      </c>
      <c r="AE26" s="6">
        <v>8.9</v>
      </c>
      <c r="AF26" s="6">
        <v>8.9</v>
      </c>
      <c r="AG26" s="6">
        <v>8.9</v>
      </c>
      <c r="AH26" s="6">
        <v>8.9</v>
      </c>
      <c r="AI26" s="6">
        <v>8.9</v>
      </c>
      <c r="AJ26" s="6">
        <v>8.9</v>
      </c>
      <c r="AK26" s="6">
        <v>8.9</v>
      </c>
      <c r="AL26" s="6">
        <v>8.9</v>
      </c>
      <c r="AM26" s="6">
        <v>8.9</v>
      </c>
      <c r="AN26" s="6">
        <v>8.9</v>
      </c>
      <c r="AO26" s="6">
        <v>8.9</v>
      </c>
      <c r="AP26" s="6">
        <v>8.9</v>
      </c>
      <c r="AQ26" s="6">
        <v>8.9</v>
      </c>
      <c r="AR26" s="6">
        <v>8.9</v>
      </c>
      <c r="AS26" s="6">
        <v>8.9</v>
      </c>
      <c r="AT26" s="6">
        <v>8.9</v>
      </c>
      <c r="AU26" s="6">
        <v>8.9</v>
      </c>
      <c r="AV26" s="6">
        <v>8.9</v>
      </c>
      <c r="AW26" s="6">
        <v>8.9</v>
      </c>
      <c r="AX26" s="6">
        <v>8.9</v>
      </c>
      <c r="AY26" s="6">
        <v>9.3000000000000007</v>
      </c>
      <c r="AZ26" s="6">
        <v>9.3000000000000007</v>
      </c>
      <c r="BA26" s="6">
        <v>9.3000000000000007</v>
      </c>
      <c r="BB26" s="6">
        <v>9.3000000000000007</v>
      </c>
      <c r="BC26" s="6">
        <v>9.3000000000000007</v>
      </c>
      <c r="BD26" s="6">
        <v>9.3000000000000007</v>
      </c>
      <c r="BE26" s="6">
        <v>9.3000000000000007</v>
      </c>
      <c r="BF26" s="6">
        <v>9.3000000000000007</v>
      </c>
      <c r="BG26" s="6">
        <v>9.3000000000000007</v>
      </c>
      <c r="BH26" s="6">
        <v>9.5</v>
      </c>
      <c r="BI26" s="6">
        <v>9.5</v>
      </c>
      <c r="BJ26" s="6">
        <v>9.5</v>
      </c>
      <c r="BK26" s="6">
        <v>9.5</v>
      </c>
      <c r="BL26" s="6">
        <v>9.5</v>
      </c>
      <c r="BM26" s="6">
        <v>9.5</v>
      </c>
      <c r="BN26" s="6">
        <v>9.5</v>
      </c>
      <c r="BO26" s="6">
        <v>9.5</v>
      </c>
      <c r="BP26" s="6">
        <v>9.5</v>
      </c>
      <c r="BQ26" s="6">
        <v>9.5</v>
      </c>
      <c r="BR26" s="6">
        <v>9.5</v>
      </c>
      <c r="BS26" s="6">
        <v>9.5</v>
      </c>
      <c r="BT26" s="6">
        <v>9.5</v>
      </c>
      <c r="BU26" s="6">
        <v>9.5</v>
      </c>
      <c r="BV26" s="6">
        <v>9.5</v>
      </c>
    </row>
    <row r="27" spans="1:74" x14ac:dyDescent="0.3">
      <c r="A27" s="1" t="s">
        <v>96</v>
      </c>
      <c r="B27" s="1" t="s">
        <v>29</v>
      </c>
      <c r="C27" s="5">
        <v>7290113192539</v>
      </c>
      <c r="D27" s="6">
        <v>5</v>
      </c>
      <c r="E27" s="6">
        <v>5</v>
      </c>
      <c r="F27" s="6">
        <v>5</v>
      </c>
      <c r="G27" s="6">
        <v>5</v>
      </c>
      <c r="H27" s="6">
        <v>5</v>
      </c>
      <c r="I27" s="6">
        <v>4.5</v>
      </c>
      <c r="J27" s="6">
        <v>4.5</v>
      </c>
      <c r="K27" s="6">
        <v>4.5</v>
      </c>
      <c r="L27" s="6">
        <v>4.5</v>
      </c>
      <c r="M27" s="6">
        <v>4.5</v>
      </c>
      <c r="N27" s="6">
        <v>4.5</v>
      </c>
      <c r="O27" s="6">
        <v>4.5</v>
      </c>
      <c r="P27" s="6">
        <v>4.5</v>
      </c>
      <c r="Q27" s="6">
        <v>4.5</v>
      </c>
      <c r="R27" s="6">
        <v>6.9</v>
      </c>
      <c r="S27" s="6">
        <v>6.9</v>
      </c>
      <c r="T27" s="6">
        <v>6.9</v>
      </c>
      <c r="U27" s="6">
        <v>6.9</v>
      </c>
      <c r="V27" s="6">
        <v>6.9</v>
      </c>
      <c r="W27" s="6">
        <v>6.9</v>
      </c>
      <c r="X27" s="6">
        <v>6.9</v>
      </c>
      <c r="Y27" s="6">
        <v>6.9</v>
      </c>
      <c r="Z27" s="6">
        <v>6.9</v>
      </c>
      <c r="AA27" s="6">
        <v>6.9</v>
      </c>
      <c r="AB27" s="6">
        <v>6.9</v>
      </c>
      <c r="AC27" s="6">
        <v>6.9</v>
      </c>
      <c r="AD27" s="6">
        <v>6.9</v>
      </c>
      <c r="AE27" s="6">
        <v>6.9</v>
      </c>
      <c r="AF27" s="6">
        <v>5</v>
      </c>
      <c r="AG27" s="6">
        <v>5</v>
      </c>
      <c r="AH27" s="6">
        <v>5</v>
      </c>
      <c r="AI27" s="6">
        <v>5</v>
      </c>
      <c r="AJ27" s="6">
        <v>5</v>
      </c>
      <c r="AK27" s="6">
        <v>5</v>
      </c>
      <c r="AL27" s="6">
        <v>5</v>
      </c>
      <c r="AM27" s="6">
        <v>5</v>
      </c>
      <c r="AN27" s="6">
        <v>5</v>
      </c>
      <c r="AO27" s="6">
        <v>5</v>
      </c>
      <c r="AP27" s="6">
        <v>5</v>
      </c>
      <c r="AQ27" s="6">
        <v>5</v>
      </c>
      <c r="AR27" s="6">
        <v>5</v>
      </c>
      <c r="AS27" s="6">
        <v>5</v>
      </c>
      <c r="AT27" s="6">
        <v>5</v>
      </c>
      <c r="AU27" s="6">
        <v>5</v>
      </c>
      <c r="AV27" s="6">
        <v>5</v>
      </c>
      <c r="AW27" s="6">
        <v>6.9</v>
      </c>
      <c r="AX27" s="6">
        <v>6.9</v>
      </c>
      <c r="AY27" s="6">
        <v>6.9</v>
      </c>
      <c r="AZ27" s="6">
        <v>6.9</v>
      </c>
      <c r="BA27" s="6">
        <v>6.9</v>
      </c>
      <c r="BB27" s="6">
        <v>6.9</v>
      </c>
      <c r="BC27" s="6">
        <v>6.9</v>
      </c>
      <c r="BD27" s="6">
        <v>6.9</v>
      </c>
      <c r="BE27" s="6">
        <v>6.9</v>
      </c>
      <c r="BF27" s="6">
        <v>6.9</v>
      </c>
      <c r="BG27" s="6">
        <v>6.9</v>
      </c>
      <c r="BH27" s="6">
        <v>6.9</v>
      </c>
      <c r="BI27" s="6">
        <v>6.9</v>
      </c>
      <c r="BJ27" s="6">
        <v>6.9</v>
      </c>
      <c r="BK27" s="6">
        <v>6.9</v>
      </c>
      <c r="BL27" s="6">
        <v>6.9</v>
      </c>
      <c r="BM27" s="6">
        <v>6.9</v>
      </c>
      <c r="BN27" s="6">
        <v>6.9</v>
      </c>
      <c r="BO27" s="6">
        <v>6.9</v>
      </c>
      <c r="BP27" s="6">
        <v>6.9</v>
      </c>
      <c r="BQ27" s="6">
        <v>6.9</v>
      </c>
      <c r="BR27" s="6">
        <v>6.9</v>
      </c>
      <c r="BS27" s="6">
        <v>6.9</v>
      </c>
      <c r="BT27" s="6">
        <v>6.9</v>
      </c>
      <c r="BU27" s="6">
        <v>6.9</v>
      </c>
      <c r="BV27" s="6">
        <v>6.9</v>
      </c>
    </row>
    <row r="28" spans="1:74" x14ac:dyDescent="0.3">
      <c r="A28" s="1" t="s">
        <v>96</v>
      </c>
      <c r="B28" s="1" t="s">
        <v>30</v>
      </c>
      <c r="C28" s="5">
        <v>7290000208329</v>
      </c>
      <c r="D28" s="6">
        <v>7.45</v>
      </c>
      <c r="E28" s="6">
        <v>7.45</v>
      </c>
      <c r="F28" s="6">
        <v>7.45</v>
      </c>
      <c r="G28" s="6">
        <v>7.45</v>
      </c>
      <c r="H28" s="6">
        <v>7.45</v>
      </c>
      <c r="I28" s="6">
        <v>7</v>
      </c>
      <c r="J28" s="6">
        <v>7</v>
      </c>
      <c r="K28" s="6">
        <v>7</v>
      </c>
      <c r="L28" s="6">
        <v>7</v>
      </c>
      <c r="M28" s="6">
        <v>7</v>
      </c>
      <c r="N28" s="6">
        <v>7</v>
      </c>
      <c r="O28" s="6">
        <v>7</v>
      </c>
      <c r="P28" s="6">
        <v>7.45</v>
      </c>
      <c r="Q28" s="6">
        <v>7.45</v>
      </c>
      <c r="R28" s="6">
        <v>7.45</v>
      </c>
      <c r="S28" s="6">
        <v>7.45</v>
      </c>
      <c r="T28" s="6">
        <v>7.45</v>
      </c>
      <c r="U28" s="6">
        <v>7.45</v>
      </c>
      <c r="V28" s="6">
        <v>7.45</v>
      </c>
      <c r="W28" s="6">
        <v>7.45</v>
      </c>
      <c r="X28" s="6">
        <v>7.45</v>
      </c>
      <c r="Y28" s="6">
        <v>7.45</v>
      </c>
      <c r="Z28" s="6">
        <v>7.45</v>
      </c>
      <c r="AA28" s="6">
        <v>7.45</v>
      </c>
      <c r="AB28" s="6">
        <v>7.45</v>
      </c>
      <c r="AC28" s="6">
        <v>7.45</v>
      </c>
      <c r="AD28" s="6">
        <v>7.45</v>
      </c>
      <c r="AE28" s="6">
        <v>7.45</v>
      </c>
      <c r="AF28" s="6">
        <v>7.45</v>
      </c>
      <c r="AG28" s="6">
        <v>7.45</v>
      </c>
      <c r="AH28" s="6">
        <v>7.45</v>
      </c>
      <c r="AI28" s="6">
        <v>7.45</v>
      </c>
      <c r="AJ28" s="6">
        <v>7.45</v>
      </c>
      <c r="AK28" s="6">
        <v>7.45</v>
      </c>
      <c r="AL28" s="6">
        <v>7.45</v>
      </c>
      <c r="AM28" s="6">
        <v>7.45</v>
      </c>
      <c r="AN28" s="6">
        <v>7.45</v>
      </c>
      <c r="AO28" s="6">
        <v>7.45</v>
      </c>
      <c r="AP28" s="6">
        <v>7.45</v>
      </c>
      <c r="AQ28" s="6">
        <v>7.45</v>
      </c>
      <c r="AR28" s="6">
        <v>7.45</v>
      </c>
      <c r="AS28" s="6">
        <v>7.45</v>
      </c>
      <c r="AT28" s="6">
        <v>7.45</v>
      </c>
      <c r="AU28" s="6">
        <v>7.45</v>
      </c>
      <c r="AV28" s="6">
        <v>7.45</v>
      </c>
      <c r="AW28" s="6">
        <v>8.5</v>
      </c>
      <c r="AX28" s="6">
        <v>7.45</v>
      </c>
      <c r="AY28" s="6">
        <v>7.45</v>
      </c>
      <c r="AZ28" s="6">
        <v>7.45</v>
      </c>
      <c r="BA28" s="6">
        <v>7.45</v>
      </c>
      <c r="BB28" s="6">
        <v>7.45</v>
      </c>
      <c r="BC28" s="6">
        <v>7.45</v>
      </c>
      <c r="BD28" s="6">
        <v>7.45</v>
      </c>
      <c r="BE28" s="6">
        <v>7.45</v>
      </c>
      <c r="BF28" s="6">
        <v>7.45</v>
      </c>
      <c r="BG28" s="6">
        <v>7.45</v>
      </c>
      <c r="BH28" s="6">
        <v>7.45</v>
      </c>
      <c r="BI28" s="6">
        <v>7.45</v>
      </c>
      <c r="BJ28" s="6">
        <v>7.45</v>
      </c>
      <c r="BK28" s="6">
        <v>7.45</v>
      </c>
      <c r="BL28" s="6">
        <v>7.45</v>
      </c>
      <c r="BM28" s="6">
        <v>7.45</v>
      </c>
      <c r="BN28" s="6">
        <v>7.45</v>
      </c>
      <c r="BO28" s="6">
        <v>7.45</v>
      </c>
      <c r="BP28" s="6">
        <v>7.45</v>
      </c>
      <c r="BQ28" s="6">
        <v>7.45</v>
      </c>
      <c r="BR28" s="6">
        <v>8.5</v>
      </c>
      <c r="BS28" s="6">
        <v>7.45</v>
      </c>
      <c r="BT28" s="6">
        <v>7.45</v>
      </c>
      <c r="BU28" s="6">
        <v>7.45</v>
      </c>
      <c r="BV28" s="6">
        <v>7.45</v>
      </c>
    </row>
    <row r="29" spans="1:74" x14ac:dyDescent="0.3">
      <c r="A29" s="1" t="s">
        <v>96</v>
      </c>
      <c r="B29" s="1" t="s">
        <v>31</v>
      </c>
      <c r="C29" s="5">
        <v>7290000074184</v>
      </c>
      <c r="D29" s="6">
        <v>9.9</v>
      </c>
      <c r="E29" s="6">
        <v>9.9</v>
      </c>
      <c r="F29" s="6">
        <v>9.9</v>
      </c>
      <c r="G29" s="6">
        <v>9.9</v>
      </c>
      <c r="H29" s="6">
        <v>9.9</v>
      </c>
      <c r="I29" s="6">
        <v>9.9</v>
      </c>
      <c r="J29" s="6">
        <v>9.9</v>
      </c>
      <c r="K29" s="6">
        <v>9.9</v>
      </c>
      <c r="L29" s="6">
        <v>9.9</v>
      </c>
      <c r="M29" s="6">
        <v>9.9</v>
      </c>
      <c r="N29" s="6">
        <v>9.9</v>
      </c>
      <c r="O29" s="6">
        <v>9.9</v>
      </c>
      <c r="P29" s="6">
        <v>9.9</v>
      </c>
      <c r="Q29" s="6">
        <v>9.9</v>
      </c>
      <c r="R29" s="6">
        <v>9</v>
      </c>
      <c r="S29" s="6">
        <v>9</v>
      </c>
      <c r="T29" s="6">
        <v>9</v>
      </c>
      <c r="U29" s="6">
        <v>9</v>
      </c>
      <c r="V29" s="6">
        <v>9</v>
      </c>
      <c r="W29" s="6">
        <v>9</v>
      </c>
      <c r="X29" s="6">
        <v>9</v>
      </c>
      <c r="Y29" s="6">
        <v>9</v>
      </c>
      <c r="Z29" s="6">
        <v>9</v>
      </c>
      <c r="AA29" s="6">
        <v>9</v>
      </c>
      <c r="AB29" s="6">
        <v>9</v>
      </c>
      <c r="AC29" s="6">
        <v>9</v>
      </c>
      <c r="AD29" s="6">
        <v>9</v>
      </c>
      <c r="AE29" s="6">
        <v>9</v>
      </c>
      <c r="AF29" s="6">
        <v>9</v>
      </c>
      <c r="AG29" s="6">
        <v>9</v>
      </c>
      <c r="AH29" s="6">
        <v>9</v>
      </c>
      <c r="AI29" s="6">
        <v>9</v>
      </c>
      <c r="AJ29" s="6">
        <v>9</v>
      </c>
      <c r="AK29" s="6">
        <v>9</v>
      </c>
      <c r="AL29" s="6">
        <v>9</v>
      </c>
      <c r="AM29" s="6">
        <v>9</v>
      </c>
      <c r="AN29" s="6">
        <v>9</v>
      </c>
      <c r="AO29" s="6">
        <v>9</v>
      </c>
      <c r="AP29" s="6">
        <v>9</v>
      </c>
      <c r="AQ29" s="6">
        <v>9</v>
      </c>
      <c r="AR29" s="6">
        <v>9</v>
      </c>
      <c r="AS29" s="6">
        <v>9</v>
      </c>
      <c r="AT29" s="6">
        <v>9</v>
      </c>
      <c r="AU29" s="6">
        <v>9</v>
      </c>
      <c r="AV29" s="6">
        <v>9</v>
      </c>
      <c r="AW29" s="6">
        <v>9.9</v>
      </c>
      <c r="AX29" s="6">
        <v>9.9</v>
      </c>
      <c r="AY29" s="6">
        <v>9.9</v>
      </c>
      <c r="AZ29" s="6">
        <v>9.9</v>
      </c>
      <c r="BA29" s="6">
        <v>9.9</v>
      </c>
      <c r="BB29" s="6">
        <v>9.9</v>
      </c>
      <c r="BC29" s="6">
        <v>9.9</v>
      </c>
      <c r="BD29" s="6">
        <v>9.9</v>
      </c>
      <c r="BE29" s="6">
        <v>9.9</v>
      </c>
      <c r="BF29" s="6">
        <v>9.9</v>
      </c>
      <c r="BG29" s="6">
        <v>9.9</v>
      </c>
      <c r="BH29" s="6">
        <v>9</v>
      </c>
      <c r="BI29" s="6">
        <v>9</v>
      </c>
      <c r="BJ29" s="6">
        <v>9</v>
      </c>
      <c r="BK29" s="6">
        <v>9</v>
      </c>
      <c r="BL29" s="6">
        <v>9</v>
      </c>
      <c r="BM29" s="6">
        <v>9</v>
      </c>
      <c r="BN29" s="6">
        <v>9</v>
      </c>
      <c r="BO29" s="6">
        <v>9</v>
      </c>
      <c r="BP29" s="6">
        <v>9</v>
      </c>
      <c r="BQ29" s="6">
        <v>9</v>
      </c>
      <c r="BR29" s="6">
        <v>5</v>
      </c>
      <c r="BS29" s="6">
        <v>9</v>
      </c>
      <c r="BT29" s="6">
        <v>9</v>
      </c>
      <c r="BU29" s="6">
        <v>9</v>
      </c>
      <c r="BV29" s="6">
        <v>9</v>
      </c>
    </row>
    <row r="30" spans="1:74" x14ac:dyDescent="0.3">
      <c r="A30" s="1" t="s">
        <v>96</v>
      </c>
      <c r="B30" s="1" t="s">
        <v>32</v>
      </c>
      <c r="C30" s="5">
        <v>7290000060200</v>
      </c>
      <c r="D30" s="6">
        <v>5.54</v>
      </c>
      <c r="E30" s="6">
        <v>5.54</v>
      </c>
      <c r="F30" s="6">
        <v>5.54</v>
      </c>
      <c r="G30" s="6">
        <v>5.54</v>
      </c>
      <c r="H30" s="6">
        <v>5.54</v>
      </c>
      <c r="I30" s="6">
        <v>5.54</v>
      </c>
      <c r="J30" s="6">
        <v>5.54</v>
      </c>
      <c r="K30" s="6">
        <v>5.54</v>
      </c>
      <c r="L30" s="6">
        <v>5.63</v>
      </c>
      <c r="M30" s="6">
        <v>5.63</v>
      </c>
      <c r="N30" s="6">
        <v>5.63</v>
      </c>
      <c r="O30" s="6">
        <v>5.63</v>
      </c>
      <c r="P30" s="6">
        <v>5.63</v>
      </c>
      <c r="Q30" s="6">
        <v>5.63</v>
      </c>
      <c r="R30" s="6">
        <v>5.63</v>
      </c>
      <c r="S30" s="6">
        <v>5.63</v>
      </c>
      <c r="T30" s="6">
        <v>5.63</v>
      </c>
      <c r="U30" s="6">
        <v>5.63</v>
      </c>
      <c r="V30" s="6">
        <v>5</v>
      </c>
      <c r="W30" s="6">
        <v>5</v>
      </c>
      <c r="X30" s="6">
        <v>5</v>
      </c>
      <c r="Y30" s="6">
        <v>5.63</v>
      </c>
      <c r="Z30" s="6">
        <v>5.63</v>
      </c>
      <c r="AA30" s="6">
        <v>5.63</v>
      </c>
      <c r="AB30" s="6">
        <v>5.63</v>
      </c>
      <c r="AC30" s="6">
        <v>5.63</v>
      </c>
      <c r="AD30" s="6">
        <v>5.63</v>
      </c>
      <c r="AE30" s="6">
        <v>5.63</v>
      </c>
      <c r="AF30" s="6">
        <v>5.63</v>
      </c>
      <c r="AG30" s="6">
        <v>5.63</v>
      </c>
      <c r="AH30" s="6">
        <v>5.63</v>
      </c>
      <c r="AI30" s="6">
        <v>5.63</v>
      </c>
      <c r="AJ30" s="6">
        <v>5.63</v>
      </c>
      <c r="AK30" s="6">
        <v>5.63</v>
      </c>
      <c r="AL30" s="6">
        <v>5.63</v>
      </c>
      <c r="AM30" s="6">
        <v>5.63</v>
      </c>
      <c r="AN30" s="6">
        <v>5.63</v>
      </c>
      <c r="AO30" s="6">
        <v>5.63</v>
      </c>
      <c r="AP30" s="6">
        <v>5.63</v>
      </c>
      <c r="AQ30" s="6">
        <v>5.63</v>
      </c>
      <c r="AR30" s="6">
        <v>5.63</v>
      </c>
      <c r="AS30" s="6">
        <v>5.63</v>
      </c>
      <c r="AT30" s="6">
        <v>5.63</v>
      </c>
      <c r="AU30" s="6">
        <v>5.63</v>
      </c>
      <c r="AV30" s="6">
        <v>5.63</v>
      </c>
      <c r="AW30" s="6">
        <v>6.9</v>
      </c>
      <c r="AX30" s="6">
        <v>6.9</v>
      </c>
      <c r="AY30" s="6">
        <v>6.9</v>
      </c>
      <c r="AZ30" s="6">
        <v>6.9</v>
      </c>
      <c r="BA30" s="6">
        <v>6</v>
      </c>
      <c r="BB30" s="6">
        <v>6</v>
      </c>
      <c r="BC30" s="6">
        <v>6</v>
      </c>
      <c r="BD30" s="6">
        <v>6</v>
      </c>
      <c r="BE30" s="6">
        <v>6</v>
      </c>
      <c r="BF30" s="6">
        <v>6</v>
      </c>
      <c r="BG30" s="6">
        <v>6</v>
      </c>
      <c r="BH30" s="6">
        <v>6</v>
      </c>
      <c r="BI30" s="6">
        <v>6</v>
      </c>
      <c r="BJ30" s="6">
        <v>6</v>
      </c>
      <c r="BK30" s="6">
        <v>6</v>
      </c>
      <c r="BL30" s="6">
        <v>6</v>
      </c>
      <c r="BM30" s="6">
        <v>6</v>
      </c>
      <c r="BN30" s="6">
        <v>6</v>
      </c>
      <c r="BO30" s="6">
        <v>6</v>
      </c>
      <c r="BP30" s="6">
        <v>6</v>
      </c>
      <c r="BQ30" s="6">
        <v>6</v>
      </c>
      <c r="BR30" s="6">
        <v>6.9</v>
      </c>
      <c r="BS30" s="6">
        <v>6</v>
      </c>
      <c r="BT30" s="6">
        <v>6</v>
      </c>
      <c r="BU30" s="6">
        <v>6</v>
      </c>
      <c r="BV30" s="6">
        <v>6</v>
      </c>
    </row>
    <row r="31" spans="1:74" x14ac:dyDescent="0.3">
      <c r="A31" s="1" t="s">
        <v>96</v>
      </c>
      <c r="B31" s="1" t="s">
        <v>33</v>
      </c>
      <c r="C31" s="5">
        <v>7290000060903</v>
      </c>
      <c r="D31" s="6">
        <v>5.54</v>
      </c>
      <c r="E31" s="6">
        <v>5.54</v>
      </c>
      <c r="F31" s="6">
        <v>5.54</v>
      </c>
      <c r="G31" s="6">
        <v>5.54</v>
      </c>
      <c r="H31" s="6">
        <v>5.54</v>
      </c>
      <c r="I31" s="6">
        <v>5.54</v>
      </c>
      <c r="J31" s="6">
        <v>5.54</v>
      </c>
      <c r="K31" s="6">
        <v>5.54</v>
      </c>
      <c r="L31" s="6">
        <v>5.63</v>
      </c>
      <c r="M31" s="6">
        <v>5.63</v>
      </c>
      <c r="N31" s="6">
        <v>5.63</v>
      </c>
      <c r="O31" s="6">
        <v>5.63</v>
      </c>
      <c r="P31" s="6">
        <v>5.63</v>
      </c>
      <c r="Q31" s="6">
        <v>5.63</v>
      </c>
      <c r="R31" s="6">
        <v>5.63</v>
      </c>
      <c r="S31" s="6">
        <v>5.63</v>
      </c>
      <c r="T31" s="6">
        <v>5.63</v>
      </c>
      <c r="U31" s="6">
        <v>5.63</v>
      </c>
      <c r="V31" s="6">
        <v>5</v>
      </c>
      <c r="W31" s="6">
        <v>5</v>
      </c>
      <c r="X31" s="6">
        <v>5</v>
      </c>
      <c r="Y31" s="6">
        <v>5.63</v>
      </c>
      <c r="Z31" s="6">
        <v>5.63</v>
      </c>
      <c r="AA31" s="6">
        <v>5.63</v>
      </c>
      <c r="AB31" s="6">
        <v>5.63</v>
      </c>
      <c r="AC31" s="6">
        <v>5.63</v>
      </c>
      <c r="AD31" s="6">
        <v>5.63</v>
      </c>
      <c r="AE31" s="6">
        <v>5.63</v>
      </c>
      <c r="AF31" s="6">
        <v>5.63</v>
      </c>
      <c r="AG31" s="6">
        <v>5.63</v>
      </c>
      <c r="AH31" s="6">
        <v>5.63</v>
      </c>
      <c r="AI31" s="6">
        <v>5.63</v>
      </c>
      <c r="AJ31" s="6">
        <v>5.63</v>
      </c>
      <c r="AK31" s="6">
        <v>5.63</v>
      </c>
      <c r="AL31" s="6">
        <v>5.63</v>
      </c>
      <c r="AM31" s="6">
        <v>5.63</v>
      </c>
      <c r="AN31" s="6">
        <v>5.63</v>
      </c>
      <c r="AO31" s="6">
        <v>5.63</v>
      </c>
      <c r="AP31" s="6">
        <v>5.63</v>
      </c>
      <c r="AQ31" s="6">
        <v>5.63</v>
      </c>
      <c r="AR31" s="6">
        <v>5.63</v>
      </c>
      <c r="AS31" s="6">
        <v>5.63</v>
      </c>
      <c r="AT31" s="6">
        <v>5.63</v>
      </c>
      <c r="AU31" s="6">
        <v>5.63</v>
      </c>
      <c r="AV31" s="6">
        <v>5.63</v>
      </c>
      <c r="AW31" s="6">
        <v>6.9</v>
      </c>
      <c r="AX31" s="6">
        <v>6.9</v>
      </c>
      <c r="AY31" s="6">
        <v>6.9</v>
      </c>
      <c r="AZ31" s="6">
        <v>6.9</v>
      </c>
      <c r="BA31" s="6">
        <v>6</v>
      </c>
      <c r="BB31" s="6">
        <v>6</v>
      </c>
      <c r="BC31" s="6">
        <v>6</v>
      </c>
      <c r="BD31" s="6">
        <v>6</v>
      </c>
      <c r="BE31" s="6">
        <v>6</v>
      </c>
      <c r="BF31" s="6">
        <v>6</v>
      </c>
      <c r="BG31" s="6">
        <v>6</v>
      </c>
      <c r="BH31" s="6">
        <v>6</v>
      </c>
      <c r="BI31" s="6">
        <v>6</v>
      </c>
      <c r="BJ31" s="6">
        <v>6</v>
      </c>
      <c r="BK31" s="6">
        <v>6</v>
      </c>
      <c r="BL31" s="6">
        <v>6</v>
      </c>
      <c r="BM31" s="6">
        <v>6</v>
      </c>
      <c r="BN31" s="6">
        <v>6</v>
      </c>
      <c r="BO31" s="6">
        <v>6</v>
      </c>
      <c r="BP31" s="6">
        <v>6</v>
      </c>
      <c r="BQ31" s="6">
        <v>6</v>
      </c>
      <c r="BR31" s="6">
        <v>6.9</v>
      </c>
      <c r="BS31" s="6">
        <v>6</v>
      </c>
      <c r="BT31" s="6">
        <v>6</v>
      </c>
      <c r="BU31" s="6">
        <v>6</v>
      </c>
      <c r="BV31" s="6">
        <v>6</v>
      </c>
    </row>
    <row r="32" spans="1:74" x14ac:dyDescent="0.3">
      <c r="A32" s="1" t="s">
        <v>96</v>
      </c>
      <c r="B32" s="1" t="s">
        <v>88</v>
      </c>
      <c r="C32" s="5">
        <v>7290000060408</v>
      </c>
      <c r="D32" s="6">
        <v>5.54</v>
      </c>
      <c r="E32" s="6">
        <v>5.54</v>
      </c>
      <c r="F32" s="6">
        <v>5.54</v>
      </c>
      <c r="G32" s="6">
        <v>5.54</v>
      </c>
      <c r="H32" s="6">
        <v>5.54</v>
      </c>
      <c r="I32" s="6">
        <v>5.54</v>
      </c>
      <c r="J32" s="6">
        <v>5.54</v>
      </c>
      <c r="K32" s="6">
        <v>5.54</v>
      </c>
      <c r="L32" s="6">
        <v>5.63</v>
      </c>
      <c r="M32" s="6">
        <v>5.63</v>
      </c>
      <c r="N32" s="6">
        <v>5.63</v>
      </c>
      <c r="O32" s="6">
        <v>5.63</v>
      </c>
      <c r="P32" s="6">
        <v>5.63</v>
      </c>
      <c r="Q32" s="6">
        <v>5.63</v>
      </c>
      <c r="R32" s="6">
        <v>5.63</v>
      </c>
      <c r="S32" s="6">
        <v>5.63</v>
      </c>
      <c r="T32" s="6">
        <v>5.63</v>
      </c>
      <c r="U32" s="6">
        <v>5.63</v>
      </c>
      <c r="V32" s="6">
        <v>5</v>
      </c>
      <c r="W32" s="6">
        <v>5</v>
      </c>
      <c r="X32" s="6">
        <v>5</v>
      </c>
      <c r="Y32" s="6">
        <v>5.63</v>
      </c>
      <c r="Z32" s="6">
        <v>5.63</v>
      </c>
      <c r="AA32" s="6">
        <v>5.63</v>
      </c>
      <c r="AB32" s="6">
        <v>5.63</v>
      </c>
      <c r="AC32" s="6">
        <v>5.63</v>
      </c>
      <c r="AD32" s="6">
        <v>5.63</v>
      </c>
      <c r="AE32" s="6">
        <v>5.63</v>
      </c>
      <c r="AF32" s="6">
        <v>5.63</v>
      </c>
      <c r="AG32" s="6">
        <v>5.63</v>
      </c>
      <c r="AH32" s="6">
        <v>5.63</v>
      </c>
      <c r="AI32" s="6">
        <v>5.63</v>
      </c>
      <c r="AJ32" s="6">
        <v>5.63</v>
      </c>
      <c r="AK32" s="6">
        <v>5.63</v>
      </c>
      <c r="AL32" s="6">
        <v>5.63</v>
      </c>
      <c r="AM32" s="6">
        <v>5.63</v>
      </c>
      <c r="AN32" s="6">
        <v>5.63</v>
      </c>
      <c r="AO32" s="6">
        <v>5.63</v>
      </c>
      <c r="AP32" s="6">
        <v>5.63</v>
      </c>
      <c r="AQ32" s="6">
        <v>5.63</v>
      </c>
      <c r="AR32" s="6">
        <v>5.63</v>
      </c>
      <c r="AS32" s="6">
        <v>5.63</v>
      </c>
      <c r="AT32" s="6">
        <v>5.63</v>
      </c>
      <c r="AU32" s="6">
        <v>5.63</v>
      </c>
      <c r="AV32" s="6">
        <v>5.63</v>
      </c>
      <c r="AW32" s="6">
        <v>6.9</v>
      </c>
      <c r="AX32" s="6">
        <v>6.9</v>
      </c>
      <c r="AY32" s="6">
        <v>6.9</v>
      </c>
      <c r="AZ32" s="6">
        <v>6.9</v>
      </c>
      <c r="BA32" s="6">
        <v>6</v>
      </c>
      <c r="BB32" s="6">
        <v>6</v>
      </c>
      <c r="BC32" s="6">
        <v>6</v>
      </c>
      <c r="BD32" s="6">
        <v>6</v>
      </c>
      <c r="BE32" s="6">
        <v>6</v>
      </c>
      <c r="BF32" s="6">
        <v>6</v>
      </c>
      <c r="BG32" s="6">
        <v>6</v>
      </c>
      <c r="BH32" s="6">
        <v>6</v>
      </c>
      <c r="BI32" s="6">
        <v>6</v>
      </c>
      <c r="BJ32" s="6">
        <v>6</v>
      </c>
      <c r="BK32" s="6">
        <v>6</v>
      </c>
      <c r="BL32" s="6">
        <v>6</v>
      </c>
      <c r="BM32" s="6">
        <v>6</v>
      </c>
      <c r="BN32" s="6">
        <v>6</v>
      </c>
      <c r="BO32" s="6">
        <v>6</v>
      </c>
      <c r="BP32" s="6">
        <v>6</v>
      </c>
      <c r="BQ32" s="6">
        <v>6</v>
      </c>
      <c r="BR32" s="6">
        <v>6.9</v>
      </c>
      <c r="BS32" s="6">
        <v>6</v>
      </c>
      <c r="BT32" s="6">
        <v>6</v>
      </c>
      <c r="BU32" s="6">
        <v>6</v>
      </c>
      <c r="BV32" s="6">
        <v>6</v>
      </c>
    </row>
    <row r="33" spans="1:74" x14ac:dyDescent="0.3">
      <c r="A33" s="1" t="s">
        <v>96</v>
      </c>
      <c r="B33" s="1" t="s">
        <v>34</v>
      </c>
      <c r="C33" s="5">
        <v>7290000144474</v>
      </c>
      <c r="D33" s="6">
        <v>12.5</v>
      </c>
      <c r="E33" s="6">
        <v>12.5</v>
      </c>
      <c r="F33" s="6">
        <v>12.5</v>
      </c>
      <c r="G33" s="6">
        <v>12.5</v>
      </c>
      <c r="H33" s="6">
        <v>12.5</v>
      </c>
      <c r="I33" s="6">
        <v>12.5</v>
      </c>
      <c r="J33" s="6">
        <v>12.5</v>
      </c>
      <c r="K33" s="6">
        <v>12.5</v>
      </c>
      <c r="L33" s="6">
        <v>12.5</v>
      </c>
      <c r="M33" s="6">
        <v>12.5</v>
      </c>
      <c r="N33" s="6">
        <v>12.5</v>
      </c>
      <c r="O33" s="6">
        <v>12.5</v>
      </c>
      <c r="P33" s="6">
        <v>14.9</v>
      </c>
      <c r="Q33" s="6">
        <v>12.5</v>
      </c>
      <c r="R33" s="6">
        <v>12.5</v>
      </c>
      <c r="S33" s="6">
        <v>12.5</v>
      </c>
      <c r="T33" s="6">
        <v>12.5</v>
      </c>
      <c r="U33" s="6">
        <v>12.5</v>
      </c>
      <c r="V33" s="6">
        <v>12.5</v>
      </c>
      <c r="W33" s="6">
        <v>12.5</v>
      </c>
      <c r="X33" s="6">
        <v>12.5</v>
      </c>
      <c r="Y33" s="6">
        <v>12.5</v>
      </c>
      <c r="Z33" s="6">
        <v>12.5</v>
      </c>
      <c r="AA33" s="6">
        <v>12.5</v>
      </c>
      <c r="AB33" s="6">
        <v>12.5</v>
      </c>
      <c r="AC33" s="6">
        <v>12.5</v>
      </c>
      <c r="AD33" s="6">
        <v>12.5</v>
      </c>
      <c r="AE33" s="6">
        <v>12.5</v>
      </c>
      <c r="AF33" s="6">
        <v>12.33</v>
      </c>
      <c r="AG33" s="6">
        <v>12</v>
      </c>
      <c r="AH33" s="6">
        <v>12</v>
      </c>
      <c r="AI33" s="6">
        <v>12</v>
      </c>
      <c r="AJ33" s="6">
        <v>12</v>
      </c>
      <c r="AK33" s="6">
        <v>12</v>
      </c>
      <c r="AL33" s="6">
        <v>12</v>
      </c>
      <c r="AM33" s="6">
        <v>12</v>
      </c>
      <c r="AN33" s="6">
        <v>12</v>
      </c>
      <c r="AO33" s="6">
        <v>12</v>
      </c>
      <c r="AP33" s="6">
        <v>12</v>
      </c>
      <c r="AQ33" s="6">
        <v>12</v>
      </c>
      <c r="AR33" s="6">
        <v>12</v>
      </c>
      <c r="AS33" s="6">
        <v>12</v>
      </c>
      <c r="AT33" s="6">
        <v>12</v>
      </c>
      <c r="AU33" s="6">
        <v>12</v>
      </c>
      <c r="AV33" s="6">
        <v>12</v>
      </c>
      <c r="AW33" s="6">
        <v>14.9</v>
      </c>
      <c r="AX33" s="6">
        <v>14.9</v>
      </c>
      <c r="AY33" s="6">
        <v>12</v>
      </c>
      <c r="AZ33" s="6">
        <v>12</v>
      </c>
      <c r="BA33" s="6">
        <v>12</v>
      </c>
      <c r="BB33" s="6">
        <v>12</v>
      </c>
      <c r="BC33" s="6">
        <v>12</v>
      </c>
      <c r="BD33" s="6">
        <v>12</v>
      </c>
      <c r="BE33" s="6">
        <v>12</v>
      </c>
      <c r="BF33" s="6">
        <v>12</v>
      </c>
      <c r="BG33" s="6">
        <v>12</v>
      </c>
      <c r="BH33" s="6">
        <v>12</v>
      </c>
      <c r="BI33" s="6">
        <v>12</v>
      </c>
      <c r="BJ33" s="6">
        <v>12</v>
      </c>
      <c r="BK33" s="6">
        <v>12</v>
      </c>
      <c r="BL33" s="6">
        <v>12</v>
      </c>
      <c r="BM33" s="6">
        <v>12</v>
      </c>
      <c r="BN33" s="6">
        <v>12</v>
      </c>
      <c r="BO33" s="6">
        <v>12</v>
      </c>
      <c r="BP33" s="6">
        <v>12</v>
      </c>
      <c r="BQ33" s="6">
        <v>12</v>
      </c>
      <c r="BR33" s="6">
        <v>12</v>
      </c>
      <c r="BS33" s="6">
        <v>12.5</v>
      </c>
      <c r="BT33" s="6">
        <v>12.5</v>
      </c>
      <c r="BU33" s="6">
        <v>12.5</v>
      </c>
      <c r="BV33" s="6">
        <v>12.5</v>
      </c>
    </row>
    <row r="34" spans="1:74" x14ac:dyDescent="0.3">
      <c r="A34" s="1" t="s">
        <v>96</v>
      </c>
      <c r="B34" s="1" t="s">
        <v>35</v>
      </c>
      <c r="C34" s="5">
        <v>7290006983770</v>
      </c>
      <c r="D34" s="6">
        <v>9.9</v>
      </c>
      <c r="E34" s="6">
        <v>9.9</v>
      </c>
      <c r="F34" s="6">
        <v>9.9</v>
      </c>
      <c r="G34" s="6">
        <v>9.9</v>
      </c>
      <c r="H34" s="6">
        <v>9.9</v>
      </c>
      <c r="I34" s="6">
        <v>9.9</v>
      </c>
      <c r="J34" s="6">
        <v>9.9</v>
      </c>
      <c r="K34" s="6">
        <v>9.9</v>
      </c>
      <c r="L34" s="6">
        <v>9.9</v>
      </c>
      <c r="M34" s="6">
        <v>9.9</v>
      </c>
      <c r="N34" s="6">
        <v>9.9</v>
      </c>
      <c r="O34" s="6">
        <v>9.9</v>
      </c>
      <c r="P34" s="6">
        <v>9</v>
      </c>
      <c r="Q34" s="6">
        <v>9</v>
      </c>
      <c r="R34" s="6">
        <v>9</v>
      </c>
      <c r="S34" s="6">
        <v>9</v>
      </c>
      <c r="T34" s="6">
        <v>9</v>
      </c>
      <c r="U34" s="6">
        <v>9</v>
      </c>
      <c r="V34" s="6">
        <v>9</v>
      </c>
      <c r="W34" s="6">
        <v>9</v>
      </c>
      <c r="X34" s="6">
        <v>9</v>
      </c>
      <c r="Y34" s="6">
        <v>9</v>
      </c>
      <c r="Z34" s="6">
        <v>9</v>
      </c>
      <c r="AA34" s="6">
        <v>9</v>
      </c>
      <c r="AB34" s="6">
        <v>9</v>
      </c>
      <c r="AC34" s="6">
        <v>9</v>
      </c>
      <c r="AD34" s="6">
        <v>9</v>
      </c>
      <c r="AE34" s="6">
        <v>9</v>
      </c>
      <c r="AF34" s="6">
        <v>9</v>
      </c>
      <c r="AG34" s="6">
        <v>9</v>
      </c>
      <c r="AH34" s="6">
        <v>9</v>
      </c>
      <c r="AI34" s="6">
        <v>9</v>
      </c>
      <c r="AJ34" s="6">
        <v>9</v>
      </c>
      <c r="AK34" s="6">
        <v>9</v>
      </c>
      <c r="AL34" s="6">
        <v>9</v>
      </c>
      <c r="AM34" s="6">
        <v>9</v>
      </c>
      <c r="AN34" s="6">
        <v>9</v>
      </c>
      <c r="AO34" s="6">
        <v>9</v>
      </c>
      <c r="AP34" s="6">
        <v>9</v>
      </c>
      <c r="AQ34" s="6">
        <v>9</v>
      </c>
      <c r="AR34" s="6">
        <v>9</v>
      </c>
      <c r="AS34" s="6">
        <v>9</v>
      </c>
      <c r="AT34" s="6">
        <v>9</v>
      </c>
      <c r="AU34" s="6">
        <v>9</v>
      </c>
      <c r="AV34" s="6">
        <v>9</v>
      </c>
      <c r="AW34" s="6">
        <v>9.9</v>
      </c>
      <c r="AX34" s="6">
        <v>9.9</v>
      </c>
      <c r="AY34" s="6">
        <v>10.57</v>
      </c>
      <c r="AZ34" s="6">
        <v>10.57</v>
      </c>
      <c r="BA34" s="6">
        <v>10.57</v>
      </c>
      <c r="BB34" s="6">
        <v>10.57</v>
      </c>
      <c r="BC34" s="6">
        <v>10.57</v>
      </c>
      <c r="BD34" s="6">
        <v>10.57</v>
      </c>
      <c r="BE34" s="6">
        <v>10.57</v>
      </c>
      <c r="BF34" s="6">
        <v>10.57</v>
      </c>
      <c r="BG34" s="6">
        <v>10.57</v>
      </c>
      <c r="BH34" s="6">
        <v>10.9</v>
      </c>
      <c r="BI34" s="6">
        <v>10.9</v>
      </c>
      <c r="BJ34" s="6">
        <v>10.9</v>
      </c>
      <c r="BK34" s="6">
        <v>10.9</v>
      </c>
      <c r="BL34" s="6">
        <v>10.9</v>
      </c>
      <c r="BM34" s="6">
        <v>10.9</v>
      </c>
      <c r="BN34" s="6">
        <v>10.9</v>
      </c>
      <c r="BO34" s="6">
        <v>10.9</v>
      </c>
      <c r="BP34" s="6">
        <v>10.9</v>
      </c>
      <c r="BQ34" s="6">
        <v>10.9</v>
      </c>
      <c r="BR34" s="6">
        <v>10.9</v>
      </c>
      <c r="BS34" s="6">
        <v>10.9</v>
      </c>
      <c r="BT34" s="6">
        <v>10.9</v>
      </c>
      <c r="BU34" s="6">
        <v>10.9</v>
      </c>
      <c r="BV34" s="6">
        <v>10.9</v>
      </c>
    </row>
    <row r="35" spans="1:74" x14ac:dyDescent="0.3">
      <c r="A35" s="1" t="s">
        <v>96</v>
      </c>
      <c r="B35" s="1" t="s">
        <v>36</v>
      </c>
      <c r="C35" s="5">
        <v>7290006983787</v>
      </c>
      <c r="D35" s="6">
        <v>9.9</v>
      </c>
      <c r="E35" s="6">
        <v>9.9</v>
      </c>
      <c r="F35" s="6">
        <v>9.9</v>
      </c>
      <c r="G35" s="6">
        <v>9.9</v>
      </c>
      <c r="H35" s="6">
        <v>9.9</v>
      </c>
      <c r="I35" s="6">
        <v>9.9</v>
      </c>
      <c r="J35" s="6">
        <v>9.9</v>
      </c>
      <c r="K35" s="6">
        <v>9.9</v>
      </c>
      <c r="L35" s="6">
        <v>9.9</v>
      </c>
      <c r="M35" s="6">
        <v>9.9</v>
      </c>
      <c r="N35" s="6">
        <v>9.9</v>
      </c>
      <c r="O35" s="6">
        <v>9.9</v>
      </c>
      <c r="P35" s="6">
        <v>9</v>
      </c>
      <c r="Q35" s="6">
        <v>9</v>
      </c>
      <c r="R35" s="6">
        <v>9</v>
      </c>
      <c r="S35" s="6">
        <v>9</v>
      </c>
      <c r="T35" s="6">
        <v>9</v>
      </c>
      <c r="U35" s="6">
        <v>9</v>
      </c>
      <c r="V35" s="6">
        <v>9</v>
      </c>
      <c r="W35" s="6">
        <v>9</v>
      </c>
      <c r="X35" s="6">
        <v>9</v>
      </c>
      <c r="Y35" s="6">
        <v>9</v>
      </c>
      <c r="Z35" s="6">
        <v>9</v>
      </c>
      <c r="AA35" s="6">
        <v>9</v>
      </c>
      <c r="AB35" s="6">
        <v>9</v>
      </c>
      <c r="AC35" s="6">
        <v>9</v>
      </c>
      <c r="AD35" s="6">
        <v>9</v>
      </c>
      <c r="AE35" s="6">
        <v>9</v>
      </c>
      <c r="AF35" s="6">
        <v>9</v>
      </c>
      <c r="AG35" s="6">
        <v>9</v>
      </c>
      <c r="AH35" s="6">
        <v>9</v>
      </c>
      <c r="AI35" s="6">
        <v>9</v>
      </c>
      <c r="AJ35" s="6">
        <v>9</v>
      </c>
      <c r="AK35" s="6">
        <v>9</v>
      </c>
      <c r="AL35" s="6">
        <v>9</v>
      </c>
      <c r="AM35" s="6">
        <v>9</v>
      </c>
      <c r="AN35" s="6">
        <v>9</v>
      </c>
      <c r="AO35" s="6">
        <v>9</v>
      </c>
      <c r="AP35" s="6">
        <v>9</v>
      </c>
      <c r="AQ35" s="6">
        <v>9</v>
      </c>
      <c r="AR35" s="6">
        <v>9</v>
      </c>
      <c r="AS35" s="6">
        <v>9</v>
      </c>
      <c r="AT35" s="6">
        <v>9</v>
      </c>
      <c r="AU35" s="6">
        <v>9</v>
      </c>
      <c r="AV35" s="6">
        <v>9</v>
      </c>
      <c r="AW35" s="6">
        <v>9.9</v>
      </c>
      <c r="AX35" s="6">
        <v>9.9</v>
      </c>
      <c r="AY35" s="6">
        <v>10.57</v>
      </c>
      <c r="AZ35" s="6">
        <v>10.57</v>
      </c>
      <c r="BA35" s="6">
        <v>10.57</v>
      </c>
      <c r="BB35" s="6">
        <v>10.57</v>
      </c>
      <c r="BC35" s="6">
        <v>10.57</v>
      </c>
      <c r="BD35" s="6">
        <v>10.57</v>
      </c>
      <c r="BE35" s="6">
        <v>10.57</v>
      </c>
      <c r="BF35" s="6">
        <v>10.57</v>
      </c>
      <c r="BG35" s="6">
        <v>10.57</v>
      </c>
      <c r="BH35" s="6">
        <v>10.9</v>
      </c>
      <c r="BI35" s="6">
        <v>10.9</v>
      </c>
      <c r="BJ35" s="6">
        <v>10.9</v>
      </c>
      <c r="BK35" s="6">
        <v>10.9</v>
      </c>
      <c r="BL35" s="6">
        <v>10.9</v>
      </c>
      <c r="BM35" s="6">
        <v>10.9</v>
      </c>
      <c r="BN35" s="6">
        <v>10.9</v>
      </c>
      <c r="BO35" s="6">
        <v>10.9</v>
      </c>
      <c r="BP35" s="6">
        <v>10.9</v>
      </c>
      <c r="BQ35" s="6">
        <v>10.9</v>
      </c>
      <c r="BR35" s="6">
        <v>10.9</v>
      </c>
      <c r="BS35" s="6">
        <v>10.9</v>
      </c>
      <c r="BT35" s="6">
        <v>10.9</v>
      </c>
      <c r="BU35" s="6">
        <v>10.9</v>
      </c>
      <c r="BV35" s="6">
        <v>10.9</v>
      </c>
    </row>
    <row r="36" spans="1:74" x14ac:dyDescent="0.3">
      <c r="A36" s="1" t="s">
        <v>96</v>
      </c>
      <c r="B36" s="1" t="s">
        <v>37</v>
      </c>
      <c r="C36" s="5">
        <v>7290112494351</v>
      </c>
      <c r="D36" s="6">
        <v>17.899999999999999</v>
      </c>
      <c r="E36" s="6">
        <v>17.899999999999999</v>
      </c>
      <c r="F36" s="6">
        <v>17.899999999999999</v>
      </c>
      <c r="G36" s="6">
        <v>17.899999999999999</v>
      </c>
      <c r="H36" s="6">
        <v>17.899999999999999</v>
      </c>
      <c r="I36" s="6">
        <v>17.899999999999999</v>
      </c>
      <c r="J36" s="6">
        <v>17</v>
      </c>
      <c r="K36" s="6">
        <v>17</v>
      </c>
      <c r="L36" s="6">
        <v>17</v>
      </c>
      <c r="M36" s="6">
        <v>17</v>
      </c>
      <c r="N36" s="6">
        <v>17</v>
      </c>
      <c r="O36" s="6">
        <v>17</v>
      </c>
      <c r="P36" s="6">
        <v>17.899999999999999</v>
      </c>
      <c r="Q36" s="6">
        <v>17.899999999999999</v>
      </c>
      <c r="R36" s="6">
        <v>17</v>
      </c>
      <c r="S36" s="6">
        <v>17</v>
      </c>
      <c r="T36" s="6">
        <v>17</v>
      </c>
      <c r="U36" s="6">
        <v>17</v>
      </c>
      <c r="V36" s="6">
        <v>17</v>
      </c>
      <c r="W36" s="6">
        <v>17</v>
      </c>
      <c r="X36" s="6">
        <v>17</v>
      </c>
      <c r="Y36" s="6">
        <v>17</v>
      </c>
      <c r="Z36" s="6">
        <v>17</v>
      </c>
      <c r="AA36" s="6">
        <v>17</v>
      </c>
      <c r="AB36" s="6">
        <v>17</v>
      </c>
      <c r="AC36" s="6">
        <v>17</v>
      </c>
      <c r="AD36" s="6">
        <v>17</v>
      </c>
      <c r="AE36" s="6">
        <v>17</v>
      </c>
      <c r="AF36" s="6">
        <v>17</v>
      </c>
      <c r="AG36" s="6">
        <v>17</v>
      </c>
      <c r="AH36" s="6">
        <v>17</v>
      </c>
      <c r="AI36" s="6">
        <v>17</v>
      </c>
      <c r="AJ36" s="6">
        <v>17</v>
      </c>
      <c r="AK36" s="6">
        <v>17</v>
      </c>
      <c r="AL36" s="6">
        <v>17</v>
      </c>
      <c r="AM36" s="6">
        <v>17</v>
      </c>
      <c r="AN36" s="6">
        <v>17</v>
      </c>
      <c r="AO36" s="6">
        <v>17</v>
      </c>
      <c r="AP36" s="6">
        <v>17</v>
      </c>
      <c r="AQ36" s="6">
        <v>17</v>
      </c>
      <c r="AR36" s="6">
        <v>17</v>
      </c>
      <c r="AS36" s="6">
        <v>17</v>
      </c>
      <c r="AT36" s="6">
        <v>17</v>
      </c>
      <c r="AU36" s="6">
        <v>17</v>
      </c>
      <c r="AV36" s="6">
        <v>17</v>
      </c>
      <c r="AW36" s="6">
        <v>18.5</v>
      </c>
      <c r="AX36" s="6">
        <v>18.5</v>
      </c>
      <c r="AY36" s="6">
        <v>17</v>
      </c>
      <c r="AZ36" s="6">
        <v>17</v>
      </c>
      <c r="BA36" s="6">
        <v>17</v>
      </c>
      <c r="BB36" s="6">
        <v>17</v>
      </c>
      <c r="BC36" s="6">
        <v>17</v>
      </c>
      <c r="BD36" s="6">
        <v>17</v>
      </c>
      <c r="BE36" s="6">
        <v>17</v>
      </c>
      <c r="BF36" s="6">
        <v>17</v>
      </c>
      <c r="BG36" s="6">
        <v>17</v>
      </c>
      <c r="BH36" s="6">
        <v>17</v>
      </c>
      <c r="BI36" s="6">
        <v>17</v>
      </c>
      <c r="BJ36" s="6">
        <v>17</v>
      </c>
      <c r="BK36" s="6">
        <v>17</v>
      </c>
      <c r="BL36" s="6">
        <v>17</v>
      </c>
      <c r="BM36" s="6">
        <v>17</v>
      </c>
      <c r="BN36" s="6">
        <v>17</v>
      </c>
      <c r="BO36" s="6">
        <v>17</v>
      </c>
      <c r="BP36" s="6">
        <v>17</v>
      </c>
      <c r="BQ36" s="6">
        <v>17</v>
      </c>
      <c r="BR36" s="6">
        <v>17</v>
      </c>
      <c r="BS36" s="6">
        <v>17</v>
      </c>
      <c r="BT36" s="6">
        <v>17</v>
      </c>
      <c r="BU36" s="6">
        <v>17</v>
      </c>
      <c r="BV36" s="6">
        <v>17</v>
      </c>
    </row>
    <row r="37" spans="1:74" x14ac:dyDescent="0.3">
      <c r="A37" s="1" t="s">
        <v>96</v>
      </c>
      <c r="B37" s="1" t="s">
        <v>38</v>
      </c>
      <c r="C37" s="5">
        <v>7290112495006</v>
      </c>
      <c r="D37" s="6">
        <v>19.899999999999999</v>
      </c>
      <c r="E37" s="6">
        <v>19.899999999999999</v>
      </c>
      <c r="F37" s="6">
        <v>24.9</v>
      </c>
      <c r="G37" s="6">
        <v>24.9</v>
      </c>
      <c r="H37" s="6">
        <v>24.9</v>
      </c>
      <c r="I37" s="6">
        <v>24.9</v>
      </c>
      <c r="J37" s="6">
        <v>24.9</v>
      </c>
      <c r="K37" s="6">
        <v>24.9</v>
      </c>
      <c r="L37" s="6">
        <v>24.9</v>
      </c>
      <c r="M37" s="6">
        <v>24.9</v>
      </c>
      <c r="N37" s="6">
        <v>24.9</v>
      </c>
      <c r="O37" s="6">
        <v>24.9</v>
      </c>
      <c r="P37" s="6">
        <v>24.9</v>
      </c>
      <c r="Q37" s="6">
        <v>24.9</v>
      </c>
      <c r="R37" s="6">
        <v>24.9</v>
      </c>
      <c r="S37" s="6">
        <v>24.9</v>
      </c>
      <c r="T37" s="6">
        <v>24.9</v>
      </c>
      <c r="U37" s="6">
        <v>24.9</v>
      </c>
      <c r="V37" s="6">
        <v>24.9</v>
      </c>
      <c r="W37" s="6">
        <v>24.9</v>
      </c>
      <c r="X37" s="6">
        <v>24.9</v>
      </c>
      <c r="Y37" s="6">
        <v>24.9</v>
      </c>
      <c r="Z37" s="6">
        <v>23.5</v>
      </c>
      <c r="AA37" s="6">
        <v>23.5</v>
      </c>
      <c r="AB37" s="6">
        <v>23.5</v>
      </c>
      <c r="AC37" s="6">
        <v>23.5</v>
      </c>
      <c r="AD37" s="6">
        <v>23.5</v>
      </c>
      <c r="AE37" s="6">
        <v>23.5</v>
      </c>
      <c r="AF37" s="6">
        <v>23.5</v>
      </c>
      <c r="AG37" s="6">
        <v>23.5</v>
      </c>
      <c r="AH37" s="6">
        <v>23.5</v>
      </c>
      <c r="AI37" s="6">
        <v>23.5</v>
      </c>
      <c r="AJ37" s="6">
        <v>23.5</v>
      </c>
      <c r="AK37" s="6">
        <v>23.5</v>
      </c>
      <c r="AL37" s="6">
        <v>23.5</v>
      </c>
      <c r="AM37" s="6">
        <v>23.5</v>
      </c>
      <c r="AN37" s="6">
        <v>23.5</v>
      </c>
      <c r="AO37" s="6">
        <v>23.5</v>
      </c>
      <c r="AP37" s="6">
        <v>23.5</v>
      </c>
      <c r="AQ37" s="6">
        <v>23.5</v>
      </c>
      <c r="AR37" s="6">
        <v>23.5</v>
      </c>
      <c r="AS37" s="6">
        <v>23.5</v>
      </c>
      <c r="AT37" s="6">
        <v>23.5</v>
      </c>
      <c r="AU37" s="6">
        <v>23.5</v>
      </c>
      <c r="AV37" s="6">
        <v>23.5</v>
      </c>
      <c r="AW37" s="6">
        <v>24.9</v>
      </c>
      <c r="AX37" s="6">
        <v>24.9</v>
      </c>
      <c r="AY37" s="6">
        <v>23.9</v>
      </c>
      <c r="AZ37" s="6">
        <v>23.9</v>
      </c>
      <c r="BA37" s="6"/>
      <c r="BB37" s="6"/>
      <c r="BC37" s="6">
        <v>23.9</v>
      </c>
      <c r="BD37" s="6">
        <v>23.9</v>
      </c>
      <c r="BE37" s="6">
        <v>23.9</v>
      </c>
      <c r="BF37" s="6">
        <v>23.9</v>
      </c>
      <c r="BG37" s="6">
        <v>23.9</v>
      </c>
      <c r="BH37" s="6">
        <v>23.9</v>
      </c>
      <c r="BI37" s="6">
        <v>23.9</v>
      </c>
      <c r="BJ37" s="6">
        <v>23.9</v>
      </c>
      <c r="BK37" s="6">
        <v>23.9</v>
      </c>
      <c r="BL37" s="6">
        <v>23.9</v>
      </c>
      <c r="BM37" s="6">
        <v>23.9</v>
      </c>
      <c r="BN37" s="6">
        <v>23.9</v>
      </c>
      <c r="BO37" s="6">
        <v>23.9</v>
      </c>
      <c r="BP37" s="6">
        <v>23.9</v>
      </c>
      <c r="BQ37" s="6">
        <v>23.9</v>
      </c>
      <c r="BR37" s="6">
        <v>23.9</v>
      </c>
      <c r="BS37" s="6">
        <v>24.9</v>
      </c>
      <c r="BT37" s="6">
        <v>24.9</v>
      </c>
      <c r="BU37" s="6">
        <v>24.9</v>
      </c>
      <c r="BV37" s="6">
        <v>24.9</v>
      </c>
    </row>
    <row r="38" spans="1:74" x14ac:dyDescent="0.3">
      <c r="A38" s="1" t="s">
        <v>96</v>
      </c>
      <c r="B38" s="1" t="s">
        <v>39</v>
      </c>
      <c r="C38" s="5">
        <v>7290000170053</v>
      </c>
      <c r="D38" s="6">
        <v>4.5</v>
      </c>
      <c r="E38" s="6">
        <v>4.5</v>
      </c>
      <c r="F38" s="6">
        <v>4.5</v>
      </c>
      <c r="G38" s="6">
        <v>4.5</v>
      </c>
      <c r="H38" s="6">
        <v>4.5</v>
      </c>
      <c r="I38" s="6">
        <v>4.5</v>
      </c>
      <c r="J38" s="6">
        <v>4.5</v>
      </c>
      <c r="K38" s="6">
        <v>4.5</v>
      </c>
      <c r="L38" s="6">
        <v>4.5</v>
      </c>
      <c r="M38" s="6">
        <v>4.5</v>
      </c>
      <c r="N38" s="6">
        <v>5</v>
      </c>
      <c r="O38" s="6">
        <v>5</v>
      </c>
      <c r="P38" s="6">
        <v>5</v>
      </c>
      <c r="Q38" s="6">
        <v>5</v>
      </c>
      <c r="R38" s="6">
        <v>4.5</v>
      </c>
      <c r="S38" s="6">
        <v>4.5</v>
      </c>
      <c r="T38" s="6">
        <v>4.5</v>
      </c>
      <c r="U38" s="6">
        <v>4.5</v>
      </c>
      <c r="V38" s="6">
        <v>4.5</v>
      </c>
      <c r="W38" s="6">
        <v>4.5</v>
      </c>
      <c r="X38" s="6">
        <v>5</v>
      </c>
      <c r="Y38" s="6">
        <v>4.5</v>
      </c>
      <c r="Z38" s="6">
        <v>4.5</v>
      </c>
      <c r="AA38" s="6">
        <v>4.5</v>
      </c>
      <c r="AB38" s="6">
        <v>4.5</v>
      </c>
      <c r="AC38" s="6">
        <v>4.5</v>
      </c>
      <c r="AD38" s="6">
        <v>4.5</v>
      </c>
      <c r="AE38" s="6">
        <v>4.5</v>
      </c>
      <c r="AF38" s="6">
        <v>4.5</v>
      </c>
      <c r="AG38" s="6">
        <v>4.5</v>
      </c>
      <c r="AH38" s="6">
        <v>4.5</v>
      </c>
      <c r="AI38" s="6">
        <v>4.5</v>
      </c>
      <c r="AJ38" s="6">
        <v>4.5</v>
      </c>
      <c r="AK38" s="6">
        <v>4.5</v>
      </c>
      <c r="AL38" s="6">
        <v>4.5</v>
      </c>
      <c r="AM38" s="6">
        <v>4.5</v>
      </c>
      <c r="AN38" s="6">
        <v>5</v>
      </c>
      <c r="AO38" s="6">
        <v>4.75</v>
      </c>
      <c r="AP38" s="6">
        <v>4.75</v>
      </c>
      <c r="AQ38" s="6">
        <v>4.75</v>
      </c>
      <c r="AR38" s="6">
        <v>4.5</v>
      </c>
      <c r="AS38" s="6">
        <v>4.5</v>
      </c>
      <c r="AT38" s="6">
        <v>4.5</v>
      </c>
      <c r="AU38" s="6">
        <v>4.5</v>
      </c>
      <c r="AV38" s="6">
        <v>4.5</v>
      </c>
      <c r="AW38" s="6">
        <v>5.9</v>
      </c>
      <c r="AX38" s="6">
        <v>5</v>
      </c>
      <c r="AY38" s="6">
        <v>4.5</v>
      </c>
      <c r="AZ38" s="6">
        <v>4.5</v>
      </c>
      <c r="BA38" s="6">
        <v>4.5</v>
      </c>
      <c r="BB38" s="6">
        <v>4.5</v>
      </c>
      <c r="BC38" s="6"/>
      <c r="BD38" s="6">
        <v>5</v>
      </c>
      <c r="BE38" s="6">
        <v>5</v>
      </c>
      <c r="BF38" s="6">
        <v>5</v>
      </c>
      <c r="BG38" s="6">
        <v>4.5</v>
      </c>
      <c r="BH38" s="6">
        <v>4.5</v>
      </c>
      <c r="BI38" s="6">
        <v>4.5</v>
      </c>
      <c r="BJ38" s="6">
        <v>4.5</v>
      </c>
      <c r="BK38" s="6">
        <v>4.5</v>
      </c>
      <c r="BL38" s="6"/>
      <c r="BM38" s="6">
        <v>4.5</v>
      </c>
      <c r="BN38" s="6">
        <v>4.5</v>
      </c>
      <c r="BO38" s="6">
        <v>4.5</v>
      </c>
      <c r="BP38" s="6">
        <v>4.5</v>
      </c>
      <c r="BQ38" s="6">
        <v>4.5</v>
      </c>
      <c r="BR38" s="6">
        <v>4.5</v>
      </c>
      <c r="BS38" s="6">
        <v>5.33</v>
      </c>
      <c r="BT38" s="6">
        <v>5.33</v>
      </c>
      <c r="BU38" s="6">
        <v>5.33</v>
      </c>
      <c r="BV38" s="6">
        <v>5.33</v>
      </c>
    </row>
    <row r="39" spans="1:74" x14ac:dyDescent="0.3">
      <c r="A39" s="1" t="s">
        <v>96</v>
      </c>
      <c r="B39" s="1" t="s">
        <v>40</v>
      </c>
      <c r="C39" s="5">
        <v>7290005838002</v>
      </c>
      <c r="D39" s="6">
        <v>3.9</v>
      </c>
      <c r="E39" s="6">
        <v>3.9</v>
      </c>
      <c r="F39" s="6">
        <v>3.9</v>
      </c>
      <c r="G39" s="6">
        <v>3.9</v>
      </c>
      <c r="H39" s="6">
        <v>3.9</v>
      </c>
      <c r="I39" s="6">
        <v>3.9</v>
      </c>
      <c r="J39" s="6">
        <v>3.9</v>
      </c>
      <c r="K39" s="6">
        <v>3.9</v>
      </c>
      <c r="L39" s="6">
        <v>3.9</v>
      </c>
      <c r="M39" s="6">
        <v>3.9</v>
      </c>
      <c r="N39" s="6">
        <v>3.9</v>
      </c>
      <c r="O39" s="6">
        <v>3.9</v>
      </c>
      <c r="P39" s="6">
        <v>3.9</v>
      </c>
      <c r="Q39" s="6">
        <v>3.9</v>
      </c>
      <c r="R39" s="6">
        <v>3.9</v>
      </c>
      <c r="S39" s="6">
        <v>3.9</v>
      </c>
      <c r="T39" s="6">
        <v>3.9</v>
      </c>
      <c r="U39" s="6">
        <v>3.9</v>
      </c>
      <c r="V39" s="6">
        <v>3.9</v>
      </c>
      <c r="W39" s="6">
        <v>3.9</v>
      </c>
      <c r="X39" s="6">
        <v>3.9</v>
      </c>
      <c r="Y39" s="6">
        <v>3.9</v>
      </c>
      <c r="Z39" s="6">
        <v>3.9</v>
      </c>
      <c r="AA39" s="6">
        <v>3.9</v>
      </c>
      <c r="AB39" s="6">
        <v>3.9</v>
      </c>
      <c r="AC39" s="6">
        <v>3.9</v>
      </c>
      <c r="AD39" s="6">
        <v>3.9</v>
      </c>
      <c r="AE39" s="6">
        <v>3.9</v>
      </c>
      <c r="AF39" s="6">
        <v>3.9</v>
      </c>
      <c r="AG39" s="6">
        <v>3.9</v>
      </c>
      <c r="AH39" s="6">
        <v>3.9</v>
      </c>
      <c r="AI39" s="6">
        <v>3.9</v>
      </c>
      <c r="AJ39" s="6">
        <v>3.9</v>
      </c>
      <c r="AK39" s="6">
        <v>3.9</v>
      </c>
      <c r="AL39" s="6">
        <v>3.9</v>
      </c>
      <c r="AM39" s="6">
        <v>3.9</v>
      </c>
      <c r="AN39" s="6">
        <v>3.9</v>
      </c>
      <c r="AO39" s="6">
        <v>3.9</v>
      </c>
      <c r="AP39" s="6">
        <v>3.9</v>
      </c>
      <c r="AQ39" s="6">
        <v>3.9</v>
      </c>
      <c r="AR39" s="6">
        <v>3.9</v>
      </c>
      <c r="AS39" s="6">
        <v>3.9</v>
      </c>
      <c r="AT39" s="6">
        <v>3.9</v>
      </c>
      <c r="AU39" s="6">
        <v>3.9</v>
      </c>
      <c r="AV39" s="6">
        <v>3.9</v>
      </c>
      <c r="AW39" s="6">
        <v>3.9</v>
      </c>
      <c r="AX39" s="6">
        <v>3.9</v>
      </c>
      <c r="AY39" s="6">
        <v>3.9</v>
      </c>
      <c r="AZ39" s="6">
        <v>3.9</v>
      </c>
      <c r="BA39" s="6">
        <v>3.9</v>
      </c>
      <c r="BB39" s="6">
        <v>3.9</v>
      </c>
      <c r="BC39" s="6">
        <v>3.9</v>
      </c>
      <c r="BD39" s="6">
        <v>3.9</v>
      </c>
      <c r="BE39" s="6">
        <v>3.9</v>
      </c>
      <c r="BF39" s="6">
        <v>3.9</v>
      </c>
      <c r="BG39" s="6">
        <v>3.9</v>
      </c>
      <c r="BH39" s="6">
        <v>3.9</v>
      </c>
      <c r="BI39" s="6">
        <v>3.9</v>
      </c>
      <c r="BJ39" s="6">
        <v>3.9</v>
      </c>
      <c r="BK39" s="6">
        <v>3.9</v>
      </c>
      <c r="BL39" s="6">
        <v>3.9</v>
      </c>
      <c r="BM39" s="6">
        <v>3.9</v>
      </c>
      <c r="BN39" s="6">
        <v>3.9</v>
      </c>
      <c r="BO39" s="6">
        <v>3.9</v>
      </c>
      <c r="BP39" s="6">
        <v>3.9</v>
      </c>
      <c r="BQ39" s="6">
        <v>3.9</v>
      </c>
      <c r="BR39" s="6">
        <v>3.9</v>
      </c>
      <c r="BS39" s="6">
        <v>3.9</v>
      </c>
      <c r="BT39" s="6">
        <v>3.9</v>
      </c>
      <c r="BU39" s="6">
        <v>3.9</v>
      </c>
      <c r="BV39" s="6">
        <v>3.9</v>
      </c>
    </row>
    <row r="40" spans="1:74" x14ac:dyDescent="0.3">
      <c r="A40" s="1" t="s">
        <v>96</v>
      </c>
      <c r="B40" s="1" t="s">
        <v>41</v>
      </c>
      <c r="C40" s="5">
        <v>72940761</v>
      </c>
      <c r="D40" s="6">
        <v>2.9</v>
      </c>
      <c r="E40" s="6">
        <v>2.9</v>
      </c>
      <c r="F40" s="6">
        <v>2.9</v>
      </c>
      <c r="G40" s="6">
        <v>2.9</v>
      </c>
      <c r="H40" s="6">
        <v>2.9</v>
      </c>
      <c r="I40" s="6">
        <v>2.9</v>
      </c>
      <c r="J40" s="6">
        <v>2.9</v>
      </c>
      <c r="K40" s="6">
        <v>2.9</v>
      </c>
      <c r="L40" s="6">
        <v>2.9</v>
      </c>
      <c r="M40" s="6">
        <v>2.9</v>
      </c>
      <c r="N40" s="6">
        <v>2.9</v>
      </c>
      <c r="O40" s="6">
        <v>2.9</v>
      </c>
      <c r="P40" s="6">
        <v>2.9</v>
      </c>
      <c r="Q40" s="6">
        <v>2.9</v>
      </c>
      <c r="R40" s="6">
        <v>2.9</v>
      </c>
      <c r="S40" s="6">
        <v>2.9</v>
      </c>
      <c r="T40" s="6">
        <v>2.9</v>
      </c>
      <c r="U40" s="6">
        <v>2.9</v>
      </c>
      <c r="V40" s="6">
        <v>2.9</v>
      </c>
      <c r="W40" s="6">
        <v>2.9</v>
      </c>
      <c r="X40" s="6">
        <v>2.9</v>
      </c>
      <c r="Y40" s="6">
        <v>2.9</v>
      </c>
      <c r="Z40" s="6">
        <v>2.9</v>
      </c>
      <c r="AA40" s="6">
        <v>2.9</v>
      </c>
      <c r="AB40" s="6">
        <v>2.9</v>
      </c>
      <c r="AC40" s="6">
        <v>2.9</v>
      </c>
      <c r="AD40" s="6">
        <v>2.9</v>
      </c>
      <c r="AE40" s="6">
        <v>2.9</v>
      </c>
      <c r="AF40" s="6">
        <v>2.9</v>
      </c>
      <c r="AG40" s="6">
        <v>2.9</v>
      </c>
      <c r="AH40" s="6">
        <v>2.9</v>
      </c>
      <c r="AI40" s="6">
        <v>2.9</v>
      </c>
      <c r="AJ40" s="6">
        <v>2.9</v>
      </c>
      <c r="AK40" s="6">
        <v>2.9</v>
      </c>
      <c r="AL40" s="6">
        <v>2.9</v>
      </c>
      <c r="AM40" s="6">
        <v>2.9</v>
      </c>
      <c r="AN40" s="6">
        <v>2.9</v>
      </c>
      <c r="AO40" s="6">
        <v>2.9</v>
      </c>
      <c r="AP40" s="6">
        <v>2.9</v>
      </c>
      <c r="AQ40" s="6">
        <v>2.9</v>
      </c>
      <c r="AR40" s="6">
        <v>2.9</v>
      </c>
      <c r="AS40" s="6">
        <v>2.9</v>
      </c>
      <c r="AT40" s="6">
        <v>2.9</v>
      </c>
      <c r="AU40" s="6">
        <v>2.9</v>
      </c>
      <c r="AV40" s="6">
        <v>2.9</v>
      </c>
      <c r="AW40" s="6">
        <v>2.9</v>
      </c>
      <c r="AX40" s="6">
        <v>2.9</v>
      </c>
      <c r="AY40" s="6">
        <v>2.9</v>
      </c>
      <c r="AZ40" s="6">
        <v>2.9</v>
      </c>
      <c r="BA40" s="6">
        <v>2.9</v>
      </c>
      <c r="BB40" s="6">
        <v>2.9</v>
      </c>
      <c r="BC40" s="6">
        <v>2.9</v>
      </c>
      <c r="BD40" s="6">
        <v>2.9</v>
      </c>
      <c r="BE40" s="6">
        <v>2.9</v>
      </c>
      <c r="BF40" s="6">
        <v>2.9</v>
      </c>
      <c r="BG40" s="6">
        <v>2.9</v>
      </c>
      <c r="BH40" s="6">
        <v>2.9</v>
      </c>
      <c r="BI40" s="6">
        <v>2.9</v>
      </c>
      <c r="BJ40" s="6">
        <v>2.9</v>
      </c>
      <c r="BK40" s="6">
        <v>2.9</v>
      </c>
      <c r="BL40" s="6">
        <v>2.9</v>
      </c>
      <c r="BM40" s="6">
        <v>2.9</v>
      </c>
      <c r="BN40" s="6">
        <v>2.9</v>
      </c>
      <c r="BO40" s="6">
        <v>2.9</v>
      </c>
      <c r="BP40" s="6">
        <v>2.9</v>
      </c>
      <c r="BQ40" s="6">
        <v>2.9</v>
      </c>
      <c r="BR40" s="6">
        <v>2.9</v>
      </c>
      <c r="BS40" s="6">
        <v>2.9</v>
      </c>
      <c r="BT40" s="6">
        <v>2.9</v>
      </c>
      <c r="BU40" s="6">
        <v>2.9</v>
      </c>
      <c r="BV40" s="6">
        <v>2.9</v>
      </c>
    </row>
    <row r="41" spans="1:74" x14ac:dyDescent="0.3">
      <c r="A41" s="1" t="s">
        <v>96</v>
      </c>
      <c r="B41" s="1" t="s">
        <v>42</v>
      </c>
      <c r="C41" s="5">
        <v>7290000066318</v>
      </c>
      <c r="D41" s="6">
        <v>3.33</v>
      </c>
      <c r="E41" s="6">
        <v>3.33</v>
      </c>
      <c r="F41" s="6">
        <v>3.33</v>
      </c>
      <c r="G41" s="6">
        <v>3.33</v>
      </c>
      <c r="H41" s="6">
        <v>3.33</v>
      </c>
      <c r="I41" s="6">
        <v>3.33</v>
      </c>
      <c r="J41" s="6">
        <v>3.33</v>
      </c>
      <c r="K41" s="6">
        <v>3.33</v>
      </c>
      <c r="L41" s="6">
        <v>3.33</v>
      </c>
      <c r="M41" s="6">
        <v>3.33</v>
      </c>
      <c r="N41" s="6">
        <v>3.33</v>
      </c>
      <c r="O41" s="6">
        <v>3.33</v>
      </c>
      <c r="P41" s="6">
        <v>3.33</v>
      </c>
      <c r="Q41" s="6">
        <v>3.33</v>
      </c>
      <c r="R41" s="6">
        <v>3.33</v>
      </c>
      <c r="S41" s="6">
        <v>3.33</v>
      </c>
      <c r="T41" s="6">
        <v>3.33</v>
      </c>
      <c r="U41" s="6">
        <v>3.33</v>
      </c>
      <c r="V41" s="6">
        <v>3.33</v>
      </c>
      <c r="W41" s="6">
        <v>3.33</v>
      </c>
      <c r="X41" s="6">
        <v>3.33</v>
      </c>
      <c r="Y41" s="6">
        <v>3.33</v>
      </c>
      <c r="Z41" s="6">
        <v>3.33</v>
      </c>
      <c r="AA41" s="6">
        <v>3.33</v>
      </c>
      <c r="AB41" s="6">
        <v>3.33</v>
      </c>
      <c r="AC41" s="6">
        <v>3.33</v>
      </c>
      <c r="AD41" s="6">
        <v>3.33</v>
      </c>
      <c r="AE41" s="6">
        <v>3.33</v>
      </c>
      <c r="AF41" s="6">
        <v>3.33</v>
      </c>
      <c r="AG41" s="6">
        <v>3.33</v>
      </c>
      <c r="AH41" s="6">
        <v>3.33</v>
      </c>
      <c r="AI41" s="6">
        <v>3.33</v>
      </c>
      <c r="AJ41" s="6">
        <v>3.33</v>
      </c>
      <c r="AK41" s="6">
        <v>3.33</v>
      </c>
      <c r="AL41" s="6">
        <v>3.33</v>
      </c>
      <c r="AM41" s="6">
        <v>3.33</v>
      </c>
      <c r="AN41" s="6">
        <v>3.33</v>
      </c>
      <c r="AO41" s="6">
        <v>3.33</v>
      </c>
      <c r="AP41" s="6">
        <v>3.33</v>
      </c>
      <c r="AQ41" s="6">
        <v>3.33</v>
      </c>
      <c r="AR41" s="6">
        <v>3.33</v>
      </c>
      <c r="AS41" s="6">
        <v>3.33</v>
      </c>
      <c r="AT41" s="6">
        <v>3.33</v>
      </c>
      <c r="AU41" s="6">
        <v>3.33</v>
      </c>
      <c r="AV41" s="6">
        <v>3.33</v>
      </c>
      <c r="AW41" s="6">
        <v>4.3</v>
      </c>
      <c r="AX41" s="6">
        <v>3.33</v>
      </c>
      <c r="AY41" s="6">
        <v>3.33</v>
      </c>
      <c r="AZ41" s="6">
        <v>3.33</v>
      </c>
      <c r="BA41" s="6">
        <v>3.33</v>
      </c>
      <c r="BB41" s="6">
        <v>3.33</v>
      </c>
      <c r="BC41" s="6">
        <v>3.33</v>
      </c>
      <c r="BD41" s="6">
        <v>3.33</v>
      </c>
      <c r="BE41" s="6">
        <v>3.33</v>
      </c>
      <c r="BF41" s="6">
        <v>3.33</v>
      </c>
      <c r="BG41" s="6">
        <v>3.33</v>
      </c>
      <c r="BH41" s="6">
        <v>3.33</v>
      </c>
      <c r="BI41" s="6">
        <v>3.33</v>
      </c>
      <c r="BJ41" s="6">
        <v>3.33</v>
      </c>
      <c r="BK41" s="6">
        <v>3.33</v>
      </c>
      <c r="BL41" s="6">
        <v>3.33</v>
      </c>
      <c r="BM41" s="6">
        <v>3.33</v>
      </c>
      <c r="BN41" s="6">
        <v>3.33</v>
      </c>
      <c r="BO41" s="6">
        <v>3.33</v>
      </c>
      <c r="BP41" s="6">
        <v>3.33</v>
      </c>
      <c r="BQ41" s="6">
        <v>3.33</v>
      </c>
      <c r="BR41" s="6">
        <v>4.3</v>
      </c>
      <c r="BS41" s="6">
        <v>3.33</v>
      </c>
      <c r="BT41" s="6">
        <v>3.33</v>
      </c>
      <c r="BU41" s="6">
        <v>3.33</v>
      </c>
      <c r="BV41" s="6">
        <v>3.33</v>
      </c>
    </row>
    <row r="42" spans="1:74" x14ac:dyDescent="0.3">
      <c r="A42" s="1" t="s">
        <v>96</v>
      </c>
      <c r="B42" s="1" t="s">
        <v>43</v>
      </c>
      <c r="C42" s="5">
        <v>7290100850916</v>
      </c>
      <c r="D42" s="6">
        <v>3.33</v>
      </c>
      <c r="E42" s="6">
        <v>3.33</v>
      </c>
      <c r="F42" s="6">
        <v>3</v>
      </c>
      <c r="G42" s="6">
        <v>3</v>
      </c>
      <c r="H42" s="6">
        <v>3</v>
      </c>
      <c r="I42" s="6">
        <v>3</v>
      </c>
      <c r="J42" s="6">
        <v>3</v>
      </c>
      <c r="K42" s="6">
        <v>3</v>
      </c>
      <c r="L42" s="6">
        <v>3</v>
      </c>
      <c r="M42" s="6">
        <v>3</v>
      </c>
      <c r="N42" s="6">
        <v>3.33</v>
      </c>
      <c r="O42" s="6">
        <v>3</v>
      </c>
      <c r="P42" s="6">
        <v>3.33</v>
      </c>
      <c r="Q42" s="6">
        <v>3.33</v>
      </c>
      <c r="R42" s="6">
        <v>3</v>
      </c>
      <c r="S42" s="6">
        <v>3</v>
      </c>
      <c r="T42" s="6">
        <v>3</v>
      </c>
      <c r="U42" s="6">
        <v>3</v>
      </c>
      <c r="V42" s="6">
        <v>3</v>
      </c>
      <c r="W42" s="6">
        <v>3</v>
      </c>
      <c r="X42" s="6">
        <v>3</v>
      </c>
      <c r="Y42" s="6">
        <v>3</v>
      </c>
      <c r="Z42" s="6">
        <v>3</v>
      </c>
      <c r="AA42" s="6">
        <v>3.33</v>
      </c>
      <c r="AB42" s="6">
        <v>3.33</v>
      </c>
      <c r="AC42" s="6">
        <v>3.33</v>
      </c>
      <c r="AD42" s="6">
        <v>3.33</v>
      </c>
      <c r="AE42" s="6">
        <v>3.33</v>
      </c>
      <c r="AF42" s="6">
        <v>3.33</v>
      </c>
      <c r="AG42" s="6">
        <v>3.33</v>
      </c>
      <c r="AH42" s="6">
        <v>3.33</v>
      </c>
      <c r="AI42" s="6">
        <v>3.33</v>
      </c>
      <c r="AJ42" s="6">
        <v>3</v>
      </c>
      <c r="AK42" s="6">
        <v>3</v>
      </c>
      <c r="AL42" s="6">
        <v>3</v>
      </c>
      <c r="AM42" s="6">
        <v>3</v>
      </c>
      <c r="AN42" s="6">
        <v>3</v>
      </c>
      <c r="AO42" s="6">
        <v>3</v>
      </c>
      <c r="AP42" s="6">
        <v>3</v>
      </c>
      <c r="AQ42" s="6">
        <v>3</v>
      </c>
      <c r="AR42" s="6">
        <v>3</v>
      </c>
      <c r="AS42" s="6">
        <v>3</v>
      </c>
      <c r="AT42" s="6">
        <v>3</v>
      </c>
      <c r="AU42" s="6">
        <v>3</v>
      </c>
      <c r="AV42" s="6">
        <v>3</v>
      </c>
      <c r="AW42" s="6">
        <v>3.5</v>
      </c>
      <c r="AX42" s="6">
        <v>3.33</v>
      </c>
      <c r="AY42" s="6">
        <v>2.86</v>
      </c>
      <c r="AZ42" s="6">
        <v>2.86</v>
      </c>
      <c r="BA42" s="6">
        <v>2.86</v>
      </c>
      <c r="BB42" s="6">
        <v>2.86</v>
      </c>
      <c r="BC42" s="6">
        <v>2.86</v>
      </c>
      <c r="BD42" s="6">
        <v>2.86</v>
      </c>
      <c r="BE42" s="6">
        <v>2.86</v>
      </c>
      <c r="BF42" s="6">
        <v>2.86</v>
      </c>
      <c r="BG42" s="6">
        <v>2.86</v>
      </c>
      <c r="BH42" s="6">
        <v>2.86</v>
      </c>
      <c r="BI42" s="6">
        <v>2.86</v>
      </c>
      <c r="BJ42" s="6">
        <v>2.86</v>
      </c>
      <c r="BK42" s="6">
        <v>2.86</v>
      </c>
      <c r="BL42" s="6">
        <v>2.86</v>
      </c>
      <c r="BM42" s="6">
        <v>2.86</v>
      </c>
      <c r="BN42" s="6">
        <v>2.86</v>
      </c>
      <c r="BO42" s="6">
        <v>2.86</v>
      </c>
      <c r="BP42" s="6">
        <v>2.86</v>
      </c>
      <c r="BQ42" s="6">
        <v>2.86</v>
      </c>
      <c r="BR42" s="6">
        <v>2.86</v>
      </c>
      <c r="BS42" s="6">
        <v>3.2</v>
      </c>
      <c r="BT42" s="6">
        <v>3.2</v>
      </c>
      <c r="BU42" s="6">
        <v>3.2</v>
      </c>
      <c r="BV42" s="6">
        <v>3.2</v>
      </c>
    </row>
    <row r="43" spans="1:74" x14ac:dyDescent="0.3">
      <c r="A43" s="1" t="s">
        <v>96</v>
      </c>
      <c r="B43" s="1" t="s">
        <v>44</v>
      </c>
      <c r="C43" s="5">
        <v>7290000066141</v>
      </c>
      <c r="D43" s="6">
        <v>3.33</v>
      </c>
      <c r="E43" s="6">
        <v>3.33</v>
      </c>
      <c r="F43" s="6">
        <v>3.33</v>
      </c>
      <c r="G43" s="6">
        <v>3.33</v>
      </c>
      <c r="H43" s="6">
        <v>3.33</v>
      </c>
      <c r="I43" s="6">
        <v>3.33</v>
      </c>
      <c r="J43" s="6">
        <v>3.33</v>
      </c>
      <c r="K43" s="6">
        <v>3.33</v>
      </c>
      <c r="L43" s="6">
        <v>3.33</v>
      </c>
      <c r="M43" s="6">
        <v>3.33</v>
      </c>
      <c r="N43" s="6">
        <v>3.33</v>
      </c>
      <c r="O43" s="6">
        <v>3.33</v>
      </c>
      <c r="P43" s="6">
        <v>3.33</v>
      </c>
      <c r="Q43" s="6">
        <v>3.33</v>
      </c>
      <c r="R43" s="6">
        <v>3.33</v>
      </c>
      <c r="S43" s="6">
        <v>3.33</v>
      </c>
      <c r="T43" s="6">
        <v>3.33</v>
      </c>
      <c r="U43" s="6">
        <v>3.33</v>
      </c>
      <c r="V43" s="6">
        <v>3.33</v>
      </c>
      <c r="W43" s="6">
        <v>3.33</v>
      </c>
      <c r="X43" s="6">
        <v>3.33</v>
      </c>
      <c r="Y43" s="6">
        <v>3.33</v>
      </c>
      <c r="Z43" s="6">
        <v>3.33</v>
      </c>
      <c r="AA43" s="6">
        <v>3.33</v>
      </c>
      <c r="AB43" s="6">
        <v>3.33</v>
      </c>
      <c r="AC43" s="6">
        <v>3.33</v>
      </c>
      <c r="AD43" s="6">
        <v>3.33</v>
      </c>
      <c r="AE43" s="6">
        <v>3.33</v>
      </c>
      <c r="AF43" s="6">
        <v>3.33</v>
      </c>
      <c r="AG43" s="6">
        <v>3.33</v>
      </c>
      <c r="AH43" s="6">
        <v>3.33</v>
      </c>
      <c r="AI43" s="6">
        <v>3.33</v>
      </c>
      <c r="AJ43" s="6">
        <v>3.33</v>
      </c>
      <c r="AK43" s="6">
        <v>3.33</v>
      </c>
      <c r="AL43" s="6">
        <v>3.33</v>
      </c>
      <c r="AM43" s="6">
        <v>3.33</v>
      </c>
      <c r="AN43" s="6">
        <v>3.33</v>
      </c>
      <c r="AO43" s="6">
        <v>3.33</v>
      </c>
      <c r="AP43" s="6">
        <v>3.33</v>
      </c>
      <c r="AQ43" s="6">
        <v>3.33</v>
      </c>
      <c r="AR43" s="6">
        <v>3.33</v>
      </c>
      <c r="AS43" s="6">
        <v>3.33</v>
      </c>
      <c r="AT43" s="6">
        <v>3.33</v>
      </c>
      <c r="AU43" s="6">
        <v>3.33</v>
      </c>
      <c r="AV43" s="6">
        <v>3.33</v>
      </c>
      <c r="AW43" s="6">
        <v>4.3</v>
      </c>
      <c r="AX43" s="6">
        <v>3.33</v>
      </c>
      <c r="AY43" s="6">
        <v>3.33</v>
      </c>
      <c r="AZ43" s="6">
        <v>3.33</v>
      </c>
      <c r="BA43" s="6">
        <v>3.33</v>
      </c>
      <c r="BB43" s="6">
        <v>3.33</v>
      </c>
      <c r="BC43" s="6">
        <v>3.33</v>
      </c>
      <c r="BD43" s="6">
        <v>3.33</v>
      </c>
      <c r="BE43" s="6">
        <v>3.33</v>
      </c>
      <c r="BF43" s="6">
        <v>3.33</v>
      </c>
      <c r="BG43" s="6">
        <v>3.33</v>
      </c>
      <c r="BH43" s="6">
        <v>3.33</v>
      </c>
      <c r="BI43" s="6">
        <v>3.33</v>
      </c>
      <c r="BJ43" s="6">
        <v>3.33</v>
      </c>
      <c r="BK43" s="6">
        <v>3.33</v>
      </c>
      <c r="BL43" s="6">
        <v>3.33</v>
      </c>
      <c r="BM43" s="6">
        <v>3.33</v>
      </c>
      <c r="BN43" s="6">
        <v>3.33</v>
      </c>
      <c r="BO43" s="6">
        <v>3.33</v>
      </c>
      <c r="BP43" s="6">
        <v>3.33</v>
      </c>
      <c r="BQ43" s="6">
        <v>3.33</v>
      </c>
      <c r="BR43" s="6">
        <v>4.3</v>
      </c>
      <c r="BS43" s="6">
        <v>3.33</v>
      </c>
      <c r="BT43" s="6">
        <v>3.33</v>
      </c>
      <c r="BU43" s="6">
        <v>3.33</v>
      </c>
      <c r="BV43" s="6">
        <v>3.33</v>
      </c>
    </row>
    <row r="44" spans="1:74" x14ac:dyDescent="0.3">
      <c r="A44" s="1" t="s">
        <v>96</v>
      </c>
      <c r="B44" s="1" t="s">
        <v>45</v>
      </c>
      <c r="C44" s="5">
        <v>7290008745239</v>
      </c>
      <c r="D44" s="6">
        <v>3.9</v>
      </c>
      <c r="E44" s="6">
        <v>3.9</v>
      </c>
      <c r="F44" s="6">
        <v>3.9</v>
      </c>
      <c r="G44" s="6">
        <v>3.9</v>
      </c>
      <c r="H44" s="6">
        <v>3.9</v>
      </c>
      <c r="I44" s="6">
        <v>3.9</v>
      </c>
      <c r="J44" s="6">
        <v>3.9</v>
      </c>
      <c r="K44" s="6">
        <v>3.9</v>
      </c>
      <c r="L44" s="6">
        <v>3.9</v>
      </c>
      <c r="M44" s="6">
        <v>3.9</v>
      </c>
      <c r="N44" s="6">
        <v>3.33</v>
      </c>
      <c r="O44" s="6">
        <v>3.9</v>
      </c>
      <c r="P44" s="6">
        <v>3</v>
      </c>
      <c r="Q44" s="6">
        <v>3</v>
      </c>
      <c r="R44" s="6">
        <v>3</v>
      </c>
      <c r="S44" s="6">
        <v>3</v>
      </c>
      <c r="T44" s="6">
        <v>3</v>
      </c>
      <c r="U44" s="6">
        <v>3</v>
      </c>
      <c r="V44" s="6">
        <v>3</v>
      </c>
      <c r="W44" s="6">
        <v>3</v>
      </c>
      <c r="X44" s="6">
        <v>3</v>
      </c>
      <c r="Y44" s="6">
        <v>3</v>
      </c>
      <c r="Z44" s="6">
        <v>3</v>
      </c>
      <c r="AA44" s="6">
        <v>3.33</v>
      </c>
      <c r="AB44" s="6">
        <v>3.33</v>
      </c>
      <c r="AC44" s="6">
        <v>3.33</v>
      </c>
      <c r="AD44" s="6">
        <v>3.33</v>
      </c>
      <c r="AE44" s="6">
        <v>3.33</v>
      </c>
      <c r="AF44" s="6">
        <v>3.33</v>
      </c>
      <c r="AG44" s="6">
        <v>3.33</v>
      </c>
      <c r="AH44" s="6">
        <v>3.33</v>
      </c>
      <c r="AI44" s="6">
        <v>3.33</v>
      </c>
      <c r="AJ44" s="6">
        <v>3.33</v>
      </c>
      <c r="AK44" s="6">
        <v>3.33</v>
      </c>
      <c r="AL44" s="6">
        <v>3.33</v>
      </c>
      <c r="AM44" s="6">
        <v>3.33</v>
      </c>
      <c r="AN44" s="6">
        <v>3.33</v>
      </c>
      <c r="AO44" s="6">
        <v>3.33</v>
      </c>
      <c r="AP44" s="6">
        <v>3.33</v>
      </c>
      <c r="AQ44" s="6">
        <v>3.33</v>
      </c>
      <c r="AR44" s="6">
        <v>3.33</v>
      </c>
      <c r="AS44" s="6">
        <v>3.33</v>
      </c>
      <c r="AT44" s="6">
        <v>3.33</v>
      </c>
      <c r="AU44" s="6">
        <v>3.33</v>
      </c>
      <c r="AV44" s="6">
        <v>3.33</v>
      </c>
      <c r="AW44" s="6">
        <v>3.9</v>
      </c>
      <c r="AX44" s="6">
        <v>3.33</v>
      </c>
      <c r="AY44" s="6">
        <v>2.86</v>
      </c>
      <c r="AZ44" s="6">
        <v>2.86</v>
      </c>
      <c r="BA44" s="6">
        <v>2.86</v>
      </c>
      <c r="BB44" s="6">
        <v>2.86</v>
      </c>
      <c r="BC44" s="6">
        <v>2.86</v>
      </c>
      <c r="BD44" s="6">
        <v>2.86</v>
      </c>
      <c r="BE44" s="6">
        <v>2.86</v>
      </c>
      <c r="BF44" s="6">
        <v>2.86</v>
      </c>
      <c r="BG44" s="6">
        <v>2.86</v>
      </c>
      <c r="BH44" s="6">
        <v>2.86</v>
      </c>
      <c r="BI44" s="6">
        <v>2.86</v>
      </c>
      <c r="BJ44" s="6">
        <v>2.86</v>
      </c>
      <c r="BK44" s="6">
        <v>2.86</v>
      </c>
      <c r="BL44" s="6">
        <v>2.86</v>
      </c>
      <c r="BM44" s="6">
        <v>2.86</v>
      </c>
      <c r="BN44" s="6">
        <v>2.86</v>
      </c>
      <c r="BO44" s="6">
        <v>2.86</v>
      </c>
      <c r="BP44" s="6">
        <v>2.86</v>
      </c>
      <c r="BQ44" s="6">
        <v>2.86</v>
      </c>
      <c r="BR44" s="6">
        <v>2.86</v>
      </c>
      <c r="BS44" s="6">
        <v>3.9</v>
      </c>
      <c r="BT44" s="6">
        <v>3.9</v>
      </c>
      <c r="BU44" s="6">
        <v>3.9</v>
      </c>
      <c r="BV44" s="6">
        <v>3.9</v>
      </c>
    </row>
    <row r="45" spans="1:74" x14ac:dyDescent="0.3">
      <c r="A45" s="1" t="s">
        <v>96</v>
      </c>
      <c r="B45" s="1" t="s">
        <v>46</v>
      </c>
      <c r="C45" s="5">
        <v>7290005200786</v>
      </c>
      <c r="D45" s="6">
        <v>3.9</v>
      </c>
      <c r="E45" s="6">
        <v>3.9</v>
      </c>
      <c r="F45" s="6">
        <v>3.9</v>
      </c>
      <c r="G45" s="6">
        <v>3.9</v>
      </c>
      <c r="H45" s="6">
        <v>3.9</v>
      </c>
      <c r="I45" s="6">
        <v>3.9</v>
      </c>
      <c r="J45" s="6">
        <v>3.9</v>
      </c>
      <c r="K45" s="6">
        <v>3.9</v>
      </c>
      <c r="L45" s="6">
        <v>3.9</v>
      </c>
      <c r="M45" s="6">
        <v>3.9</v>
      </c>
      <c r="N45" s="6">
        <v>3.33</v>
      </c>
      <c r="O45" s="6">
        <v>3.9</v>
      </c>
      <c r="P45" s="6">
        <v>3</v>
      </c>
      <c r="Q45" s="6">
        <v>3</v>
      </c>
      <c r="R45" s="6">
        <v>3</v>
      </c>
      <c r="S45" s="6">
        <v>3</v>
      </c>
      <c r="T45" s="6">
        <v>3</v>
      </c>
      <c r="U45" s="6">
        <v>3</v>
      </c>
      <c r="V45" s="6">
        <v>3</v>
      </c>
      <c r="W45" s="6">
        <v>3</v>
      </c>
      <c r="X45" s="6">
        <v>3</v>
      </c>
      <c r="Y45" s="6">
        <v>3</v>
      </c>
      <c r="Z45" s="6">
        <v>3</v>
      </c>
      <c r="AA45" s="6">
        <v>3.33</v>
      </c>
      <c r="AB45" s="6">
        <v>3.33</v>
      </c>
      <c r="AC45" s="6">
        <v>3.33</v>
      </c>
      <c r="AD45" s="6">
        <v>3.33</v>
      </c>
      <c r="AE45" s="6">
        <v>3.33</v>
      </c>
      <c r="AF45" s="6">
        <v>3.33</v>
      </c>
      <c r="AG45" s="6">
        <v>3.33</v>
      </c>
      <c r="AH45" s="6">
        <v>3.33</v>
      </c>
      <c r="AI45" s="6">
        <v>3.33</v>
      </c>
      <c r="AJ45" s="6">
        <v>3.33</v>
      </c>
      <c r="AK45" s="6">
        <v>3.33</v>
      </c>
      <c r="AL45" s="6">
        <v>3.33</v>
      </c>
      <c r="AM45" s="6">
        <v>3.33</v>
      </c>
      <c r="AN45" s="6">
        <v>3.33</v>
      </c>
      <c r="AO45" s="6">
        <v>3.33</v>
      </c>
      <c r="AP45" s="6">
        <v>3.33</v>
      </c>
      <c r="AQ45" s="6">
        <v>3.33</v>
      </c>
      <c r="AR45" s="6">
        <v>3.33</v>
      </c>
      <c r="AS45" s="6">
        <v>3.33</v>
      </c>
      <c r="AT45" s="6">
        <v>3.33</v>
      </c>
      <c r="AU45" s="6">
        <v>3.33</v>
      </c>
      <c r="AV45" s="6">
        <v>3.33</v>
      </c>
      <c r="AW45" s="6">
        <v>3.9</v>
      </c>
      <c r="AX45" s="6">
        <v>3.33</v>
      </c>
      <c r="AY45" s="6">
        <v>2.86</v>
      </c>
      <c r="AZ45" s="6">
        <v>2.86</v>
      </c>
      <c r="BA45" s="6">
        <v>2.86</v>
      </c>
      <c r="BB45" s="6">
        <v>2.86</v>
      </c>
      <c r="BC45" s="6">
        <v>2.86</v>
      </c>
      <c r="BD45" s="6">
        <v>2.86</v>
      </c>
      <c r="BE45" s="6">
        <v>2.86</v>
      </c>
      <c r="BF45" s="6">
        <v>2.86</v>
      </c>
      <c r="BG45" s="6">
        <v>2.86</v>
      </c>
      <c r="BH45" s="6">
        <v>2.86</v>
      </c>
      <c r="BI45" s="6">
        <v>2.86</v>
      </c>
      <c r="BJ45" s="6">
        <v>2.86</v>
      </c>
      <c r="BK45" s="6">
        <v>2.86</v>
      </c>
      <c r="BL45" s="6">
        <v>2.86</v>
      </c>
      <c r="BM45" s="6">
        <v>2.86</v>
      </c>
      <c r="BN45" s="6">
        <v>2.86</v>
      </c>
      <c r="BO45" s="6">
        <v>2.86</v>
      </c>
      <c r="BP45" s="6">
        <v>2.86</v>
      </c>
      <c r="BQ45" s="6">
        <v>2.86</v>
      </c>
      <c r="BR45" s="6">
        <v>2.86</v>
      </c>
      <c r="BS45" s="6">
        <v>3.9</v>
      </c>
      <c r="BT45" s="6">
        <v>3.9</v>
      </c>
      <c r="BU45" s="6">
        <v>3.9</v>
      </c>
      <c r="BV45" s="6">
        <v>3.9</v>
      </c>
    </row>
    <row r="46" spans="1:74" x14ac:dyDescent="0.3">
      <c r="A46" s="1" t="s">
        <v>96</v>
      </c>
      <c r="B46" s="1" t="s">
        <v>47</v>
      </c>
      <c r="C46" s="5">
        <v>7290110115203</v>
      </c>
      <c r="D46" s="6">
        <v>7.4</v>
      </c>
      <c r="E46" s="6">
        <v>7.4</v>
      </c>
      <c r="F46" s="6">
        <v>7.4</v>
      </c>
      <c r="G46" s="6">
        <v>7.4</v>
      </c>
      <c r="H46" s="6">
        <v>7.4</v>
      </c>
      <c r="I46" s="6">
        <v>7.4</v>
      </c>
      <c r="J46" s="6">
        <v>7.4</v>
      </c>
      <c r="K46" s="6">
        <v>7.4</v>
      </c>
      <c r="L46" s="6">
        <v>7.4</v>
      </c>
      <c r="M46" s="6">
        <v>7.4</v>
      </c>
      <c r="N46" s="6">
        <v>7.4</v>
      </c>
      <c r="O46" s="6">
        <v>7.4</v>
      </c>
      <c r="P46" s="6">
        <v>7.4</v>
      </c>
      <c r="Q46" s="6">
        <v>7.4</v>
      </c>
      <c r="R46" s="6">
        <v>7.4</v>
      </c>
      <c r="S46" s="6">
        <v>7.4</v>
      </c>
      <c r="T46" s="6">
        <v>7.4</v>
      </c>
      <c r="U46" s="6">
        <v>7.4</v>
      </c>
      <c r="V46" s="6">
        <v>7.4</v>
      </c>
      <c r="W46" s="6">
        <v>7.4</v>
      </c>
      <c r="X46" s="6">
        <v>7.4</v>
      </c>
      <c r="Y46" s="6">
        <v>7.4</v>
      </c>
      <c r="Z46" s="6">
        <v>7.4</v>
      </c>
      <c r="AA46" s="6">
        <v>7.4</v>
      </c>
      <c r="AB46" s="6">
        <v>7.4</v>
      </c>
      <c r="AC46" s="6">
        <v>7.4</v>
      </c>
      <c r="AD46" s="6">
        <v>7.4</v>
      </c>
      <c r="AE46" s="6">
        <v>7.4</v>
      </c>
      <c r="AF46" s="6">
        <v>7.4</v>
      </c>
      <c r="AG46" s="6">
        <v>7.4</v>
      </c>
      <c r="AH46" s="6">
        <v>7.4</v>
      </c>
      <c r="AI46" s="6">
        <v>7.4</v>
      </c>
      <c r="AJ46" s="6">
        <v>7.4</v>
      </c>
      <c r="AK46" s="6">
        <v>7.4</v>
      </c>
      <c r="AL46" s="6">
        <v>7.4</v>
      </c>
      <c r="AM46" s="6">
        <v>7.4</v>
      </c>
      <c r="AN46" s="6">
        <v>7.4</v>
      </c>
      <c r="AO46" s="6">
        <v>7.4</v>
      </c>
      <c r="AP46" s="6">
        <v>7.4</v>
      </c>
      <c r="AQ46" s="6">
        <v>7.4</v>
      </c>
      <c r="AR46" s="6">
        <v>7.4</v>
      </c>
      <c r="AS46" s="6">
        <v>7.4</v>
      </c>
      <c r="AT46" s="6">
        <v>7.4</v>
      </c>
      <c r="AU46" s="6">
        <v>7.4</v>
      </c>
      <c r="AV46" s="6">
        <v>7.4</v>
      </c>
      <c r="AW46" s="6">
        <v>7.4</v>
      </c>
      <c r="AX46" s="6">
        <v>7.4</v>
      </c>
      <c r="AY46" s="6">
        <v>7.4</v>
      </c>
      <c r="AZ46" s="6">
        <v>7.4</v>
      </c>
      <c r="BA46" s="6">
        <v>7.4</v>
      </c>
      <c r="BB46" s="6">
        <v>7.4</v>
      </c>
      <c r="BC46" s="6">
        <v>7.4</v>
      </c>
      <c r="BD46" s="6">
        <v>7.4</v>
      </c>
      <c r="BE46" s="6">
        <v>7.4</v>
      </c>
      <c r="BF46" s="6">
        <v>7.4</v>
      </c>
      <c r="BG46" s="6">
        <v>7.4</v>
      </c>
      <c r="BH46" s="6">
        <v>7.4</v>
      </c>
      <c r="BI46" s="6">
        <v>7.4</v>
      </c>
      <c r="BJ46" s="6">
        <v>7.4</v>
      </c>
      <c r="BK46" s="6">
        <v>7.4</v>
      </c>
      <c r="BL46" s="6">
        <v>7.4</v>
      </c>
      <c r="BM46" s="6">
        <v>7.4</v>
      </c>
      <c r="BN46" s="6">
        <v>7.4</v>
      </c>
      <c r="BO46" s="6">
        <v>7.4</v>
      </c>
      <c r="BP46" s="6">
        <v>7.4</v>
      </c>
      <c r="BQ46" s="6">
        <v>7.4</v>
      </c>
      <c r="BR46" s="6">
        <v>7.4</v>
      </c>
      <c r="BS46" s="6">
        <v>7.4</v>
      </c>
      <c r="BT46" s="6">
        <v>7.4</v>
      </c>
      <c r="BU46" s="6">
        <v>7.4</v>
      </c>
      <c r="BV46" s="6">
        <v>7.4</v>
      </c>
    </row>
    <row r="47" spans="1:74" x14ac:dyDescent="0.3">
      <c r="A47" s="1" t="s">
        <v>96</v>
      </c>
      <c r="B47" s="1" t="s">
        <v>48</v>
      </c>
      <c r="C47" s="5">
        <v>7290110115227</v>
      </c>
      <c r="D47" s="6">
        <v>7.4</v>
      </c>
      <c r="E47" s="6">
        <v>7.4</v>
      </c>
      <c r="F47" s="6">
        <v>7.4</v>
      </c>
      <c r="G47" s="6">
        <v>7.4</v>
      </c>
      <c r="H47" s="6">
        <v>7.4</v>
      </c>
      <c r="I47" s="6">
        <v>7.4</v>
      </c>
      <c r="J47" s="6">
        <v>7.4</v>
      </c>
      <c r="K47" s="6">
        <v>7.4</v>
      </c>
      <c r="L47" s="6">
        <v>7.4</v>
      </c>
      <c r="M47" s="6">
        <v>7.4</v>
      </c>
      <c r="N47" s="6">
        <v>7.4</v>
      </c>
      <c r="O47" s="6">
        <v>7.4</v>
      </c>
      <c r="P47" s="6">
        <v>7.4</v>
      </c>
      <c r="Q47" s="6">
        <v>7.4</v>
      </c>
      <c r="R47" s="6">
        <v>7.4</v>
      </c>
      <c r="S47" s="6">
        <v>7.4</v>
      </c>
      <c r="T47" s="6">
        <v>7.4</v>
      </c>
      <c r="U47" s="6">
        <v>7.4</v>
      </c>
      <c r="V47" s="6">
        <v>7.4</v>
      </c>
      <c r="W47" s="6">
        <v>7.4</v>
      </c>
      <c r="X47" s="6">
        <v>7.4</v>
      </c>
      <c r="Y47" s="6">
        <v>7.4</v>
      </c>
      <c r="Z47" s="6">
        <v>7.4</v>
      </c>
      <c r="AA47" s="6">
        <v>7.4</v>
      </c>
      <c r="AB47" s="6">
        <v>7.4</v>
      </c>
      <c r="AC47" s="6">
        <v>7.4</v>
      </c>
      <c r="AD47" s="6">
        <v>7.4</v>
      </c>
      <c r="AE47" s="6">
        <v>7.4</v>
      </c>
      <c r="AF47" s="6">
        <v>7.4</v>
      </c>
      <c r="AG47" s="6">
        <v>7.4</v>
      </c>
      <c r="AH47" s="6">
        <v>7.4</v>
      </c>
      <c r="AI47" s="6">
        <v>7.4</v>
      </c>
      <c r="AJ47" s="6">
        <v>7.4</v>
      </c>
      <c r="AK47" s="6">
        <v>7.4</v>
      </c>
      <c r="AL47" s="6">
        <v>7.4</v>
      </c>
      <c r="AM47" s="6">
        <v>7.4</v>
      </c>
      <c r="AN47" s="6">
        <v>7.4</v>
      </c>
      <c r="AO47" s="6">
        <v>7.4</v>
      </c>
      <c r="AP47" s="6">
        <v>7.4</v>
      </c>
      <c r="AQ47" s="6">
        <v>7.4</v>
      </c>
      <c r="AR47" s="6">
        <v>7.4</v>
      </c>
      <c r="AS47" s="6">
        <v>7.4</v>
      </c>
      <c r="AT47" s="6">
        <v>7.4</v>
      </c>
      <c r="AU47" s="6">
        <v>7.4</v>
      </c>
      <c r="AV47" s="6">
        <v>7.4</v>
      </c>
      <c r="AW47" s="6">
        <v>7.4</v>
      </c>
      <c r="AX47" s="6">
        <v>7.4</v>
      </c>
      <c r="AY47" s="6">
        <v>7.4</v>
      </c>
      <c r="AZ47" s="6">
        <v>7.4</v>
      </c>
      <c r="BA47" s="6">
        <v>7.4</v>
      </c>
      <c r="BB47" s="6">
        <v>7.4</v>
      </c>
      <c r="BC47" s="6">
        <v>7.4</v>
      </c>
      <c r="BD47" s="6">
        <v>7.4</v>
      </c>
      <c r="BE47" s="6">
        <v>7.4</v>
      </c>
      <c r="BF47" s="6">
        <v>7.4</v>
      </c>
      <c r="BG47" s="6">
        <v>7.4</v>
      </c>
      <c r="BH47" s="6">
        <v>7.4</v>
      </c>
      <c r="BI47" s="6">
        <v>7.4</v>
      </c>
      <c r="BJ47" s="6">
        <v>7.4</v>
      </c>
      <c r="BK47" s="6">
        <v>7.4</v>
      </c>
      <c r="BL47" s="6">
        <v>7.4</v>
      </c>
      <c r="BM47" s="6">
        <v>7.4</v>
      </c>
      <c r="BN47" s="6">
        <v>7.4</v>
      </c>
      <c r="BO47" s="6">
        <v>7.4</v>
      </c>
      <c r="BP47" s="6">
        <v>7.4</v>
      </c>
      <c r="BQ47" s="6">
        <v>7.4</v>
      </c>
      <c r="BR47" s="6">
        <v>7.4</v>
      </c>
      <c r="BS47" s="6">
        <v>7.4</v>
      </c>
      <c r="BT47" s="6">
        <v>7.4</v>
      </c>
      <c r="BU47" s="6">
        <v>7.4</v>
      </c>
      <c r="BV47" s="6">
        <v>7.4</v>
      </c>
    </row>
    <row r="48" spans="1:74" x14ac:dyDescent="0.3">
      <c r="A48" s="1" t="s">
        <v>96</v>
      </c>
      <c r="B48" s="1" t="s">
        <v>49</v>
      </c>
      <c r="C48" s="5">
        <v>7290019056553</v>
      </c>
      <c r="D48" s="6">
        <v>12.7</v>
      </c>
      <c r="E48" s="6">
        <v>12.7</v>
      </c>
      <c r="F48" s="6">
        <v>12.7</v>
      </c>
      <c r="G48" s="6">
        <v>12.7</v>
      </c>
      <c r="H48" s="6">
        <v>12.7</v>
      </c>
      <c r="I48" s="6">
        <v>12.7</v>
      </c>
      <c r="J48" s="6">
        <v>12.7</v>
      </c>
      <c r="K48" s="6">
        <v>12.7</v>
      </c>
      <c r="L48" s="6">
        <v>12.7</v>
      </c>
      <c r="M48" s="6">
        <v>12.7</v>
      </c>
      <c r="N48" s="6">
        <v>12.7</v>
      </c>
      <c r="O48" s="6">
        <v>12.7</v>
      </c>
      <c r="P48" s="6">
        <v>12.7</v>
      </c>
      <c r="Q48" s="6">
        <v>12.7</v>
      </c>
      <c r="R48" s="6">
        <v>12.7</v>
      </c>
      <c r="S48" s="6">
        <v>12.7</v>
      </c>
      <c r="T48" s="6">
        <v>12.7</v>
      </c>
      <c r="U48" s="6">
        <v>12.7</v>
      </c>
      <c r="V48" s="6">
        <v>12.7</v>
      </c>
      <c r="W48" s="6">
        <v>12.7</v>
      </c>
      <c r="X48" s="6">
        <v>12.7</v>
      </c>
      <c r="Y48" s="6">
        <v>12.7</v>
      </c>
      <c r="Z48" s="6">
        <v>12.7</v>
      </c>
      <c r="AA48" s="6">
        <v>12.7</v>
      </c>
      <c r="AB48" s="6">
        <v>12.7</v>
      </c>
      <c r="AC48" s="6">
        <v>12.7</v>
      </c>
      <c r="AD48" s="6">
        <v>12.7</v>
      </c>
      <c r="AE48" s="6">
        <v>12.7</v>
      </c>
      <c r="AF48" s="6">
        <v>12.7</v>
      </c>
      <c r="AG48" s="6">
        <v>12.7</v>
      </c>
      <c r="AH48" s="6">
        <v>12.7</v>
      </c>
      <c r="AI48" s="6">
        <v>12.7</v>
      </c>
      <c r="AJ48" s="6">
        <v>12.7</v>
      </c>
      <c r="AK48" s="6">
        <v>12.7</v>
      </c>
      <c r="AL48" s="6">
        <v>12.7</v>
      </c>
      <c r="AM48" s="6">
        <v>12.7</v>
      </c>
      <c r="AN48" s="6">
        <v>12.7</v>
      </c>
      <c r="AO48" s="6">
        <v>12.7</v>
      </c>
      <c r="AP48" s="6">
        <v>12.7</v>
      </c>
      <c r="AQ48" s="6">
        <v>12.7</v>
      </c>
      <c r="AR48" s="6">
        <v>12.7</v>
      </c>
      <c r="AS48" s="6">
        <v>12.7</v>
      </c>
      <c r="AT48" s="6">
        <v>12.7</v>
      </c>
      <c r="AU48" s="6">
        <v>12.7</v>
      </c>
      <c r="AV48" s="6">
        <v>12.7</v>
      </c>
      <c r="AW48" s="6">
        <v>12.7</v>
      </c>
      <c r="AX48" s="6">
        <v>12.7</v>
      </c>
      <c r="AY48" s="6">
        <v>12.7</v>
      </c>
      <c r="AZ48" s="6">
        <v>12.7</v>
      </c>
      <c r="BA48" s="6">
        <v>12.7</v>
      </c>
      <c r="BB48" s="6">
        <v>12.7</v>
      </c>
      <c r="BC48" s="6">
        <v>12.7</v>
      </c>
      <c r="BD48" s="6">
        <v>12.7</v>
      </c>
      <c r="BE48" s="6">
        <v>12.7</v>
      </c>
      <c r="BF48" s="6">
        <v>12.7</v>
      </c>
      <c r="BG48" s="6">
        <v>12.7</v>
      </c>
      <c r="BH48" s="6">
        <v>12.7</v>
      </c>
      <c r="BI48" s="6">
        <v>12.7</v>
      </c>
      <c r="BJ48" s="6">
        <v>12.7</v>
      </c>
      <c r="BK48" s="6">
        <v>12.7</v>
      </c>
      <c r="BL48" s="6">
        <v>12.7</v>
      </c>
      <c r="BM48" s="6">
        <v>12.7</v>
      </c>
      <c r="BN48" s="6">
        <v>12.7</v>
      </c>
      <c r="BO48" s="6">
        <v>12.7</v>
      </c>
      <c r="BP48" s="6">
        <v>12.7</v>
      </c>
      <c r="BQ48" s="6">
        <v>12.7</v>
      </c>
      <c r="BR48" s="6">
        <v>12.7</v>
      </c>
      <c r="BS48" s="6">
        <v>12.7</v>
      </c>
      <c r="BT48" s="6">
        <v>12.7</v>
      </c>
      <c r="BU48" s="6">
        <v>12.7</v>
      </c>
      <c r="BV48" s="6">
        <v>12.7</v>
      </c>
    </row>
    <row r="49" spans="1:74" x14ac:dyDescent="0.3">
      <c r="A49" s="1" t="s">
        <v>96</v>
      </c>
      <c r="B49" s="1" t="s">
        <v>50</v>
      </c>
      <c r="C49" s="5">
        <v>7290019056973</v>
      </c>
      <c r="D49" s="6">
        <v>12.7</v>
      </c>
      <c r="E49" s="6">
        <v>12.7</v>
      </c>
      <c r="F49" s="6">
        <v>12.7</v>
      </c>
      <c r="G49" s="6">
        <v>12.7</v>
      </c>
      <c r="H49" s="6">
        <v>12.7</v>
      </c>
      <c r="I49" s="6">
        <v>12.7</v>
      </c>
      <c r="J49" s="6">
        <v>12.7</v>
      </c>
      <c r="K49" s="6">
        <v>12.7</v>
      </c>
      <c r="L49" s="6">
        <v>12.7</v>
      </c>
      <c r="M49" s="6">
        <v>12.7</v>
      </c>
      <c r="N49" s="6">
        <v>12.7</v>
      </c>
      <c r="O49" s="6">
        <v>12.7</v>
      </c>
      <c r="P49" s="6">
        <v>13.9</v>
      </c>
      <c r="Q49" s="6">
        <v>13.9</v>
      </c>
      <c r="R49" s="6">
        <v>13.9</v>
      </c>
      <c r="S49" s="6">
        <v>13.9</v>
      </c>
      <c r="T49" s="6">
        <v>13.9</v>
      </c>
      <c r="U49" s="6">
        <v>13.9</v>
      </c>
      <c r="V49" s="6">
        <v>13.9</v>
      </c>
      <c r="W49" s="6">
        <v>12.5</v>
      </c>
      <c r="X49" s="6">
        <v>12.5</v>
      </c>
      <c r="Y49" s="6">
        <v>12.5</v>
      </c>
      <c r="Z49" s="6">
        <v>12.5</v>
      </c>
      <c r="AA49" s="6">
        <v>12.5</v>
      </c>
      <c r="AB49" s="6">
        <v>12.5</v>
      </c>
      <c r="AC49" s="6">
        <v>12.5</v>
      </c>
      <c r="AD49" s="6">
        <v>12.5</v>
      </c>
      <c r="AE49" s="6">
        <v>12.5</v>
      </c>
      <c r="AF49" s="6">
        <v>12.5</v>
      </c>
      <c r="AG49" s="6">
        <v>12.5</v>
      </c>
      <c r="AH49" s="6">
        <v>12.5</v>
      </c>
      <c r="AI49" s="6">
        <v>12.5</v>
      </c>
      <c r="AJ49" s="6">
        <v>12.5</v>
      </c>
      <c r="AK49" s="6">
        <v>12.5</v>
      </c>
      <c r="AL49" s="6">
        <v>12.5</v>
      </c>
      <c r="AM49" s="6">
        <v>12.5</v>
      </c>
      <c r="AN49" s="6">
        <v>12.5</v>
      </c>
      <c r="AO49" s="6">
        <v>12.5</v>
      </c>
      <c r="AP49" s="6">
        <v>12.5</v>
      </c>
      <c r="AQ49" s="6">
        <v>12.5</v>
      </c>
      <c r="AR49" s="6">
        <v>12.5</v>
      </c>
      <c r="AS49" s="6">
        <v>12.5</v>
      </c>
      <c r="AT49" s="6">
        <v>12.5</v>
      </c>
      <c r="AU49" s="6">
        <v>12.5</v>
      </c>
      <c r="AV49" s="6">
        <v>12.5</v>
      </c>
      <c r="AW49" s="6">
        <v>13.9</v>
      </c>
      <c r="AX49" s="6">
        <v>13.9</v>
      </c>
      <c r="AY49" s="6">
        <v>13.9</v>
      </c>
      <c r="AZ49" s="6">
        <v>13.9</v>
      </c>
      <c r="BA49" s="6">
        <v>13.9</v>
      </c>
      <c r="BB49" s="6">
        <v>13.9</v>
      </c>
      <c r="BC49" s="6">
        <v>13.9</v>
      </c>
      <c r="BD49" s="6">
        <v>13.9</v>
      </c>
      <c r="BE49" s="6">
        <v>13.9</v>
      </c>
      <c r="BF49" s="6">
        <v>13.9</v>
      </c>
      <c r="BG49" s="6">
        <v>13.9</v>
      </c>
      <c r="BH49" s="6">
        <v>13.9</v>
      </c>
      <c r="BI49" s="6">
        <v>13.9</v>
      </c>
      <c r="BJ49" s="6">
        <v>13.9</v>
      </c>
      <c r="BK49" s="6">
        <v>13.9</v>
      </c>
      <c r="BL49" s="6">
        <v>13.9</v>
      </c>
      <c r="BM49" s="6">
        <v>13.9</v>
      </c>
      <c r="BN49" s="6">
        <v>13.9</v>
      </c>
      <c r="BO49" s="6">
        <v>13.9</v>
      </c>
      <c r="BP49" s="6">
        <v>13.9</v>
      </c>
      <c r="BQ49" s="6">
        <v>13.9</v>
      </c>
      <c r="BR49" s="6">
        <v>13.9</v>
      </c>
      <c r="BS49" s="6">
        <v>13.9</v>
      </c>
      <c r="BT49" s="6">
        <v>13.9</v>
      </c>
      <c r="BU49" s="6">
        <v>13.9</v>
      </c>
      <c r="BV49" s="6">
        <v>13.9</v>
      </c>
    </row>
    <row r="50" spans="1:74" x14ac:dyDescent="0.3">
      <c r="A50" s="1" t="s">
        <v>96</v>
      </c>
      <c r="B50" s="1" t="s">
        <v>51</v>
      </c>
      <c r="C50" s="5">
        <v>7290110114855</v>
      </c>
      <c r="D50" s="6">
        <v>12.9</v>
      </c>
      <c r="E50" s="6">
        <v>12.9</v>
      </c>
      <c r="F50" s="6">
        <v>12.9</v>
      </c>
      <c r="G50" s="6">
        <v>12.9</v>
      </c>
      <c r="H50" s="6">
        <v>12.9</v>
      </c>
      <c r="I50" s="6">
        <v>12.9</v>
      </c>
      <c r="J50" s="6">
        <v>12.9</v>
      </c>
      <c r="K50" s="6">
        <v>12.9</v>
      </c>
      <c r="L50" s="6">
        <v>12.9</v>
      </c>
      <c r="M50" s="6">
        <v>12.9</v>
      </c>
      <c r="N50" s="6">
        <v>12.9</v>
      </c>
      <c r="O50" s="6">
        <v>12.9</v>
      </c>
      <c r="P50" s="6">
        <v>13.7</v>
      </c>
      <c r="Q50" s="6">
        <v>13.7</v>
      </c>
      <c r="R50" s="6">
        <v>13.7</v>
      </c>
      <c r="S50" s="6">
        <v>13.7</v>
      </c>
      <c r="T50" s="6">
        <v>13.7</v>
      </c>
      <c r="U50" s="6">
        <v>13.7</v>
      </c>
      <c r="V50" s="6">
        <v>13.7</v>
      </c>
      <c r="W50" s="6">
        <v>13.7</v>
      </c>
      <c r="X50" s="6">
        <v>13.7</v>
      </c>
      <c r="Y50" s="6">
        <v>13.7</v>
      </c>
      <c r="Z50" s="6">
        <v>13.7</v>
      </c>
      <c r="AA50" s="6">
        <v>13.7</v>
      </c>
      <c r="AB50" s="6">
        <v>13.7</v>
      </c>
      <c r="AC50" s="6">
        <v>13.7</v>
      </c>
      <c r="AD50" s="6">
        <v>13.7</v>
      </c>
      <c r="AE50" s="6">
        <v>13.7</v>
      </c>
      <c r="AF50" s="6">
        <v>13.7</v>
      </c>
      <c r="AG50" s="6">
        <v>13.7</v>
      </c>
      <c r="AH50" s="6">
        <v>13.7</v>
      </c>
      <c r="AI50" s="6">
        <v>13.7</v>
      </c>
      <c r="AJ50" s="6">
        <v>13.7</v>
      </c>
      <c r="AK50" s="6">
        <v>13.7</v>
      </c>
      <c r="AL50" s="6">
        <v>13.7</v>
      </c>
      <c r="AM50" s="6">
        <v>13.7</v>
      </c>
      <c r="AN50" s="6">
        <v>13.7</v>
      </c>
      <c r="AO50" s="6">
        <v>13.7</v>
      </c>
      <c r="AP50" s="6">
        <v>13.7</v>
      </c>
      <c r="AQ50" s="6">
        <v>13.7</v>
      </c>
      <c r="AR50" s="6">
        <v>13.7</v>
      </c>
      <c r="AS50" s="6">
        <v>13.7</v>
      </c>
      <c r="AT50" s="6">
        <v>13.7</v>
      </c>
      <c r="AU50" s="6">
        <v>13.7</v>
      </c>
      <c r="AV50" s="6">
        <v>13.7</v>
      </c>
      <c r="AW50" s="6">
        <v>13.7</v>
      </c>
      <c r="AX50" s="6">
        <v>13.7</v>
      </c>
      <c r="AY50" s="6">
        <v>13.7</v>
      </c>
      <c r="AZ50" s="6">
        <v>13.7</v>
      </c>
      <c r="BA50" s="6">
        <v>13.7</v>
      </c>
      <c r="BB50" s="6">
        <v>13.7</v>
      </c>
      <c r="BC50" s="6">
        <v>13.7</v>
      </c>
      <c r="BD50" s="6">
        <v>13.7</v>
      </c>
      <c r="BE50" s="6">
        <v>13.7</v>
      </c>
      <c r="BF50" s="6">
        <v>13.7</v>
      </c>
      <c r="BG50" s="6">
        <v>13.7</v>
      </c>
      <c r="BH50" s="6">
        <v>13.7</v>
      </c>
      <c r="BI50" s="6">
        <v>13.7</v>
      </c>
      <c r="BJ50" s="6">
        <v>13.7</v>
      </c>
      <c r="BK50" s="6">
        <v>13.7</v>
      </c>
      <c r="BL50" s="6">
        <v>13.7</v>
      </c>
      <c r="BM50" s="6">
        <v>13.7</v>
      </c>
      <c r="BN50" s="6">
        <v>13.7</v>
      </c>
      <c r="BO50" s="6">
        <v>13.7</v>
      </c>
      <c r="BP50" s="6">
        <v>13.7</v>
      </c>
      <c r="BQ50" s="6">
        <v>13.7</v>
      </c>
      <c r="BR50" s="6">
        <v>13.7</v>
      </c>
      <c r="BS50" s="6">
        <v>13.7</v>
      </c>
      <c r="BT50" s="6">
        <v>13.7</v>
      </c>
      <c r="BU50" s="6">
        <v>13.7</v>
      </c>
      <c r="BV50" s="6">
        <v>13.7</v>
      </c>
    </row>
    <row r="51" spans="1:74" x14ac:dyDescent="0.3">
      <c r="A51" s="1" t="s">
        <v>96</v>
      </c>
      <c r="B51" s="1" t="s">
        <v>52</v>
      </c>
      <c r="C51" s="5">
        <v>7290110115463</v>
      </c>
      <c r="D51" s="6">
        <v>7.9</v>
      </c>
      <c r="E51" s="6">
        <v>7.9</v>
      </c>
      <c r="F51" s="6">
        <v>7.9</v>
      </c>
      <c r="G51" s="6">
        <v>7.9</v>
      </c>
      <c r="H51" s="6">
        <v>7.9</v>
      </c>
      <c r="I51" s="6">
        <v>7.9</v>
      </c>
      <c r="J51" s="6">
        <v>7.9</v>
      </c>
      <c r="K51" s="6">
        <v>7.9</v>
      </c>
      <c r="L51" s="6">
        <v>7.9</v>
      </c>
      <c r="M51" s="6">
        <v>7.9</v>
      </c>
      <c r="N51" s="6">
        <v>7.9</v>
      </c>
      <c r="O51" s="6">
        <v>7.9</v>
      </c>
      <c r="P51" s="6">
        <v>6.67</v>
      </c>
      <c r="Q51" s="6">
        <v>6.67</v>
      </c>
      <c r="R51" s="6">
        <v>6.67</v>
      </c>
      <c r="S51" s="6">
        <v>6.67</v>
      </c>
      <c r="T51" s="6">
        <v>6.67</v>
      </c>
      <c r="U51" s="6">
        <v>6.67</v>
      </c>
      <c r="V51" s="6">
        <v>6.67</v>
      </c>
      <c r="W51" s="6">
        <v>6.67</v>
      </c>
      <c r="X51" s="6">
        <v>6.67</v>
      </c>
      <c r="Y51" s="6">
        <v>6.67</v>
      </c>
      <c r="Z51" s="6">
        <v>6.67</v>
      </c>
      <c r="AA51" s="6">
        <v>6.67</v>
      </c>
      <c r="AB51" s="6">
        <v>6.67</v>
      </c>
      <c r="AC51" s="6">
        <v>6.67</v>
      </c>
      <c r="AD51" s="6">
        <v>6.67</v>
      </c>
      <c r="AE51" s="6">
        <v>6.67</v>
      </c>
      <c r="AF51" s="6">
        <v>6.67</v>
      </c>
      <c r="AG51" s="6">
        <v>6.67</v>
      </c>
      <c r="AH51" s="6">
        <v>6.67</v>
      </c>
      <c r="AI51" s="6">
        <v>6.67</v>
      </c>
      <c r="AJ51" s="6">
        <v>6.67</v>
      </c>
      <c r="AK51" s="6">
        <v>6.67</v>
      </c>
      <c r="AL51" s="6">
        <v>6.67</v>
      </c>
      <c r="AM51" s="6">
        <v>6.67</v>
      </c>
      <c r="AN51" s="6">
        <v>6.67</v>
      </c>
      <c r="AO51" s="6">
        <v>6.67</v>
      </c>
      <c r="AP51" s="6">
        <v>6.67</v>
      </c>
      <c r="AQ51" s="6">
        <v>6.67</v>
      </c>
      <c r="AR51" s="6">
        <v>6.67</v>
      </c>
      <c r="AS51" s="6">
        <v>6.67</v>
      </c>
      <c r="AT51" s="6">
        <v>6.67</v>
      </c>
      <c r="AU51" s="6">
        <v>6.67</v>
      </c>
      <c r="AV51" s="6">
        <v>6.67</v>
      </c>
      <c r="AW51" s="6">
        <v>6.9</v>
      </c>
      <c r="AX51" s="6">
        <v>6.67</v>
      </c>
      <c r="AY51" s="6">
        <v>6.67</v>
      </c>
      <c r="AZ51" s="6">
        <v>6.67</v>
      </c>
      <c r="BA51" s="6">
        <v>6.67</v>
      </c>
      <c r="BB51" s="6">
        <v>6.67</v>
      </c>
      <c r="BC51" s="6">
        <v>6.67</v>
      </c>
      <c r="BD51" s="6">
        <v>6.67</v>
      </c>
      <c r="BE51" s="6">
        <v>6.67</v>
      </c>
      <c r="BF51" s="6">
        <v>6.67</v>
      </c>
      <c r="BG51" s="6">
        <v>6.67</v>
      </c>
      <c r="BH51" s="6">
        <v>6.67</v>
      </c>
      <c r="BI51" s="6">
        <v>6.67</v>
      </c>
      <c r="BJ51" s="6">
        <v>6.67</v>
      </c>
      <c r="BK51" s="6">
        <v>6.67</v>
      </c>
      <c r="BL51" s="6">
        <v>6.67</v>
      </c>
      <c r="BM51" s="6">
        <v>6.67</v>
      </c>
      <c r="BN51" s="6">
        <v>6.67</v>
      </c>
      <c r="BO51" s="6">
        <v>6.67</v>
      </c>
      <c r="BP51" s="6">
        <v>6.67</v>
      </c>
      <c r="BQ51" s="6">
        <v>6.67</v>
      </c>
      <c r="BR51" s="6">
        <v>7.9</v>
      </c>
      <c r="BS51" s="6">
        <v>7.9</v>
      </c>
      <c r="BT51" s="6">
        <v>7.9</v>
      </c>
      <c r="BU51" s="6">
        <v>7.9</v>
      </c>
      <c r="BV51" s="6">
        <v>7.9</v>
      </c>
    </row>
    <row r="52" spans="1:74" x14ac:dyDescent="0.3">
      <c r="A52" s="1" t="s">
        <v>96</v>
      </c>
      <c r="B52" s="1" t="s">
        <v>53</v>
      </c>
      <c r="C52" s="5">
        <v>7290019056591</v>
      </c>
      <c r="D52" s="6">
        <v>5.67</v>
      </c>
      <c r="E52" s="6">
        <v>5.67</v>
      </c>
      <c r="F52" s="6">
        <v>5.67</v>
      </c>
      <c r="G52" s="6">
        <v>5.67</v>
      </c>
      <c r="H52" s="6">
        <v>5.67</v>
      </c>
      <c r="I52" s="6">
        <v>5.67</v>
      </c>
      <c r="J52" s="6">
        <v>5.67</v>
      </c>
      <c r="K52" s="6">
        <v>5.67</v>
      </c>
      <c r="L52" s="6">
        <v>5.67</v>
      </c>
      <c r="M52" s="6">
        <v>5.67</v>
      </c>
      <c r="N52" s="6">
        <v>5.67</v>
      </c>
      <c r="O52" s="6">
        <v>5.67</v>
      </c>
      <c r="P52" s="6">
        <v>5.67</v>
      </c>
      <c r="Q52" s="6">
        <v>5.67</v>
      </c>
      <c r="R52" s="6">
        <v>5.67</v>
      </c>
      <c r="S52" s="6">
        <v>5.67</v>
      </c>
      <c r="T52" s="6">
        <v>5.67</v>
      </c>
      <c r="U52" s="6">
        <v>5.67</v>
      </c>
      <c r="V52" s="6">
        <v>5.67</v>
      </c>
      <c r="W52" s="6">
        <v>5.67</v>
      </c>
      <c r="X52" s="6">
        <v>5.67</v>
      </c>
      <c r="Y52" s="6">
        <v>5.67</v>
      </c>
      <c r="Z52" s="6">
        <v>5.67</v>
      </c>
      <c r="AA52" s="6">
        <v>5.67</v>
      </c>
      <c r="AB52" s="6">
        <v>5.67</v>
      </c>
      <c r="AC52" s="6">
        <v>5</v>
      </c>
      <c r="AD52" s="6">
        <v>5</v>
      </c>
      <c r="AE52" s="6">
        <v>5</v>
      </c>
      <c r="AF52" s="6">
        <v>5</v>
      </c>
      <c r="AG52" s="6">
        <v>5</v>
      </c>
      <c r="AH52" s="6">
        <v>5</v>
      </c>
      <c r="AI52" s="6">
        <v>5</v>
      </c>
      <c r="AJ52" s="6">
        <v>5</v>
      </c>
      <c r="AK52" s="6">
        <v>5</v>
      </c>
      <c r="AL52" s="6">
        <v>5</v>
      </c>
      <c r="AM52" s="6">
        <v>5</v>
      </c>
      <c r="AN52" s="6">
        <v>5</v>
      </c>
      <c r="AO52" s="6">
        <v>5</v>
      </c>
      <c r="AP52" s="6">
        <v>5</v>
      </c>
      <c r="AQ52" s="6">
        <v>5</v>
      </c>
      <c r="AR52" s="6">
        <v>5</v>
      </c>
      <c r="AS52" s="6">
        <v>5</v>
      </c>
      <c r="AT52" s="6">
        <v>5</v>
      </c>
      <c r="AU52" s="6">
        <v>5</v>
      </c>
      <c r="AV52" s="6">
        <v>5</v>
      </c>
      <c r="AW52" s="6">
        <v>6.6</v>
      </c>
      <c r="AX52" s="6">
        <v>5.67</v>
      </c>
      <c r="AY52" s="6">
        <v>5.67</v>
      </c>
      <c r="AZ52" s="6">
        <v>5.67</v>
      </c>
      <c r="BA52" s="6">
        <v>4</v>
      </c>
      <c r="BB52" s="6">
        <v>4</v>
      </c>
      <c r="BC52" s="6">
        <v>4</v>
      </c>
      <c r="BD52" s="6">
        <v>4</v>
      </c>
      <c r="BE52" s="6">
        <v>4</v>
      </c>
      <c r="BF52" s="6">
        <v>4</v>
      </c>
      <c r="BG52" s="6">
        <v>4</v>
      </c>
      <c r="BH52" s="6">
        <v>4</v>
      </c>
      <c r="BI52" s="6">
        <v>4</v>
      </c>
      <c r="BJ52" s="6">
        <v>4</v>
      </c>
      <c r="BK52" s="6">
        <v>4</v>
      </c>
      <c r="BL52" s="6">
        <v>4</v>
      </c>
      <c r="BM52" s="6">
        <v>4</v>
      </c>
      <c r="BN52" s="6">
        <v>4</v>
      </c>
      <c r="BO52" s="6">
        <v>4</v>
      </c>
      <c r="BP52" s="6">
        <v>4</v>
      </c>
      <c r="BQ52" s="6">
        <v>4</v>
      </c>
      <c r="BR52" s="6">
        <v>6.6</v>
      </c>
      <c r="BS52" s="6">
        <v>5.67</v>
      </c>
      <c r="BT52" s="6">
        <v>5.67</v>
      </c>
      <c r="BU52" s="6">
        <v>5.67</v>
      </c>
      <c r="BV52" s="6">
        <v>5.67</v>
      </c>
    </row>
    <row r="53" spans="1:74" x14ac:dyDescent="0.3">
      <c r="A53" s="1" t="s">
        <v>96</v>
      </c>
      <c r="B53" s="1" t="s">
        <v>54</v>
      </c>
      <c r="C53" s="5">
        <v>7290019056584</v>
      </c>
      <c r="D53" s="6">
        <v>5.67</v>
      </c>
      <c r="E53" s="6">
        <v>5.67</v>
      </c>
      <c r="F53" s="6">
        <v>5.67</v>
      </c>
      <c r="G53" s="6">
        <v>5.67</v>
      </c>
      <c r="H53" s="6">
        <v>5.67</v>
      </c>
      <c r="I53" s="6">
        <v>5.67</v>
      </c>
      <c r="J53" s="6">
        <v>5.67</v>
      </c>
      <c r="K53" s="6">
        <v>5.67</v>
      </c>
      <c r="L53" s="6">
        <v>5.67</v>
      </c>
      <c r="M53" s="6">
        <v>5.67</v>
      </c>
      <c r="N53" s="6">
        <v>5.67</v>
      </c>
      <c r="O53" s="6">
        <v>5.67</v>
      </c>
      <c r="P53" s="6">
        <v>5.67</v>
      </c>
      <c r="Q53" s="6">
        <v>5.67</v>
      </c>
      <c r="R53" s="6">
        <v>5.67</v>
      </c>
      <c r="S53" s="6">
        <v>5.67</v>
      </c>
      <c r="T53" s="6">
        <v>5.67</v>
      </c>
      <c r="U53" s="6">
        <v>5.67</v>
      </c>
      <c r="V53" s="6">
        <v>5.67</v>
      </c>
      <c r="W53" s="6">
        <v>5.67</v>
      </c>
      <c r="X53" s="6">
        <v>5.67</v>
      </c>
      <c r="Y53" s="6">
        <v>5.67</v>
      </c>
      <c r="Z53" s="6">
        <v>5.67</v>
      </c>
      <c r="AA53" s="6">
        <v>5.67</v>
      </c>
      <c r="AB53" s="6">
        <v>5.67</v>
      </c>
      <c r="AC53" s="6">
        <v>5</v>
      </c>
      <c r="AD53" s="6">
        <v>5</v>
      </c>
      <c r="AE53" s="6">
        <v>5</v>
      </c>
      <c r="AF53" s="6">
        <v>5</v>
      </c>
      <c r="AG53" s="6">
        <v>5</v>
      </c>
      <c r="AH53" s="6">
        <v>5</v>
      </c>
      <c r="AI53" s="6">
        <v>5</v>
      </c>
      <c r="AJ53" s="6">
        <v>5</v>
      </c>
      <c r="AK53" s="6">
        <v>5</v>
      </c>
      <c r="AL53" s="6">
        <v>5</v>
      </c>
      <c r="AM53" s="6">
        <v>5</v>
      </c>
      <c r="AN53" s="6">
        <v>5</v>
      </c>
      <c r="AO53" s="6">
        <v>5</v>
      </c>
      <c r="AP53" s="6">
        <v>5</v>
      </c>
      <c r="AQ53" s="6">
        <v>5</v>
      </c>
      <c r="AR53" s="6">
        <v>5</v>
      </c>
      <c r="AS53" s="6">
        <v>5</v>
      </c>
      <c r="AT53" s="6">
        <v>5</v>
      </c>
      <c r="AU53" s="6">
        <v>5</v>
      </c>
      <c r="AV53" s="6">
        <v>5</v>
      </c>
      <c r="AW53" s="6">
        <v>6.6</v>
      </c>
      <c r="AX53" s="6">
        <v>5.67</v>
      </c>
      <c r="AY53" s="6">
        <v>5.67</v>
      </c>
      <c r="AZ53" s="6">
        <v>5.67</v>
      </c>
      <c r="BA53" s="6">
        <v>4</v>
      </c>
      <c r="BB53" s="6">
        <v>4</v>
      </c>
      <c r="BC53" s="6">
        <v>4</v>
      </c>
      <c r="BD53" s="6">
        <v>4</v>
      </c>
      <c r="BE53" s="6">
        <v>4</v>
      </c>
      <c r="BF53" s="6">
        <v>4</v>
      </c>
      <c r="BG53" s="6">
        <v>4</v>
      </c>
      <c r="BH53" s="6">
        <v>4</v>
      </c>
      <c r="BI53" s="6">
        <v>4</v>
      </c>
      <c r="BJ53" s="6">
        <v>4</v>
      </c>
      <c r="BK53" s="6">
        <v>4</v>
      </c>
      <c r="BL53" s="6">
        <v>4</v>
      </c>
      <c r="BM53" s="6">
        <v>4</v>
      </c>
      <c r="BN53" s="6">
        <v>4</v>
      </c>
      <c r="BO53" s="6">
        <v>4</v>
      </c>
      <c r="BP53" s="6">
        <v>4</v>
      </c>
      <c r="BQ53" s="6">
        <v>4</v>
      </c>
      <c r="BR53" s="6">
        <v>6.6</v>
      </c>
      <c r="BS53" s="6">
        <v>5.67</v>
      </c>
      <c r="BT53" s="6">
        <v>5.67</v>
      </c>
      <c r="BU53" s="6">
        <v>5.67</v>
      </c>
      <c r="BV53" s="6">
        <v>5.67</v>
      </c>
    </row>
    <row r="54" spans="1:74" x14ac:dyDescent="0.3">
      <c r="A54" s="1" t="s">
        <v>96</v>
      </c>
      <c r="B54" s="1" t="s">
        <v>55</v>
      </c>
      <c r="C54" s="5">
        <v>7290000072623</v>
      </c>
      <c r="D54" s="6">
        <v>8.8000000000000007</v>
      </c>
      <c r="E54" s="6">
        <v>8.8000000000000007</v>
      </c>
      <c r="F54" s="6">
        <v>8.8000000000000007</v>
      </c>
      <c r="G54" s="6">
        <v>8.8000000000000007</v>
      </c>
      <c r="H54" s="6">
        <v>8.8000000000000007</v>
      </c>
      <c r="I54" s="6">
        <v>8.8000000000000007</v>
      </c>
      <c r="J54" s="6">
        <v>8.8000000000000007</v>
      </c>
      <c r="K54" s="6">
        <v>8.8000000000000007</v>
      </c>
      <c r="L54" s="6">
        <v>8.8000000000000007</v>
      </c>
      <c r="M54" s="6">
        <v>8.8000000000000007</v>
      </c>
      <c r="N54" s="6">
        <v>8.8000000000000007</v>
      </c>
      <c r="O54" s="6">
        <v>8.8000000000000007</v>
      </c>
      <c r="P54" s="6">
        <v>8</v>
      </c>
      <c r="Q54" s="6">
        <v>8</v>
      </c>
      <c r="R54" s="6">
        <v>8</v>
      </c>
      <c r="S54" s="6">
        <v>8</v>
      </c>
      <c r="T54" s="6">
        <v>8</v>
      </c>
      <c r="U54" s="6">
        <v>8</v>
      </c>
      <c r="V54" s="6">
        <v>8</v>
      </c>
      <c r="W54" s="6">
        <v>8</v>
      </c>
      <c r="X54" s="6">
        <v>8</v>
      </c>
      <c r="Y54" s="6">
        <v>8</v>
      </c>
      <c r="Z54" s="6">
        <v>8</v>
      </c>
      <c r="AA54" s="6">
        <v>8</v>
      </c>
      <c r="AB54" s="6">
        <v>8</v>
      </c>
      <c r="AC54" s="6">
        <v>8</v>
      </c>
      <c r="AD54" s="6">
        <v>8</v>
      </c>
      <c r="AE54" s="6">
        <v>8</v>
      </c>
      <c r="AF54" s="6">
        <v>8</v>
      </c>
      <c r="AG54" s="6">
        <v>8</v>
      </c>
      <c r="AH54" s="6">
        <v>8</v>
      </c>
      <c r="AI54" s="6">
        <v>8</v>
      </c>
      <c r="AJ54" s="6">
        <v>8</v>
      </c>
      <c r="AK54" s="6">
        <v>8</v>
      </c>
      <c r="AL54" s="6">
        <v>8</v>
      </c>
      <c r="AM54" s="6">
        <v>8</v>
      </c>
      <c r="AN54" s="6">
        <v>8</v>
      </c>
      <c r="AO54" s="6">
        <v>8</v>
      </c>
      <c r="AP54" s="6">
        <v>8</v>
      </c>
      <c r="AQ54" s="6">
        <v>8</v>
      </c>
      <c r="AR54" s="6">
        <v>8</v>
      </c>
      <c r="AS54" s="6">
        <v>8</v>
      </c>
      <c r="AT54" s="6">
        <v>8</v>
      </c>
      <c r="AU54" s="6">
        <v>8</v>
      </c>
      <c r="AV54" s="6">
        <v>8</v>
      </c>
      <c r="AW54" s="6">
        <v>8.8000000000000007</v>
      </c>
      <c r="AX54" s="6">
        <v>8</v>
      </c>
      <c r="AY54" s="6">
        <v>8</v>
      </c>
      <c r="AZ54" s="6">
        <v>8</v>
      </c>
      <c r="BA54" s="6">
        <v>8</v>
      </c>
      <c r="BB54" s="6">
        <v>8</v>
      </c>
      <c r="BC54" s="6">
        <v>8</v>
      </c>
      <c r="BD54" s="6">
        <v>8</v>
      </c>
      <c r="BE54" s="6">
        <v>8</v>
      </c>
      <c r="BF54" s="6">
        <v>8</v>
      </c>
      <c r="BG54" s="6">
        <v>8</v>
      </c>
      <c r="BH54" s="6">
        <v>8</v>
      </c>
      <c r="BI54" s="6">
        <v>8</v>
      </c>
      <c r="BJ54" s="6">
        <v>8</v>
      </c>
      <c r="BK54" s="6">
        <v>8</v>
      </c>
      <c r="BL54" s="6">
        <v>8</v>
      </c>
      <c r="BM54" s="6">
        <v>8</v>
      </c>
      <c r="BN54" s="6">
        <v>8</v>
      </c>
      <c r="BO54" s="6">
        <v>8</v>
      </c>
      <c r="BP54" s="6">
        <v>8</v>
      </c>
      <c r="BQ54" s="6">
        <v>8</v>
      </c>
      <c r="BR54" s="6">
        <v>8.9</v>
      </c>
      <c r="BS54" s="6">
        <v>8.9</v>
      </c>
      <c r="BT54" s="6">
        <v>8.9</v>
      </c>
      <c r="BU54" s="6">
        <v>8.9</v>
      </c>
      <c r="BV54" s="6">
        <v>8.9</v>
      </c>
    </row>
    <row r="55" spans="1:74" x14ac:dyDescent="0.3">
      <c r="A55" s="1" t="s">
        <v>96</v>
      </c>
      <c r="B55" s="1" t="s">
        <v>56</v>
      </c>
      <c r="C55" s="5">
        <v>7290000072753</v>
      </c>
      <c r="D55" s="6">
        <v>24.9</v>
      </c>
      <c r="E55" s="6">
        <v>24.9</v>
      </c>
      <c r="F55" s="6">
        <v>29.9</v>
      </c>
      <c r="G55" s="6">
        <v>29.9</v>
      </c>
      <c r="H55" s="6">
        <v>29.9</v>
      </c>
      <c r="I55" s="6">
        <v>29.9</v>
      </c>
      <c r="J55" s="6">
        <v>29.9</v>
      </c>
      <c r="K55" s="6">
        <v>29.9</v>
      </c>
      <c r="L55" s="6">
        <v>29.9</v>
      </c>
      <c r="M55" s="6">
        <v>29.9</v>
      </c>
      <c r="N55" s="6">
        <v>29.9</v>
      </c>
      <c r="O55" s="6">
        <v>29.9</v>
      </c>
      <c r="P55" s="6">
        <v>29.9</v>
      </c>
      <c r="Q55" s="6">
        <v>29.9</v>
      </c>
      <c r="R55" s="6">
        <v>24.9</v>
      </c>
      <c r="S55" s="6">
        <v>24.9</v>
      </c>
      <c r="T55" s="6">
        <v>24.9</v>
      </c>
      <c r="U55" s="6">
        <v>24.9</v>
      </c>
      <c r="V55" s="6">
        <v>24.9</v>
      </c>
      <c r="W55" s="6">
        <v>24.9</v>
      </c>
      <c r="X55" s="6">
        <v>24.9</v>
      </c>
      <c r="Y55" s="6">
        <v>24.9</v>
      </c>
      <c r="Z55" s="6">
        <v>24.9</v>
      </c>
      <c r="AA55" s="6">
        <v>24.9</v>
      </c>
      <c r="AB55" s="6">
        <v>24.9</v>
      </c>
      <c r="AC55" s="6">
        <v>24.9</v>
      </c>
      <c r="AD55" s="6">
        <v>24.9</v>
      </c>
      <c r="AE55" s="6">
        <v>24.9</v>
      </c>
      <c r="AF55" s="6">
        <v>24.9</v>
      </c>
      <c r="AG55" s="6">
        <v>24.9</v>
      </c>
      <c r="AH55" s="6">
        <v>24.9</v>
      </c>
      <c r="AI55" s="6">
        <v>24.9</v>
      </c>
      <c r="AJ55" s="6">
        <v>24.9</v>
      </c>
      <c r="AK55" s="6">
        <v>24.9</v>
      </c>
      <c r="AL55" s="6">
        <v>24.9</v>
      </c>
      <c r="AM55" s="6">
        <v>24.9</v>
      </c>
      <c r="AN55" s="6">
        <v>24.9</v>
      </c>
      <c r="AO55" s="6">
        <v>24.9</v>
      </c>
      <c r="AP55" s="6">
        <v>24.9</v>
      </c>
      <c r="AQ55" s="6">
        <v>24.9</v>
      </c>
      <c r="AR55" s="6">
        <v>24.9</v>
      </c>
      <c r="AS55" s="6">
        <v>24.9</v>
      </c>
      <c r="AT55" s="6">
        <v>24.9</v>
      </c>
      <c r="AU55" s="6">
        <v>24.9</v>
      </c>
      <c r="AV55" s="6">
        <v>24.9</v>
      </c>
      <c r="AW55" s="6">
        <v>29.9</v>
      </c>
      <c r="AX55" s="6">
        <v>29.9</v>
      </c>
      <c r="AY55" s="6">
        <v>29.9</v>
      </c>
      <c r="AZ55" s="6">
        <v>29.9</v>
      </c>
      <c r="BA55" s="6">
        <v>29.9</v>
      </c>
      <c r="BB55" s="6">
        <v>29.9</v>
      </c>
      <c r="BC55" s="6">
        <v>29.9</v>
      </c>
      <c r="BD55" s="6">
        <v>29.9</v>
      </c>
      <c r="BE55" s="6">
        <v>29.9</v>
      </c>
      <c r="BF55" s="6">
        <v>29.9</v>
      </c>
      <c r="BG55" s="6">
        <v>29.9</v>
      </c>
      <c r="BH55" s="6">
        <v>29.9</v>
      </c>
      <c r="BI55" s="6">
        <v>29.9</v>
      </c>
      <c r="BJ55" s="6">
        <v>29.9</v>
      </c>
      <c r="BK55" s="6">
        <v>29.9</v>
      </c>
      <c r="BL55" s="6">
        <v>29.9</v>
      </c>
      <c r="BM55" s="6">
        <v>29.9</v>
      </c>
      <c r="BN55" s="6">
        <v>29.9</v>
      </c>
      <c r="BO55" s="6">
        <v>29.9</v>
      </c>
      <c r="BP55" s="6">
        <v>29.9</v>
      </c>
      <c r="BQ55" s="6">
        <v>29.9</v>
      </c>
      <c r="BR55" s="6">
        <v>29.9</v>
      </c>
      <c r="BS55" s="6">
        <v>29.9</v>
      </c>
      <c r="BT55" s="6">
        <v>29.9</v>
      </c>
      <c r="BU55" s="6">
        <v>29.9</v>
      </c>
      <c r="BV55" s="6">
        <v>29.9</v>
      </c>
    </row>
    <row r="56" spans="1:74" x14ac:dyDescent="0.3">
      <c r="A56" s="1" t="s">
        <v>96</v>
      </c>
      <c r="B56" s="1" t="s">
        <v>57</v>
      </c>
      <c r="C56" s="5">
        <v>7290000176420</v>
      </c>
      <c r="D56" s="6">
        <v>19.899999999999999</v>
      </c>
      <c r="E56" s="6">
        <v>19.899999999999999</v>
      </c>
      <c r="F56" s="6">
        <v>19.899999999999999</v>
      </c>
      <c r="G56" s="6">
        <v>19.899999999999999</v>
      </c>
      <c r="H56" s="6">
        <v>19.899999999999999</v>
      </c>
      <c r="I56" s="6">
        <v>19.899999999999999</v>
      </c>
      <c r="J56" s="6">
        <v>19.899999999999999</v>
      </c>
      <c r="K56" s="6">
        <v>19.899999999999999</v>
      </c>
      <c r="L56" s="6">
        <v>19.899999999999999</v>
      </c>
      <c r="M56" s="6">
        <v>19.899999999999999</v>
      </c>
      <c r="N56" s="6">
        <v>19.899999999999999</v>
      </c>
      <c r="O56" s="6">
        <v>19.899999999999999</v>
      </c>
      <c r="P56" s="6">
        <v>20.9</v>
      </c>
      <c r="Q56" s="6">
        <v>20.9</v>
      </c>
      <c r="R56" s="6">
        <v>19.899999999999999</v>
      </c>
      <c r="S56" s="6">
        <v>19.899999999999999</v>
      </c>
      <c r="T56" s="6">
        <v>19.899999999999999</v>
      </c>
      <c r="U56" s="6">
        <v>19.899999999999999</v>
      </c>
      <c r="V56" s="6">
        <v>19.899999999999999</v>
      </c>
      <c r="W56" s="6">
        <v>19.899999999999999</v>
      </c>
      <c r="X56" s="6">
        <v>19.899999999999999</v>
      </c>
      <c r="Y56" s="6">
        <v>19.899999999999999</v>
      </c>
      <c r="Z56" s="6">
        <v>19.899999999999999</v>
      </c>
      <c r="AA56" s="6">
        <v>19.899999999999999</v>
      </c>
      <c r="AB56" s="6">
        <v>19.899999999999999</v>
      </c>
      <c r="AC56" s="6">
        <v>19.899999999999999</v>
      </c>
      <c r="AD56" s="6">
        <v>19.899999999999999</v>
      </c>
      <c r="AE56" s="6">
        <v>19.899999999999999</v>
      </c>
      <c r="AF56" s="6">
        <v>19.899999999999999</v>
      </c>
      <c r="AG56" s="6">
        <v>19.899999999999999</v>
      </c>
      <c r="AH56" s="6">
        <v>19.899999999999999</v>
      </c>
      <c r="AI56" s="6">
        <v>19.899999999999999</v>
      </c>
      <c r="AJ56" s="6">
        <v>19.899999999999999</v>
      </c>
      <c r="AK56" s="6">
        <v>19.899999999999999</v>
      </c>
      <c r="AL56" s="6">
        <v>19.899999999999999</v>
      </c>
      <c r="AM56" s="6">
        <v>19.899999999999999</v>
      </c>
      <c r="AN56" s="6">
        <v>19.899999999999999</v>
      </c>
      <c r="AO56" s="6">
        <v>19.899999999999999</v>
      </c>
      <c r="AP56" s="6">
        <v>19.899999999999999</v>
      </c>
      <c r="AQ56" s="6">
        <v>19.899999999999999</v>
      </c>
      <c r="AR56" s="6">
        <v>19.899999999999999</v>
      </c>
      <c r="AS56" s="6">
        <v>19.899999999999999</v>
      </c>
      <c r="AT56" s="6">
        <v>19.899999999999999</v>
      </c>
      <c r="AU56" s="6">
        <v>19.899999999999999</v>
      </c>
      <c r="AV56" s="6">
        <v>19.899999999999999</v>
      </c>
      <c r="AW56" s="6">
        <v>20.9</v>
      </c>
      <c r="AX56" s="6">
        <v>19.899999999999999</v>
      </c>
      <c r="AY56" s="6">
        <v>19.899999999999999</v>
      </c>
      <c r="AZ56" s="6">
        <v>19.899999999999999</v>
      </c>
      <c r="BA56" s="6">
        <v>19.899999999999999</v>
      </c>
      <c r="BB56" s="6">
        <v>19.899999999999999</v>
      </c>
      <c r="BC56" s="6">
        <v>19.899999999999999</v>
      </c>
      <c r="BD56" s="6">
        <v>19.899999999999999</v>
      </c>
      <c r="BE56" s="6">
        <v>19.899999999999999</v>
      </c>
      <c r="BF56" s="6">
        <v>19.899999999999999</v>
      </c>
      <c r="BG56" s="6">
        <v>19.899999999999999</v>
      </c>
      <c r="BH56" s="6">
        <v>19.899999999999999</v>
      </c>
      <c r="BI56" s="6">
        <v>19.899999999999999</v>
      </c>
      <c r="BJ56" s="6">
        <v>19.899999999999999</v>
      </c>
      <c r="BK56" s="6">
        <v>19.899999999999999</v>
      </c>
      <c r="BL56" s="6">
        <v>19.899999999999999</v>
      </c>
      <c r="BM56" s="6">
        <v>19.899999999999999</v>
      </c>
      <c r="BN56" s="6">
        <v>19.899999999999999</v>
      </c>
      <c r="BO56" s="6">
        <v>19.899999999999999</v>
      </c>
      <c r="BP56" s="6">
        <v>19.899999999999999</v>
      </c>
      <c r="BQ56" s="6">
        <v>19.899999999999999</v>
      </c>
      <c r="BR56" s="6">
        <v>20.9</v>
      </c>
      <c r="BS56" s="6">
        <v>19.899999999999999</v>
      </c>
      <c r="BT56" s="6">
        <v>19.899999999999999</v>
      </c>
      <c r="BU56" s="6">
        <v>19.899999999999999</v>
      </c>
      <c r="BV56" s="6">
        <v>19.899999999999999</v>
      </c>
    </row>
    <row r="57" spans="1:74" x14ac:dyDescent="0.3">
      <c r="A57" s="1" t="s">
        <v>96</v>
      </c>
      <c r="B57" s="1" t="s">
        <v>59</v>
      </c>
      <c r="C57" s="5">
        <v>7290000347752</v>
      </c>
      <c r="D57" s="6">
        <v>22.9</v>
      </c>
      <c r="E57" s="6">
        <v>22.9</v>
      </c>
      <c r="F57" s="6">
        <v>22.9</v>
      </c>
      <c r="G57" s="6">
        <v>22.9</v>
      </c>
      <c r="H57" s="6">
        <v>22.9</v>
      </c>
      <c r="I57" s="6">
        <v>22.9</v>
      </c>
      <c r="J57" s="6">
        <v>22.9</v>
      </c>
      <c r="K57" s="6">
        <v>22.9</v>
      </c>
      <c r="L57" s="6">
        <v>22.9</v>
      </c>
      <c r="M57" s="6">
        <v>22.9</v>
      </c>
      <c r="N57" s="6">
        <v>22.9</v>
      </c>
      <c r="O57" s="6">
        <v>22.9</v>
      </c>
      <c r="P57" s="6">
        <v>22.9</v>
      </c>
      <c r="Q57" s="6">
        <v>22.9</v>
      </c>
      <c r="R57" s="6">
        <v>22.9</v>
      </c>
      <c r="S57" s="6">
        <v>22.9</v>
      </c>
      <c r="T57" s="6">
        <v>22.9</v>
      </c>
      <c r="U57" s="6">
        <v>22.9</v>
      </c>
      <c r="V57" s="6">
        <v>22.9</v>
      </c>
      <c r="W57" s="6">
        <v>22.9</v>
      </c>
      <c r="X57" s="6">
        <v>22.9</v>
      </c>
      <c r="Y57" s="6">
        <v>22.9</v>
      </c>
      <c r="Z57" s="6">
        <v>22.9</v>
      </c>
      <c r="AA57" s="6">
        <v>22.9</v>
      </c>
      <c r="AB57" s="6">
        <v>22.9</v>
      </c>
      <c r="AC57" s="6">
        <v>20.9</v>
      </c>
      <c r="AD57" s="6">
        <v>20.9</v>
      </c>
      <c r="AE57" s="6">
        <v>20.9</v>
      </c>
      <c r="AF57" s="6">
        <v>20.9</v>
      </c>
      <c r="AG57" s="6">
        <v>20.9</v>
      </c>
      <c r="AH57" s="6">
        <v>20.9</v>
      </c>
      <c r="AI57" s="6">
        <v>20.9</v>
      </c>
      <c r="AJ57" s="6">
        <v>20.9</v>
      </c>
      <c r="AK57" s="6">
        <v>20.9</v>
      </c>
      <c r="AL57" s="6">
        <v>20.9</v>
      </c>
      <c r="AM57" s="6">
        <v>20.9</v>
      </c>
      <c r="AN57" s="6">
        <v>20.9</v>
      </c>
      <c r="AO57" s="6">
        <v>20.9</v>
      </c>
      <c r="AP57" s="6">
        <v>20.9</v>
      </c>
      <c r="AQ57" s="6">
        <v>20.9</v>
      </c>
      <c r="AR57" s="6">
        <v>20.9</v>
      </c>
      <c r="AS57" s="6">
        <v>20.9</v>
      </c>
      <c r="AT57" s="6">
        <v>20.9</v>
      </c>
      <c r="AU57" s="6">
        <v>20.9</v>
      </c>
      <c r="AV57" s="6">
        <v>20.9</v>
      </c>
      <c r="AW57" s="6">
        <v>22.9</v>
      </c>
      <c r="AX57" s="6">
        <v>22.9</v>
      </c>
      <c r="AY57" s="6">
        <v>20.9</v>
      </c>
      <c r="AZ57" s="6">
        <v>20.9</v>
      </c>
      <c r="BA57" s="6">
        <v>20.9</v>
      </c>
      <c r="BB57" s="6">
        <v>20.9</v>
      </c>
      <c r="BC57" s="6">
        <v>20.9</v>
      </c>
      <c r="BD57" s="6">
        <v>20.9</v>
      </c>
      <c r="BE57" s="6">
        <v>20.9</v>
      </c>
      <c r="BF57" s="6">
        <v>20.9</v>
      </c>
      <c r="BG57" s="6">
        <v>20.9</v>
      </c>
      <c r="BH57" s="6">
        <v>20.9</v>
      </c>
      <c r="BI57" s="6">
        <v>20.9</v>
      </c>
      <c r="BJ57" s="6">
        <v>20.9</v>
      </c>
      <c r="BK57" s="6">
        <v>20.9</v>
      </c>
      <c r="BL57" s="6">
        <v>20.9</v>
      </c>
      <c r="BM57" s="6">
        <v>20.9</v>
      </c>
      <c r="BN57" s="6">
        <v>20.9</v>
      </c>
      <c r="BO57" s="6">
        <v>20.9</v>
      </c>
      <c r="BP57" s="6">
        <v>20.9</v>
      </c>
      <c r="BQ57" s="6">
        <v>20.9</v>
      </c>
      <c r="BR57" s="6">
        <v>20.9</v>
      </c>
      <c r="BS57" s="6">
        <v>21</v>
      </c>
      <c r="BT57" s="6">
        <v>21</v>
      </c>
      <c r="BU57" s="6">
        <v>21</v>
      </c>
      <c r="BV57" s="6">
        <v>21</v>
      </c>
    </row>
    <row r="58" spans="1:74" x14ac:dyDescent="0.3">
      <c r="A58" s="1" t="s">
        <v>96</v>
      </c>
      <c r="B58" s="1" t="s">
        <v>60</v>
      </c>
      <c r="C58" s="5">
        <v>7290000104836</v>
      </c>
      <c r="D58" s="6">
        <v>19.899999999999999</v>
      </c>
      <c r="E58" s="6">
        <v>19.899999999999999</v>
      </c>
      <c r="F58" s="6">
        <v>19.899999999999999</v>
      </c>
      <c r="G58" s="6">
        <v>19.899999999999999</v>
      </c>
      <c r="H58" s="6">
        <v>19.899999999999999</v>
      </c>
      <c r="I58" s="6">
        <v>19.899999999999999</v>
      </c>
      <c r="J58" s="6">
        <v>19.899999999999999</v>
      </c>
      <c r="K58" s="6">
        <v>19.899999999999999</v>
      </c>
      <c r="L58" s="6">
        <v>19.899999999999999</v>
      </c>
      <c r="M58" s="6">
        <v>19.899999999999999</v>
      </c>
      <c r="N58" s="6">
        <v>19.899999999999999</v>
      </c>
      <c r="O58" s="6">
        <v>19.899999999999999</v>
      </c>
      <c r="P58" s="6">
        <v>14.93</v>
      </c>
      <c r="Q58" s="6">
        <v>14.93</v>
      </c>
      <c r="R58" s="6">
        <v>14.93</v>
      </c>
      <c r="S58" s="6">
        <v>14.93</v>
      </c>
      <c r="T58" s="6">
        <v>14.25</v>
      </c>
      <c r="U58" s="6">
        <v>14.25</v>
      </c>
      <c r="V58" s="6">
        <v>14</v>
      </c>
      <c r="W58" s="6">
        <v>14.55</v>
      </c>
      <c r="X58" s="6">
        <v>12.9</v>
      </c>
      <c r="Y58" s="6">
        <v>12.9</v>
      </c>
      <c r="Z58" s="6">
        <v>12.9</v>
      </c>
      <c r="AA58" s="6">
        <v>12.9</v>
      </c>
      <c r="AB58" s="6">
        <v>12.9</v>
      </c>
      <c r="AC58" s="6">
        <v>12.9</v>
      </c>
      <c r="AD58" s="6">
        <v>12.9</v>
      </c>
      <c r="AE58" s="6">
        <v>10.9</v>
      </c>
      <c r="AF58" s="6">
        <v>9.9</v>
      </c>
      <c r="AG58" s="6">
        <v>9.9</v>
      </c>
      <c r="AH58" s="6">
        <v>9.9</v>
      </c>
      <c r="AI58" s="6">
        <v>9.9</v>
      </c>
      <c r="AJ58" s="6">
        <v>9.9</v>
      </c>
      <c r="AK58" s="6">
        <v>9.9</v>
      </c>
      <c r="AL58" s="6">
        <v>9.9</v>
      </c>
      <c r="AM58" s="6">
        <v>9.9</v>
      </c>
      <c r="AN58" s="6">
        <v>9.9</v>
      </c>
      <c r="AO58" s="6">
        <v>9.9</v>
      </c>
      <c r="AP58" s="6">
        <v>9.9</v>
      </c>
      <c r="AQ58" s="6">
        <v>9.9</v>
      </c>
      <c r="AR58" s="6">
        <v>9.9</v>
      </c>
      <c r="AS58" s="6">
        <v>9.9</v>
      </c>
      <c r="AT58" s="6">
        <v>9.9</v>
      </c>
      <c r="AU58" s="6">
        <v>9.9</v>
      </c>
      <c r="AV58" s="6">
        <v>9.9</v>
      </c>
      <c r="AW58" s="6">
        <v>13.2</v>
      </c>
      <c r="AX58" s="6">
        <v>9.9</v>
      </c>
      <c r="AY58" s="6">
        <v>13.25</v>
      </c>
      <c r="AZ58" s="6">
        <v>13.25</v>
      </c>
      <c r="BA58" s="6">
        <v>11.58</v>
      </c>
      <c r="BB58" s="6">
        <v>11.58</v>
      </c>
      <c r="BC58" s="6">
        <v>11.58</v>
      </c>
      <c r="BD58" s="6">
        <v>11.58</v>
      </c>
      <c r="BE58" s="6">
        <v>11.58</v>
      </c>
      <c r="BF58" s="6">
        <v>11.58</v>
      </c>
      <c r="BG58" s="6">
        <v>11.58</v>
      </c>
      <c r="BH58" s="6">
        <v>9.9</v>
      </c>
      <c r="BI58" s="6">
        <v>9.9</v>
      </c>
      <c r="BJ58" s="6">
        <v>9.9</v>
      </c>
      <c r="BK58" s="6">
        <v>9.9</v>
      </c>
      <c r="BL58" s="6">
        <v>9.9</v>
      </c>
      <c r="BM58" s="6">
        <v>9.9</v>
      </c>
      <c r="BN58" s="6">
        <v>9.9</v>
      </c>
      <c r="BO58" s="6">
        <v>9.9</v>
      </c>
      <c r="BP58" s="6">
        <v>9.9</v>
      </c>
      <c r="BQ58" s="6">
        <v>9.9</v>
      </c>
      <c r="BR58" s="6">
        <v>13.2</v>
      </c>
      <c r="BS58" s="6">
        <v>17.670000000000002</v>
      </c>
      <c r="BT58" s="6">
        <v>17.670000000000002</v>
      </c>
      <c r="BU58" s="6">
        <v>17.670000000000002</v>
      </c>
      <c r="BV58" s="6">
        <v>17.670000000000002</v>
      </c>
    </row>
    <row r="59" spans="1:74" x14ac:dyDescent="0.3">
      <c r="A59" s="1" t="s">
        <v>96</v>
      </c>
      <c r="B59" s="1" t="s">
        <v>61</v>
      </c>
      <c r="C59" s="5">
        <v>7290000107295</v>
      </c>
      <c r="D59" s="6">
        <v>24.9</v>
      </c>
      <c r="E59" s="6">
        <v>24.9</v>
      </c>
      <c r="F59" s="6">
        <v>24.9</v>
      </c>
      <c r="G59" s="6">
        <v>24.9</v>
      </c>
      <c r="H59" s="6">
        <v>24.9</v>
      </c>
      <c r="I59" s="6">
        <v>24.9</v>
      </c>
      <c r="J59" s="6">
        <v>24.9</v>
      </c>
      <c r="K59" s="6">
        <v>24.9</v>
      </c>
      <c r="L59" s="6">
        <v>24.9</v>
      </c>
      <c r="M59" s="6">
        <v>24.9</v>
      </c>
      <c r="N59" s="6">
        <v>24.9</v>
      </c>
      <c r="O59" s="6">
        <v>24.9</v>
      </c>
      <c r="P59" s="6">
        <v>18.68</v>
      </c>
      <c r="Q59" s="6">
        <v>18.68</v>
      </c>
      <c r="R59" s="6">
        <v>18.68</v>
      </c>
      <c r="S59" s="6">
        <v>18.68</v>
      </c>
      <c r="T59" s="6">
        <v>18.68</v>
      </c>
      <c r="U59" s="6">
        <v>18.68</v>
      </c>
      <c r="V59" s="6">
        <v>18.68</v>
      </c>
      <c r="W59" s="6">
        <v>18.68</v>
      </c>
      <c r="X59" s="6">
        <v>18.68</v>
      </c>
      <c r="Y59" s="6">
        <v>18.68</v>
      </c>
      <c r="Z59" s="6">
        <v>18.68</v>
      </c>
      <c r="AA59" s="6">
        <v>18.68</v>
      </c>
      <c r="AB59" s="6">
        <v>18.68</v>
      </c>
      <c r="AC59" s="6">
        <v>18.68</v>
      </c>
      <c r="AD59" s="6">
        <v>18.68</v>
      </c>
      <c r="AE59" s="6">
        <v>18.68</v>
      </c>
      <c r="AF59" s="6">
        <v>18.68</v>
      </c>
      <c r="AG59" s="6">
        <v>18.68</v>
      </c>
      <c r="AH59" s="6">
        <v>18.68</v>
      </c>
      <c r="AI59" s="6">
        <v>18.68</v>
      </c>
      <c r="AJ59" s="6">
        <v>18.68</v>
      </c>
      <c r="AK59" s="6">
        <v>18.68</v>
      </c>
      <c r="AL59" s="6">
        <v>18.68</v>
      </c>
      <c r="AM59" s="6">
        <v>18.68</v>
      </c>
      <c r="AN59" s="6">
        <v>18.68</v>
      </c>
      <c r="AO59" s="6">
        <v>18.68</v>
      </c>
      <c r="AP59" s="6">
        <v>18.68</v>
      </c>
      <c r="AQ59" s="6">
        <v>18.68</v>
      </c>
      <c r="AR59" s="6">
        <v>18.68</v>
      </c>
      <c r="AS59" s="6">
        <v>18.68</v>
      </c>
      <c r="AT59" s="6">
        <v>18.68</v>
      </c>
      <c r="AU59" s="6">
        <v>18.68</v>
      </c>
      <c r="AV59" s="6">
        <v>18.68</v>
      </c>
      <c r="AW59" s="6">
        <v>24.9</v>
      </c>
      <c r="AX59" s="6">
        <v>18.68</v>
      </c>
      <c r="AY59" s="6">
        <v>18.68</v>
      </c>
      <c r="AZ59" s="6">
        <v>18.68</v>
      </c>
      <c r="BA59" s="6">
        <v>18.68</v>
      </c>
      <c r="BB59" s="6">
        <v>18.68</v>
      </c>
      <c r="BC59" s="6">
        <v>18.68</v>
      </c>
      <c r="BD59" s="6">
        <v>18.68</v>
      </c>
      <c r="BE59" s="6">
        <v>18.68</v>
      </c>
      <c r="BF59" s="6">
        <v>18.68</v>
      </c>
      <c r="BG59" s="6">
        <v>18.68</v>
      </c>
      <c r="BH59" s="6">
        <v>18.68</v>
      </c>
      <c r="BI59" s="6">
        <v>18.68</v>
      </c>
      <c r="BJ59" s="6">
        <v>18.68</v>
      </c>
      <c r="BK59" s="6">
        <v>18.68</v>
      </c>
      <c r="BL59" s="6">
        <v>18.68</v>
      </c>
      <c r="BM59" s="6">
        <v>18.68</v>
      </c>
      <c r="BN59" s="6">
        <v>18.68</v>
      </c>
      <c r="BO59" s="6">
        <v>18.68</v>
      </c>
      <c r="BP59" s="6">
        <v>18.68</v>
      </c>
      <c r="BQ59" s="6">
        <v>18.68</v>
      </c>
      <c r="BR59" s="6">
        <v>24.9</v>
      </c>
      <c r="BS59" s="6">
        <v>24.9</v>
      </c>
      <c r="BT59" s="6">
        <v>24.9</v>
      </c>
      <c r="BU59" s="6">
        <v>24.9</v>
      </c>
      <c r="BV59" s="6">
        <v>24.9</v>
      </c>
    </row>
    <row r="60" spans="1:74" x14ac:dyDescent="0.3">
      <c r="A60" s="1" t="s">
        <v>96</v>
      </c>
      <c r="B60" s="1" t="s">
        <v>62</v>
      </c>
      <c r="C60" s="5">
        <v>7290000207162</v>
      </c>
      <c r="D60" s="6">
        <v>1.82</v>
      </c>
      <c r="E60" s="6">
        <v>1.82</v>
      </c>
      <c r="F60" s="6">
        <v>1.82</v>
      </c>
      <c r="G60" s="6">
        <v>1.82</v>
      </c>
      <c r="H60" s="6">
        <v>1.82</v>
      </c>
      <c r="I60" s="6">
        <v>1.82</v>
      </c>
      <c r="J60" s="6">
        <v>1.82</v>
      </c>
      <c r="K60" s="6">
        <v>1.82</v>
      </c>
      <c r="L60" s="6">
        <v>1.82</v>
      </c>
      <c r="M60" s="6">
        <v>1.82</v>
      </c>
      <c r="N60" s="6">
        <v>1.82</v>
      </c>
      <c r="O60" s="6">
        <v>1.82</v>
      </c>
      <c r="P60" s="6">
        <v>1.67</v>
      </c>
      <c r="Q60" s="6">
        <v>1.67</v>
      </c>
      <c r="R60" s="6">
        <v>1.82</v>
      </c>
      <c r="S60" s="6">
        <v>1.67</v>
      </c>
      <c r="T60" s="6">
        <v>1.7</v>
      </c>
      <c r="U60" s="6">
        <v>1.7</v>
      </c>
      <c r="V60" s="6">
        <v>1.67</v>
      </c>
      <c r="W60" s="6">
        <v>1.67</v>
      </c>
      <c r="X60" s="6">
        <v>1.67</v>
      </c>
      <c r="Y60" s="6">
        <v>1.67</v>
      </c>
      <c r="Z60" s="6">
        <v>1.67</v>
      </c>
      <c r="AA60" s="6">
        <v>1.67</v>
      </c>
      <c r="AB60" s="6">
        <v>1.67</v>
      </c>
      <c r="AC60" s="6">
        <v>1.67</v>
      </c>
      <c r="AD60" s="6">
        <v>1.67</v>
      </c>
      <c r="AE60" s="6">
        <v>1.67</v>
      </c>
      <c r="AF60" s="6">
        <v>1.67</v>
      </c>
      <c r="AG60" s="6">
        <v>1.67</v>
      </c>
      <c r="AH60" s="6">
        <v>1.67</v>
      </c>
      <c r="AI60" s="6">
        <v>1.67</v>
      </c>
      <c r="AJ60" s="6">
        <v>1.67</v>
      </c>
      <c r="AK60" s="6">
        <v>1.67</v>
      </c>
      <c r="AL60" s="6">
        <v>1.67</v>
      </c>
      <c r="AM60" s="6">
        <v>1.67</v>
      </c>
      <c r="AN60" s="6">
        <v>1.67</v>
      </c>
      <c r="AO60" s="6">
        <v>1.67</v>
      </c>
      <c r="AP60" s="6">
        <v>1.67</v>
      </c>
      <c r="AQ60" s="6">
        <v>1.67</v>
      </c>
      <c r="AR60" s="6">
        <v>1.67</v>
      </c>
      <c r="AS60" s="6">
        <v>1.67</v>
      </c>
      <c r="AT60" s="6">
        <v>1.67</v>
      </c>
      <c r="AU60" s="6">
        <v>1.67</v>
      </c>
      <c r="AV60" s="6">
        <v>1.67</v>
      </c>
      <c r="AW60" s="6">
        <v>2.5</v>
      </c>
      <c r="AX60" s="6">
        <v>1.75</v>
      </c>
      <c r="AY60" s="6">
        <v>1.75</v>
      </c>
      <c r="AZ60" s="6">
        <v>1.75</v>
      </c>
      <c r="BA60" s="6">
        <v>1.75</v>
      </c>
      <c r="BB60" s="6">
        <v>1.75</v>
      </c>
      <c r="BC60" s="6">
        <v>1.75</v>
      </c>
      <c r="BD60" s="6">
        <v>1.75</v>
      </c>
      <c r="BE60" s="6">
        <v>1.75</v>
      </c>
      <c r="BF60" s="6">
        <v>1.75</v>
      </c>
      <c r="BG60" s="6">
        <v>1.75</v>
      </c>
      <c r="BH60" s="6">
        <v>1.75</v>
      </c>
      <c r="BI60" s="6">
        <v>1.75</v>
      </c>
      <c r="BJ60" s="6">
        <v>1.75</v>
      </c>
      <c r="BK60" s="6">
        <v>1.75</v>
      </c>
      <c r="BL60" s="6">
        <v>1.75</v>
      </c>
      <c r="BM60" s="6">
        <v>1.75</v>
      </c>
      <c r="BN60" s="6">
        <v>1.75</v>
      </c>
      <c r="BO60" s="6">
        <v>1.75</v>
      </c>
      <c r="BP60" s="6">
        <v>1.75</v>
      </c>
      <c r="BQ60" s="6">
        <v>1.75</v>
      </c>
      <c r="BR60" s="6">
        <v>2.5</v>
      </c>
      <c r="BS60" s="6">
        <v>1.86</v>
      </c>
      <c r="BT60" s="6">
        <v>1.86</v>
      </c>
      <c r="BU60" s="6">
        <v>1.86</v>
      </c>
      <c r="BV60" s="6">
        <v>1.86</v>
      </c>
    </row>
    <row r="61" spans="1:74" x14ac:dyDescent="0.3">
      <c r="A61" s="1" t="s">
        <v>96</v>
      </c>
      <c r="B61" s="1" t="s">
        <v>63</v>
      </c>
      <c r="C61" s="5">
        <v>7290005287206</v>
      </c>
      <c r="D61" s="6">
        <v>22.9</v>
      </c>
      <c r="E61" s="6">
        <v>22.9</v>
      </c>
      <c r="F61" s="6">
        <v>22.9</v>
      </c>
      <c r="G61" s="6">
        <v>22.9</v>
      </c>
      <c r="H61" s="6">
        <v>22.9</v>
      </c>
      <c r="I61" s="6">
        <v>24.9</v>
      </c>
      <c r="J61" s="6">
        <v>24.9</v>
      </c>
      <c r="K61" s="6">
        <v>24.9</v>
      </c>
      <c r="L61" s="6">
        <v>24.9</v>
      </c>
      <c r="M61" s="6">
        <v>24.9</v>
      </c>
      <c r="N61" s="6">
        <v>24.9</v>
      </c>
      <c r="O61" s="6">
        <v>24.9</v>
      </c>
      <c r="P61" s="6">
        <v>23.95</v>
      </c>
      <c r="Q61" s="6">
        <v>23.95</v>
      </c>
      <c r="R61" s="6">
        <v>23.95</v>
      </c>
      <c r="S61" s="6">
        <v>23.95</v>
      </c>
      <c r="T61" s="6">
        <v>23.48</v>
      </c>
      <c r="U61" s="6">
        <v>23.48</v>
      </c>
      <c r="V61" s="6">
        <v>22.9</v>
      </c>
      <c r="W61" s="6">
        <v>22.9</v>
      </c>
      <c r="X61" s="6">
        <v>22.9</v>
      </c>
      <c r="Y61" s="6">
        <v>22.9</v>
      </c>
      <c r="Z61" s="6">
        <v>22.9</v>
      </c>
      <c r="AA61" s="6">
        <v>22.9</v>
      </c>
      <c r="AB61" s="6">
        <v>22.9</v>
      </c>
      <c r="AC61" s="6">
        <v>22.9</v>
      </c>
      <c r="AD61" s="6">
        <v>22.9</v>
      </c>
      <c r="AE61" s="6">
        <v>22.9</v>
      </c>
      <c r="AF61" s="6">
        <v>22.9</v>
      </c>
      <c r="AG61" s="6">
        <v>22.9</v>
      </c>
      <c r="AH61" s="6">
        <v>22.9</v>
      </c>
      <c r="AI61" s="6">
        <v>22.9</v>
      </c>
      <c r="AJ61" s="6">
        <v>22.9</v>
      </c>
      <c r="AK61" s="6">
        <v>22.9</v>
      </c>
      <c r="AL61" s="6">
        <v>22.9</v>
      </c>
      <c r="AM61" s="6">
        <v>22.9</v>
      </c>
      <c r="AN61" s="6">
        <v>22.9</v>
      </c>
      <c r="AO61" s="6">
        <v>22.9</v>
      </c>
      <c r="AP61" s="6">
        <v>22.9</v>
      </c>
      <c r="AQ61" s="6">
        <v>22.9</v>
      </c>
      <c r="AR61" s="6">
        <v>22.9</v>
      </c>
      <c r="AS61" s="6">
        <v>22.9</v>
      </c>
      <c r="AT61" s="6">
        <v>22.9</v>
      </c>
      <c r="AU61" s="6">
        <v>22.9</v>
      </c>
      <c r="AV61" s="6">
        <v>22.9</v>
      </c>
      <c r="AW61" s="6">
        <v>25.9</v>
      </c>
      <c r="AX61" s="6">
        <v>23.95</v>
      </c>
      <c r="AY61" s="6">
        <v>23.95</v>
      </c>
      <c r="AZ61" s="6">
        <v>22.9</v>
      </c>
      <c r="BA61" s="6">
        <v>22.9</v>
      </c>
      <c r="BB61" s="6">
        <v>22.9</v>
      </c>
      <c r="BC61" s="6">
        <v>22.9</v>
      </c>
      <c r="BD61" s="6">
        <v>22.9</v>
      </c>
      <c r="BE61" s="6">
        <v>22.9</v>
      </c>
      <c r="BF61" s="6">
        <v>22.9</v>
      </c>
      <c r="BG61" s="6">
        <v>22.9</v>
      </c>
      <c r="BH61" s="6">
        <v>22.9</v>
      </c>
      <c r="BI61" s="6">
        <v>22.9</v>
      </c>
      <c r="BJ61" s="6">
        <v>22.9</v>
      </c>
      <c r="BK61" s="6">
        <v>22.9</v>
      </c>
      <c r="BL61" s="6">
        <v>22.9</v>
      </c>
      <c r="BM61" s="6">
        <v>22.9</v>
      </c>
      <c r="BN61" s="6">
        <v>22.9</v>
      </c>
      <c r="BO61" s="6">
        <v>22.9</v>
      </c>
      <c r="BP61" s="6">
        <v>22.9</v>
      </c>
      <c r="BQ61" s="6">
        <v>22.9</v>
      </c>
      <c r="BR61" s="6">
        <v>22.9</v>
      </c>
      <c r="BS61" s="6">
        <v>25.9</v>
      </c>
      <c r="BT61" s="6">
        <v>25.9</v>
      </c>
      <c r="BU61" s="6">
        <v>25.9</v>
      </c>
      <c r="BV61" s="6">
        <v>25.9</v>
      </c>
    </row>
    <row r="62" spans="1:74" x14ac:dyDescent="0.3">
      <c r="A62" s="1" t="s">
        <v>96</v>
      </c>
      <c r="B62" s="1" t="s">
        <v>65</v>
      </c>
      <c r="C62" s="5">
        <v>7290000416021</v>
      </c>
      <c r="D62" s="6">
        <v>11</v>
      </c>
      <c r="E62" s="6">
        <v>11</v>
      </c>
      <c r="F62" s="6">
        <v>11</v>
      </c>
      <c r="G62" s="6">
        <v>11</v>
      </c>
      <c r="H62" s="6">
        <v>11</v>
      </c>
      <c r="I62" s="6">
        <v>11</v>
      </c>
      <c r="J62" s="6">
        <v>11</v>
      </c>
      <c r="K62" s="6">
        <v>11</v>
      </c>
      <c r="L62" s="6">
        <v>11</v>
      </c>
      <c r="M62" s="6">
        <v>11</v>
      </c>
      <c r="N62" s="6">
        <v>11</v>
      </c>
      <c r="O62" s="6">
        <v>11</v>
      </c>
      <c r="P62" s="6">
        <v>11</v>
      </c>
      <c r="Q62" s="6">
        <v>11</v>
      </c>
      <c r="R62" s="6">
        <v>10</v>
      </c>
      <c r="S62" s="6">
        <v>10</v>
      </c>
      <c r="T62" s="6">
        <v>10</v>
      </c>
      <c r="U62" s="6">
        <v>10</v>
      </c>
      <c r="V62" s="6">
        <v>10</v>
      </c>
      <c r="W62" s="6">
        <v>10</v>
      </c>
      <c r="X62" s="6">
        <v>10</v>
      </c>
      <c r="Y62" s="6">
        <v>10</v>
      </c>
      <c r="Z62" s="6">
        <v>10</v>
      </c>
      <c r="AA62" s="6">
        <v>10</v>
      </c>
      <c r="AB62" s="6">
        <v>10</v>
      </c>
      <c r="AC62" s="6">
        <v>10</v>
      </c>
      <c r="AD62" s="6">
        <v>10</v>
      </c>
      <c r="AE62" s="6">
        <v>10</v>
      </c>
      <c r="AF62" s="6">
        <v>10</v>
      </c>
      <c r="AG62" s="6">
        <v>10</v>
      </c>
      <c r="AH62" s="6">
        <v>10</v>
      </c>
      <c r="AI62" s="6">
        <v>10</v>
      </c>
      <c r="AJ62" s="6">
        <v>10</v>
      </c>
      <c r="AK62" s="6">
        <v>10</v>
      </c>
      <c r="AL62" s="6">
        <v>10</v>
      </c>
      <c r="AM62" s="6">
        <v>10</v>
      </c>
      <c r="AN62" s="6">
        <v>10</v>
      </c>
      <c r="AO62" s="6">
        <v>10</v>
      </c>
      <c r="AP62" s="6">
        <v>10</v>
      </c>
      <c r="AQ62" s="6">
        <v>10</v>
      </c>
      <c r="AR62" s="6">
        <v>10</v>
      </c>
      <c r="AS62" s="6">
        <v>10</v>
      </c>
      <c r="AT62" s="6">
        <v>10</v>
      </c>
      <c r="AU62" s="6">
        <v>10</v>
      </c>
      <c r="AV62" s="6">
        <v>10</v>
      </c>
      <c r="AW62" s="6">
        <v>11.9</v>
      </c>
      <c r="AX62" s="6">
        <v>11.9</v>
      </c>
      <c r="AY62" s="6">
        <v>10</v>
      </c>
      <c r="AZ62" s="6">
        <v>10</v>
      </c>
      <c r="BA62" s="6">
        <v>10</v>
      </c>
      <c r="BB62" s="6">
        <v>10</v>
      </c>
      <c r="BC62" s="6">
        <v>10</v>
      </c>
      <c r="BD62" s="6">
        <v>10</v>
      </c>
      <c r="BE62" s="6">
        <v>10</v>
      </c>
      <c r="BF62" s="6">
        <v>10</v>
      </c>
      <c r="BG62" s="6">
        <v>10</v>
      </c>
      <c r="BH62" s="6">
        <v>10</v>
      </c>
      <c r="BI62" s="6">
        <v>10</v>
      </c>
      <c r="BJ62" s="6">
        <v>10</v>
      </c>
      <c r="BK62" s="6">
        <v>10</v>
      </c>
      <c r="BL62" s="6">
        <v>10</v>
      </c>
      <c r="BM62" s="6">
        <v>10</v>
      </c>
      <c r="BN62" s="6">
        <v>10</v>
      </c>
      <c r="BO62" s="6">
        <v>10</v>
      </c>
      <c r="BP62" s="6">
        <v>10</v>
      </c>
      <c r="BQ62" s="6">
        <v>10</v>
      </c>
      <c r="BR62" s="6">
        <v>10</v>
      </c>
      <c r="BS62" s="6">
        <v>11.9</v>
      </c>
      <c r="BT62" s="6">
        <v>11.9</v>
      </c>
      <c r="BU62" s="6">
        <v>11.9</v>
      </c>
      <c r="BV62" s="6">
        <v>11.9</v>
      </c>
    </row>
    <row r="63" spans="1:74" x14ac:dyDescent="0.3">
      <c r="A63" s="1" t="s">
        <v>96</v>
      </c>
      <c r="B63" s="1" t="s">
        <v>66</v>
      </c>
      <c r="C63" s="5">
        <v>7622300617820</v>
      </c>
      <c r="D63" s="6">
        <v>6</v>
      </c>
      <c r="E63" s="6">
        <v>6</v>
      </c>
      <c r="F63" s="6">
        <v>6</v>
      </c>
      <c r="G63" s="6">
        <v>6</v>
      </c>
      <c r="H63" s="6">
        <v>6</v>
      </c>
      <c r="I63" s="6">
        <v>6</v>
      </c>
      <c r="J63" s="6">
        <v>6</v>
      </c>
      <c r="K63" s="6">
        <v>6</v>
      </c>
      <c r="L63" s="6">
        <v>6</v>
      </c>
      <c r="M63" s="6">
        <v>6</v>
      </c>
      <c r="N63" s="6">
        <v>6</v>
      </c>
      <c r="O63" s="6">
        <v>6</v>
      </c>
      <c r="P63" s="6">
        <v>6.9</v>
      </c>
      <c r="Q63" s="6">
        <v>6.9</v>
      </c>
      <c r="R63" s="6">
        <v>6.9</v>
      </c>
      <c r="S63" s="6">
        <v>6.9</v>
      </c>
      <c r="T63" s="6">
        <v>6.9</v>
      </c>
      <c r="U63" s="6">
        <v>6.9</v>
      </c>
      <c r="V63" s="6">
        <v>6.9</v>
      </c>
      <c r="W63" s="6">
        <v>6.9</v>
      </c>
      <c r="X63" s="6">
        <v>6.9</v>
      </c>
      <c r="Y63" s="6">
        <v>6.9</v>
      </c>
      <c r="Z63" s="6">
        <v>6.9</v>
      </c>
      <c r="AA63" s="6">
        <v>6.9</v>
      </c>
      <c r="AB63" s="6">
        <v>6.9</v>
      </c>
      <c r="AC63" s="6">
        <v>6.9</v>
      </c>
      <c r="AD63" s="6">
        <v>6.9</v>
      </c>
      <c r="AE63" s="6">
        <v>6.9</v>
      </c>
      <c r="AF63" s="6">
        <v>6.9</v>
      </c>
      <c r="AG63" s="6">
        <v>6.9</v>
      </c>
      <c r="AH63" s="6">
        <v>6.9</v>
      </c>
      <c r="AI63" s="6">
        <v>6.9</v>
      </c>
      <c r="AJ63" s="6">
        <v>6.9</v>
      </c>
      <c r="AK63" s="6">
        <v>6.9</v>
      </c>
      <c r="AL63" s="6">
        <v>6.9</v>
      </c>
      <c r="AM63" s="6">
        <v>6.9</v>
      </c>
      <c r="AN63" s="6">
        <v>6.9</v>
      </c>
      <c r="AO63" s="6">
        <v>6.9</v>
      </c>
      <c r="AP63" s="6">
        <v>6.9</v>
      </c>
      <c r="AQ63" s="6">
        <v>6.9</v>
      </c>
      <c r="AR63" s="6">
        <v>6.9</v>
      </c>
      <c r="AS63" s="6">
        <v>6.9</v>
      </c>
      <c r="AT63" s="6">
        <v>6.9</v>
      </c>
      <c r="AU63" s="6">
        <v>6.9</v>
      </c>
      <c r="AV63" s="6">
        <v>6.9</v>
      </c>
      <c r="AW63" s="6">
        <v>6.9</v>
      </c>
      <c r="AX63" s="6">
        <v>6.9</v>
      </c>
      <c r="AY63" s="6">
        <v>6.9</v>
      </c>
      <c r="AZ63" s="6">
        <v>6.9</v>
      </c>
      <c r="BA63" s="6">
        <v>6.9</v>
      </c>
      <c r="BB63" s="6">
        <v>6.9</v>
      </c>
      <c r="BC63" s="6">
        <v>6.9</v>
      </c>
      <c r="BD63" s="6">
        <v>6.9</v>
      </c>
      <c r="BE63" s="6">
        <v>6.9</v>
      </c>
      <c r="BF63" s="6">
        <v>6.9</v>
      </c>
      <c r="BG63" s="6">
        <v>6.9</v>
      </c>
      <c r="BH63" s="6">
        <v>6.9</v>
      </c>
      <c r="BI63" s="6">
        <v>6.9</v>
      </c>
      <c r="BJ63" s="6">
        <v>6.9</v>
      </c>
      <c r="BK63" s="6">
        <v>6.9</v>
      </c>
      <c r="BL63" s="6">
        <v>6.9</v>
      </c>
      <c r="BM63" s="6">
        <v>6.9</v>
      </c>
      <c r="BN63" s="6">
        <v>6.9</v>
      </c>
      <c r="BO63" s="6">
        <v>6.9</v>
      </c>
      <c r="BP63" s="6">
        <v>6.9</v>
      </c>
      <c r="BQ63" s="6">
        <v>6.9</v>
      </c>
      <c r="BR63" s="6">
        <v>6.9</v>
      </c>
      <c r="BS63" s="6">
        <v>6.9</v>
      </c>
      <c r="BT63" s="6">
        <v>6.9</v>
      </c>
      <c r="BU63" s="6">
        <v>6</v>
      </c>
      <c r="BV63" s="6">
        <v>6</v>
      </c>
    </row>
    <row r="64" spans="1:74" x14ac:dyDescent="0.3">
      <c r="A64" s="1" t="s">
        <v>96</v>
      </c>
      <c r="B64" s="1" t="s">
        <v>67</v>
      </c>
      <c r="C64" s="5">
        <v>7622201801809</v>
      </c>
      <c r="D64" s="6">
        <v>6</v>
      </c>
      <c r="E64" s="6">
        <v>6</v>
      </c>
      <c r="F64" s="6">
        <v>6</v>
      </c>
      <c r="G64" s="6">
        <v>6</v>
      </c>
      <c r="H64" s="6">
        <v>6</v>
      </c>
      <c r="I64" s="6">
        <v>6</v>
      </c>
      <c r="J64" s="6">
        <v>6</v>
      </c>
      <c r="K64" s="6">
        <v>6</v>
      </c>
      <c r="L64" s="6">
        <v>6</v>
      </c>
      <c r="M64" s="6">
        <v>6</v>
      </c>
      <c r="N64" s="6">
        <v>6</v>
      </c>
      <c r="O64" s="6">
        <v>6</v>
      </c>
      <c r="P64" s="6">
        <v>6.9</v>
      </c>
      <c r="Q64" s="6">
        <v>6.9</v>
      </c>
      <c r="R64" s="6">
        <v>6.9</v>
      </c>
      <c r="S64" s="6">
        <v>6.9</v>
      </c>
      <c r="T64" s="6">
        <v>6.9</v>
      </c>
      <c r="U64" s="6">
        <v>6.9</v>
      </c>
      <c r="V64" s="6">
        <v>6.9</v>
      </c>
      <c r="W64" s="6">
        <v>6.9</v>
      </c>
      <c r="X64" s="6">
        <v>6.9</v>
      </c>
      <c r="Y64" s="6">
        <v>6.9</v>
      </c>
      <c r="Z64" s="6">
        <v>6.9</v>
      </c>
      <c r="AA64" s="6">
        <v>6.9</v>
      </c>
      <c r="AB64" s="6">
        <v>6.9</v>
      </c>
      <c r="AC64" s="6">
        <v>6.9</v>
      </c>
      <c r="AD64" s="6">
        <v>6.9</v>
      </c>
      <c r="AE64" s="6">
        <v>6.9</v>
      </c>
      <c r="AF64" s="6">
        <v>6.9</v>
      </c>
      <c r="AG64" s="6">
        <v>6.9</v>
      </c>
      <c r="AH64" s="6">
        <v>6.9</v>
      </c>
      <c r="AI64" s="6">
        <v>6.9</v>
      </c>
      <c r="AJ64" s="6">
        <v>6.9</v>
      </c>
      <c r="AK64" s="6">
        <v>6.9</v>
      </c>
      <c r="AL64" s="6">
        <v>6.9</v>
      </c>
      <c r="AM64" s="6">
        <v>6.9</v>
      </c>
      <c r="AN64" s="6">
        <v>6.9</v>
      </c>
      <c r="AO64" s="6">
        <v>6.9</v>
      </c>
      <c r="AP64" s="6">
        <v>6.9</v>
      </c>
      <c r="AQ64" s="6">
        <v>6.9</v>
      </c>
      <c r="AR64" s="6">
        <v>6.9</v>
      </c>
      <c r="AS64" s="6">
        <v>6.9</v>
      </c>
      <c r="AT64" s="6">
        <v>6.9</v>
      </c>
      <c r="AU64" s="6">
        <v>6.9</v>
      </c>
      <c r="AV64" s="6">
        <v>6.9</v>
      </c>
      <c r="AW64" s="6">
        <v>6.9</v>
      </c>
      <c r="AX64" s="6">
        <v>6.9</v>
      </c>
      <c r="AY64" s="6">
        <v>6.9</v>
      </c>
      <c r="AZ64" s="6">
        <v>6.9</v>
      </c>
      <c r="BA64" s="6">
        <v>6.9</v>
      </c>
      <c r="BB64" s="6">
        <v>6.9</v>
      </c>
      <c r="BC64" s="6">
        <v>6.9</v>
      </c>
      <c r="BD64" s="6">
        <v>6.9</v>
      </c>
      <c r="BE64" s="6">
        <v>6.9</v>
      </c>
      <c r="BF64" s="6">
        <v>6.9</v>
      </c>
      <c r="BG64" s="6">
        <v>6.9</v>
      </c>
      <c r="BH64" s="6">
        <v>6.9</v>
      </c>
      <c r="BI64" s="6">
        <v>6.9</v>
      </c>
      <c r="BJ64" s="6">
        <v>6.9</v>
      </c>
      <c r="BK64" s="6">
        <v>6.9</v>
      </c>
      <c r="BL64" s="6">
        <v>6.9</v>
      </c>
      <c r="BM64" s="6">
        <v>6.9</v>
      </c>
      <c r="BN64" s="6">
        <v>6.9</v>
      </c>
      <c r="BO64" s="6">
        <v>6.9</v>
      </c>
      <c r="BP64" s="6">
        <v>6.9</v>
      </c>
      <c r="BQ64" s="6">
        <v>6.9</v>
      </c>
      <c r="BR64" s="6">
        <v>6.9</v>
      </c>
      <c r="BS64" s="6">
        <v>6.9</v>
      </c>
      <c r="BT64" s="6">
        <v>6.9</v>
      </c>
      <c r="BU64" s="6">
        <v>6</v>
      </c>
      <c r="BV64" s="6">
        <v>6</v>
      </c>
    </row>
    <row r="65" spans="1:74" x14ac:dyDescent="0.3">
      <c r="A65" s="1" t="s">
        <v>96</v>
      </c>
      <c r="B65" s="1" t="s">
        <v>68</v>
      </c>
      <c r="C65" s="5">
        <v>7290005201882</v>
      </c>
      <c r="D65" s="6">
        <v>14.9</v>
      </c>
      <c r="E65" s="6">
        <v>14.9</v>
      </c>
      <c r="F65" s="6">
        <v>14.9</v>
      </c>
      <c r="G65" s="6">
        <v>14.9</v>
      </c>
      <c r="H65" s="6">
        <v>14.9</v>
      </c>
      <c r="I65" s="6">
        <v>15.9</v>
      </c>
      <c r="J65" s="6">
        <v>15.9</v>
      </c>
      <c r="K65" s="6">
        <v>15.9</v>
      </c>
      <c r="L65" s="6">
        <v>15.9</v>
      </c>
      <c r="M65" s="6">
        <v>15.9</v>
      </c>
      <c r="N65" s="6">
        <v>15.9</v>
      </c>
      <c r="O65" s="6">
        <v>15.9</v>
      </c>
      <c r="P65" s="6">
        <v>15.9</v>
      </c>
      <c r="Q65" s="6">
        <v>15.9</v>
      </c>
      <c r="R65" s="6">
        <v>9.9</v>
      </c>
      <c r="S65" s="6">
        <v>9.9</v>
      </c>
      <c r="T65" s="6">
        <v>9.9</v>
      </c>
      <c r="U65" s="6">
        <v>9.9</v>
      </c>
      <c r="V65" s="6">
        <v>15</v>
      </c>
      <c r="W65" s="6">
        <v>15</v>
      </c>
      <c r="X65" s="6">
        <v>15</v>
      </c>
      <c r="Y65" s="6">
        <v>15</v>
      </c>
      <c r="Z65" s="6">
        <v>15</v>
      </c>
      <c r="AA65" s="6">
        <v>15</v>
      </c>
      <c r="AB65" s="6">
        <v>15</v>
      </c>
      <c r="AC65" s="6">
        <v>15</v>
      </c>
      <c r="AD65" s="6">
        <v>15</v>
      </c>
      <c r="AE65" s="6">
        <v>15</v>
      </c>
      <c r="AF65" s="6">
        <v>15</v>
      </c>
      <c r="AG65" s="6">
        <v>15</v>
      </c>
      <c r="AH65" s="6">
        <v>15</v>
      </c>
      <c r="AI65" s="6">
        <v>15</v>
      </c>
      <c r="AJ65" s="6">
        <v>15</v>
      </c>
      <c r="AK65" s="6">
        <v>15</v>
      </c>
      <c r="AL65" s="6">
        <v>15</v>
      </c>
      <c r="AM65" s="6">
        <v>15</v>
      </c>
      <c r="AN65" s="6">
        <v>14.33</v>
      </c>
      <c r="AO65" s="6">
        <v>14.33</v>
      </c>
      <c r="AP65" s="6">
        <v>14.33</v>
      </c>
      <c r="AQ65" s="6">
        <v>14.33</v>
      </c>
      <c r="AR65" s="6">
        <v>14.33</v>
      </c>
      <c r="AS65" s="6">
        <v>14.33</v>
      </c>
      <c r="AT65" s="6">
        <v>14.33</v>
      </c>
      <c r="AU65" s="6">
        <v>14.33</v>
      </c>
      <c r="AV65" s="6">
        <v>14.33</v>
      </c>
      <c r="AW65" s="6">
        <v>14.933333333333</v>
      </c>
      <c r="AX65" s="6">
        <v>10.93</v>
      </c>
      <c r="AY65" s="6">
        <v>14.33</v>
      </c>
      <c r="AZ65" s="6">
        <v>14.33</v>
      </c>
      <c r="BA65" s="6">
        <v>14.33</v>
      </c>
      <c r="BB65" s="6">
        <v>14.33</v>
      </c>
      <c r="BC65" s="6">
        <v>14.33</v>
      </c>
      <c r="BD65" s="6">
        <v>14.33</v>
      </c>
      <c r="BE65" s="6">
        <v>14.33</v>
      </c>
      <c r="BF65" s="6">
        <v>14.33</v>
      </c>
      <c r="BG65" s="6">
        <v>14.33</v>
      </c>
      <c r="BH65" s="6">
        <v>14.33</v>
      </c>
      <c r="BI65" s="6">
        <v>14.33</v>
      </c>
      <c r="BJ65" s="6">
        <v>14.33</v>
      </c>
      <c r="BK65" s="6">
        <v>14.33</v>
      </c>
      <c r="BL65" s="6">
        <v>14.33</v>
      </c>
      <c r="BM65" s="6">
        <v>14.33</v>
      </c>
      <c r="BN65" s="6">
        <v>14.33</v>
      </c>
      <c r="BO65" s="6">
        <v>14.33</v>
      </c>
      <c r="BP65" s="6">
        <v>14.33</v>
      </c>
      <c r="BQ65" s="6">
        <v>14.33</v>
      </c>
      <c r="BR65" s="6">
        <v>15.3</v>
      </c>
      <c r="BS65" s="6">
        <v>15.9</v>
      </c>
      <c r="BT65" s="6">
        <v>15.9</v>
      </c>
      <c r="BU65" s="6">
        <v>15.9</v>
      </c>
      <c r="BV65" s="6">
        <v>15.9</v>
      </c>
    </row>
    <row r="66" spans="1:74" x14ac:dyDescent="0.3">
      <c r="A66" s="1" t="s">
        <v>96</v>
      </c>
      <c r="B66" s="1" t="s">
        <v>69</v>
      </c>
      <c r="C66" s="5">
        <v>7290000530024</v>
      </c>
      <c r="D66" s="6">
        <v>46.67</v>
      </c>
      <c r="E66" s="6">
        <v>46.67</v>
      </c>
      <c r="F66" s="6">
        <v>46.67</v>
      </c>
      <c r="G66" s="6">
        <v>46.67</v>
      </c>
      <c r="H66" s="6">
        <v>46.67</v>
      </c>
      <c r="I66" s="6">
        <v>46.67</v>
      </c>
      <c r="J66" s="6">
        <v>46.67</v>
      </c>
      <c r="K66" s="6">
        <v>46.67</v>
      </c>
      <c r="L66" s="6">
        <v>46.67</v>
      </c>
      <c r="M66" s="6">
        <v>46.67</v>
      </c>
      <c r="N66" s="6">
        <v>46.67</v>
      </c>
      <c r="O66" s="6">
        <v>46.67</v>
      </c>
      <c r="P66" s="6">
        <v>46.67</v>
      </c>
      <c r="Q66" s="6">
        <v>46.67</v>
      </c>
      <c r="R66" s="6">
        <v>46.67</v>
      </c>
      <c r="S66" s="6">
        <v>46.67</v>
      </c>
      <c r="T66" s="6">
        <v>46.67</v>
      </c>
      <c r="U66" s="6">
        <v>46.67</v>
      </c>
      <c r="V66" s="6">
        <v>46.67</v>
      </c>
      <c r="W66" s="6">
        <v>46.67</v>
      </c>
      <c r="X66" s="6">
        <v>46.67</v>
      </c>
      <c r="Y66" s="6">
        <v>46.67</v>
      </c>
      <c r="Z66" s="6">
        <v>46.67</v>
      </c>
      <c r="AA66" s="6">
        <v>46.67</v>
      </c>
      <c r="AB66" s="6">
        <v>46.67</v>
      </c>
      <c r="AC66" s="6">
        <v>46.67</v>
      </c>
      <c r="AD66" s="6">
        <v>46.67</v>
      </c>
      <c r="AE66" s="6">
        <v>46.67</v>
      </c>
      <c r="AF66" s="6">
        <v>40</v>
      </c>
      <c r="AG66" s="6">
        <v>40</v>
      </c>
      <c r="AH66" s="6">
        <v>40</v>
      </c>
      <c r="AI66" s="6">
        <v>40</v>
      </c>
      <c r="AJ66" s="6">
        <v>40</v>
      </c>
      <c r="AK66" s="6">
        <v>40</v>
      </c>
      <c r="AL66" s="6">
        <v>40</v>
      </c>
      <c r="AM66" s="6">
        <v>40</v>
      </c>
      <c r="AN66" s="6">
        <v>40</v>
      </c>
      <c r="AO66" s="6">
        <v>40</v>
      </c>
      <c r="AP66" s="6">
        <v>40</v>
      </c>
      <c r="AQ66" s="6">
        <v>40</v>
      </c>
      <c r="AR66" s="6">
        <v>40</v>
      </c>
      <c r="AS66" s="6">
        <v>40</v>
      </c>
      <c r="AT66" s="6">
        <v>40</v>
      </c>
      <c r="AU66" s="6">
        <v>40</v>
      </c>
      <c r="AV66" s="6">
        <v>40</v>
      </c>
      <c r="AW66" s="6">
        <v>46.67</v>
      </c>
      <c r="AX66" s="6">
        <v>46.67</v>
      </c>
      <c r="AY66" s="6">
        <v>46.67</v>
      </c>
      <c r="AZ66" s="6">
        <v>46.67</v>
      </c>
      <c r="BA66" s="6">
        <v>46.67</v>
      </c>
      <c r="BB66" s="6">
        <v>46.67</v>
      </c>
      <c r="BC66" s="6">
        <v>46.67</v>
      </c>
      <c r="BD66" s="6">
        <v>46.67</v>
      </c>
      <c r="BE66" s="6">
        <v>46.67</v>
      </c>
      <c r="BF66" s="6">
        <v>46.67</v>
      </c>
      <c r="BG66" s="6">
        <v>50</v>
      </c>
      <c r="BH66" s="6">
        <v>46.67</v>
      </c>
      <c r="BI66" s="6">
        <v>46.67</v>
      </c>
      <c r="BJ66" s="6">
        <v>46.67</v>
      </c>
      <c r="BK66" s="6">
        <v>46.67</v>
      </c>
      <c r="BL66" s="6">
        <v>46.67</v>
      </c>
      <c r="BM66" s="6">
        <v>46.67</v>
      </c>
      <c r="BN66" s="6">
        <v>46.67</v>
      </c>
      <c r="BO66" s="6">
        <v>46.67</v>
      </c>
      <c r="BP66" s="6">
        <v>46.67</v>
      </c>
      <c r="BQ66" s="6">
        <v>46.67</v>
      </c>
      <c r="BR66" s="6">
        <v>46.67</v>
      </c>
      <c r="BS66" s="6">
        <v>46.67</v>
      </c>
      <c r="BT66" s="6">
        <v>46.67</v>
      </c>
      <c r="BU66" s="6">
        <v>46.67</v>
      </c>
      <c r="BV66" s="6">
        <v>46.67</v>
      </c>
    </row>
    <row r="67" spans="1:74" x14ac:dyDescent="0.3">
      <c r="A67" s="1" t="s">
        <v>96</v>
      </c>
      <c r="B67" s="1" t="s">
        <v>70</v>
      </c>
      <c r="C67" s="5">
        <v>7290000534718</v>
      </c>
      <c r="D67" s="6">
        <v>73.33</v>
      </c>
      <c r="E67" s="6">
        <v>73.33</v>
      </c>
      <c r="F67" s="6">
        <v>73.33</v>
      </c>
      <c r="G67" s="6">
        <v>73.33</v>
      </c>
      <c r="H67" s="6">
        <v>73.33</v>
      </c>
      <c r="I67" s="6">
        <v>73.33</v>
      </c>
      <c r="J67" s="6">
        <v>18</v>
      </c>
      <c r="K67" s="6">
        <v>18</v>
      </c>
      <c r="L67" s="6">
        <v>18</v>
      </c>
      <c r="M67" s="6">
        <v>72</v>
      </c>
      <c r="N67" s="6">
        <v>72</v>
      </c>
      <c r="O67" s="6">
        <v>72</v>
      </c>
      <c r="P67" s="6">
        <v>72</v>
      </c>
      <c r="Q67" s="6">
        <v>72</v>
      </c>
      <c r="R67" s="6">
        <v>72</v>
      </c>
      <c r="S67" s="6">
        <v>72</v>
      </c>
      <c r="T67" s="6">
        <v>72</v>
      </c>
      <c r="U67" s="6">
        <v>72</v>
      </c>
      <c r="V67" s="6">
        <v>72</v>
      </c>
      <c r="W67" s="6">
        <v>72</v>
      </c>
      <c r="X67" s="6">
        <v>72</v>
      </c>
      <c r="Y67" s="6">
        <v>72</v>
      </c>
      <c r="Z67" s="6">
        <v>72</v>
      </c>
      <c r="AA67" s="6">
        <v>72</v>
      </c>
      <c r="AB67" s="6">
        <v>72</v>
      </c>
      <c r="AC67" s="6">
        <v>72</v>
      </c>
      <c r="AD67" s="6">
        <v>72</v>
      </c>
      <c r="AE67" s="6">
        <v>72</v>
      </c>
      <c r="AF67" s="6">
        <v>72</v>
      </c>
      <c r="AG67" s="6">
        <v>72</v>
      </c>
      <c r="AH67" s="6">
        <v>72</v>
      </c>
      <c r="AI67" s="6">
        <v>85</v>
      </c>
      <c r="AJ67" s="6">
        <v>73.33</v>
      </c>
      <c r="AK67" s="6">
        <v>73.33</v>
      </c>
      <c r="AL67" s="6">
        <v>73.33</v>
      </c>
      <c r="AM67" s="6">
        <v>73.33</v>
      </c>
      <c r="AN67" s="6">
        <v>73.33</v>
      </c>
      <c r="AO67" s="6">
        <v>73.33</v>
      </c>
      <c r="AP67" s="6">
        <v>73.33</v>
      </c>
      <c r="AQ67" s="6">
        <v>73.33</v>
      </c>
      <c r="AR67" s="6">
        <v>73.33</v>
      </c>
      <c r="AS67" s="6">
        <v>73.33</v>
      </c>
      <c r="AT67" s="6">
        <v>73.33</v>
      </c>
      <c r="AU67" s="6">
        <v>73.33</v>
      </c>
      <c r="AV67" s="6">
        <v>73.33</v>
      </c>
      <c r="AW67" s="6">
        <v>73.33</v>
      </c>
      <c r="AX67" s="6">
        <v>73.33</v>
      </c>
      <c r="AY67" s="6">
        <v>73.33</v>
      </c>
      <c r="AZ67" s="6">
        <v>73.33</v>
      </c>
      <c r="BA67" s="6">
        <v>73.33</v>
      </c>
      <c r="BB67" s="6">
        <v>73.33</v>
      </c>
      <c r="BC67" s="6">
        <v>72</v>
      </c>
      <c r="BD67" s="6">
        <v>72</v>
      </c>
      <c r="BE67" s="6">
        <v>72</v>
      </c>
      <c r="BF67" s="6">
        <v>72</v>
      </c>
      <c r="BG67" s="6">
        <v>72</v>
      </c>
      <c r="BH67" s="6">
        <v>72</v>
      </c>
      <c r="BI67" s="6">
        <v>72</v>
      </c>
      <c r="BJ67" s="6">
        <v>72</v>
      </c>
      <c r="BK67" s="6">
        <v>72</v>
      </c>
      <c r="BL67" s="6">
        <v>72</v>
      </c>
      <c r="BM67" s="6">
        <v>72</v>
      </c>
      <c r="BN67" s="6">
        <v>72</v>
      </c>
      <c r="BO67" s="6">
        <v>72</v>
      </c>
      <c r="BP67" s="6">
        <v>72</v>
      </c>
      <c r="BQ67" s="6">
        <v>72</v>
      </c>
      <c r="BR67" s="6">
        <v>85</v>
      </c>
      <c r="BS67" s="6">
        <v>72</v>
      </c>
      <c r="BT67" s="6">
        <v>72</v>
      </c>
      <c r="BU67" s="6">
        <v>72</v>
      </c>
      <c r="BV67" s="6">
        <v>72</v>
      </c>
    </row>
    <row r="68" spans="1:74" x14ac:dyDescent="0.3">
      <c r="A68" s="1" t="s">
        <v>96</v>
      </c>
      <c r="B68" s="1" t="s">
        <v>71</v>
      </c>
      <c r="C68" s="5">
        <v>7290000055350</v>
      </c>
      <c r="D68" s="6">
        <v>48</v>
      </c>
      <c r="E68" s="6">
        <v>48</v>
      </c>
      <c r="F68" s="6">
        <v>48</v>
      </c>
      <c r="G68" s="6">
        <v>48</v>
      </c>
      <c r="H68" s="6">
        <v>48</v>
      </c>
      <c r="I68" s="6">
        <v>48</v>
      </c>
      <c r="J68" s="6">
        <v>48</v>
      </c>
      <c r="K68" s="6">
        <v>48</v>
      </c>
      <c r="L68" s="6">
        <v>48</v>
      </c>
      <c r="M68" s="6">
        <v>48</v>
      </c>
      <c r="N68" s="6">
        <v>48</v>
      </c>
      <c r="O68" s="6">
        <v>48</v>
      </c>
      <c r="P68" s="6">
        <v>48</v>
      </c>
      <c r="Q68" s="6">
        <v>48</v>
      </c>
      <c r="R68" s="6">
        <v>48</v>
      </c>
      <c r="S68" s="6">
        <v>48</v>
      </c>
      <c r="T68" s="6">
        <v>48</v>
      </c>
      <c r="U68" s="6">
        <v>48</v>
      </c>
      <c r="V68" s="6">
        <v>48</v>
      </c>
      <c r="W68" s="6">
        <v>48</v>
      </c>
      <c r="X68" s="6">
        <v>48</v>
      </c>
      <c r="Y68" s="6">
        <v>48</v>
      </c>
      <c r="Z68" s="6">
        <v>48</v>
      </c>
      <c r="AA68" s="6">
        <v>48</v>
      </c>
      <c r="AB68" s="6">
        <v>48</v>
      </c>
      <c r="AC68" s="6">
        <v>48</v>
      </c>
      <c r="AD68" s="6">
        <v>48</v>
      </c>
      <c r="AE68" s="6">
        <v>48</v>
      </c>
      <c r="AF68" s="6">
        <v>48</v>
      </c>
      <c r="AG68" s="6">
        <v>48</v>
      </c>
      <c r="AH68" s="6">
        <v>48</v>
      </c>
      <c r="AI68" s="6">
        <v>48</v>
      </c>
      <c r="AJ68" s="6">
        <v>48</v>
      </c>
      <c r="AK68" s="6">
        <v>48</v>
      </c>
      <c r="AL68" s="6">
        <v>48</v>
      </c>
      <c r="AM68" s="6">
        <v>48</v>
      </c>
      <c r="AN68" s="6">
        <v>48</v>
      </c>
      <c r="AO68" s="6">
        <v>48</v>
      </c>
      <c r="AP68" s="6">
        <v>48</v>
      </c>
      <c r="AQ68" s="6">
        <v>48</v>
      </c>
      <c r="AR68" s="6">
        <v>48</v>
      </c>
      <c r="AS68" s="6">
        <v>48</v>
      </c>
      <c r="AT68" s="6">
        <v>48</v>
      </c>
      <c r="AU68" s="6">
        <v>48</v>
      </c>
      <c r="AV68" s="6">
        <v>48</v>
      </c>
      <c r="AW68" s="6">
        <v>48</v>
      </c>
      <c r="AX68" s="6">
        <v>48</v>
      </c>
      <c r="AY68" s="6">
        <v>48</v>
      </c>
      <c r="AZ68" s="6">
        <v>48</v>
      </c>
      <c r="BA68" s="6">
        <v>48</v>
      </c>
      <c r="BB68" s="6">
        <v>48</v>
      </c>
      <c r="BC68" s="6">
        <v>48</v>
      </c>
      <c r="BD68" s="6">
        <v>48</v>
      </c>
      <c r="BE68" s="6">
        <v>48</v>
      </c>
      <c r="BF68" s="6">
        <v>48</v>
      </c>
      <c r="BG68" s="6">
        <v>48</v>
      </c>
      <c r="BH68" s="6">
        <v>48</v>
      </c>
      <c r="BI68" s="6">
        <v>48</v>
      </c>
      <c r="BJ68" s="6">
        <v>48</v>
      </c>
      <c r="BK68" s="6">
        <v>48</v>
      </c>
      <c r="BL68" s="6">
        <v>48</v>
      </c>
      <c r="BM68" s="6">
        <v>48</v>
      </c>
      <c r="BN68" s="6">
        <v>48</v>
      </c>
      <c r="BO68" s="6">
        <v>48</v>
      </c>
      <c r="BP68" s="6">
        <v>48</v>
      </c>
      <c r="BQ68" s="6">
        <v>48</v>
      </c>
      <c r="BR68" s="6">
        <v>48</v>
      </c>
      <c r="BS68" s="6">
        <v>48</v>
      </c>
      <c r="BT68" s="6">
        <v>48</v>
      </c>
      <c r="BU68" s="6">
        <v>48</v>
      </c>
      <c r="BV68" s="6">
        <v>48</v>
      </c>
    </row>
    <row r="69" spans="1:74" x14ac:dyDescent="0.3">
      <c r="A69" s="1" t="s">
        <v>96</v>
      </c>
      <c r="B69" s="1" t="s">
        <v>72</v>
      </c>
      <c r="C69" s="5">
        <v>0</v>
      </c>
      <c r="D69" s="6">
        <v>5.3466666666667004</v>
      </c>
      <c r="E69" s="6">
        <v>5.3466666666667004</v>
      </c>
      <c r="F69" s="6">
        <v>3.3433333333333</v>
      </c>
      <c r="G69" s="6">
        <v>3.3433333333333</v>
      </c>
      <c r="H69" s="6">
        <v>3.3433333333333</v>
      </c>
      <c r="I69" s="6">
        <v>3.3433333333333</v>
      </c>
      <c r="J69" s="6">
        <v>3.4566666666666999</v>
      </c>
      <c r="K69" s="6">
        <v>3.4566666666666999</v>
      </c>
      <c r="L69" s="6">
        <v>4.3466666666667004</v>
      </c>
      <c r="M69" s="6">
        <v>4.3466666666667004</v>
      </c>
      <c r="N69" s="6">
        <v>4.3466666666667004</v>
      </c>
      <c r="O69" s="6">
        <v>4.3466666666667004</v>
      </c>
      <c r="P69" s="6">
        <v>4.3466666666667004</v>
      </c>
      <c r="Q69" s="6">
        <v>4.3466666666667004</v>
      </c>
      <c r="R69" s="6">
        <v>3.4566666666666999</v>
      </c>
      <c r="S69" s="6">
        <v>4.3466666666667004</v>
      </c>
      <c r="T69" s="6">
        <v>4.3466666666667004</v>
      </c>
      <c r="U69" s="6">
        <v>4.3466666666667004</v>
      </c>
      <c r="V69" s="6">
        <v>4.3466666666667004</v>
      </c>
      <c r="W69" s="6">
        <v>4.3466666666667004</v>
      </c>
      <c r="X69" s="6">
        <v>2.57</v>
      </c>
      <c r="Y69" s="6">
        <v>2.9</v>
      </c>
      <c r="Z69" s="6">
        <v>2.9</v>
      </c>
      <c r="AA69" s="6">
        <v>2.9</v>
      </c>
      <c r="AB69" s="6">
        <v>2.9</v>
      </c>
      <c r="AC69" s="6">
        <v>2.9</v>
      </c>
      <c r="AD69" s="6">
        <v>2.9</v>
      </c>
      <c r="AE69" s="6">
        <v>2.57</v>
      </c>
      <c r="AF69" s="6">
        <v>2.9</v>
      </c>
      <c r="AG69" s="6">
        <v>2.9</v>
      </c>
      <c r="AH69" s="6">
        <v>2.9</v>
      </c>
      <c r="AI69" s="6">
        <v>2.9</v>
      </c>
      <c r="AJ69" s="6">
        <v>2.9</v>
      </c>
      <c r="AK69" s="6">
        <v>2.9</v>
      </c>
      <c r="AL69" s="6">
        <v>2.9</v>
      </c>
      <c r="AM69" s="6">
        <v>2.9</v>
      </c>
      <c r="AN69" s="6">
        <v>2.9</v>
      </c>
      <c r="AO69" s="6">
        <v>2.9</v>
      </c>
      <c r="AP69" s="6">
        <v>2.9</v>
      </c>
      <c r="AQ69" s="6">
        <v>2.9</v>
      </c>
      <c r="AR69" s="6">
        <v>3.2333333333333001</v>
      </c>
      <c r="AS69" s="6">
        <v>3.2333333333333001</v>
      </c>
      <c r="AT69" s="6">
        <v>3.2333333333333001</v>
      </c>
      <c r="AU69" s="6">
        <v>3.2333333333333001</v>
      </c>
      <c r="AV69" s="6">
        <v>3.2333333333333001</v>
      </c>
      <c r="AW69" s="6">
        <v>3.2333333333333001</v>
      </c>
      <c r="AX69" s="6">
        <v>3.2333333333333001</v>
      </c>
      <c r="AY69" s="6">
        <v>3.2333333333333001</v>
      </c>
      <c r="AZ69" s="6">
        <v>2.57</v>
      </c>
      <c r="BA69" s="6">
        <v>2.9</v>
      </c>
      <c r="BB69" s="6">
        <v>2.9</v>
      </c>
      <c r="BC69" s="6">
        <v>2.9</v>
      </c>
      <c r="BD69" s="6">
        <v>2.9</v>
      </c>
      <c r="BE69" s="6">
        <v>2.9</v>
      </c>
      <c r="BF69" s="6">
        <v>2.9</v>
      </c>
      <c r="BG69" s="6">
        <v>2.9</v>
      </c>
      <c r="BH69" s="6">
        <v>2.57</v>
      </c>
      <c r="BI69" s="6">
        <v>2.9</v>
      </c>
      <c r="BJ69" s="6">
        <v>2.9</v>
      </c>
      <c r="BK69" s="6">
        <v>2.9</v>
      </c>
      <c r="BL69" s="6">
        <v>2.57</v>
      </c>
      <c r="BM69" s="6">
        <v>3.9</v>
      </c>
      <c r="BN69" s="6">
        <v>2.9</v>
      </c>
      <c r="BO69" s="6">
        <v>3.9</v>
      </c>
      <c r="BP69" s="6">
        <v>3.9</v>
      </c>
      <c r="BQ69" s="6">
        <v>3.9</v>
      </c>
      <c r="BR69" s="6">
        <v>3.9</v>
      </c>
      <c r="BS69" s="6">
        <v>3.9</v>
      </c>
      <c r="BT69" s="6">
        <v>3.9</v>
      </c>
      <c r="BU69" s="6">
        <v>3.9</v>
      </c>
      <c r="BV69" s="6">
        <v>3.9</v>
      </c>
    </row>
    <row r="70" spans="1:74" x14ac:dyDescent="0.3">
      <c r="A70" s="1" t="s">
        <v>96</v>
      </c>
      <c r="B70" s="1" t="s">
        <v>73</v>
      </c>
      <c r="C70" s="5">
        <v>0</v>
      </c>
      <c r="D70" s="6">
        <v>31.523333333332999</v>
      </c>
      <c r="E70" s="6">
        <v>36.380000000000003</v>
      </c>
      <c r="F70" s="6">
        <v>31.523333333332999</v>
      </c>
      <c r="G70" s="6">
        <v>31.523333333332999</v>
      </c>
      <c r="H70" s="6">
        <v>31.523333333332999</v>
      </c>
      <c r="I70" s="6">
        <v>31.523333333332999</v>
      </c>
      <c r="J70" s="6">
        <v>39.57</v>
      </c>
      <c r="K70" s="6">
        <v>28.8</v>
      </c>
      <c r="L70" s="6">
        <v>33.433333333333003</v>
      </c>
      <c r="M70" s="6">
        <v>28.8</v>
      </c>
      <c r="N70" s="6">
        <v>28.8</v>
      </c>
      <c r="O70" s="6">
        <v>28.8</v>
      </c>
      <c r="P70" s="6">
        <v>28.8</v>
      </c>
      <c r="Q70" s="6">
        <v>32.966666666667003</v>
      </c>
      <c r="R70" s="6">
        <v>32.966666666667003</v>
      </c>
      <c r="S70" s="6">
        <v>25</v>
      </c>
      <c r="T70" s="6">
        <v>25</v>
      </c>
      <c r="U70" s="6">
        <v>25</v>
      </c>
      <c r="V70" s="6">
        <v>24.3</v>
      </c>
      <c r="W70" s="6">
        <v>25</v>
      </c>
      <c r="X70" s="6">
        <v>23.33</v>
      </c>
      <c r="Y70" s="6">
        <v>25</v>
      </c>
      <c r="Z70" s="6">
        <v>24.17</v>
      </c>
      <c r="AA70" s="6">
        <v>24.17</v>
      </c>
      <c r="AB70" s="6">
        <v>29.133333333332999</v>
      </c>
      <c r="AC70" s="6">
        <v>24.17</v>
      </c>
      <c r="AD70" s="6">
        <v>27.466666666666999</v>
      </c>
      <c r="AE70" s="6">
        <v>28.91</v>
      </c>
      <c r="AF70" s="6">
        <v>25.83</v>
      </c>
      <c r="AG70" s="6">
        <v>25.83</v>
      </c>
      <c r="AH70" s="6">
        <v>25.83</v>
      </c>
      <c r="AI70" s="6">
        <v>25.83</v>
      </c>
      <c r="AJ70" s="6">
        <v>24.17</v>
      </c>
      <c r="AK70" s="6">
        <v>29.046666666667001</v>
      </c>
      <c r="AL70" s="6">
        <v>23.33</v>
      </c>
      <c r="AM70" s="6">
        <v>23.33</v>
      </c>
      <c r="AN70" s="6">
        <v>23.33</v>
      </c>
      <c r="AO70" s="6">
        <v>23.33</v>
      </c>
      <c r="AP70" s="6">
        <v>23.33</v>
      </c>
      <c r="AQ70" s="6">
        <v>23.33</v>
      </c>
      <c r="AR70" s="6">
        <v>29.046666666667001</v>
      </c>
      <c r="AS70" s="6">
        <v>23.33</v>
      </c>
      <c r="AT70" s="6">
        <v>25</v>
      </c>
      <c r="AU70" s="6">
        <v>23.33</v>
      </c>
      <c r="AV70" s="6">
        <v>25.88</v>
      </c>
      <c r="AW70" s="6">
        <v>32.9</v>
      </c>
      <c r="AX70" s="6">
        <v>32.9</v>
      </c>
      <c r="AY70" s="6">
        <v>26.32</v>
      </c>
      <c r="AZ70" s="6">
        <v>25</v>
      </c>
      <c r="BA70" s="6">
        <v>29.743333333332998</v>
      </c>
      <c r="BB70" s="6">
        <v>25</v>
      </c>
      <c r="BC70" s="6">
        <v>25</v>
      </c>
      <c r="BD70" s="6">
        <v>25</v>
      </c>
      <c r="BE70" s="6">
        <v>25</v>
      </c>
      <c r="BF70" s="6">
        <v>33.229999999999997</v>
      </c>
      <c r="BG70" s="6">
        <v>30</v>
      </c>
      <c r="BH70" s="6">
        <v>25</v>
      </c>
      <c r="BI70" s="6">
        <v>24.97</v>
      </c>
      <c r="BJ70" s="6">
        <v>24.97</v>
      </c>
      <c r="BK70" s="6">
        <v>24.97</v>
      </c>
      <c r="BL70" s="6">
        <v>24.97</v>
      </c>
      <c r="BM70" s="6">
        <v>31.153333333332998</v>
      </c>
      <c r="BN70" s="6">
        <v>25</v>
      </c>
      <c r="BO70" s="6">
        <v>31.153333333332998</v>
      </c>
      <c r="BP70" s="6">
        <v>28.19</v>
      </c>
      <c r="BQ70" s="6">
        <v>28.3</v>
      </c>
      <c r="BR70" s="6">
        <v>28.3</v>
      </c>
      <c r="BS70" s="6">
        <v>28.3</v>
      </c>
      <c r="BT70" s="6">
        <v>31.6</v>
      </c>
      <c r="BU70" s="6">
        <v>31.153333333332998</v>
      </c>
      <c r="BV70" s="6">
        <v>31.153333333332998</v>
      </c>
    </row>
    <row r="71" spans="1:74" x14ac:dyDescent="0.3">
      <c r="A71" s="1" t="s">
        <v>96</v>
      </c>
      <c r="B71" s="1" t="s">
        <v>74</v>
      </c>
      <c r="C71" s="5">
        <v>0</v>
      </c>
      <c r="D71" s="6">
        <v>29.6</v>
      </c>
      <c r="E71" s="6">
        <v>26.3</v>
      </c>
      <c r="F71" s="6">
        <v>29.6</v>
      </c>
      <c r="G71" s="6">
        <v>29.6</v>
      </c>
      <c r="H71" s="6">
        <v>29.6</v>
      </c>
      <c r="I71" s="6">
        <v>29.6</v>
      </c>
      <c r="J71" s="6">
        <v>31.9</v>
      </c>
      <c r="K71" s="6">
        <v>28.766666666667</v>
      </c>
      <c r="L71" s="6">
        <v>28.766666666667</v>
      </c>
      <c r="M71" s="6">
        <v>28.766666666667</v>
      </c>
      <c r="N71" s="6">
        <v>28.766666666667</v>
      </c>
      <c r="O71" s="6">
        <v>28.766666666667</v>
      </c>
      <c r="P71" s="6">
        <v>28.766666666667</v>
      </c>
      <c r="Q71" s="6">
        <v>27.3</v>
      </c>
      <c r="R71" s="6">
        <v>27.3</v>
      </c>
      <c r="S71" s="6">
        <v>27.3</v>
      </c>
      <c r="T71" s="6">
        <v>27.3</v>
      </c>
      <c r="U71" s="6">
        <v>27.3</v>
      </c>
      <c r="V71" s="6">
        <v>27.3</v>
      </c>
      <c r="W71" s="6">
        <v>29.6</v>
      </c>
      <c r="X71" s="6">
        <v>24</v>
      </c>
      <c r="Y71" s="6">
        <v>25</v>
      </c>
      <c r="Z71" s="6">
        <v>24.67</v>
      </c>
      <c r="AA71" s="6">
        <v>24.67</v>
      </c>
      <c r="AB71" s="6">
        <v>24.67</v>
      </c>
      <c r="AC71" s="6">
        <v>23.97</v>
      </c>
      <c r="AD71" s="6">
        <v>26.266666666667</v>
      </c>
      <c r="AE71" s="6">
        <v>26.266666666667</v>
      </c>
      <c r="AF71" s="6">
        <v>26.266666666667</v>
      </c>
      <c r="AG71" s="6">
        <v>26.266666666667</v>
      </c>
      <c r="AH71" s="6">
        <v>26.266666666667</v>
      </c>
      <c r="AI71" s="6">
        <v>26.266666666667</v>
      </c>
      <c r="AJ71" s="6">
        <v>26.266666666667</v>
      </c>
      <c r="AK71" s="6">
        <v>25</v>
      </c>
      <c r="AL71" s="6">
        <v>20</v>
      </c>
      <c r="AM71" s="6">
        <v>20</v>
      </c>
      <c r="AN71" s="6">
        <v>20</v>
      </c>
      <c r="AO71" s="6">
        <v>20</v>
      </c>
      <c r="AP71" s="6">
        <v>20</v>
      </c>
      <c r="AQ71" s="6">
        <v>20</v>
      </c>
      <c r="AR71" s="6">
        <v>20</v>
      </c>
      <c r="AS71" s="6">
        <v>20</v>
      </c>
      <c r="AT71" s="6">
        <v>25.566666666667</v>
      </c>
      <c r="AU71" s="6">
        <v>25.566666666667</v>
      </c>
      <c r="AV71" s="6">
        <v>23.6</v>
      </c>
      <c r="AW71" s="6">
        <v>28.9</v>
      </c>
      <c r="AX71" s="6">
        <v>28.9</v>
      </c>
      <c r="AY71" s="6">
        <v>23.12</v>
      </c>
      <c r="AZ71" s="6">
        <v>25</v>
      </c>
      <c r="BA71" s="6">
        <v>25</v>
      </c>
      <c r="BB71" s="6">
        <v>25</v>
      </c>
      <c r="BC71" s="6">
        <v>25</v>
      </c>
      <c r="BD71" s="6">
        <v>25</v>
      </c>
      <c r="BE71" s="6">
        <v>25</v>
      </c>
      <c r="BF71" s="6">
        <v>29.23</v>
      </c>
      <c r="BG71" s="6">
        <v>28.266666666667</v>
      </c>
      <c r="BH71" s="6">
        <v>28.266666666667</v>
      </c>
      <c r="BI71" s="6">
        <v>28.266666666667</v>
      </c>
      <c r="BJ71" s="6">
        <v>28.266666666667</v>
      </c>
      <c r="BK71" s="6">
        <v>28.266666666667</v>
      </c>
      <c r="BL71" s="6">
        <v>29.9</v>
      </c>
      <c r="BM71" s="6">
        <v>29.9</v>
      </c>
      <c r="BN71" s="6">
        <v>29.9</v>
      </c>
      <c r="BO71" s="6">
        <v>29.9</v>
      </c>
      <c r="BP71" s="6">
        <v>29.9</v>
      </c>
      <c r="BQ71" s="6">
        <v>29.9</v>
      </c>
      <c r="BR71" s="6">
        <v>29.9</v>
      </c>
      <c r="BS71" s="6">
        <v>29.9</v>
      </c>
      <c r="BT71" s="6">
        <v>29.9</v>
      </c>
      <c r="BU71" s="6">
        <v>29.9</v>
      </c>
      <c r="BV71" s="6">
        <v>29.9</v>
      </c>
    </row>
    <row r="72" spans="1:74" x14ac:dyDescent="0.3">
      <c r="A72" s="1" t="s">
        <v>96</v>
      </c>
      <c r="B72" s="1" t="s">
        <v>75</v>
      </c>
      <c r="C72" s="5">
        <v>0</v>
      </c>
      <c r="D72" s="6">
        <v>24.9</v>
      </c>
      <c r="E72" s="6">
        <v>21.6</v>
      </c>
      <c r="F72" s="6">
        <v>21.6</v>
      </c>
      <c r="G72" s="6">
        <v>21.6</v>
      </c>
      <c r="H72" s="6">
        <v>21.6</v>
      </c>
      <c r="I72" s="6">
        <v>21.6</v>
      </c>
      <c r="J72" s="6">
        <v>21.6</v>
      </c>
      <c r="K72" s="6">
        <v>21.6</v>
      </c>
      <c r="L72" s="6">
        <v>21.6</v>
      </c>
      <c r="M72" s="6">
        <v>20.56</v>
      </c>
      <c r="N72" s="6">
        <v>22.25</v>
      </c>
      <c r="O72" s="6">
        <v>22.25</v>
      </c>
      <c r="P72" s="6">
        <v>22.25</v>
      </c>
      <c r="Q72" s="6">
        <v>27.57</v>
      </c>
      <c r="R72" s="6">
        <v>23.713333333333001</v>
      </c>
      <c r="S72" s="6">
        <v>23.713333333333001</v>
      </c>
      <c r="T72" s="6">
        <v>21.19</v>
      </c>
      <c r="U72" s="6">
        <v>21.19</v>
      </c>
      <c r="V72" s="6">
        <v>18.670000000000002</v>
      </c>
      <c r="W72" s="6">
        <v>24.9</v>
      </c>
      <c r="X72" s="6">
        <v>23.266666666667</v>
      </c>
      <c r="Y72" s="6">
        <v>23.266666666667</v>
      </c>
      <c r="Z72" s="6">
        <v>21.633333333332999</v>
      </c>
      <c r="AA72" s="6">
        <v>21.633333333332999</v>
      </c>
      <c r="AB72" s="6">
        <v>21.633333333332999</v>
      </c>
      <c r="AC72" s="6">
        <v>19.170000000000002</v>
      </c>
      <c r="AD72" s="6">
        <v>20.8</v>
      </c>
      <c r="AE72" s="6">
        <v>20.8</v>
      </c>
      <c r="AF72" s="6">
        <v>20</v>
      </c>
      <c r="AG72" s="6">
        <v>20.8</v>
      </c>
      <c r="AH72" s="6">
        <v>22.523333333332999</v>
      </c>
      <c r="AI72" s="6">
        <v>22.523333333332999</v>
      </c>
      <c r="AJ72" s="6">
        <v>22.523333333332999</v>
      </c>
      <c r="AK72" s="6">
        <v>23.266666666667</v>
      </c>
      <c r="AL72" s="6">
        <v>24.9</v>
      </c>
      <c r="AM72" s="6">
        <v>23.266666666667</v>
      </c>
      <c r="AN72" s="6">
        <v>23.266666666667</v>
      </c>
      <c r="AO72" s="6">
        <v>23.266666666667</v>
      </c>
      <c r="AP72" s="6">
        <v>23.266666666667</v>
      </c>
      <c r="AQ72" s="6">
        <v>20.966666666666999</v>
      </c>
      <c r="AR72" s="6">
        <v>22.6</v>
      </c>
      <c r="AS72" s="6">
        <v>20.966666666666999</v>
      </c>
      <c r="AT72" s="6">
        <v>20.966666666666999</v>
      </c>
      <c r="AU72" s="6">
        <v>23.266666666667</v>
      </c>
      <c r="AV72" s="6">
        <v>20.34</v>
      </c>
      <c r="AW72" s="6">
        <v>24.9</v>
      </c>
      <c r="AX72" s="6">
        <v>24.9</v>
      </c>
      <c r="AY72" s="6">
        <v>19.920000000000002</v>
      </c>
      <c r="AZ72" s="6">
        <v>23.266666666667</v>
      </c>
      <c r="BA72" s="6">
        <v>23.266666666667</v>
      </c>
      <c r="BB72" s="6">
        <v>20</v>
      </c>
      <c r="BC72" s="6">
        <v>20</v>
      </c>
      <c r="BD72" s="6">
        <v>20</v>
      </c>
      <c r="BE72" s="6">
        <v>20</v>
      </c>
      <c r="BF72" s="6">
        <v>24.9</v>
      </c>
      <c r="BG72" s="6">
        <v>24.9</v>
      </c>
      <c r="BH72" s="6">
        <v>24.9</v>
      </c>
      <c r="BI72" s="6">
        <v>27.57</v>
      </c>
      <c r="BJ72" s="6">
        <v>27.57</v>
      </c>
      <c r="BK72" s="6">
        <v>27.57</v>
      </c>
      <c r="BL72" s="6">
        <v>27.57</v>
      </c>
      <c r="BM72" s="6">
        <v>27.57</v>
      </c>
      <c r="BN72" s="6">
        <v>27.57</v>
      </c>
      <c r="BO72" s="6">
        <v>24.9</v>
      </c>
      <c r="BP72" s="6">
        <v>24.9</v>
      </c>
      <c r="BQ72" s="6">
        <v>24.9</v>
      </c>
      <c r="BR72" s="6">
        <v>24.9</v>
      </c>
      <c r="BS72" s="6">
        <v>24.9</v>
      </c>
      <c r="BT72" s="6">
        <v>24.9</v>
      </c>
      <c r="BU72" s="6">
        <v>24.9</v>
      </c>
      <c r="BV72" s="6">
        <v>24.9</v>
      </c>
    </row>
    <row r="73" spans="1:74" x14ac:dyDescent="0.3">
      <c r="A73" s="1" t="s">
        <v>96</v>
      </c>
      <c r="B73" s="1" t="s">
        <v>76</v>
      </c>
      <c r="C73" s="5">
        <v>0</v>
      </c>
      <c r="D73" s="6">
        <v>3.9</v>
      </c>
      <c r="E73" s="6">
        <v>3.9</v>
      </c>
      <c r="F73" s="6">
        <v>3.9</v>
      </c>
      <c r="G73" s="6">
        <v>3.9</v>
      </c>
      <c r="H73" s="6">
        <v>3.9</v>
      </c>
      <c r="I73" s="6">
        <v>3.9</v>
      </c>
      <c r="J73" s="6">
        <v>3.9</v>
      </c>
      <c r="K73" s="6">
        <v>3.9</v>
      </c>
      <c r="L73" s="6">
        <v>3.9</v>
      </c>
      <c r="M73" s="6">
        <v>3.9</v>
      </c>
      <c r="N73" s="6">
        <v>3.9</v>
      </c>
      <c r="O73" s="6">
        <v>3.9</v>
      </c>
      <c r="P73" s="6">
        <v>3.9</v>
      </c>
      <c r="Q73" s="6">
        <v>3.9</v>
      </c>
      <c r="R73" s="6">
        <v>3.9</v>
      </c>
      <c r="S73" s="6">
        <v>3.9</v>
      </c>
      <c r="T73" s="6">
        <v>3.9</v>
      </c>
      <c r="U73" s="6">
        <v>3.9</v>
      </c>
      <c r="V73" s="6">
        <v>3.9</v>
      </c>
      <c r="W73" s="6">
        <v>3.9</v>
      </c>
      <c r="X73" s="6">
        <v>3.9</v>
      </c>
      <c r="Y73" s="6">
        <v>3.9</v>
      </c>
      <c r="Z73" s="6">
        <v>3.9</v>
      </c>
      <c r="AA73" s="6">
        <v>3.9</v>
      </c>
      <c r="AB73" s="6">
        <v>3.9</v>
      </c>
      <c r="AC73" s="6">
        <v>3.9</v>
      </c>
      <c r="AD73" s="6">
        <v>3.9</v>
      </c>
      <c r="AE73" s="6">
        <v>3.9</v>
      </c>
      <c r="AF73" s="6">
        <v>3.9</v>
      </c>
      <c r="AG73" s="6">
        <v>3.9</v>
      </c>
      <c r="AH73" s="6">
        <v>3.9</v>
      </c>
      <c r="AI73" s="6">
        <v>3.9</v>
      </c>
      <c r="AJ73" s="6">
        <v>3.9</v>
      </c>
      <c r="AK73" s="6">
        <v>3.9</v>
      </c>
      <c r="AL73" s="6">
        <v>3.9</v>
      </c>
      <c r="AM73" s="6">
        <v>3.9</v>
      </c>
      <c r="AN73" s="6">
        <v>3.9</v>
      </c>
      <c r="AO73" s="6">
        <v>3.9</v>
      </c>
      <c r="AP73" s="6">
        <v>3.9</v>
      </c>
      <c r="AQ73" s="6">
        <v>3.9</v>
      </c>
      <c r="AR73" s="6">
        <v>4.2300000000000004</v>
      </c>
      <c r="AS73" s="6">
        <v>4.2300000000000004</v>
      </c>
      <c r="AT73" s="6">
        <v>4.2300000000000004</v>
      </c>
      <c r="AU73" s="6">
        <v>4.2300000000000004</v>
      </c>
      <c r="AV73" s="6">
        <v>4.2300000000000004</v>
      </c>
      <c r="AW73" s="6">
        <v>4.2300000000000004</v>
      </c>
      <c r="AX73" s="6">
        <v>4.2300000000000004</v>
      </c>
      <c r="AY73" s="6">
        <v>4.2300000000000004</v>
      </c>
      <c r="AZ73" s="6">
        <v>4.2300000000000004</v>
      </c>
      <c r="BA73" s="6">
        <v>4.57</v>
      </c>
      <c r="BB73" s="6">
        <v>4.57</v>
      </c>
      <c r="BC73" s="6">
        <v>4.57</v>
      </c>
      <c r="BD73" s="6">
        <v>4.57</v>
      </c>
      <c r="BE73" s="6">
        <v>4.57</v>
      </c>
      <c r="BF73" s="6">
        <v>4.57</v>
      </c>
      <c r="BG73" s="6">
        <v>4.57</v>
      </c>
      <c r="BH73" s="6">
        <v>4.57</v>
      </c>
      <c r="BI73" s="6">
        <v>4.57</v>
      </c>
      <c r="BJ73" s="6">
        <v>4.57</v>
      </c>
      <c r="BK73" s="6">
        <v>4.57</v>
      </c>
      <c r="BL73" s="6">
        <v>4.57</v>
      </c>
      <c r="BM73" s="6">
        <v>4.9000000000000004</v>
      </c>
      <c r="BN73" s="6">
        <v>4.9000000000000004</v>
      </c>
      <c r="BO73" s="6">
        <v>4.9000000000000004</v>
      </c>
      <c r="BP73" s="6">
        <v>4.9000000000000004</v>
      </c>
      <c r="BQ73" s="6">
        <v>4.9000000000000004</v>
      </c>
      <c r="BR73" s="6">
        <v>4.9000000000000004</v>
      </c>
      <c r="BS73" s="6">
        <v>4.9000000000000004</v>
      </c>
      <c r="BT73" s="6">
        <v>5.9</v>
      </c>
      <c r="BU73" s="6">
        <v>5.9</v>
      </c>
      <c r="BV73" s="6">
        <v>5.9</v>
      </c>
    </row>
    <row r="74" spans="1:74" x14ac:dyDescent="0.3">
      <c r="A74" s="1" t="s">
        <v>96</v>
      </c>
      <c r="B74" s="1" t="s">
        <v>77</v>
      </c>
      <c r="C74" s="5">
        <v>0</v>
      </c>
      <c r="D74" s="6">
        <v>3.9</v>
      </c>
      <c r="E74" s="6">
        <v>3.9</v>
      </c>
      <c r="F74" s="6">
        <v>4.2300000000000004</v>
      </c>
      <c r="G74" s="6">
        <v>5.2333333333332996</v>
      </c>
      <c r="H74" s="6">
        <v>5.2333333333332996</v>
      </c>
      <c r="I74" s="6">
        <v>5.2333333333332996</v>
      </c>
      <c r="J74" s="6">
        <v>4.9000000000000004</v>
      </c>
      <c r="K74" s="6">
        <v>4.9000000000000004</v>
      </c>
      <c r="L74" s="6">
        <v>4.9000000000000004</v>
      </c>
      <c r="M74" s="6">
        <v>4.9000000000000004</v>
      </c>
      <c r="N74" s="6">
        <v>4.9000000000000004</v>
      </c>
      <c r="O74" s="6">
        <v>4.9000000000000004</v>
      </c>
      <c r="P74" s="6">
        <v>4.9000000000000004</v>
      </c>
      <c r="Q74" s="6">
        <v>4.9000000000000004</v>
      </c>
      <c r="R74" s="6">
        <v>4.9000000000000004</v>
      </c>
      <c r="S74" s="6">
        <v>4.9000000000000004</v>
      </c>
      <c r="T74" s="6">
        <v>4.9000000000000004</v>
      </c>
      <c r="U74" s="6">
        <v>4.9000000000000004</v>
      </c>
      <c r="V74" s="6">
        <v>4.9000000000000004</v>
      </c>
      <c r="W74" s="6">
        <v>5.2333333333332996</v>
      </c>
      <c r="X74" s="6">
        <v>5.9</v>
      </c>
      <c r="Y74" s="6">
        <v>5.9</v>
      </c>
      <c r="Z74" s="6">
        <v>5.9</v>
      </c>
      <c r="AA74" s="6">
        <v>5.9</v>
      </c>
      <c r="AB74" s="6">
        <v>5.9</v>
      </c>
      <c r="AC74" s="6">
        <v>5.9</v>
      </c>
      <c r="AD74" s="6">
        <v>4.2300000000000004</v>
      </c>
      <c r="AE74" s="6">
        <v>4.2300000000000004</v>
      </c>
      <c r="AF74" s="6">
        <v>4.2300000000000004</v>
      </c>
      <c r="AG74" s="6">
        <v>4.2300000000000004</v>
      </c>
      <c r="AH74" s="6">
        <v>4.2300000000000004</v>
      </c>
      <c r="AI74" s="6">
        <v>4.2300000000000004</v>
      </c>
      <c r="AJ74" s="6">
        <v>4.2300000000000004</v>
      </c>
      <c r="AK74" s="6">
        <v>4.2300000000000004</v>
      </c>
      <c r="AL74" s="6">
        <v>4.2300000000000004</v>
      </c>
      <c r="AM74" s="6">
        <v>4.2300000000000004</v>
      </c>
      <c r="AN74" s="6">
        <v>4.2300000000000004</v>
      </c>
      <c r="AO74" s="6">
        <v>4.2300000000000004</v>
      </c>
      <c r="AP74" s="6">
        <v>4.2300000000000004</v>
      </c>
      <c r="AQ74" s="6">
        <v>4.2300000000000004</v>
      </c>
      <c r="AR74" s="6">
        <v>4.57</v>
      </c>
      <c r="AS74" s="6">
        <v>4.57</v>
      </c>
      <c r="AT74" s="6">
        <v>4.57</v>
      </c>
      <c r="AU74" s="6">
        <v>4.57</v>
      </c>
      <c r="AV74" s="6">
        <v>4.57</v>
      </c>
      <c r="AW74" s="6">
        <v>4.57</v>
      </c>
      <c r="AX74" s="6">
        <v>4.57</v>
      </c>
      <c r="AY74" s="6">
        <v>4.2300000000000004</v>
      </c>
      <c r="AZ74" s="6">
        <v>4.2300000000000004</v>
      </c>
      <c r="BA74" s="6">
        <v>4.57</v>
      </c>
      <c r="BB74" s="6">
        <v>4.57</v>
      </c>
      <c r="BC74" s="6">
        <v>4.57</v>
      </c>
      <c r="BD74" s="6">
        <v>4.57</v>
      </c>
      <c r="BE74" s="6">
        <v>4.57</v>
      </c>
      <c r="BF74" s="6">
        <v>4.57</v>
      </c>
      <c r="BG74" s="6">
        <v>4.57</v>
      </c>
      <c r="BH74" s="6">
        <v>4.57</v>
      </c>
      <c r="BI74" s="6">
        <v>4.57</v>
      </c>
      <c r="BJ74" s="6">
        <v>4.57</v>
      </c>
      <c r="BK74" s="6">
        <v>4.57</v>
      </c>
      <c r="BL74" s="6">
        <v>4.57</v>
      </c>
      <c r="BM74" s="6">
        <v>4.9000000000000004</v>
      </c>
      <c r="BN74" s="6">
        <v>4.9000000000000004</v>
      </c>
      <c r="BO74" s="6">
        <v>4.9000000000000004</v>
      </c>
      <c r="BP74" s="6">
        <v>4.9000000000000004</v>
      </c>
      <c r="BQ74" s="6">
        <v>4.9000000000000004</v>
      </c>
      <c r="BR74" s="6">
        <v>4.9000000000000004</v>
      </c>
      <c r="BS74" s="6">
        <v>4.9000000000000004</v>
      </c>
      <c r="BT74" s="6">
        <v>5.9</v>
      </c>
      <c r="BU74" s="6">
        <v>5.9</v>
      </c>
      <c r="BV74" s="6">
        <v>5.9</v>
      </c>
    </row>
    <row r="75" spans="1:74" x14ac:dyDescent="0.3">
      <c r="A75" s="1" t="s">
        <v>96</v>
      </c>
      <c r="B75" s="1" t="s">
        <v>78</v>
      </c>
      <c r="C75" s="5">
        <v>0</v>
      </c>
      <c r="D75" s="6">
        <v>3.57</v>
      </c>
      <c r="E75" s="6">
        <v>3.9</v>
      </c>
      <c r="F75" s="6">
        <v>3.9</v>
      </c>
      <c r="G75" s="6">
        <v>3.9</v>
      </c>
      <c r="H75" s="6">
        <v>3.9</v>
      </c>
      <c r="I75" s="6">
        <v>3.9</v>
      </c>
      <c r="J75" s="6">
        <v>3.9</v>
      </c>
      <c r="K75" s="6">
        <v>3.57</v>
      </c>
      <c r="L75" s="6">
        <v>3.9</v>
      </c>
      <c r="M75" s="6">
        <v>3.9</v>
      </c>
      <c r="N75" s="6">
        <v>3.9</v>
      </c>
      <c r="O75" s="6">
        <v>3.9</v>
      </c>
      <c r="P75" s="6">
        <v>3.9</v>
      </c>
      <c r="Q75" s="6">
        <v>4.9000000000000004</v>
      </c>
      <c r="R75" s="6">
        <v>4.9000000000000004</v>
      </c>
      <c r="S75" s="6">
        <v>4.9000000000000004</v>
      </c>
      <c r="T75" s="6">
        <v>4.5666666666667002</v>
      </c>
      <c r="U75" s="6">
        <v>4.5666666666667002</v>
      </c>
      <c r="V75" s="6">
        <v>4.5666666666667002</v>
      </c>
      <c r="W75" s="6">
        <v>5.2333333333332996</v>
      </c>
      <c r="X75" s="6">
        <v>4.9000000000000004</v>
      </c>
      <c r="Y75" s="6">
        <v>4.9000000000000004</v>
      </c>
      <c r="Z75" s="6">
        <v>4.2300000000000004</v>
      </c>
      <c r="AA75" s="6">
        <v>4.2300000000000004</v>
      </c>
      <c r="AB75" s="6">
        <v>4.2300000000000004</v>
      </c>
      <c r="AC75" s="6">
        <v>4.2300000000000004</v>
      </c>
      <c r="AD75" s="6">
        <v>4.2300000000000004</v>
      </c>
      <c r="AE75" s="6">
        <v>4.2300000000000004</v>
      </c>
      <c r="AF75" s="6">
        <v>4.2300000000000004</v>
      </c>
      <c r="AG75" s="6">
        <v>4.2300000000000004</v>
      </c>
      <c r="AH75" s="6">
        <v>4.2300000000000004</v>
      </c>
      <c r="AI75" s="6">
        <v>4.2300000000000004</v>
      </c>
      <c r="AJ75" s="6">
        <v>4.2300000000000004</v>
      </c>
      <c r="AK75" s="6">
        <v>4.57</v>
      </c>
      <c r="AL75" s="6">
        <v>4.57</v>
      </c>
      <c r="AM75" s="6">
        <v>4.57</v>
      </c>
      <c r="AN75" s="6">
        <v>4.57</v>
      </c>
      <c r="AO75" s="6">
        <v>4.57</v>
      </c>
      <c r="AP75" s="6">
        <v>4.57</v>
      </c>
      <c r="AQ75" s="6">
        <v>4.57</v>
      </c>
      <c r="AR75" s="6">
        <v>4.9000000000000004</v>
      </c>
      <c r="AS75" s="6">
        <v>4.9000000000000004</v>
      </c>
      <c r="AT75" s="6">
        <v>4.9000000000000004</v>
      </c>
      <c r="AU75" s="6">
        <v>4.9000000000000004</v>
      </c>
      <c r="AV75" s="6">
        <v>4.9000000000000004</v>
      </c>
      <c r="AW75" s="6">
        <v>4.9000000000000004</v>
      </c>
      <c r="AX75" s="6">
        <v>4.9000000000000004</v>
      </c>
      <c r="AY75" s="6">
        <v>4.9000000000000004</v>
      </c>
      <c r="AZ75" s="6">
        <v>4.57</v>
      </c>
      <c r="BA75" s="6">
        <v>4.57</v>
      </c>
      <c r="BB75" s="6">
        <v>4.57</v>
      </c>
      <c r="BC75" s="6">
        <v>4.57</v>
      </c>
      <c r="BD75" s="6">
        <v>4.57</v>
      </c>
      <c r="BE75" s="6">
        <v>4.57</v>
      </c>
      <c r="BF75" s="6">
        <v>4.57</v>
      </c>
      <c r="BG75" s="6">
        <v>4.57</v>
      </c>
      <c r="BH75" s="6">
        <v>4.57</v>
      </c>
      <c r="BI75" s="6">
        <v>4.57</v>
      </c>
      <c r="BJ75" s="6">
        <v>4.57</v>
      </c>
      <c r="BK75" s="6">
        <v>4.57</v>
      </c>
      <c r="BL75" s="6">
        <v>4.57</v>
      </c>
      <c r="BM75" s="6">
        <v>4.57</v>
      </c>
      <c r="BN75" s="6">
        <v>4.57</v>
      </c>
      <c r="BO75" s="6">
        <v>4.57</v>
      </c>
      <c r="BP75" s="6">
        <v>4.57</v>
      </c>
      <c r="BQ75" s="6">
        <v>4.57</v>
      </c>
      <c r="BR75" s="6">
        <v>4.57</v>
      </c>
      <c r="BS75" s="6">
        <v>4.57</v>
      </c>
      <c r="BT75" s="6">
        <v>5.9</v>
      </c>
      <c r="BU75" s="6">
        <v>5.9</v>
      </c>
      <c r="BV75" s="6">
        <v>5.9</v>
      </c>
    </row>
    <row r="76" spans="1:74" x14ac:dyDescent="0.3">
      <c r="A76" s="1" t="s">
        <v>96</v>
      </c>
      <c r="B76" s="1" t="s">
        <v>79</v>
      </c>
      <c r="C76" s="5">
        <v>0</v>
      </c>
      <c r="D76" s="6">
        <v>7.57</v>
      </c>
      <c r="E76" s="6">
        <v>8.9</v>
      </c>
      <c r="F76" s="6">
        <v>8.9</v>
      </c>
      <c r="G76" s="6">
        <v>8.9</v>
      </c>
      <c r="H76" s="6">
        <v>8.9</v>
      </c>
      <c r="I76" s="6">
        <v>8.9</v>
      </c>
      <c r="J76" s="6">
        <v>7.9</v>
      </c>
      <c r="K76" s="6">
        <v>6.9</v>
      </c>
      <c r="L76" s="6">
        <v>7.9</v>
      </c>
      <c r="M76" s="6">
        <v>7.9</v>
      </c>
      <c r="N76" s="6">
        <v>7.9</v>
      </c>
      <c r="O76" s="6">
        <v>7.9</v>
      </c>
      <c r="P76" s="6">
        <v>7.9</v>
      </c>
      <c r="Q76" s="6">
        <v>7.9</v>
      </c>
      <c r="R76" s="6">
        <v>6.9</v>
      </c>
      <c r="S76" s="6">
        <v>7.57</v>
      </c>
      <c r="T76" s="6">
        <v>7.23</v>
      </c>
      <c r="U76" s="6">
        <v>7.23</v>
      </c>
      <c r="V76" s="6">
        <v>7.23</v>
      </c>
      <c r="W76" s="6">
        <v>7.57</v>
      </c>
      <c r="X76" s="6">
        <v>6.9</v>
      </c>
      <c r="Y76" s="6">
        <v>7.9</v>
      </c>
      <c r="Z76" s="6">
        <v>6.9</v>
      </c>
      <c r="AA76" s="6">
        <v>7.9</v>
      </c>
      <c r="AB76" s="6">
        <v>7.9</v>
      </c>
      <c r="AC76" s="6">
        <v>7.9</v>
      </c>
      <c r="AD76" s="6">
        <v>7.57</v>
      </c>
      <c r="AE76" s="6">
        <v>6.9</v>
      </c>
      <c r="AF76" s="6">
        <v>7.57</v>
      </c>
      <c r="AG76" s="6">
        <v>7.57</v>
      </c>
      <c r="AH76" s="6">
        <v>7.57</v>
      </c>
      <c r="AI76" s="6">
        <v>7.57</v>
      </c>
      <c r="AJ76" s="6">
        <v>7.57</v>
      </c>
      <c r="AK76" s="6">
        <v>9.3466666666666995</v>
      </c>
      <c r="AL76" s="6">
        <v>9.2333333333333005</v>
      </c>
      <c r="AM76" s="6">
        <v>9.2333333333333005</v>
      </c>
      <c r="AN76" s="6">
        <v>9.2333333333333005</v>
      </c>
      <c r="AO76" s="6">
        <v>9.2333333333333005</v>
      </c>
      <c r="AP76" s="6">
        <v>9.2333333333333005</v>
      </c>
      <c r="AQ76" s="6">
        <v>9.2333333333333005</v>
      </c>
      <c r="AR76" s="6">
        <v>8.9</v>
      </c>
      <c r="AS76" s="6">
        <v>8.9</v>
      </c>
      <c r="AT76" s="6">
        <v>8.9</v>
      </c>
      <c r="AU76" s="6">
        <v>8.9</v>
      </c>
      <c r="AV76" s="6">
        <v>8.9</v>
      </c>
      <c r="AW76" s="6">
        <v>8.9</v>
      </c>
      <c r="AX76" s="6">
        <v>8.9</v>
      </c>
      <c r="AY76" s="6">
        <v>8.9</v>
      </c>
      <c r="AZ76" s="6">
        <v>8.5666666666667002</v>
      </c>
      <c r="BA76" s="6">
        <v>8.9</v>
      </c>
      <c r="BB76" s="6">
        <v>8.9</v>
      </c>
      <c r="BC76" s="6">
        <v>8.9</v>
      </c>
      <c r="BD76" s="6">
        <v>8.9</v>
      </c>
      <c r="BE76" s="6">
        <v>8.9</v>
      </c>
      <c r="BF76" s="6">
        <v>8.9</v>
      </c>
      <c r="BG76" s="6">
        <v>8.5666666666667002</v>
      </c>
      <c r="BH76" s="6">
        <v>8.9</v>
      </c>
      <c r="BI76" s="6">
        <v>8.9</v>
      </c>
      <c r="BJ76" s="6">
        <v>8.9</v>
      </c>
      <c r="BK76" s="6">
        <v>8.9</v>
      </c>
      <c r="BL76" s="6">
        <v>8.9</v>
      </c>
      <c r="BM76" s="6">
        <v>8.9</v>
      </c>
      <c r="BN76" s="6">
        <v>8.9</v>
      </c>
      <c r="BO76" s="6">
        <v>8.9</v>
      </c>
      <c r="BP76" s="6">
        <v>9.2333333333333005</v>
      </c>
      <c r="BQ76" s="6">
        <v>9.2333333333333005</v>
      </c>
      <c r="BR76" s="6">
        <v>9.2333333333333005</v>
      </c>
      <c r="BS76" s="6">
        <v>9.2333333333333005</v>
      </c>
      <c r="BT76" s="6">
        <v>9.9</v>
      </c>
      <c r="BU76" s="6">
        <v>9.9</v>
      </c>
      <c r="BV76" s="6">
        <v>9.9</v>
      </c>
    </row>
    <row r="77" spans="1:74" x14ac:dyDescent="0.3">
      <c r="A77" s="1" t="s">
        <v>96</v>
      </c>
      <c r="B77" s="1" t="s">
        <v>80</v>
      </c>
      <c r="C77" s="5">
        <v>0</v>
      </c>
      <c r="D77" s="6">
        <v>2.23</v>
      </c>
      <c r="E77" s="6">
        <v>2.23</v>
      </c>
      <c r="F77" s="6">
        <v>2.23</v>
      </c>
      <c r="G77" s="6">
        <v>2.23</v>
      </c>
      <c r="H77" s="6">
        <v>2.23</v>
      </c>
      <c r="I77" s="6">
        <v>2.23</v>
      </c>
      <c r="J77" s="6">
        <v>2.23</v>
      </c>
      <c r="K77" s="6">
        <v>2.23</v>
      </c>
      <c r="L77" s="6">
        <v>2.23</v>
      </c>
      <c r="M77" s="6">
        <v>2.23</v>
      </c>
      <c r="N77" s="6">
        <v>2.23</v>
      </c>
      <c r="O77" s="6">
        <v>2.23</v>
      </c>
      <c r="P77" s="6">
        <v>2.23</v>
      </c>
      <c r="Q77" s="6">
        <v>2.23</v>
      </c>
      <c r="R77" s="6">
        <v>1.9</v>
      </c>
      <c r="S77" s="6">
        <v>2.23</v>
      </c>
      <c r="T77" s="6">
        <v>2.23</v>
      </c>
      <c r="U77" s="6">
        <v>2.23</v>
      </c>
      <c r="V77" s="6">
        <v>2.23</v>
      </c>
      <c r="W77" s="6">
        <v>2.23</v>
      </c>
      <c r="X77" s="6">
        <v>2.23</v>
      </c>
      <c r="Y77" s="6">
        <v>2.23</v>
      </c>
      <c r="Z77" s="6">
        <v>2.23</v>
      </c>
      <c r="AA77" s="6">
        <v>2.23</v>
      </c>
      <c r="AB77" s="6">
        <v>2.23</v>
      </c>
      <c r="AC77" s="6">
        <v>2.23</v>
      </c>
      <c r="AD77" s="6">
        <v>2.23</v>
      </c>
      <c r="AE77" s="6">
        <v>2.23</v>
      </c>
      <c r="AF77" s="6">
        <v>2.23</v>
      </c>
      <c r="AG77" s="6">
        <v>2.23</v>
      </c>
      <c r="AH77" s="6">
        <v>2.23</v>
      </c>
      <c r="AI77" s="6">
        <v>2.23</v>
      </c>
      <c r="AJ77" s="6">
        <v>2.23</v>
      </c>
      <c r="AK77" s="6">
        <v>2.57</v>
      </c>
      <c r="AL77" s="6">
        <v>2.57</v>
      </c>
      <c r="AM77" s="6">
        <v>2.57</v>
      </c>
      <c r="AN77" s="6">
        <v>2.57</v>
      </c>
      <c r="AO77" s="6">
        <v>2.57</v>
      </c>
      <c r="AP77" s="6">
        <v>2.57</v>
      </c>
      <c r="AQ77" s="6">
        <v>2.23</v>
      </c>
      <c r="AR77" s="6">
        <v>2.23</v>
      </c>
      <c r="AS77" s="6">
        <v>2.23</v>
      </c>
      <c r="AT77" s="6">
        <v>2.23</v>
      </c>
      <c r="AU77" s="6">
        <v>2.23</v>
      </c>
      <c r="AV77" s="6">
        <v>2.23</v>
      </c>
      <c r="AW77" s="6">
        <v>2.23</v>
      </c>
      <c r="AX77" s="6">
        <v>2.23</v>
      </c>
      <c r="AY77" s="6">
        <v>3.2333333333333001</v>
      </c>
      <c r="AZ77" s="6">
        <v>2.57</v>
      </c>
      <c r="BA77" s="6">
        <v>2.9</v>
      </c>
      <c r="BB77" s="6">
        <v>2.9</v>
      </c>
      <c r="BC77" s="6">
        <v>2.9</v>
      </c>
      <c r="BD77" s="6">
        <v>2.9</v>
      </c>
      <c r="BE77" s="6">
        <v>2.9</v>
      </c>
      <c r="BF77" s="6">
        <v>2.9</v>
      </c>
      <c r="BG77" s="6">
        <v>2.9</v>
      </c>
      <c r="BH77" s="6">
        <v>2.57</v>
      </c>
      <c r="BI77" s="6">
        <v>2.9</v>
      </c>
      <c r="BJ77" s="6">
        <v>2.9</v>
      </c>
      <c r="BK77" s="6">
        <v>2.9</v>
      </c>
      <c r="BL77" s="6">
        <v>2.9</v>
      </c>
      <c r="BM77" s="6">
        <v>4.57</v>
      </c>
      <c r="BN77" s="6">
        <v>3.9</v>
      </c>
      <c r="BO77" s="6">
        <v>4.9000000000000004</v>
      </c>
      <c r="BP77" s="6">
        <v>4.9000000000000004</v>
      </c>
      <c r="BQ77" s="6">
        <v>4.9000000000000004</v>
      </c>
      <c r="BR77" s="6">
        <v>4.9000000000000004</v>
      </c>
      <c r="BS77" s="6">
        <v>4.9000000000000004</v>
      </c>
      <c r="BT77" s="6">
        <v>4.9000000000000004</v>
      </c>
      <c r="BU77" s="6">
        <v>4.9000000000000004</v>
      </c>
      <c r="BV77" s="6">
        <v>4.9000000000000004</v>
      </c>
    </row>
    <row r="78" spans="1:74" x14ac:dyDescent="0.3">
      <c r="A78" s="1" t="s">
        <v>96</v>
      </c>
      <c r="B78" s="1" t="s">
        <v>81</v>
      </c>
      <c r="C78" s="5">
        <v>0</v>
      </c>
      <c r="D78" s="6">
        <v>3.33</v>
      </c>
      <c r="E78" s="6">
        <v>3.9</v>
      </c>
      <c r="F78" s="6">
        <v>3.9</v>
      </c>
      <c r="G78" s="6">
        <v>3.9</v>
      </c>
      <c r="H78" s="6">
        <v>3.9</v>
      </c>
      <c r="I78" s="6">
        <v>3.9</v>
      </c>
      <c r="J78" s="6">
        <v>3.9</v>
      </c>
      <c r="K78" s="6">
        <v>3.33</v>
      </c>
      <c r="L78" s="6">
        <v>3.9</v>
      </c>
      <c r="M78" s="6">
        <v>3.9</v>
      </c>
      <c r="N78" s="6">
        <v>3.9</v>
      </c>
      <c r="O78" s="6">
        <v>3.9</v>
      </c>
      <c r="P78" s="6">
        <v>3.9</v>
      </c>
      <c r="Q78" s="6">
        <v>3.9</v>
      </c>
      <c r="R78" s="6">
        <v>3.33</v>
      </c>
      <c r="S78" s="6">
        <v>3.9</v>
      </c>
      <c r="T78" s="6">
        <v>3.9</v>
      </c>
      <c r="U78" s="6">
        <v>3.9</v>
      </c>
      <c r="V78" s="6">
        <v>3.9</v>
      </c>
      <c r="W78" s="6">
        <v>3.9</v>
      </c>
      <c r="X78" s="6">
        <v>2.5</v>
      </c>
      <c r="Y78" s="6">
        <v>3.1666666666666998</v>
      </c>
      <c r="Z78" s="6">
        <v>3.1666666666666998</v>
      </c>
      <c r="AA78" s="6">
        <v>3.1666666666666998</v>
      </c>
      <c r="AB78" s="6">
        <v>3.1666666666666998</v>
      </c>
      <c r="AC78" s="6">
        <v>3.1666666666666998</v>
      </c>
      <c r="AD78" s="6">
        <v>3.1666666666666998</v>
      </c>
      <c r="AE78" s="6">
        <v>2.5</v>
      </c>
      <c r="AF78" s="6">
        <v>3.1666666666666998</v>
      </c>
      <c r="AG78" s="6">
        <v>3.1666666666666998</v>
      </c>
      <c r="AH78" s="6">
        <v>3.1666666666666998</v>
      </c>
      <c r="AI78" s="6">
        <v>3.1666666666666998</v>
      </c>
      <c r="AJ78" s="6">
        <v>3.1666666666666998</v>
      </c>
      <c r="AK78" s="6">
        <v>3.1666666666666998</v>
      </c>
      <c r="AL78" s="6">
        <v>2.5</v>
      </c>
      <c r="AM78" s="6">
        <v>3.1666666666666998</v>
      </c>
      <c r="AN78" s="6">
        <v>3.1666666666666998</v>
      </c>
      <c r="AO78" s="6">
        <v>3.1666666666666998</v>
      </c>
      <c r="AP78" s="6">
        <v>3.1666666666666998</v>
      </c>
      <c r="AQ78" s="6">
        <v>3.1666666666666998</v>
      </c>
      <c r="AR78" s="6">
        <v>3.1666666666666998</v>
      </c>
      <c r="AS78" s="6">
        <v>2.5</v>
      </c>
      <c r="AT78" s="6">
        <v>3.1666666666666998</v>
      </c>
      <c r="AU78" s="6">
        <v>3.1666666666666998</v>
      </c>
      <c r="AV78" s="6">
        <v>3.1666666666666998</v>
      </c>
      <c r="AW78" s="6">
        <v>3.1666666666666998</v>
      </c>
      <c r="AX78" s="6">
        <v>3.1666666666666998</v>
      </c>
      <c r="AY78" s="6">
        <v>3.1666666666666998</v>
      </c>
      <c r="AZ78" s="6">
        <v>2.5</v>
      </c>
      <c r="BA78" s="6">
        <v>3.1666666666666998</v>
      </c>
      <c r="BB78" s="6">
        <v>3.1666666666666998</v>
      </c>
      <c r="BC78" s="6">
        <v>3.1666666666666998</v>
      </c>
      <c r="BD78" s="6">
        <v>3.1666666666666998</v>
      </c>
      <c r="BE78" s="6">
        <v>3.1666666666666998</v>
      </c>
      <c r="BF78" s="6">
        <v>3.1666666666666998</v>
      </c>
      <c r="BG78" s="6">
        <v>3.1666666666666998</v>
      </c>
      <c r="BH78" s="6">
        <v>2.5</v>
      </c>
      <c r="BI78" s="6">
        <v>3.1666666666666998</v>
      </c>
      <c r="BJ78" s="6">
        <v>3.1666666666666998</v>
      </c>
      <c r="BK78" s="6">
        <v>3.5</v>
      </c>
      <c r="BL78" s="6">
        <v>3.1666666666666998</v>
      </c>
      <c r="BM78" s="6">
        <v>3.1666666666666998</v>
      </c>
      <c r="BN78" s="6">
        <v>2.5</v>
      </c>
      <c r="BO78" s="6">
        <v>3.1666666666666998</v>
      </c>
      <c r="BP78" s="6">
        <v>3.1666666666666998</v>
      </c>
      <c r="BQ78" s="6">
        <v>3.1666666666666998</v>
      </c>
      <c r="BR78" s="6">
        <v>3.1666666666666998</v>
      </c>
      <c r="BS78" s="6">
        <v>3.1666666666666998</v>
      </c>
      <c r="BT78" s="6">
        <v>3.1666666666666998</v>
      </c>
      <c r="BU78" s="6">
        <v>3.1666666666666998</v>
      </c>
      <c r="BV78" s="6">
        <v>3.1666666666666998</v>
      </c>
    </row>
    <row r="79" spans="1:74" x14ac:dyDescent="0.3">
      <c r="A79" s="1" t="s">
        <v>96</v>
      </c>
      <c r="B79" s="1" t="s">
        <v>82</v>
      </c>
      <c r="C79" s="5">
        <v>0</v>
      </c>
      <c r="D79" s="6">
        <v>9.9</v>
      </c>
      <c r="E79" s="6">
        <v>9.9</v>
      </c>
      <c r="F79" s="6">
        <v>9.9</v>
      </c>
      <c r="G79" s="6">
        <v>9.9</v>
      </c>
      <c r="H79" s="6">
        <v>9.9</v>
      </c>
      <c r="I79" s="6">
        <v>9.9</v>
      </c>
      <c r="J79" s="6">
        <v>8.57</v>
      </c>
      <c r="K79" s="6">
        <v>7.9</v>
      </c>
      <c r="L79" s="6">
        <v>8.57</v>
      </c>
      <c r="M79" s="6">
        <v>8.57</v>
      </c>
      <c r="N79" s="6">
        <v>8.57</v>
      </c>
      <c r="O79" s="6">
        <v>8.57</v>
      </c>
      <c r="P79" s="6">
        <v>8.57</v>
      </c>
      <c r="Q79" s="6">
        <v>9.9</v>
      </c>
      <c r="R79" s="6">
        <v>9.9</v>
      </c>
      <c r="S79" s="6">
        <v>9.9</v>
      </c>
      <c r="T79" s="6">
        <v>9.9</v>
      </c>
      <c r="U79" s="6">
        <v>9.9</v>
      </c>
      <c r="V79" s="6">
        <v>9.9</v>
      </c>
      <c r="W79" s="6">
        <v>7.9</v>
      </c>
      <c r="X79" s="6">
        <v>7.9</v>
      </c>
      <c r="Y79" s="6">
        <v>7.9</v>
      </c>
      <c r="Z79" s="6">
        <v>7.9</v>
      </c>
      <c r="AA79" s="6">
        <v>7.9</v>
      </c>
      <c r="AB79" s="6">
        <v>7.9</v>
      </c>
      <c r="AC79" s="6">
        <v>7.9</v>
      </c>
      <c r="AD79" s="6">
        <v>10.23</v>
      </c>
      <c r="AE79" s="6">
        <v>7.9</v>
      </c>
      <c r="AF79" s="6">
        <v>9.5666666666667002</v>
      </c>
      <c r="AG79" s="6">
        <v>9.5666666666667002</v>
      </c>
      <c r="AH79" s="6">
        <v>9.5666666666667002</v>
      </c>
      <c r="AI79" s="6">
        <v>9.5666666666667002</v>
      </c>
      <c r="AJ79" s="6">
        <v>9.5666666666667002</v>
      </c>
      <c r="AK79" s="6">
        <v>9.9</v>
      </c>
      <c r="AL79" s="6">
        <v>9.9</v>
      </c>
      <c r="AM79" s="6">
        <v>9.9</v>
      </c>
      <c r="AN79" s="6">
        <v>9.9</v>
      </c>
      <c r="AO79" s="6">
        <v>9.9</v>
      </c>
      <c r="AP79" s="6">
        <v>9.9</v>
      </c>
      <c r="AQ79" s="6">
        <v>9.5666666666667002</v>
      </c>
      <c r="AR79" s="6">
        <v>9.5666666666667002</v>
      </c>
      <c r="AS79" s="6">
        <v>9.5666666666667002</v>
      </c>
      <c r="AT79" s="6">
        <v>9.5666666666667002</v>
      </c>
      <c r="AU79" s="6">
        <v>9.5666666666667002</v>
      </c>
      <c r="AV79" s="6">
        <v>9.5666666666667002</v>
      </c>
      <c r="AW79" s="6">
        <v>9.5666666666667002</v>
      </c>
      <c r="AX79" s="6">
        <v>9.5666666666667002</v>
      </c>
      <c r="AY79" s="6">
        <v>9.9</v>
      </c>
      <c r="AZ79" s="6">
        <v>9.9</v>
      </c>
      <c r="BA79" s="6">
        <v>9.9</v>
      </c>
      <c r="BB79" s="6">
        <v>9.9</v>
      </c>
      <c r="BC79" s="6">
        <v>9.9</v>
      </c>
      <c r="BD79" s="6">
        <v>9.9</v>
      </c>
      <c r="BE79" s="6">
        <v>9.9</v>
      </c>
      <c r="BF79" s="6">
        <v>9.9</v>
      </c>
      <c r="BG79" s="6">
        <v>9.9</v>
      </c>
      <c r="BH79" s="6">
        <v>9.9</v>
      </c>
      <c r="BI79" s="6">
        <v>9.9</v>
      </c>
      <c r="BJ79" s="6">
        <v>9.9</v>
      </c>
      <c r="BK79" s="6">
        <v>9.9</v>
      </c>
      <c r="BL79" s="6">
        <v>9.9</v>
      </c>
      <c r="BM79" s="6">
        <v>9.9</v>
      </c>
      <c r="BN79" s="6">
        <v>9.9</v>
      </c>
      <c r="BO79" s="6">
        <v>9.9</v>
      </c>
      <c r="BP79" s="6">
        <v>9.9</v>
      </c>
      <c r="BQ79" s="6">
        <v>9.9</v>
      </c>
      <c r="BR79" s="6">
        <v>9.9</v>
      </c>
      <c r="BS79" s="6">
        <v>9.9</v>
      </c>
      <c r="BT79" s="6">
        <v>9.9</v>
      </c>
      <c r="BU79" s="6">
        <v>9.9</v>
      </c>
      <c r="BV79" s="6">
        <v>9.9</v>
      </c>
    </row>
    <row r="80" spans="1:74" x14ac:dyDescent="0.3">
      <c r="A80" s="1" t="s">
        <v>96</v>
      </c>
      <c r="B80" s="1" t="s">
        <v>83</v>
      </c>
      <c r="C80" s="5">
        <v>0</v>
      </c>
      <c r="D80" s="6">
        <v>5.57</v>
      </c>
      <c r="E80" s="6">
        <v>5.57</v>
      </c>
      <c r="F80" s="6">
        <v>5.57</v>
      </c>
      <c r="G80" s="6">
        <v>5.57</v>
      </c>
      <c r="H80" s="6">
        <v>5.57</v>
      </c>
      <c r="I80" s="6">
        <v>5.57</v>
      </c>
      <c r="J80" s="6">
        <v>5.7866666666666999</v>
      </c>
      <c r="K80" s="6">
        <v>5.5666666666667002</v>
      </c>
      <c r="L80" s="6">
        <v>5.5666666666667002</v>
      </c>
      <c r="M80" s="6">
        <v>5.5666666666667002</v>
      </c>
      <c r="N80" s="6">
        <v>5.5666666666667002</v>
      </c>
      <c r="O80" s="6">
        <v>5.5666666666667002</v>
      </c>
      <c r="P80" s="6">
        <v>5.5666666666667002</v>
      </c>
      <c r="Q80" s="6">
        <v>5.5666666666667002</v>
      </c>
      <c r="R80" s="6">
        <v>4.9000000000000004</v>
      </c>
      <c r="S80" s="6">
        <v>5.5666666666667002</v>
      </c>
      <c r="T80" s="6">
        <v>5.5666666666667002</v>
      </c>
      <c r="U80" s="6">
        <v>5.5666666666667002</v>
      </c>
      <c r="V80" s="6">
        <v>5.5666666666667002</v>
      </c>
      <c r="W80" s="6">
        <v>5.9</v>
      </c>
      <c r="X80" s="6">
        <v>5.9</v>
      </c>
      <c r="Y80" s="6">
        <v>5.9</v>
      </c>
      <c r="Z80" s="6">
        <v>5.9</v>
      </c>
      <c r="AA80" s="6">
        <v>5.9</v>
      </c>
      <c r="AB80" s="6">
        <v>5.9</v>
      </c>
      <c r="AC80" s="6">
        <v>5.9</v>
      </c>
      <c r="AD80" s="6">
        <v>6.2333333333332996</v>
      </c>
      <c r="AE80" s="6">
        <v>6.2333333333332996</v>
      </c>
      <c r="AF80" s="6">
        <v>5.57</v>
      </c>
      <c r="AG80" s="6">
        <v>5.57</v>
      </c>
      <c r="AH80" s="6">
        <v>5.57</v>
      </c>
      <c r="AI80" s="6">
        <v>5.57</v>
      </c>
      <c r="AJ80" s="6">
        <v>5.57</v>
      </c>
      <c r="AK80" s="6">
        <v>5.9</v>
      </c>
      <c r="AL80" s="6">
        <v>5.9</v>
      </c>
      <c r="AM80" s="6">
        <v>5.9</v>
      </c>
      <c r="AN80" s="6">
        <v>5.9</v>
      </c>
      <c r="AO80" s="6">
        <v>5.9</v>
      </c>
      <c r="AP80" s="6">
        <v>5.9</v>
      </c>
      <c r="AQ80" s="6">
        <v>5.9</v>
      </c>
      <c r="AR80" s="6">
        <v>5.9</v>
      </c>
      <c r="AS80" s="6">
        <v>5.9</v>
      </c>
      <c r="AT80" s="6">
        <v>5.9</v>
      </c>
      <c r="AU80" s="6">
        <v>5.9</v>
      </c>
      <c r="AV80" s="6">
        <v>5.9</v>
      </c>
      <c r="AW80" s="6">
        <v>5.9</v>
      </c>
      <c r="AX80" s="6">
        <v>5.9</v>
      </c>
      <c r="AY80" s="6">
        <v>5.9</v>
      </c>
      <c r="AZ80" s="6">
        <v>5.9</v>
      </c>
      <c r="BA80" s="6">
        <v>5.57</v>
      </c>
      <c r="BB80" s="6">
        <v>5.57</v>
      </c>
      <c r="BC80" s="6">
        <v>5.57</v>
      </c>
      <c r="BD80" s="6">
        <v>5.57</v>
      </c>
      <c r="BE80" s="6">
        <v>5.57</v>
      </c>
      <c r="BF80" s="6">
        <v>5.57</v>
      </c>
      <c r="BG80" s="6">
        <v>5.57</v>
      </c>
      <c r="BH80" s="6">
        <v>6.9</v>
      </c>
      <c r="BI80" s="6">
        <v>6.9</v>
      </c>
      <c r="BJ80" s="6">
        <v>6.9</v>
      </c>
      <c r="BK80" s="6">
        <v>6.9</v>
      </c>
      <c r="BL80" s="6">
        <v>7.57</v>
      </c>
      <c r="BM80" s="6">
        <v>7.9</v>
      </c>
      <c r="BN80" s="6">
        <v>7.9</v>
      </c>
      <c r="BO80" s="6">
        <v>7.9</v>
      </c>
      <c r="BP80" s="6">
        <v>7.9</v>
      </c>
      <c r="BQ80" s="6">
        <v>7.9</v>
      </c>
      <c r="BR80" s="6">
        <v>7.9</v>
      </c>
      <c r="BS80" s="6">
        <v>7.9</v>
      </c>
      <c r="BT80" s="6">
        <v>7.9</v>
      </c>
      <c r="BU80" s="6">
        <v>7.9</v>
      </c>
      <c r="BV80" s="6">
        <v>7.9</v>
      </c>
    </row>
    <row r="81" spans="1:74" x14ac:dyDescent="0.3">
      <c r="A81" s="1" t="s">
        <v>96</v>
      </c>
      <c r="B81" s="1" t="s">
        <v>84</v>
      </c>
      <c r="C81" s="5">
        <v>0</v>
      </c>
      <c r="D81" s="6">
        <v>6.23</v>
      </c>
      <c r="E81" s="6">
        <v>6.23</v>
      </c>
      <c r="F81" s="6">
        <v>6.23</v>
      </c>
      <c r="G81" s="6">
        <v>6.23</v>
      </c>
      <c r="H81" s="6">
        <v>6.23</v>
      </c>
      <c r="I81" s="6">
        <v>6.23</v>
      </c>
      <c r="J81" s="6">
        <v>7.2333333333332996</v>
      </c>
      <c r="K81" s="6">
        <v>7.2333333333332996</v>
      </c>
      <c r="L81" s="6">
        <v>6.23</v>
      </c>
      <c r="M81" s="6">
        <v>6.23</v>
      </c>
      <c r="N81" s="6">
        <v>6.23</v>
      </c>
      <c r="O81" s="6">
        <v>6.23</v>
      </c>
      <c r="P81" s="6">
        <v>6.23</v>
      </c>
      <c r="Q81" s="6">
        <v>6.9</v>
      </c>
      <c r="R81" s="6">
        <v>6.9</v>
      </c>
      <c r="S81" s="6">
        <v>6.9</v>
      </c>
      <c r="T81" s="6">
        <v>6.23</v>
      </c>
      <c r="U81" s="6">
        <v>6.23</v>
      </c>
      <c r="V81" s="6">
        <v>6.23</v>
      </c>
      <c r="W81" s="6">
        <v>6.57</v>
      </c>
      <c r="X81" s="6">
        <v>5.57</v>
      </c>
      <c r="Y81" s="6">
        <v>6.57</v>
      </c>
      <c r="Z81" s="6">
        <v>6.57</v>
      </c>
      <c r="AA81" s="6">
        <v>6.57</v>
      </c>
      <c r="AB81" s="6">
        <v>6.57</v>
      </c>
      <c r="AC81" s="6">
        <v>6.57</v>
      </c>
      <c r="AD81" s="6">
        <v>5.9</v>
      </c>
      <c r="AE81" s="6">
        <v>5.57</v>
      </c>
      <c r="AF81" s="6">
        <v>5.9</v>
      </c>
      <c r="AG81" s="6">
        <v>5.23</v>
      </c>
      <c r="AH81" s="6">
        <v>5.23</v>
      </c>
      <c r="AI81" s="6">
        <v>5.23</v>
      </c>
      <c r="AJ81" s="6">
        <v>5.23</v>
      </c>
      <c r="AK81" s="6">
        <v>5.9</v>
      </c>
      <c r="AL81" s="6">
        <v>4.9000000000000004</v>
      </c>
      <c r="AM81" s="6">
        <v>5.9</v>
      </c>
      <c r="AN81" s="6">
        <v>5.9</v>
      </c>
      <c r="AO81" s="6">
        <v>5.9</v>
      </c>
      <c r="AP81" s="6">
        <v>5.9</v>
      </c>
      <c r="AQ81" s="6">
        <v>5.9</v>
      </c>
      <c r="AR81" s="6">
        <v>5.9</v>
      </c>
      <c r="AS81" s="6">
        <v>5.57</v>
      </c>
      <c r="AT81" s="6">
        <v>5.9</v>
      </c>
      <c r="AU81" s="6">
        <v>5.9</v>
      </c>
      <c r="AV81" s="6">
        <v>5.9</v>
      </c>
      <c r="AW81" s="6">
        <v>5.9</v>
      </c>
      <c r="AX81" s="6">
        <v>5.9</v>
      </c>
      <c r="AY81" s="6">
        <v>7.57</v>
      </c>
      <c r="AZ81" s="6">
        <v>5.9</v>
      </c>
      <c r="BA81" s="6">
        <v>5.9</v>
      </c>
      <c r="BB81" s="6">
        <v>5.9</v>
      </c>
      <c r="BC81" s="6">
        <v>5.9</v>
      </c>
      <c r="BD81" s="6">
        <v>5.9</v>
      </c>
      <c r="BE81" s="6">
        <v>5.9</v>
      </c>
      <c r="BF81" s="6">
        <v>5.9</v>
      </c>
      <c r="BG81" s="6">
        <v>5.9</v>
      </c>
      <c r="BH81" s="6">
        <v>5.9</v>
      </c>
      <c r="BI81" s="6">
        <v>6.23</v>
      </c>
      <c r="BJ81" s="6">
        <v>6.23</v>
      </c>
      <c r="BK81" s="6">
        <v>6.23</v>
      </c>
      <c r="BL81" s="6">
        <v>6.23</v>
      </c>
      <c r="BM81" s="6">
        <v>6.23</v>
      </c>
      <c r="BN81" s="6">
        <v>4.9000000000000004</v>
      </c>
      <c r="BO81" s="6">
        <v>6.23</v>
      </c>
      <c r="BP81" s="6">
        <v>6.23</v>
      </c>
      <c r="BQ81" s="6">
        <v>6.23</v>
      </c>
      <c r="BR81" s="6">
        <v>6.23</v>
      </c>
      <c r="BS81" s="6">
        <v>6.23</v>
      </c>
      <c r="BT81" s="6">
        <v>7.9</v>
      </c>
      <c r="BU81" s="6">
        <v>7.9</v>
      </c>
      <c r="BV81" s="6">
        <v>7.9</v>
      </c>
    </row>
    <row r="82" spans="1:74" x14ac:dyDescent="0.3">
      <c r="A82" s="1" t="s">
        <v>96</v>
      </c>
      <c r="B82" s="1" t="s">
        <v>85</v>
      </c>
      <c r="C82" s="5">
        <v>0</v>
      </c>
      <c r="D82" s="6">
        <v>19.23</v>
      </c>
      <c r="E82" s="6">
        <v>19.23</v>
      </c>
      <c r="F82" s="6">
        <v>19.23</v>
      </c>
      <c r="G82" s="6">
        <v>19.23</v>
      </c>
      <c r="H82" s="6">
        <v>19.23</v>
      </c>
      <c r="I82" s="6">
        <v>19.23</v>
      </c>
      <c r="J82" s="6">
        <v>19.23</v>
      </c>
      <c r="K82" s="6">
        <v>19.23</v>
      </c>
      <c r="L82" s="6">
        <v>19.23</v>
      </c>
      <c r="M82" s="6">
        <v>19.23</v>
      </c>
      <c r="N82" s="6">
        <v>19.23</v>
      </c>
      <c r="O82" s="6">
        <v>19.23</v>
      </c>
      <c r="P82" s="6">
        <v>19.23</v>
      </c>
      <c r="Q82" s="6">
        <v>19.23</v>
      </c>
      <c r="R82" s="6">
        <v>19.23</v>
      </c>
      <c r="S82" s="6">
        <v>19.23</v>
      </c>
      <c r="T82" s="6">
        <v>19.23</v>
      </c>
      <c r="U82" s="6">
        <v>19.23</v>
      </c>
      <c r="V82" s="6">
        <v>19.23</v>
      </c>
      <c r="W82" s="6">
        <v>19.68</v>
      </c>
      <c r="X82" s="6">
        <v>19.233333333333</v>
      </c>
      <c r="Y82" s="6">
        <v>19.233333333333</v>
      </c>
      <c r="Z82" s="6">
        <v>19.233333333333</v>
      </c>
      <c r="AA82" s="6">
        <v>19.233333333333</v>
      </c>
      <c r="AB82" s="6">
        <v>19.233333333333</v>
      </c>
      <c r="AC82" s="6">
        <v>19.233333333333</v>
      </c>
      <c r="AD82" s="6">
        <v>22.9</v>
      </c>
      <c r="AE82" s="6">
        <v>25.9</v>
      </c>
      <c r="AF82" s="6">
        <v>24.9</v>
      </c>
      <c r="AG82" s="6">
        <v>24.9</v>
      </c>
      <c r="AH82" s="6">
        <v>24.9</v>
      </c>
      <c r="AI82" s="6">
        <v>24.9</v>
      </c>
      <c r="AJ82" s="6">
        <v>25.786666666666999</v>
      </c>
      <c r="AK82" s="6">
        <v>24.9</v>
      </c>
      <c r="AL82" s="6">
        <v>24.9</v>
      </c>
      <c r="AM82" s="6">
        <v>24.9</v>
      </c>
      <c r="AN82" s="6">
        <v>24.9</v>
      </c>
      <c r="AO82" s="6">
        <v>24.9</v>
      </c>
      <c r="AP82" s="6">
        <v>24.9</v>
      </c>
      <c r="AQ82" s="6">
        <v>25.23</v>
      </c>
      <c r="AR82" s="6">
        <v>25.57</v>
      </c>
      <c r="AS82" s="6">
        <v>25.57</v>
      </c>
      <c r="AT82" s="6">
        <v>25.9</v>
      </c>
      <c r="AU82" s="6">
        <v>25.9</v>
      </c>
      <c r="AV82" s="6">
        <v>25.9</v>
      </c>
      <c r="AW82" s="6">
        <v>25.9</v>
      </c>
      <c r="AX82" s="6">
        <v>25.9</v>
      </c>
      <c r="AY82" s="6">
        <v>26.57</v>
      </c>
      <c r="AZ82" s="6">
        <v>25.9</v>
      </c>
      <c r="BA82" s="6">
        <v>25.9</v>
      </c>
      <c r="BB82" s="6">
        <v>25.9</v>
      </c>
      <c r="BC82" s="6">
        <v>25.9</v>
      </c>
      <c r="BD82" s="6">
        <v>25.9</v>
      </c>
      <c r="BE82" s="6">
        <v>25.9</v>
      </c>
      <c r="BF82" s="6">
        <v>25.9</v>
      </c>
      <c r="BG82" s="6">
        <v>24.9</v>
      </c>
      <c r="BH82" s="6">
        <v>24.9</v>
      </c>
      <c r="BI82" s="6">
        <v>24.9</v>
      </c>
      <c r="BJ82" s="6">
        <v>24.9</v>
      </c>
      <c r="BK82" s="6">
        <v>24.9</v>
      </c>
      <c r="BL82" s="6">
        <v>24.9</v>
      </c>
      <c r="BM82" s="6">
        <v>24.9</v>
      </c>
      <c r="BN82" s="6">
        <v>24.9</v>
      </c>
      <c r="BO82" s="6">
        <v>24.9</v>
      </c>
      <c r="BP82" s="6">
        <v>24.9</v>
      </c>
      <c r="BQ82" s="6">
        <v>24.9</v>
      </c>
      <c r="BR82" s="6">
        <v>24.9</v>
      </c>
      <c r="BS82" s="6">
        <v>24.9</v>
      </c>
      <c r="BT82" s="6">
        <v>24.9</v>
      </c>
      <c r="BU82" s="6">
        <v>24.9</v>
      </c>
      <c r="BV82" s="6">
        <v>24.9</v>
      </c>
    </row>
    <row r="83" spans="1:74" x14ac:dyDescent="0.3">
      <c r="A83" s="1" t="s">
        <v>96</v>
      </c>
      <c r="B83" s="1" t="s">
        <v>86</v>
      </c>
      <c r="C83" s="5">
        <v>0</v>
      </c>
      <c r="D83" s="6">
        <v>1.9</v>
      </c>
      <c r="E83" s="6">
        <v>1.9</v>
      </c>
      <c r="F83" s="6">
        <v>1.9</v>
      </c>
      <c r="G83" s="6">
        <v>1.9</v>
      </c>
      <c r="H83" s="6">
        <v>2.5666666666667002</v>
      </c>
      <c r="I83" s="6">
        <v>2.5666666666667002</v>
      </c>
      <c r="J83" s="6">
        <v>2.6333333333333</v>
      </c>
      <c r="K83" s="6">
        <v>1.9</v>
      </c>
      <c r="L83" s="6">
        <v>2.2999999999999998</v>
      </c>
      <c r="M83" s="6">
        <v>2.2999999999999998</v>
      </c>
      <c r="N83" s="6">
        <v>2.2999999999999998</v>
      </c>
      <c r="O83" s="6">
        <v>2.2999999999999998</v>
      </c>
      <c r="P83" s="6">
        <v>2.2999999999999998</v>
      </c>
      <c r="Q83" s="6">
        <v>2.4333333333332998</v>
      </c>
      <c r="R83" s="6">
        <v>1.9</v>
      </c>
      <c r="S83" s="6">
        <v>2.7666666666666999</v>
      </c>
      <c r="T83" s="6">
        <v>2.7666666666666999</v>
      </c>
      <c r="U83" s="6">
        <v>2.7666666666666999</v>
      </c>
      <c r="V83" s="6">
        <v>3.23</v>
      </c>
      <c r="W83" s="6">
        <v>3.57</v>
      </c>
      <c r="X83" s="6">
        <v>3.9</v>
      </c>
      <c r="Y83" s="6">
        <v>3.9</v>
      </c>
      <c r="Z83" s="6">
        <v>3.2333333333333001</v>
      </c>
      <c r="AA83" s="6">
        <v>3.2333333333333001</v>
      </c>
      <c r="AB83" s="6">
        <v>3.2333333333333001</v>
      </c>
      <c r="AC83" s="6">
        <v>3.2333333333333001</v>
      </c>
      <c r="AD83" s="6">
        <v>3.2333333333333001</v>
      </c>
      <c r="AE83" s="6">
        <v>3.2333333333333001</v>
      </c>
      <c r="AF83" s="6">
        <v>3.2333333333333001</v>
      </c>
      <c r="AG83" s="6">
        <v>3.2333333333333001</v>
      </c>
      <c r="AH83" s="6">
        <v>3.2333333333333001</v>
      </c>
      <c r="AI83" s="6">
        <v>3.2333333333333001</v>
      </c>
      <c r="AJ83" s="6">
        <v>3.2333333333333001</v>
      </c>
      <c r="AK83" s="6">
        <v>3.9</v>
      </c>
      <c r="AL83" s="6">
        <v>3.9</v>
      </c>
      <c r="AM83" s="6">
        <v>3.9</v>
      </c>
      <c r="AN83" s="6">
        <v>3.9</v>
      </c>
      <c r="AO83" s="6">
        <v>4.2300000000000004</v>
      </c>
      <c r="AP83" s="6">
        <v>4.2300000000000004</v>
      </c>
      <c r="AQ83" s="6">
        <v>4.2300000000000004</v>
      </c>
      <c r="AR83" s="6">
        <v>4.2300000000000004</v>
      </c>
      <c r="AS83" s="6">
        <v>4.2300000000000004</v>
      </c>
      <c r="AT83" s="6">
        <v>4.57</v>
      </c>
      <c r="AU83" s="6">
        <v>4.2300000000000004</v>
      </c>
      <c r="AV83" s="6">
        <v>3.9</v>
      </c>
      <c r="AW83" s="6">
        <v>3.9</v>
      </c>
      <c r="AX83" s="6">
        <v>3.9</v>
      </c>
      <c r="AY83" s="6">
        <v>4.57</v>
      </c>
      <c r="AZ83" s="6">
        <v>4.57</v>
      </c>
      <c r="BA83" s="6">
        <v>4.57</v>
      </c>
      <c r="BB83" s="6">
        <v>4.57</v>
      </c>
      <c r="BC83" s="6">
        <v>4.9000000000000004</v>
      </c>
      <c r="BD83" s="6">
        <v>4.9000000000000004</v>
      </c>
      <c r="BE83" s="6">
        <v>4.9000000000000004</v>
      </c>
      <c r="BF83" s="6">
        <v>4.9000000000000004</v>
      </c>
      <c r="BG83" s="6">
        <v>4.9000000000000004</v>
      </c>
      <c r="BH83" s="6">
        <v>5.9</v>
      </c>
      <c r="BI83" s="6">
        <v>5.9</v>
      </c>
      <c r="BJ83" s="6">
        <v>5.9</v>
      </c>
      <c r="BK83" s="6">
        <v>5.9</v>
      </c>
      <c r="BL83" s="6">
        <v>5.9</v>
      </c>
      <c r="BM83" s="6">
        <v>5.9</v>
      </c>
      <c r="BN83" s="6">
        <v>5.9</v>
      </c>
      <c r="BO83" s="6">
        <v>5.9</v>
      </c>
      <c r="BP83" s="6">
        <v>5.9</v>
      </c>
      <c r="BQ83" s="6">
        <v>5.9</v>
      </c>
      <c r="BR83" s="6">
        <v>5.9</v>
      </c>
      <c r="BS83" s="6">
        <v>5.9</v>
      </c>
      <c r="BT83" s="6">
        <v>5.9</v>
      </c>
      <c r="BU83" s="6">
        <v>5.9</v>
      </c>
      <c r="BV83" s="6">
        <v>5.9</v>
      </c>
    </row>
    <row r="84" spans="1:74" x14ac:dyDescent="0.3">
      <c r="A84" s="1"/>
      <c r="B84" s="1"/>
      <c r="C84" s="5"/>
      <c r="D84" s="6">
        <f t="shared" ref="D84:AI84" si="2">SUM(D6:D83)</f>
        <v>954.59999999999945</v>
      </c>
      <c r="E84" s="6">
        <f t="shared" si="2"/>
        <v>955.08666666666625</v>
      </c>
      <c r="F84" s="6">
        <f t="shared" si="2"/>
        <v>961.52666666666596</v>
      </c>
      <c r="G84" s="6">
        <f t="shared" si="2"/>
        <v>962.52999999999929</v>
      </c>
      <c r="H84" s="6">
        <f t="shared" si="2"/>
        <v>963.19666666666603</v>
      </c>
      <c r="I84" s="6">
        <f t="shared" si="2"/>
        <v>966.14666666666608</v>
      </c>
      <c r="J84" s="6">
        <f t="shared" si="2"/>
        <v>918.99999999999989</v>
      </c>
      <c r="K84" s="6">
        <f t="shared" si="2"/>
        <v>901.57333333333349</v>
      </c>
      <c r="L84" s="6">
        <f t="shared" si="2"/>
        <v>909.33333333333303</v>
      </c>
      <c r="M84" s="6">
        <f t="shared" si="2"/>
        <v>957.65999999999985</v>
      </c>
      <c r="N84" s="6">
        <f t="shared" si="2"/>
        <v>959.04</v>
      </c>
      <c r="O84" s="6">
        <f t="shared" si="2"/>
        <v>959.84999999999991</v>
      </c>
      <c r="P84" s="6">
        <f t="shared" si="2"/>
        <v>941.79999999999984</v>
      </c>
      <c r="Q84" s="6">
        <f t="shared" si="2"/>
        <v>950.55333333333317</v>
      </c>
      <c r="R84" s="6">
        <f t="shared" si="2"/>
        <v>925.62666666666632</v>
      </c>
      <c r="S84" s="6">
        <f t="shared" si="2"/>
        <v>921.50333333333265</v>
      </c>
      <c r="T84" s="6">
        <f t="shared" si="2"/>
        <v>914.01666666666642</v>
      </c>
      <c r="U84" s="6">
        <f t="shared" si="2"/>
        <v>914.01666666666642</v>
      </c>
      <c r="V84" s="6">
        <f t="shared" si="2"/>
        <v>915.5599999999996</v>
      </c>
      <c r="W84" s="6">
        <f t="shared" si="2"/>
        <v>924.31333333333305</v>
      </c>
      <c r="X84" s="6">
        <f t="shared" si="2"/>
        <v>910.60999999999967</v>
      </c>
      <c r="Y84" s="6">
        <f t="shared" si="2"/>
        <v>915.66666666666629</v>
      </c>
      <c r="Z84" s="6">
        <f t="shared" si="2"/>
        <v>903.88666666666563</v>
      </c>
      <c r="AA84" s="6">
        <f t="shared" si="2"/>
        <v>904.19666666666558</v>
      </c>
      <c r="AB84" s="6">
        <f t="shared" si="2"/>
        <v>909.1599999999986</v>
      </c>
      <c r="AC84" s="6">
        <f t="shared" si="2"/>
        <v>897.69333333333259</v>
      </c>
      <c r="AD84" s="6">
        <f t="shared" si="2"/>
        <v>908.57666666666705</v>
      </c>
      <c r="AE84" s="6">
        <f t="shared" si="2"/>
        <v>905.84333333333325</v>
      </c>
      <c r="AF84" s="6">
        <f t="shared" si="2"/>
        <v>893.46333333333348</v>
      </c>
      <c r="AG84" s="6">
        <f t="shared" si="2"/>
        <v>892.61333333333346</v>
      </c>
      <c r="AH84" s="6">
        <f t="shared" si="2"/>
        <v>894.33666666666647</v>
      </c>
      <c r="AI84" s="6">
        <f t="shared" si="2"/>
        <v>907.33666666666647</v>
      </c>
      <c r="AJ84" s="6">
        <f t="shared" ref="AJ84:BO84" si="3">SUM(AJ6:AJ83)</f>
        <v>894.5633333333335</v>
      </c>
      <c r="AK84" s="6">
        <f t="shared" si="3"/>
        <v>902.48666666666702</v>
      </c>
      <c r="AL84" s="6">
        <f t="shared" si="3"/>
        <v>891.62333333333299</v>
      </c>
      <c r="AM84" s="6">
        <f t="shared" si="3"/>
        <v>891.65666666666675</v>
      </c>
      <c r="AN84" s="6">
        <f t="shared" si="3"/>
        <v>890.45666666666682</v>
      </c>
      <c r="AO84" s="6">
        <f t="shared" si="3"/>
        <v>890.53666666666686</v>
      </c>
      <c r="AP84" s="6">
        <f t="shared" si="3"/>
        <v>890.53666666666686</v>
      </c>
      <c r="AQ84" s="6">
        <f t="shared" si="3"/>
        <v>887.89333333333366</v>
      </c>
      <c r="AR84" s="6">
        <f t="shared" si="3"/>
        <v>896.93000000000029</v>
      </c>
      <c r="AS84" s="6">
        <f t="shared" si="3"/>
        <v>886.64666666666699</v>
      </c>
      <c r="AT84" s="6">
        <f t="shared" si="3"/>
        <v>895.55000000000052</v>
      </c>
      <c r="AU84" s="6">
        <f t="shared" si="3"/>
        <v>895.84000000000049</v>
      </c>
      <c r="AV84" s="6">
        <f t="shared" si="3"/>
        <v>893.16666666666652</v>
      </c>
      <c r="AW84" s="6">
        <f t="shared" si="3"/>
        <v>992.77666666666607</v>
      </c>
      <c r="AX84" s="6">
        <f t="shared" si="3"/>
        <v>953.56333333333293</v>
      </c>
      <c r="AY84" s="6">
        <f t="shared" si="3"/>
        <v>938.99333333333345</v>
      </c>
      <c r="AZ84" s="6">
        <f t="shared" si="3"/>
        <v>935.51333333333366</v>
      </c>
      <c r="BA84" s="6">
        <f t="shared" si="3"/>
        <v>901.88666666666666</v>
      </c>
      <c r="BB84" s="6">
        <f t="shared" si="3"/>
        <v>893.87666666666667</v>
      </c>
      <c r="BC84" s="6">
        <f t="shared" si="3"/>
        <v>912.27666666666653</v>
      </c>
      <c r="BD84" s="6">
        <f t="shared" si="3"/>
        <v>917.27666666666653</v>
      </c>
      <c r="BE84" s="6">
        <f t="shared" si="3"/>
        <v>917.27666666666653</v>
      </c>
      <c r="BF84" s="6">
        <f t="shared" si="3"/>
        <v>934.63666666666654</v>
      </c>
      <c r="BG84" s="6">
        <f t="shared" si="3"/>
        <v>931.94000000000028</v>
      </c>
      <c r="BH84" s="6">
        <f t="shared" si="3"/>
        <v>920.18666666666672</v>
      </c>
      <c r="BI84" s="6">
        <f t="shared" si="3"/>
        <v>924.48333333333346</v>
      </c>
      <c r="BJ84" s="6">
        <f t="shared" si="3"/>
        <v>924.48333333333346</v>
      </c>
      <c r="BK84" s="6">
        <f t="shared" si="3"/>
        <v>924.81666666666672</v>
      </c>
      <c r="BL84" s="6">
        <f t="shared" si="3"/>
        <v>925.95666666666659</v>
      </c>
      <c r="BM84" s="6">
        <f t="shared" si="3"/>
        <v>940.62999999999931</v>
      </c>
      <c r="BN84" s="6">
        <f t="shared" si="3"/>
        <v>930.80999999999949</v>
      </c>
      <c r="BO84" s="6">
        <f t="shared" si="3"/>
        <v>938.28999999999917</v>
      </c>
      <c r="BP84" s="6">
        <f t="shared" ref="BP84:BV84" si="4">SUM(BP6:BP83)</f>
        <v>935.65999999999963</v>
      </c>
      <c r="BQ84" s="6">
        <f t="shared" si="4"/>
        <v>935.76999999999953</v>
      </c>
      <c r="BR84" s="6">
        <f t="shared" si="4"/>
        <v>988.02999999999952</v>
      </c>
      <c r="BS84" s="6">
        <f t="shared" si="4"/>
        <v>992.92999999999938</v>
      </c>
      <c r="BT84" s="6">
        <f t="shared" si="4"/>
        <v>1001.896666666666</v>
      </c>
      <c r="BU84" s="6">
        <f t="shared" si="4"/>
        <v>999.64999999999895</v>
      </c>
      <c r="BV84" s="6">
        <f t="shared" si="4"/>
        <v>997.31999999999891</v>
      </c>
    </row>
    <row r="85" spans="1:74" x14ac:dyDescent="0.3">
      <c r="A85" s="1"/>
      <c r="B85" s="1"/>
      <c r="C85" s="1"/>
      <c r="D85" s="1">
        <f t="shared" ref="D85:BO85" si="5">$BX$6/D84-1</f>
        <v>4.4751728472658181E-2</v>
      </c>
      <c r="E85" s="1">
        <f t="shared" si="5"/>
        <v>4.4219372761982623E-2</v>
      </c>
      <c r="F85" s="1">
        <f t="shared" si="5"/>
        <v>3.7225523299752039E-2</v>
      </c>
      <c r="G85" s="1">
        <f t="shared" si="5"/>
        <v>3.6144327968997914E-2</v>
      </c>
      <c r="H85" s="1">
        <f t="shared" si="5"/>
        <v>3.5427171328803908E-2</v>
      </c>
      <c r="I85" s="1">
        <f t="shared" si="5"/>
        <v>3.2265632547162859E-2</v>
      </c>
      <c r="J85" s="1">
        <f t="shared" si="5"/>
        <v>8.5223068552773729E-2</v>
      </c>
      <c r="K85" s="1">
        <f t="shared" si="5"/>
        <v>0.10619953266881454</v>
      </c>
      <c r="L85" s="1">
        <f t="shared" si="5"/>
        <v>9.6759530791788118E-2</v>
      </c>
      <c r="M85" s="1">
        <f t="shared" si="5"/>
        <v>4.1413445272851623E-2</v>
      </c>
      <c r="N85" s="1">
        <f t="shared" si="5"/>
        <v>3.9914914914913835E-2</v>
      </c>
      <c r="O85" s="1">
        <f t="shared" si="5"/>
        <v>3.9037349585871794E-2</v>
      </c>
      <c r="P85" s="1">
        <f t="shared" si="5"/>
        <v>5.895094499893716E-2</v>
      </c>
      <c r="Q85" s="1">
        <f t="shared" si="5"/>
        <v>4.9199413674841042E-2</v>
      </c>
      <c r="R85" s="1">
        <f t="shared" si="5"/>
        <v>7.7453833078850343E-2</v>
      </c>
      <c r="S85" s="1">
        <f t="shared" si="5"/>
        <v>8.2274978205902238E-2</v>
      </c>
      <c r="T85" s="1">
        <f t="shared" si="5"/>
        <v>9.1139840630184654E-2</v>
      </c>
      <c r="U85" s="1">
        <f t="shared" si="5"/>
        <v>9.1139840630184654E-2</v>
      </c>
      <c r="V85" s="1">
        <f t="shared" si="5"/>
        <v>8.9300537376031386E-2</v>
      </c>
      <c r="W85" s="1">
        <f t="shared" si="5"/>
        <v>7.8984759857767539E-2</v>
      </c>
      <c r="X85" s="1">
        <f t="shared" si="5"/>
        <v>9.5221884231448506E-2</v>
      </c>
      <c r="Y85" s="1">
        <f t="shared" si="5"/>
        <v>8.9173643975245076E-2</v>
      </c>
      <c r="Z85" s="1">
        <f t="shared" si="5"/>
        <v>0.10336841639438576</v>
      </c>
      <c r="AA85" s="1">
        <f t="shared" si="5"/>
        <v>0.10299013120302014</v>
      </c>
      <c r="AB85" s="1">
        <f t="shared" si="5"/>
        <v>9.6968630384091314E-2</v>
      </c>
      <c r="AC85" s="1">
        <f t="shared" si="5"/>
        <v>0.11098073581178403</v>
      </c>
      <c r="AD85" s="1">
        <f t="shared" si="5"/>
        <v>9.7672916980036772E-2</v>
      </c>
      <c r="AE85" s="1">
        <f t="shared" si="5"/>
        <v>0.10098508572122378</v>
      </c>
      <c r="AF85" s="1">
        <f t="shared" si="5"/>
        <v>0.11624054708456466</v>
      </c>
      <c r="AG85" s="1">
        <f t="shared" si="5"/>
        <v>0.11730349834194587</v>
      </c>
      <c r="AH85" s="1">
        <f t="shared" si="5"/>
        <v>0.11515052124293135</v>
      </c>
      <c r="AI85" s="1">
        <f t="shared" si="5"/>
        <v>9.9173037571499423E-2</v>
      </c>
      <c r="AJ85" s="1">
        <f t="shared" si="5"/>
        <v>0.1148679616498165</v>
      </c>
      <c r="AK85" s="1">
        <f t="shared" si="5"/>
        <v>0.10508003811690503</v>
      </c>
      <c r="AL85" s="1">
        <f t="shared" si="5"/>
        <v>0.11854407877765949</v>
      </c>
      <c r="AM85" s="1">
        <f t="shared" si="5"/>
        <v>0.1185022635767865</v>
      </c>
      <c r="AN85" s="1">
        <f t="shared" si="5"/>
        <v>0.12000958309780985</v>
      </c>
      <c r="AO85" s="1">
        <f t="shared" si="5"/>
        <v>0.11990896874917967</v>
      </c>
      <c r="AP85" s="1">
        <f t="shared" si="5"/>
        <v>0.11990896874917967</v>
      </c>
      <c r="AQ85" s="1">
        <f t="shared" si="5"/>
        <v>0.12324303219605803</v>
      </c>
      <c r="AR85" s="1">
        <f t="shared" si="5"/>
        <v>0.11192623727604012</v>
      </c>
      <c r="AS85" s="1">
        <f t="shared" si="5"/>
        <v>0.12482236441423322</v>
      </c>
      <c r="AT85" s="1">
        <f t="shared" si="5"/>
        <v>0.11363966277706261</v>
      </c>
      <c r="AU85" s="1">
        <f t="shared" si="5"/>
        <v>0.11327915699231816</v>
      </c>
      <c r="AV85" s="1">
        <f t="shared" si="5"/>
        <v>0.11661130807986453</v>
      </c>
      <c r="AW85" s="1">
        <f t="shared" si="5"/>
        <v>4.5763901246667071E-3</v>
      </c>
      <c r="AX85" s="1">
        <f t="shared" si="5"/>
        <v>4.5887530630721152E-2</v>
      </c>
      <c r="AY85" s="1">
        <f t="shared" si="5"/>
        <v>6.2116166958940511E-2</v>
      </c>
      <c r="AZ85" s="1">
        <f t="shared" si="5"/>
        <v>6.6067114667881288E-2</v>
      </c>
      <c r="BA85" s="1">
        <f t="shared" si="5"/>
        <v>0.10581521698956875</v>
      </c>
      <c r="BB85" s="1">
        <f t="shared" si="5"/>
        <v>0.11572439150814873</v>
      </c>
      <c r="BC85" s="1">
        <f t="shared" si="5"/>
        <v>9.3220989246682207E-2</v>
      </c>
      <c r="BD85" s="1">
        <f t="shared" si="5"/>
        <v>8.7261931151269234E-2</v>
      </c>
      <c r="BE85" s="1">
        <f t="shared" si="5"/>
        <v>8.7261931151269234E-2</v>
      </c>
      <c r="BF85" s="1">
        <f t="shared" si="5"/>
        <v>6.7067059927029549E-2</v>
      </c>
      <c r="BG85" s="1">
        <f t="shared" si="5"/>
        <v>7.0154730991264014E-2</v>
      </c>
      <c r="BH85" s="1">
        <f t="shared" si="5"/>
        <v>8.3823572028862481E-2</v>
      </c>
      <c r="BI85" s="1">
        <f t="shared" si="5"/>
        <v>7.8786349131946265E-2</v>
      </c>
      <c r="BJ85" s="1">
        <f t="shared" si="5"/>
        <v>7.8786349131946265E-2</v>
      </c>
      <c r="BK85" s="1">
        <f t="shared" si="5"/>
        <v>7.8397520229233297E-2</v>
      </c>
      <c r="BL85" s="1">
        <f t="shared" si="5"/>
        <v>7.7069841281268481E-2</v>
      </c>
      <c r="BM85" s="1">
        <f t="shared" si="5"/>
        <v>6.0268118176115548E-2</v>
      </c>
      <c r="BN85" s="1">
        <f t="shared" si="5"/>
        <v>7.1453894994681466E-2</v>
      </c>
      <c r="BO85" s="1">
        <f t="shared" si="5"/>
        <v>6.2912319219004642E-2</v>
      </c>
      <c r="BP85" s="1">
        <f t="shared" ref="BP85:BU85" si="6">$BX$6/BP84-1</f>
        <v>6.5900006412584977E-2</v>
      </c>
      <c r="BQ85" s="1">
        <f t="shared" si="6"/>
        <v>6.5774709597443248E-2</v>
      </c>
      <c r="BR85" s="1">
        <f t="shared" si="6"/>
        <v>9.4025485056115077E-3</v>
      </c>
      <c r="BS85" s="1">
        <f t="shared" si="6"/>
        <v>4.4212582961533631E-3</v>
      </c>
      <c r="BT85" s="1">
        <f t="shared" si="6"/>
        <v>-4.5680026882349845E-3</v>
      </c>
      <c r="BU85" s="1">
        <f t="shared" si="6"/>
        <v>-2.3308157855249645E-3</v>
      </c>
      <c r="BV85" s="1">
        <f>$BX$6/BV84-1</f>
        <v>0</v>
      </c>
    </row>
  </sheetData>
  <mergeCells count="1">
    <mergeCell ref="A3:BV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87"/>
  <sheetViews>
    <sheetView rightToLeft="1" topLeftCell="BJ1" workbookViewId="0">
      <selection activeCell="BX1" sqref="BX1:BX1048576"/>
    </sheetView>
  </sheetViews>
  <sheetFormatPr defaultRowHeight="14" x14ac:dyDescent="0.3"/>
  <cols>
    <col min="2" max="2" width="64.83203125" bestFit="1" customWidth="1"/>
    <col min="3" max="3" width="13.83203125" bestFit="1" customWidth="1"/>
    <col min="24" max="24" width="11.75" bestFit="1" customWidth="1"/>
    <col min="38" max="38" width="11.75" bestFit="1" customWidth="1"/>
    <col min="52" max="52" width="12.33203125" bestFit="1" customWidth="1"/>
    <col min="66" max="66" width="11.75" bestFit="1" customWidth="1"/>
    <col min="73" max="73" width="9.5" bestFit="1" customWidth="1"/>
    <col min="74" max="75" width="10.4140625" bestFit="1" customWidth="1"/>
  </cols>
  <sheetData>
    <row r="1" spans="1:77" x14ac:dyDescent="0.3">
      <c r="A1" s="1" t="s">
        <v>0</v>
      </c>
      <c r="B1" s="1" t="s">
        <v>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</row>
    <row r="2" spans="1:77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</row>
    <row r="3" spans="1:77" ht="14.5" x14ac:dyDescent="0.35">
      <c r="A3" s="37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</row>
    <row r="4" spans="1:77" x14ac:dyDescent="0.3">
      <c r="A4" s="1"/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  <c r="T4" s="1">
        <v>19</v>
      </c>
      <c r="U4" s="1">
        <v>20</v>
      </c>
      <c r="V4" s="1">
        <v>21</v>
      </c>
      <c r="W4" s="1">
        <v>22</v>
      </c>
      <c r="X4" s="1">
        <v>23</v>
      </c>
      <c r="Y4" s="1">
        <v>24</v>
      </c>
      <c r="Z4" s="1">
        <v>25</v>
      </c>
      <c r="AA4" s="1">
        <v>26</v>
      </c>
      <c r="AB4" s="1">
        <v>27</v>
      </c>
      <c r="AC4" s="1">
        <v>28</v>
      </c>
      <c r="AD4" s="1">
        <v>29</v>
      </c>
      <c r="AE4" s="1">
        <v>30</v>
      </c>
      <c r="AF4" s="1">
        <v>31</v>
      </c>
      <c r="AG4" s="1">
        <v>32</v>
      </c>
      <c r="AH4" s="1">
        <v>33</v>
      </c>
      <c r="AI4" s="1">
        <v>34</v>
      </c>
      <c r="AJ4" s="1">
        <v>35</v>
      </c>
      <c r="AK4" s="1">
        <v>36</v>
      </c>
      <c r="AL4" s="1">
        <v>37</v>
      </c>
      <c r="AM4" s="1">
        <v>38</v>
      </c>
      <c r="AN4" s="1">
        <v>39</v>
      </c>
      <c r="AO4" s="1">
        <v>40</v>
      </c>
      <c r="AP4" s="1">
        <v>41</v>
      </c>
      <c r="AQ4" s="1">
        <v>42</v>
      </c>
      <c r="AR4" s="1">
        <v>43</v>
      </c>
      <c r="AS4" s="1">
        <v>44</v>
      </c>
      <c r="AT4" s="1">
        <v>45</v>
      </c>
      <c r="AU4" s="1">
        <v>46</v>
      </c>
      <c r="AV4" s="1">
        <v>47</v>
      </c>
      <c r="AW4" s="1">
        <v>48</v>
      </c>
      <c r="AX4" s="1">
        <v>49</v>
      </c>
      <c r="AY4" s="1">
        <v>50</v>
      </c>
      <c r="AZ4" s="1">
        <v>51</v>
      </c>
      <c r="BA4" s="1">
        <v>52</v>
      </c>
      <c r="BB4" s="1">
        <v>53</v>
      </c>
      <c r="BC4" s="1">
        <v>54</v>
      </c>
      <c r="BD4" s="1">
        <v>55</v>
      </c>
      <c r="BE4" s="1">
        <v>56</v>
      </c>
      <c r="BF4" s="1">
        <v>57</v>
      </c>
      <c r="BG4" s="1">
        <v>58</v>
      </c>
      <c r="BH4" s="1">
        <v>59</v>
      </c>
      <c r="BI4" s="1">
        <v>60</v>
      </c>
      <c r="BJ4" s="1">
        <v>61</v>
      </c>
      <c r="BK4" s="1">
        <v>62</v>
      </c>
      <c r="BL4" s="1">
        <v>63</v>
      </c>
      <c r="BM4" s="1">
        <v>64</v>
      </c>
      <c r="BN4" s="1">
        <v>65</v>
      </c>
      <c r="BO4" s="1">
        <v>66</v>
      </c>
      <c r="BP4" s="1">
        <v>67</v>
      </c>
      <c r="BQ4" s="1">
        <v>68</v>
      </c>
      <c r="BR4" s="1">
        <v>69</v>
      </c>
      <c r="BS4" s="1">
        <v>70</v>
      </c>
      <c r="BT4" s="1">
        <v>71</v>
      </c>
      <c r="BU4" s="1">
        <v>72</v>
      </c>
      <c r="BV4" s="1">
        <v>73</v>
      </c>
      <c r="BW4" s="1">
        <v>74</v>
      </c>
    </row>
    <row r="5" spans="1:77" ht="14.5" x14ac:dyDescent="0.35">
      <c r="A5" s="18" t="s">
        <v>3</v>
      </c>
      <c r="B5" s="18" t="s">
        <v>4</v>
      </c>
      <c r="C5" s="18" t="s">
        <v>5</v>
      </c>
      <c r="D5" s="19">
        <f t="shared" ref="D5:BO5" si="0">E5-1</f>
        <v>45139</v>
      </c>
      <c r="E5" s="19">
        <f t="shared" si="0"/>
        <v>45140</v>
      </c>
      <c r="F5" s="19">
        <f t="shared" si="0"/>
        <v>45141</v>
      </c>
      <c r="G5" s="19">
        <f t="shared" si="0"/>
        <v>45142</v>
      </c>
      <c r="H5" s="19">
        <f t="shared" si="0"/>
        <v>45143</v>
      </c>
      <c r="I5" s="19">
        <f t="shared" si="0"/>
        <v>45144</v>
      </c>
      <c r="J5" s="19">
        <f t="shared" si="0"/>
        <v>45145</v>
      </c>
      <c r="K5" s="19">
        <f t="shared" si="0"/>
        <v>45146</v>
      </c>
      <c r="L5" s="19">
        <f t="shared" si="0"/>
        <v>45147</v>
      </c>
      <c r="M5" s="19">
        <f t="shared" si="0"/>
        <v>45148</v>
      </c>
      <c r="N5" s="19">
        <f t="shared" si="0"/>
        <v>45149</v>
      </c>
      <c r="O5" s="19">
        <f t="shared" si="0"/>
        <v>45150</v>
      </c>
      <c r="P5" s="19">
        <f t="shared" si="0"/>
        <v>45151</v>
      </c>
      <c r="Q5" s="19">
        <f t="shared" si="0"/>
        <v>45152</v>
      </c>
      <c r="R5" s="19">
        <f t="shared" si="0"/>
        <v>45153</v>
      </c>
      <c r="S5" s="19">
        <f t="shared" si="0"/>
        <v>45154</v>
      </c>
      <c r="T5" s="19">
        <f t="shared" si="0"/>
        <v>45155</v>
      </c>
      <c r="U5" s="19">
        <f t="shared" si="0"/>
        <v>45156</v>
      </c>
      <c r="V5" s="19">
        <f t="shared" si="0"/>
        <v>45157</v>
      </c>
      <c r="W5" s="19">
        <f t="shared" si="0"/>
        <v>45158</v>
      </c>
      <c r="X5" s="19">
        <f t="shared" si="0"/>
        <v>45159</v>
      </c>
      <c r="Y5" s="19">
        <f t="shared" si="0"/>
        <v>45160</v>
      </c>
      <c r="Z5" s="19">
        <f t="shared" si="0"/>
        <v>45161</v>
      </c>
      <c r="AA5" s="19">
        <f t="shared" si="0"/>
        <v>45162</v>
      </c>
      <c r="AB5" s="19">
        <f t="shared" si="0"/>
        <v>45163</v>
      </c>
      <c r="AC5" s="19">
        <f t="shared" si="0"/>
        <v>45164</v>
      </c>
      <c r="AD5" s="19">
        <f t="shared" si="0"/>
        <v>45165</v>
      </c>
      <c r="AE5" s="19">
        <f t="shared" si="0"/>
        <v>45166</v>
      </c>
      <c r="AF5" s="19">
        <f t="shared" si="0"/>
        <v>45167</v>
      </c>
      <c r="AG5" s="19">
        <f t="shared" si="0"/>
        <v>45168</v>
      </c>
      <c r="AH5" s="19">
        <f t="shared" si="0"/>
        <v>45169</v>
      </c>
      <c r="AI5" s="19">
        <f t="shared" si="0"/>
        <v>45170</v>
      </c>
      <c r="AJ5" s="19">
        <f t="shared" si="0"/>
        <v>45171</v>
      </c>
      <c r="AK5" s="19">
        <f t="shared" si="0"/>
        <v>45172</v>
      </c>
      <c r="AL5" s="19">
        <f t="shared" si="0"/>
        <v>45173</v>
      </c>
      <c r="AM5" s="19">
        <f t="shared" si="0"/>
        <v>45174</v>
      </c>
      <c r="AN5" s="19">
        <f t="shared" si="0"/>
        <v>45175</v>
      </c>
      <c r="AO5" s="19">
        <f t="shared" si="0"/>
        <v>45176</v>
      </c>
      <c r="AP5" s="19">
        <f t="shared" si="0"/>
        <v>45177</v>
      </c>
      <c r="AQ5" s="19">
        <f t="shared" si="0"/>
        <v>45178</v>
      </c>
      <c r="AR5" s="19">
        <f t="shared" si="0"/>
        <v>45179</v>
      </c>
      <c r="AS5" s="19">
        <f t="shared" si="0"/>
        <v>45180</v>
      </c>
      <c r="AT5" s="19">
        <f t="shared" si="0"/>
        <v>45181</v>
      </c>
      <c r="AU5" s="19">
        <f t="shared" si="0"/>
        <v>45182</v>
      </c>
      <c r="AV5" s="19">
        <f t="shared" si="0"/>
        <v>45183</v>
      </c>
      <c r="AW5" s="19">
        <f t="shared" si="0"/>
        <v>45184</v>
      </c>
      <c r="AX5" s="19">
        <f t="shared" si="0"/>
        <v>45185</v>
      </c>
      <c r="AY5" s="19">
        <f t="shared" si="0"/>
        <v>45186</v>
      </c>
      <c r="AZ5" s="19">
        <f t="shared" si="0"/>
        <v>45187</v>
      </c>
      <c r="BA5" s="19">
        <f t="shared" si="0"/>
        <v>45188</v>
      </c>
      <c r="BB5" s="19">
        <f t="shared" si="0"/>
        <v>45189</v>
      </c>
      <c r="BC5" s="19">
        <f t="shared" si="0"/>
        <v>45190</v>
      </c>
      <c r="BD5" s="19">
        <f t="shared" si="0"/>
        <v>45191</v>
      </c>
      <c r="BE5" s="19">
        <f t="shared" si="0"/>
        <v>45192</v>
      </c>
      <c r="BF5" s="19">
        <f t="shared" si="0"/>
        <v>45193</v>
      </c>
      <c r="BG5" s="19">
        <f t="shared" si="0"/>
        <v>45194</v>
      </c>
      <c r="BH5" s="19">
        <f t="shared" si="0"/>
        <v>45195</v>
      </c>
      <c r="BI5" s="19">
        <f t="shared" si="0"/>
        <v>45196</v>
      </c>
      <c r="BJ5" s="19">
        <f t="shared" si="0"/>
        <v>45197</v>
      </c>
      <c r="BK5" s="19">
        <f t="shared" si="0"/>
        <v>45198</v>
      </c>
      <c r="BL5" s="19">
        <f t="shared" si="0"/>
        <v>45199</v>
      </c>
      <c r="BM5" s="19">
        <f t="shared" si="0"/>
        <v>45200</v>
      </c>
      <c r="BN5" s="19">
        <f t="shared" si="0"/>
        <v>45201</v>
      </c>
      <c r="BO5" s="19">
        <f t="shared" si="0"/>
        <v>45202</v>
      </c>
      <c r="BP5" s="19">
        <f t="shared" ref="BP5:BU5" si="1">BQ5-1</f>
        <v>45203</v>
      </c>
      <c r="BQ5" s="19">
        <f t="shared" si="1"/>
        <v>45204</v>
      </c>
      <c r="BR5" s="19">
        <f t="shared" si="1"/>
        <v>45205</v>
      </c>
      <c r="BS5" s="19">
        <f t="shared" si="1"/>
        <v>45206</v>
      </c>
      <c r="BT5" s="19">
        <f t="shared" si="1"/>
        <v>45207</v>
      </c>
      <c r="BU5" s="19">
        <f t="shared" si="1"/>
        <v>45208</v>
      </c>
      <c r="BV5" s="19">
        <f>BW5-1</f>
        <v>45209</v>
      </c>
      <c r="BW5" s="19">
        <v>45210</v>
      </c>
      <c r="BY5" s="4" t="s">
        <v>101</v>
      </c>
    </row>
    <row r="6" spans="1:77" x14ac:dyDescent="0.3">
      <c r="A6" s="1" t="s">
        <v>95</v>
      </c>
      <c r="B6" s="1" t="s">
        <v>7</v>
      </c>
      <c r="C6" s="5">
        <v>7290000060880</v>
      </c>
      <c r="D6" s="6">
        <v>6.17</v>
      </c>
      <c r="E6" s="6">
        <v>6.17</v>
      </c>
      <c r="F6" s="6">
        <v>6.17</v>
      </c>
      <c r="G6" s="6">
        <v>6.17</v>
      </c>
      <c r="H6" s="6">
        <v>6.17</v>
      </c>
      <c r="I6" s="6">
        <v>6.17</v>
      </c>
      <c r="J6" s="6">
        <v>6.17</v>
      </c>
      <c r="K6" s="6">
        <v>6.17</v>
      </c>
      <c r="L6" s="6">
        <v>6.17</v>
      </c>
      <c r="M6" s="6">
        <v>6.17</v>
      </c>
      <c r="N6" s="6">
        <v>6.17</v>
      </c>
      <c r="O6" s="6">
        <v>6.17</v>
      </c>
      <c r="P6" s="6">
        <v>6.17</v>
      </c>
      <c r="Q6" s="6">
        <v>6.17</v>
      </c>
      <c r="R6" s="6">
        <v>6.17</v>
      </c>
      <c r="S6" s="6">
        <v>6.17</v>
      </c>
      <c r="T6" s="6">
        <v>6.17</v>
      </c>
      <c r="U6" s="6">
        <v>6.17</v>
      </c>
      <c r="V6" s="6">
        <v>6.17</v>
      </c>
      <c r="W6" s="6">
        <v>6.17</v>
      </c>
      <c r="X6" s="6">
        <v>6.17</v>
      </c>
      <c r="Y6" s="6">
        <v>6.17</v>
      </c>
      <c r="Z6" s="6">
        <v>6.17</v>
      </c>
      <c r="AA6" s="6">
        <v>6.17</v>
      </c>
      <c r="AB6" s="6">
        <v>6.17</v>
      </c>
      <c r="AC6" s="6">
        <v>6.17</v>
      </c>
      <c r="AD6" s="6">
        <v>6.17</v>
      </c>
      <c r="AE6" s="6">
        <v>6.17</v>
      </c>
      <c r="AF6" s="6">
        <v>6.17</v>
      </c>
      <c r="AG6" s="6">
        <v>6.17</v>
      </c>
      <c r="AH6" s="6">
        <v>6.17</v>
      </c>
      <c r="AI6" s="6">
        <v>6.17</v>
      </c>
      <c r="AJ6" s="6">
        <v>6.17</v>
      </c>
      <c r="AK6" s="6">
        <v>6.17</v>
      </c>
      <c r="AL6" s="6">
        <v>6.17</v>
      </c>
      <c r="AM6" s="6">
        <v>6.17</v>
      </c>
      <c r="AN6" s="6">
        <v>6.17</v>
      </c>
      <c r="AO6" s="6">
        <v>6.17</v>
      </c>
      <c r="AP6" s="6">
        <v>6.17</v>
      </c>
      <c r="AQ6" s="6">
        <v>6.17</v>
      </c>
      <c r="AR6" s="6">
        <v>6.17</v>
      </c>
      <c r="AS6" s="6">
        <v>6.17</v>
      </c>
      <c r="AT6" s="6">
        <v>6.17</v>
      </c>
      <c r="AU6" s="6">
        <v>6.17</v>
      </c>
      <c r="AV6" s="6">
        <v>6.17</v>
      </c>
      <c r="AW6" s="6">
        <v>6.17</v>
      </c>
      <c r="AX6" s="6">
        <v>6.7</v>
      </c>
      <c r="AY6" s="6">
        <v>6.17</v>
      </c>
      <c r="AZ6" s="6">
        <v>6.17</v>
      </c>
      <c r="BA6" s="6">
        <v>6.17</v>
      </c>
      <c r="BB6" s="6">
        <v>6.17</v>
      </c>
      <c r="BC6" s="6">
        <v>6.17</v>
      </c>
      <c r="BD6" s="6">
        <v>6.17</v>
      </c>
      <c r="BE6" s="6">
        <v>6.17</v>
      </c>
      <c r="BF6" s="6">
        <v>6.17</v>
      </c>
      <c r="BG6" s="6">
        <v>6.17</v>
      </c>
      <c r="BH6" s="6">
        <v>6.17</v>
      </c>
      <c r="BI6" s="6">
        <v>6.17</v>
      </c>
      <c r="BJ6" s="6">
        <v>6.17</v>
      </c>
      <c r="BK6" s="6">
        <v>6.17</v>
      </c>
      <c r="BL6" s="6">
        <v>6.17</v>
      </c>
      <c r="BM6" s="6">
        <v>6.17</v>
      </c>
      <c r="BN6" s="6">
        <v>6.17</v>
      </c>
      <c r="BO6" s="6">
        <v>6.17</v>
      </c>
      <c r="BP6" s="6">
        <v>6.17</v>
      </c>
      <c r="BQ6" s="6">
        <v>6.17</v>
      </c>
      <c r="BR6" s="6">
        <v>6.17</v>
      </c>
      <c r="BS6" s="6">
        <v>6.17</v>
      </c>
      <c r="BT6" s="6">
        <v>6.17</v>
      </c>
      <c r="BU6" s="6">
        <v>6.17</v>
      </c>
      <c r="BV6" s="6">
        <v>6.17</v>
      </c>
      <c r="BW6" s="6">
        <v>6.17</v>
      </c>
      <c r="BY6" s="1">
        <f>HLOOKUP('טבלה מסכמת  סלים'!D3,$D$5:$BW$87,82,FALSE)</f>
        <v>1140.9495959595965</v>
      </c>
    </row>
    <row r="7" spans="1:77" x14ac:dyDescent="0.3">
      <c r="A7" s="1" t="s">
        <v>95</v>
      </c>
      <c r="B7" s="1" t="s">
        <v>8</v>
      </c>
      <c r="C7" s="5">
        <v>7290000060781</v>
      </c>
      <c r="D7" s="6">
        <v>6.17</v>
      </c>
      <c r="E7" s="6">
        <v>6.17</v>
      </c>
      <c r="F7" s="6">
        <v>6.17</v>
      </c>
      <c r="G7" s="6">
        <v>6.17</v>
      </c>
      <c r="H7" s="6">
        <v>6.17</v>
      </c>
      <c r="I7" s="6">
        <v>6.17</v>
      </c>
      <c r="J7" s="6">
        <v>6.17</v>
      </c>
      <c r="K7" s="6">
        <v>6.17</v>
      </c>
      <c r="L7" s="6">
        <v>6.17</v>
      </c>
      <c r="M7" s="6">
        <v>6.17</v>
      </c>
      <c r="N7" s="6">
        <v>6.17</v>
      </c>
      <c r="O7" s="6">
        <v>6.17</v>
      </c>
      <c r="P7" s="6">
        <v>6.17</v>
      </c>
      <c r="Q7" s="6">
        <v>6.17</v>
      </c>
      <c r="R7" s="6">
        <v>6.17</v>
      </c>
      <c r="S7" s="6">
        <v>6.17</v>
      </c>
      <c r="T7" s="6">
        <v>6.17</v>
      </c>
      <c r="U7" s="6">
        <v>6.17</v>
      </c>
      <c r="V7" s="6">
        <v>6.17</v>
      </c>
      <c r="W7" s="6">
        <v>6.17</v>
      </c>
      <c r="X7" s="6">
        <v>6.17</v>
      </c>
      <c r="Y7" s="6">
        <v>6.17</v>
      </c>
      <c r="Z7" s="6">
        <v>6.17</v>
      </c>
      <c r="AA7" s="6">
        <v>6.17</v>
      </c>
      <c r="AB7" s="6">
        <v>6.17</v>
      </c>
      <c r="AC7" s="6">
        <v>6.17</v>
      </c>
      <c r="AD7" s="6">
        <v>6.17</v>
      </c>
      <c r="AE7" s="6">
        <v>6.17</v>
      </c>
      <c r="AF7" s="6">
        <v>6.17</v>
      </c>
      <c r="AG7" s="6">
        <v>6.17</v>
      </c>
      <c r="AH7" s="6">
        <v>6.17</v>
      </c>
      <c r="AI7" s="6">
        <v>6.17</v>
      </c>
      <c r="AJ7" s="6">
        <v>6.17</v>
      </c>
      <c r="AK7" s="6">
        <v>6.17</v>
      </c>
      <c r="AL7" s="6">
        <v>6.17</v>
      </c>
      <c r="AM7" s="6">
        <v>6.17</v>
      </c>
      <c r="AN7" s="6">
        <v>6.17</v>
      </c>
      <c r="AO7" s="6">
        <v>6.17</v>
      </c>
      <c r="AP7" s="6">
        <v>6.17</v>
      </c>
      <c r="AQ7" s="6">
        <v>6.17</v>
      </c>
      <c r="AR7" s="6">
        <v>6.17</v>
      </c>
      <c r="AS7" s="6">
        <v>6.17</v>
      </c>
      <c r="AT7" s="6">
        <v>6.17</v>
      </c>
      <c r="AU7" s="6">
        <v>6.17</v>
      </c>
      <c r="AV7" s="6">
        <v>6.17</v>
      </c>
      <c r="AW7" s="6">
        <v>6.17</v>
      </c>
      <c r="AX7" s="6">
        <v>6.7</v>
      </c>
      <c r="AY7" s="6">
        <v>6.17</v>
      </c>
      <c r="AZ7" s="6">
        <v>6.17</v>
      </c>
      <c r="BA7" s="6">
        <v>6.17</v>
      </c>
      <c r="BB7" s="6">
        <v>6.17</v>
      </c>
      <c r="BC7" s="6">
        <v>6.17</v>
      </c>
      <c r="BD7" s="6">
        <v>6.17</v>
      </c>
      <c r="BE7" s="6">
        <v>6.17</v>
      </c>
      <c r="BF7" s="6">
        <v>6.17</v>
      </c>
      <c r="BG7" s="6">
        <v>6.17</v>
      </c>
      <c r="BH7" s="6">
        <v>6.17</v>
      </c>
      <c r="BI7" s="6">
        <v>6.17</v>
      </c>
      <c r="BJ7" s="6">
        <v>6.17</v>
      </c>
      <c r="BK7" s="6">
        <v>6.17</v>
      </c>
      <c r="BL7" s="6">
        <v>6.17</v>
      </c>
      <c r="BM7" s="6">
        <v>6.17</v>
      </c>
      <c r="BN7" s="6">
        <v>6.17</v>
      </c>
      <c r="BO7" s="6">
        <v>6.17</v>
      </c>
      <c r="BP7" s="6">
        <v>6.17</v>
      </c>
      <c r="BQ7" s="6">
        <v>6.17</v>
      </c>
      <c r="BR7" s="6">
        <v>6.17</v>
      </c>
      <c r="BS7" s="6">
        <v>6.17</v>
      </c>
      <c r="BT7" s="6">
        <v>6.17</v>
      </c>
      <c r="BU7" s="6">
        <v>6.17</v>
      </c>
      <c r="BV7" s="6">
        <v>6.17</v>
      </c>
      <c r="BW7" s="6">
        <v>6.17</v>
      </c>
    </row>
    <row r="8" spans="1:77" x14ac:dyDescent="0.3">
      <c r="A8" s="1" t="s">
        <v>95</v>
      </c>
      <c r="B8" s="1" t="s">
        <v>9</v>
      </c>
      <c r="C8" s="5">
        <v>7290107871990</v>
      </c>
      <c r="D8" s="6">
        <v>6.17</v>
      </c>
      <c r="E8" s="6">
        <v>6.17</v>
      </c>
      <c r="F8" s="6">
        <v>6.17</v>
      </c>
      <c r="G8" s="6">
        <v>6.17</v>
      </c>
      <c r="H8" s="6">
        <v>6.17</v>
      </c>
      <c r="I8" s="6">
        <v>6.17</v>
      </c>
      <c r="J8" s="6">
        <v>6.17</v>
      </c>
      <c r="K8" s="6">
        <v>6.17</v>
      </c>
      <c r="L8" s="6">
        <v>6.17</v>
      </c>
      <c r="M8" s="6">
        <v>6.17</v>
      </c>
      <c r="N8" s="6">
        <v>6.17</v>
      </c>
      <c r="O8" s="6">
        <v>6.17</v>
      </c>
      <c r="P8" s="6">
        <v>6.17</v>
      </c>
      <c r="Q8" s="6">
        <v>6.17</v>
      </c>
      <c r="R8" s="6">
        <v>6.17</v>
      </c>
      <c r="S8" s="6">
        <v>6.17</v>
      </c>
      <c r="T8" s="6">
        <v>6.17</v>
      </c>
      <c r="U8" s="6">
        <v>6.17</v>
      </c>
      <c r="V8" s="6">
        <v>6.17</v>
      </c>
      <c r="W8" s="6">
        <v>6.17</v>
      </c>
      <c r="X8" s="6">
        <v>6.17</v>
      </c>
      <c r="Y8" s="6">
        <v>6.17</v>
      </c>
      <c r="Z8" s="6">
        <v>6.17</v>
      </c>
      <c r="AA8" s="6">
        <v>6.17</v>
      </c>
      <c r="AB8" s="6">
        <v>6.17</v>
      </c>
      <c r="AC8" s="6">
        <v>6.17</v>
      </c>
      <c r="AD8" s="6">
        <v>6.17</v>
      </c>
      <c r="AE8" s="6">
        <v>6.17</v>
      </c>
      <c r="AF8" s="6">
        <v>6.17</v>
      </c>
      <c r="AG8" s="6">
        <v>6.17</v>
      </c>
      <c r="AH8" s="6">
        <v>6.17</v>
      </c>
      <c r="AI8" s="6">
        <v>6.17</v>
      </c>
      <c r="AJ8" s="6">
        <v>6.17</v>
      </c>
      <c r="AK8" s="6">
        <v>6.17</v>
      </c>
      <c r="AL8" s="6">
        <v>6.17</v>
      </c>
      <c r="AM8" s="6">
        <v>6.17</v>
      </c>
      <c r="AN8" s="6">
        <v>6.17</v>
      </c>
      <c r="AO8" s="6">
        <v>6.17</v>
      </c>
      <c r="AP8" s="6">
        <v>6.17</v>
      </c>
      <c r="AQ8" s="6">
        <v>6.17</v>
      </c>
      <c r="AR8" s="6">
        <v>6.17</v>
      </c>
      <c r="AS8" s="6">
        <v>6.17</v>
      </c>
      <c r="AT8" s="6">
        <v>6.17</v>
      </c>
      <c r="AU8" s="6">
        <v>6.17</v>
      </c>
      <c r="AV8" s="6">
        <v>6.17</v>
      </c>
      <c r="AW8" s="6">
        <v>6.17</v>
      </c>
      <c r="AX8" s="6">
        <v>6.7</v>
      </c>
      <c r="AY8" s="6">
        <v>6.17</v>
      </c>
      <c r="AZ8" s="6">
        <v>6.17</v>
      </c>
      <c r="BA8" s="6">
        <v>6.17</v>
      </c>
      <c r="BB8" s="6">
        <v>6.17</v>
      </c>
      <c r="BC8" s="6">
        <v>6.17</v>
      </c>
      <c r="BD8" s="6">
        <v>6.17</v>
      </c>
      <c r="BE8" s="6">
        <v>6.17</v>
      </c>
      <c r="BF8" s="6">
        <v>6.17</v>
      </c>
      <c r="BG8" s="6">
        <v>6.17</v>
      </c>
      <c r="BH8" s="6">
        <v>6.17</v>
      </c>
      <c r="BI8" s="6">
        <v>6.17</v>
      </c>
      <c r="BJ8" s="6">
        <v>6.17</v>
      </c>
      <c r="BK8" s="6">
        <v>6.17</v>
      </c>
      <c r="BL8" s="6">
        <v>6.17</v>
      </c>
      <c r="BM8" s="6">
        <v>6.17</v>
      </c>
      <c r="BN8" s="6">
        <v>6.17</v>
      </c>
      <c r="BO8" s="6">
        <v>6.17</v>
      </c>
      <c r="BP8" s="6">
        <v>6.17</v>
      </c>
      <c r="BQ8" s="6">
        <v>6.17</v>
      </c>
      <c r="BR8" s="6">
        <v>6.17</v>
      </c>
      <c r="BS8" s="6">
        <v>6.17</v>
      </c>
      <c r="BT8" s="6">
        <v>6.17</v>
      </c>
      <c r="BU8" s="6">
        <v>6.17</v>
      </c>
      <c r="BV8" s="6">
        <v>6.17</v>
      </c>
      <c r="BW8" s="6">
        <v>6.17</v>
      </c>
    </row>
    <row r="9" spans="1:77" x14ac:dyDescent="0.3">
      <c r="A9" s="1" t="s">
        <v>95</v>
      </c>
      <c r="B9" s="1" t="s">
        <v>10</v>
      </c>
      <c r="C9" s="5">
        <v>8076802085738</v>
      </c>
      <c r="D9" s="6">
        <v>7.9</v>
      </c>
      <c r="E9" s="6">
        <v>7.9</v>
      </c>
      <c r="F9" s="6">
        <v>7.9</v>
      </c>
      <c r="G9" s="6">
        <v>7.9</v>
      </c>
      <c r="H9" s="6">
        <v>7.9</v>
      </c>
      <c r="I9" s="6">
        <v>7.9</v>
      </c>
      <c r="J9" s="6">
        <v>7.9</v>
      </c>
      <c r="K9" s="6">
        <v>7.9</v>
      </c>
      <c r="L9" s="6">
        <v>7.9</v>
      </c>
      <c r="M9" s="6">
        <v>7.9</v>
      </c>
      <c r="N9" s="6">
        <v>7.9</v>
      </c>
      <c r="O9" s="6">
        <v>7.9</v>
      </c>
      <c r="P9" s="6">
        <v>7.9</v>
      </c>
      <c r="Q9" s="6">
        <v>7.9</v>
      </c>
      <c r="R9" s="6">
        <v>7.9</v>
      </c>
      <c r="S9" s="6">
        <v>7.9</v>
      </c>
      <c r="T9" s="6">
        <v>7.9</v>
      </c>
      <c r="U9" s="6">
        <v>7.9</v>
      </c>
      <c r="V9" s="6">
        <v>7.9</v>
      </c>
      <c r="W9" s="6">
        <v>7.9</v>
      </c>
      <c r="X9" s="6">
        <v>7.9</v>
      </c>
      <c r="Y9" s="6">
        <v>7.9</v>
      </c>
      <c r="Z9" s="6">
        <v>7.9</v>
      </c>
      <c r="AA9" s="6">
        <v>7.9</v>
      </c>
      <c r="AB9" s="6">
        <v>7.9</v>
      </c>
      <c r="AC9" s="6">
        <v>7.9</v>
      </c>
      <c r="AD9" s="6">
        <v>7.9</v>
      </c>
      <c r="AE9" s="6">
        <v>7.9</v>
      </c>
      <c r="AF9" s="6">
        <v>7.9</v>
      </c>
      <c r="AG9" s="6">
        <v>7.9</v>
      </c>
      <c r="AH9" s="6">
        <v>7.9</v>
      </c>
      <c r="AI9" s="6">
        <v>7.9</v>
      </c>
      <c r="AJ9" s="6">
        <v>7.9</v>
      </c>
      <c r="AK9" s="6">
        <v>7.9</v>
      </c>
      <c r="AL9" s="6">
        <v>7.9</v>
      </c>
      <c r="AM9" s="6">
        <v>7.9</v>
      </c>
      <c r="AN9" s="6">
        <v>7.9</v>
      </c>
      <c r="AO9" s="6">
        <v>7.9</v>
      </c>
      <c r="AP9" s="6">
        <v>7.9</v>
      </c>
      <c r="AQ9" s="6">
        <v>7.9</v>
      </c>
      <c r="AR9" s="6">
        <v>7.9</v>
      </c>
      <c r="AS9" s="6">
        <v>7.9</v>
      </c>
      <c r="AT9" s="6">
        <v>7.9</v>
      </c>
      <c r="AU9" s="6">
        <v>7.9</v>
      </c>
      <c r="AV9" s="6">
        <v>7.9</v>
      </c>
      <c r="AW9" s="6">
        <v>7.9</v>
      </c>
      <c r="AX9" s="6">
        <v>7.9</v>
      </c>
      <c r="AY9" s="6">
        <v>7.9</v>
      </c>
      <c r="AZ9" s="6">
        <v>7.9</v>
      </c>
      <c r="BA9" s="6">
        <v>7.9</v>
      </c>
      <c r="BB9" s="6">
        <v>7.9</v>
      </c>
      <c r="BC9" s="6">
        <v>7.9</v>
      </c>
      <c r="BD9" s="6">
        <v>7.9</v>
      </c>
      <c r="BE9" s="6">
        <v>7.9</v>
      </c>
      <c r="BF9" s="6">
        <v>7.9</v>
      </c>
      <c r="BG9" s="6">
        <v>7.9</v>
      </c>
      <c r="BH9" s="6">
        <v>7.9</v>
      </c>
      <c r="BI9" s="6">
        <v>7.9</v>
      </c>
      <c r="BJ9" s="6">
        <v>7.9</v>
      </c>
      <c r="BK9" s="6">
        <v>7.9</v>
      </c>
      <c r="BL9" s="6">
        <v>7.9</v>
      </c>
      <c r="BM9" s="6">
        <v>7.9</v>
      </c>
      <c r="BN9" s="6">
        <v>7.9</v>
      </c>
      <c r="BO9" s="6">
        <v>7.9</v>
      </c>
      <c r="BP9" s="6">
        <v>7.9</v>
      </c>
      <c r="BQ9" s="6">
        <v>7.9</v>
      </c>
      <c r="BR9" s="6">
        <v>7.9</v>
      </c>
      <c r="BS9" s="6">
        <v>7.9</v>
      </c>
      <c r="BT9" s="6">
        <v>7.9</v>
      </c>
      <c r="BU9" s="6">
        <v>7.9</v>
      </c>
      <c r="BV9" s="6">
        <v>7.9</v>
      </c>
      <c r="BW9" s="6">
        <v>7.9</v>
      </c>
    </row>
    <row r="10" spans="1:77" x14ac:dyDescent="0.3">
      <c r="A10" s="1" t="s">
        <v>95</v>
      </c>
      <c r="B10" s="1" t="s">
        <v>11</v>
      </c>
      <c r="C10" s="5">
        <v>8076800195057</v>
      </c>
      <c r="D10" s="6">
        <v>7.9</v>
      </c>
      <c r="E10" s="6">
        <v>7.9</v>
      </c>
      <c r="F10" s="6">
        <v>7.9</v>
      </c>
      <c r="G10" s="6">
        <v>7.9</v>
      </c>
      <c r="H10" s="6">
        <v>7.9</v>
      </c>
      <c r="I10" s="6">
        <v>7.9</v>
      </c>
      <c r="J10" s="6">
        <v>7.9</v>
      </c>
      <c r="K10" s="6">
        <v>7.9</v>
      </c>
      <c r="L10" s="6">
        <v>7.9</v>
      </c>
      <c r="M10" s="6">
        <v>7.9</v>
      </c>
      <c r="N10" s="6">
        <v>7.9</v>
      </c>
      <c r="O10" s="6">
        <v>7.9</v>
      </c>
      <c r="P10" s="6">
        <v>7.9</v>
      </c>
      <c r="Q10" s="6">
        <v>7.9</v>
      </c>
      <c r="R10" s="6">
        <v>7.9</v>
      </c>
      <c r="S10" s="6">
        <v>7.9</v>
      </c>
      <c r="T10" s="6">
        <v>7.9</v>
      </c>
      <c r="U10" s="6">
        <v>7.9</v>
      </c>
      <c r="V10" s="6">
        <v>7.9</v>
      </c>
      <c r="W10" s="6">
        <v>7.9</v>
      </c>
      <c r="X10" s="6">
        <v>7.9</v>
      </c>
      <c r="Y10" s="6">
        <v>7.9</v>
      </c>
      <c r="Z10" s="6">
        <v>7.9</v>
      </c>
      <c r="AA10" s="6">
        <v>7.9</v>
      </c>
      <c r="AB10" s="6">
        <v>7.9</v>
      </c>
      <c r="AC10" s="6">
        <v>7.9</v>
      </c>
      <c r="AD10" s="6">
        <v>7.9</v>
      </c>
      <c r="AE10" s="6">
        <v>7.9</v>
      </c>
      <c r="AF10" s="6">
        <v>7.9</v>
      </c>
      <c r="AG10" s="6">
        <v>7.9</v>
      </c>
      <c r="AH10" s="6">
        <v>7.9</v>
      </c>
      <c r="AI10" s="6">
        <v>7.9</v>
      </c>
      <c r="AJ10" s="6">
        <v>7.9</v>
      </c>
      <c r="AK10" s="6">
        <v>7.9</v>
      </c>
      <c r="AL10" s="6">
        <v>7.9</v>
      </c>
      <c r="AM10" s="6">
        <v>7.9</v>
      </c>
      <c r="AN10" s="6">
        <v>7.9</v>
      </c>
      <c r="AO10" s="6">
        <v>7.9</v>
      </c>
      <c r="AP10" s="6">
        <v>7.9</v>
      </c>
      <c r="AQ10" s="6">
        <v>7.9</v>
      </c>
      <c r="AR10" s="6">
        <v>7.9</v>
      </c>
      <c r="AS10" s="6">
        <v>7.9</v>
      </c>
      <c r="AT10" s="6">
        <v>7.9</v>
      </c>
      <c r="AU10" s="6">
        <v>7.9</v>
      </c>
      <c r="AV10" s="6">
        <v>7.9</v>
      </c>
      <c r="AW10" s="6">
        <v>7.9</v>
      </c>
      <c r="AX10" s="6">
        <v>7.9</v>
      </c>
      <c r="AY10" s="6">
        <v>7.9</v>
      </c>
      <c r="AZ10" s="6">
        <v>7.9</v>
      </c>
      <c r="BA10" s="6">
        <v>7.9</v>
      </c>
      <c r="BB10" s="6">
        <v>7.9</v>
      </c>
      <c r="BC10" s="6">
        <v>7.9</v>
      </c>
      <c r="BD10" s="6">
        <v>7.9</v>
      </c>
      <c r="BE10" s="6">
        <v>7.9</v>
      </c>
      <c r="BF10" s="6">
        <v>7.9</v>
      </c>
      <c r="BG10" s="6">
        <v>7.9</v>
      </c>
      <c r="BH10" s="6">
        <v>7.9</v>
      </c>
      <c r="BI10" s="6">
        <v>7.9</v>
      </c>
      <c r="BJ10" s="6">
        <v>7.9</v>
      </c>
      <c r="BK10" s="6">
        <v>7.9</v>
      </c>
      <c r="BL10" s="6">
        <v>7.9</v>
      </c>
      <c r="BM10" s="6">
        <v>7.9</v>
      </c>
      <c r="BN10" s="6">
        <v>7.9</v>
      </c>
      <c r="BO10" s="6">
        <v>7.9</v>
      </c>
      <c r="BP10" s="6">
        <v>7.9</v>
      </c>
      <c r="BQ10" s="6">
        <v>7.9</v>
      </c>
      <c r="BR10" s="6">
        <v>7.9</v>
      </c>
      <c r="BS10" s="6">
        <v>7.9</v>
      </c>
      <c r="BT10" s="6">
        <v>7.9</v>
      </c>
      <c r="BU10" s="6">
        <v>7.9</v>
      </c>
      <c r="BV10" s="6">
        <v>7.9</v>
      </c>
      <c r="BW10" s="6">
        <v>7.9</v>
      </c>
    </row>
    <row r="11" spans="1:77" x14ac:dyDescent="0.3">
      <c r="A11" s="1" t="s">
        <v>95</v>
      </c>
      <c r="B11" s="1" t="s">
        <v>12</v>
      </c>
      <c r="C11" s="5">
        <v>7290000104676</v>
      </c>
      <c r="D11" s="6">
        <v>12</v>
      </c>
      <c r="E11" s="6">
        <v>12</v>
      </c>
      <c r="F11" s="6">
        <v>12</v>
      </c>
      <c r="G11" s="6">
        <v>12</v>
      </c>
      <c r="H11" s="6">
        <v>17.899999999999999</v>
      </c>
      <c r="I11" s="6">
        <v>12</v>
      </c>
      <c r="J11" s="6">
        <v>12</v>
      </c>
      <c r="K11" s="6">
        <v>12</v>
      </c>
      <c r="L11" s="6">
        <v>12</v>
      </c>
      <c r="M11" s="6">
        <v>12</v>
      </c>
      <c r="N11" s="6">
        <v>12</v>
      </c>
      <c r="O11" s="6">
        <v>12</v>
      </c>
      <c r="P11" s="6">
        <v>12</v>
      </c>
      <c r="Q11" s="6">
        <v>12</v>
      </c>
      <c r="R11" s="6">
        <v>13.43</v>
      </c>
      <c r="S11" s="6">
        <v>13.43</v>
      </c>
      <c r="T11" s="6">
        <v>13.43</v>
      </c>
      <c r="U11" s="6">
        <v>13.43</v>
      </c>
      <c r="V11" s="6">
        <v>13.43</v>
      </c>
      <c r="W11" s="6">
        <v>13.43</v>
      </c>
      <c r="X11" s="6">
        <v>13.43</v>
      </c>
      <c r="Y11" s="6">
        <v>13.43</v>
      </c>
      <c r="Z11" s="6">
        <v>13.43</v>
      </c>
      <c r="AA11" s="6">
        <v>13.43</v>
      </c>
      <c r="AB11" s="6">
        <v>13.43</v>
      </c>
      <c r="AC11" s="6">
        <v>13.43</v>
      </c>
      <c r="AD11" s="6">
        <v>13.43</v>
      </c>
      <c r="AE11" s="6">
        <v>13.43</v>
      </c>
      <c r="AF11" s="6">
        <v>13.43</v>
      </c>
      <c r="AG11" s="6">
        <v>13.43</v>
      </c>
      <c r="AH11" s="6">
        <v>13.43</v>
      </c>
      <c r="AI11" s="6">
        <v>13.43</v>
      </c>
      <c r="AJ11" s="6">
        <v>13.43</v>
      </c>
      <c r="AK11" s="6">
        <v>13.43</v>
      </c>
      <c r="AL11" s="6">
        <v>13.43</v>
      </c>
      <c r="AM11" s="6">
        <v>13.43</v>
      </c>
      <c r="AN11" s="6">
        <v>13.43</v>
      </c>
      <c r="AO11" s="6">
        <v>13.43</v>
      </c>
      <c r="AP11" s="6">
        <v>13.43</v>
      </c>
      <c r="AQ11" s="6">
        <v>13.43</v>
      </c>
      <c r="AR11" s="6">
        <v>12.01</v>
      </c>
      <c r="AS11" s="6">
        <v>12.01</v>
      </c>
      <c r="AT11" s="6">
        <v>12.01</v>
      </c>
      <c r="AU11" s="6">
        <v>12.01</v>
      </c>
      <c r="AV11" s="6">
        <v>12.01</v>
      </c>
      <c r="AW11" s="6">
        <v>12.01</v>
      </c>
      <c r="AX11" s="6">
        <v>12.058415841584001</v>
      </c>
      <c r="AY11" s="6">
        <v>13.43</v>
      </c>
      <c r="AZ11" s="6">
        <v>13.43</v>
      </c>
      <c r="BA11" s="6">
        <v>13.43</v>
      </c>
      <c r="BB11" s="6">
        <v>13.43</v>
      </c>
      <c r="BC11" s="6">
        <v>13.43</v>
      </c>
      <c r="BD11" s="6">
        <v>13.43</v>
      </c>
      <c r="BE11" s="6">
        <v>13.43</v>
      </c>
      <c r="BF11" s="6">
        <v>13.43</v>
      </c>
      <c r="BG11" s="6">
        <v>13.43</v>
      </c>
      <c r="BH11" s="6">
        <v>13.43</v>
      </c>
      <c r="BI11" s="6">
        <v>13.43</v>
      </c>
      <c r="BJ11" s="6">
        <v>13.43</v>
      </c>
      <c r="BK11" s="6">
        <v>13.43</v>
      </c>
      <c r="BL11" s="6">
        <v>13.43</v>
      </c>
      <c r="BM11" s="6">
        <v>13.43</v>
      </c>
      <c r="BN11" s="6">
        <v>13.43</v>
      </c>
      <c r="BO11" s="6">
        <v>13.43</v>
      </c>
      <c r="BP11" s="6">
        <v>13.43</v>
      </c>
      <c r="BQ11" s="6">
        <v>13.43</v>
      </c>
      <c r="BR11" s="6">
        <v>13.43</v>
      </c>
      <c r="BS11" s="6">
        <v>13.43</v>
      </c>
      <c r="BT11" s="6">
        <v>13.43</v>
      </c>
      <c r="BU11" s="6">
        <v>13.43</v>
      </c>
      <c r="BV11" s="6">
        <v>12.059595959596001</v>
      </c>
      <c r="BW11" s="6">
        <v>12.059595959596001</v>
      </c>
    </row>
    <row r="12" spans="1:77" x14ac:dyDescent="0.3">
      <c r="A12" s="1" t="s">
        <v>95</v>
      </c>
      <c r="B12" s="1" t="s">
        <v>13</v>
      </c>
      <c r="C12" s="5">
        <v>7290000104201</v>
      </c>
      <c r="D12" s="6">
        <v>17.899999999999999</v>
      </c>
      <c r="E12" s="6">
        <v>17.899999999999999</v>
      </c>
      <c r="F12" s="6">
        <v>17.899999999999999</v>
      </c>
      <c r="G12" s="6">
        <v>17.899999999999999</v>
      </c>
      <c r="H12" s="6">
        <v>17.899999999999999</v>
      </c>
      <c r="I12" s="6">
        <v>17.899999999999999</v>
      </c>
      <c r="J12" s="6">
        <v>17.899999999999999</v>
      </c>
      <c r="K12" s="6">
        <v>17.899999999999999</v>
      </c>
      <c r="L12" s="6">
        <v>17.899999999999999</v>
      </c>
      <c r="M12" s="6">
        <v>17.899999999999999</v>
      </c>
      <c r="N12" s="6">
        <v>17.899999999999999</v>
      </c>
      <c r="O12" s="6">
        <v>17.899999999999999</v>
      </c>
      <c r="P12" s="6">
        <v>17.899999999999999</v>
      </c>
      <c r="Q12" s="6">
        <v>17.899999999999999</v>
      </c>
      <c r="R12" s="6">
        <v>13.43</v>
      </c>
      <c r="S12" s="6">
        <v>13.43</v>
      </c>
      <c r="T12" s="6">
        <v>13.43</v>
      </c>
      <c r="U12" s="6">
        <v>13.43</v>
      </c>
      <c r="V12" s="6">
        <v>13.43</v>
      </c>
      <c r="W12" s="6">
        <v>13.43</v>
      </c>
      <c r="X12" s="6">
        <v>13.43</v>
      </c>
      <c r="Y12" s="6">
        <v>13.43</v>
      </c>
      <c r="Z12" s="6">
        <v>13.43</v>
      </c>
      <c r="AA12" s="6">
        <v>13.43</v>
      </c>
      <c r="AB12" s="6">
        <v>13.43</v>
      </c>
      <c r="AC12" s="6">
        <v>13.43</v>
      </c>
      <c r="AD12" s="6">
        <v>13.43</v>
      </c>
      <c r="AE12" s="6">
        <v>11.93</v>
      </c>
      <c r="AF12" s="6">
        <v>11.93</v>
      </c>
      <c r="AG12" s="6">
        <v>11.93</v>
      </c>
      <c r="AH12" s="6">
        <v>11.93</v>
      </c>
      <c r="AI12" s="6">
        <v>13.43</v>
      </c>
      <c r="AJ12" s="6">
        <v>13.43</v>
      </c>
      <c r="AK12" s="6">
        <v>13.43</v>
      </c>
      <c r="AL12" s="6">
        <v>13.43</v>
      </c>
      <c r="AM12" s="6">
        <v>13.43</v>
      </c>
      <c r="AN12" s="6">
        <v>13.43</v>
      </c>
      <c r="AO12" s="6">
        <v>13.43</v>
      </c>
      <c r="AP12" s="6">
        <v>13.43</v>
      </c>
      <c r="AQ12" s="6">
        <v>13.43</v>
      </c>
      <c r="AR12" s="6">
        <v>13.43</v>
      </c>
      <c r="AS12" s="6">
        <v>13.43</v>
      </c>
      <c r="AT12" s="6">
        <v>13.43</v>
      </c>
      <c r="AU12" s="6">
        <v>13.43</v>
      </c>
      <c r="AV12" s="6">
        <v>13.43</v>
      </c>
      <c r="AW12" s="6">
        <v>13.43</v>
      </c>
      <c r="AX12" s="6">
        <v>17.899999999999999</v>
      </c>
      <c r="AY12" s="6">
        <v>13.43</v>
      </c>
      <c r="AZ12" s="6">
        <v>13.43</v>
      </c>
      <c r="BA12" s="6">
        <v>13.43</v>
      </c>
      <c r="BB12" s="6">
        <v>13.43</v>
      </c>
      <c r="BC12" s="6">
        <v>13.43</v>
      </c>
      <c r="BD12" s="6">
        <v>13.474257425743</v>
      </c>
      <c r="BE12" s="6">
        <v>13.43</v>
      </c>
      <c r="BF12" s="6">
        <v>13.43</v>
      </c>
      <c r="BG12" s="6">
        <v>13.43</v>
      </c>
      <c r="BH12" s="6">
        <v>13.43</v>
      </c>
      <c r="BI12" s="6">
        <v>13.43</v>
      </c>
      <c r="BJ12" s="6">
        <v>13.43</v>
      </c>
      <c r="BK12" s="6">
        <v>13.43</v>
      </c>
      <c r="BL12" s="6">
        <v>13.43</v>
      </c>
      <c r="BM12" s="6">
        <v>13.43</v>
      </c>
      <c r="BN12" s="6">
        <v>13.43</v>
      </c>
      <c r="BO12" s="6">
        <v>13.43</v>
      </c>
      <c r="BP12" s="6">
        <v>13.43</v>
      </c>
      <c r="BQ12" s="6">
        <v>13.43</v>
      </c>
      <c r="BR12" s="6">
        <v>13.43</v>
      </c>
      <c r="BS12" s="6">
        <v>13.43</v>
      </c>
      <c r="BT12" s="6">
        <v>13.43</v>
      </c>
      <c r="BU12" s="6">
        <v>13.43</v>
      </c>
      <c r="BV12" s="6">
        <v>17.899999999999999</v>
      </c>
      <c r="BW12" s="6">
        <v>17.899999999999999</v>
      </c>
    </row>
    <row r="13" spans="1:77" x14ac:dyDescent="0.3">
      <c r="A13" s="1" t="s">
        <v>95</v>
      </c>
      <c r="B13" s="1" t="s">
        <v>14</v>
      </c>
      <c r="C13" s="5">
        <v>7290000107189</v>
      </c>
      <c r="D13" s="6">
        <v>21.9</v>
      </c>
      <c r="E13" s="6">
        <v>21.9</v>
      </c>
      <c r="F13" s="6">
        <v>21.9</v>
      </c>
      <c r="G13" s="6">
        <v>21.9</v>
      </c>
      <c r="H13" s="6">
        <v>21.9</v>
      </c>
      <c r="I13" s="6">
        <v>21.9</v>
      </c>
      <c r="J13" s="6">
        <v>21.9</v>
      </c>
      <c r="K13" s="6">
        <v>21.9</v>
      </c>
      <c r="L13" s="6">
        <v>21.9</v>
      </c>
      <c r="M13" s="6">
        <v>21.9</v>
      </c>
      <c r="N13" s="6">
        <v>21.9</v>
      </c>
      <c r="O13" s="6">
        <v>21.9</v>
      </c>
      <c r="P13" s="6">
        <v>21.9</v>
      </c>
      <c r="Q13" s="6">
        <v>21.9</v>
      </c>
      <c r="R13" s="6">
        <v>16.43</v>
      </c>
      <c r="S13" s="6">
        <v>16.43</v>
      </c>
      <c r="T13" s="6">
        <v>16.43</v>
      </c>
      <c r="U13" s="6">
        <v>16.43</v>
      </c>
      <c r="V13" s="6">
        <v>16.43</v>
      </c>
      <c r="W13" s="6">
        <v>16.43</v>
      </c>
      <c r="X13" s="6">
        <v>16.43</v>
      </c>
      <c r="Y13" s="6">
        <v>16.43</v>
      </c>
      <c r="Z13" s="6">
        <v>16.486391752576999</v>
      </c>
      <c r="AA13" s="6">
        <v>16.43</v>
      </c>
      <c r="AB13" s="6">
        <v>16.486391752576999</v>
      </c>
      <c r="AC13" s="6">
        <v>16.43</v>
      </c>
      <c r="AD13" s="6">
        <v>16.43</v>
      </c>
      <c r="AE13" s="6">
        <v>16.43</v>
      </c>
      <c r="AF13" s="6">
        <v>16.43</v>
      </c>
      <c r="AG13" s="6">
        <v>16.43</v>
      </c>
      <c r="AH13" s="6">
        <v>16.43</v>
      </c>
      <c r="AI13" s="6">
        <v>16.43</v>
      </c>
      <c r="AJ13" s="6">
        <v>16.43</v>
      </c>
      <c r="AK13" s="6">
        <v>16.43</v>
      </c>
      <c r="AL13" s="6">
        <v>16.43</v>
      </c>
      <c r="AM13" s="6">
        <v>16.43</v>
      </c>
      <c r="AN13" s="6">
        <v>16.43</v>
      </c>
      <c r="AO13" s="6">
        <v>16.43</v>
      </c>
      <c r="AP13" s="6">
        <v>16.43</v>
      </c>
      <c r="AQ13" s="6">
        <v>16.43</v>
      </c>
      <c r="AR13" s="6">
        <v>16.43</v>
      </c>
      <c r="AS13" s="6">
        <v>16.43</v>
      </c>
      <c r="AT13" s="6">
        <v>16.43</v>
      </c>
      <c r="AU13" s="6">
        <v>16.43</v>
      </c>
      <c r="AV13" s="6">
        <v>16.43</v>
      </c>
      <c r="AW13" s="6">
        <v>16.43</v>
      </c>
      <c r="AX13" s="6">
        <v>21.9</v>
      </c>
      <c r="AY13" s="6">
        <v>16.43</v>
      </c>
      <c r="AZ13" s="6">
        <v>16.43</v>
      </c>
      <c r="BA13" s="6">
        <v>16.43</v>
      </c>
      <c r="BB13" s="6">
        <v>16.43</v>
      </c>
      <c r="BC13" s="6">
        <v>16.43</v>
      </c>
      <c r="BD13" s="6">
        <v>16.43</v>
      </c>
      <c r="BE13" s="6">
        <v>16.43</v>
      </c>
      <c r="BF13" s="6">
        <v>16.43</v>
      </c>
      <c r="BG13" s="6">
        <v>16.43</v>
      </c>
      <c r="BH13" s="6">
        <v>16.43</v>
      </c>
      <c r="BI13" s="6">
        <v>16.43</v>
      </c>
      <c r="BJ13" s="6">
        <v>16.43</v>
      </c>
      <c r="BK13" s="6">
        <v>16.43</v>
      </c>
      <c r="BL13" s="6">
        <v>16.43</v>
      </c>
      <c r="BM13" s="6">
        <v>16.43</v>
      </c>
      <c r="BN13" s="6">
        <v>16.43</v>
      </c>
      <c r="BO13" s="6">
        <v>16.43</v>
      </c>
      <c r="BP13" s="6">
        <v>16.43</v>
      </c>
      <c r="BQ13" s="6">
        <v>16.540505050505001</v>
      </c>
      <c r="BR13" s="6">
        <v>16.43</v>
      </c>
      <c r="BS13" s="6">
        <v>16.43</v>
      </c>
      <c r="BT13" s="6">
        <v>16.43</v>
      </c>
      <c r="BU13" s="6">
        <v>16.43</v>
      </c>
      <c r="BV13" s="6">
        <v>21.9</v>
      </c>
      <c r="BW13" s="6">
        <v>21.9</v>
      </c>
    </row>
    <row r="14" spans="1:77" x14ac:dyDescent="0.3">
      <c r="A14" s="1" t="s">
        <v>95</v>
      </c>
      <c r="B14" s="1" t="s">
        <v>15</v>
      </c>
      <c r="C14" s="5">
        <v>7290000174099</v>
      </c>
      <c r="D14" s="6">
        <v>13.1</v>
      </c>
      <c r="E14" s="6">
        <v>13.1</v>
      </c>
      <c r="F14" s="6">
        <v>13.1</v>
      </c>
      <c r="G14" s="6">
        <v>13.1</v>
      </c>
      <c r="H14" s="6">
        <v>13.1</v>
      </c>
      <c r="I14" s="6">
        <v>13.1</v>
      </c>
      <c r="J14" s="6">
        <v>13.1</v>
      </c>
      <c r="K14" s="6">
        <v>13.1</v>
      </c>
      <c r="L14" s="6">
        <v>13.1</v>
      </c>
      <c r="M14" s="6">
        <v>13.1</v>
      </c>
      <c r="N14" s="6">
        <v>13.1</v>
      </c>
      <c r="O14" s="6">
        <v>13.1</v>
      </c>
      <c r="P14" s="6">
        <v>13.1</v>
      </c>
      <c r="Q14" s="6">
        <v>13.1</v>
      </c>
      <c r="R14" s="6">
        <v>13.1</v>
      </c>
      <c r="S14" s="6">
        <v>13.1</v>
      </c>
      <c r="T14" s="6">
        <v>13.1</v>
      </c>
      <c r="U14" s="6">
        <v>13.1</v>
      </c>
      <c r="V14" s="6">
        <v>13.1</v>
      </c>
      <c r="W14" s="6">
        <v>13.1</v>
      </c>
      <c r="X14" s="6">
        <v>13.1</v>
      </c>
      <c r="Y14" s="6">
        <v>13.1</v>
      </c>
      <c r="Z14" s="6">
        <v>13.1</v>
      </c>
      <c r="AA14" s="6">
        <v>13.1</v>
      </c>
      <c r="AB14" s="6">
        <v>13.1</v>
      </c>
      <c r="AC14" s="6">
        <v>13.1</v>
      </c>
      <c r="AD14" s="6">
        <v>13.1</v>
      </c>
      <c r="AE14" s="6">
        <v>13.1</v>
      </c>
      <c r="AF14" s="6">
        <v>13.1</v>
      </c>
      <c r="AG14" s="6">
        <v>13.1</v>
      </c>
      <c r="AH14" s="6">
        <v>13.1</v>
      </c>
      <c r="AI14" s="6">
        <v>13.1</v>
      </c>
      <c r="AJ14" s="6">
        <v>13.1</v>
      </c>
      <c r="AK14" s="6">
        <v>13.1</v>
      </c>
      <c r="AL14" s="6">
        <v>13.1</v>
      </c>
      <c r="AM14" s="6">
        <v>13.1</v>
      </c>
      <c r="AN14" s="6">
        <v>13.1</v>
      </c>
      <c r="AO14" s="6">
        <v>13.1</v>
      </c>
      <c r="AP14" s="6">
        <v>13.1</v>
      </c>
      <c r="AQ14" s="6">
        <v>13.1</v>
      </c>
      <c r="AR14" s="6">
        <v>13.1</v>
      </c>
      <c r="AS14" s="6">
        <v>13.1</v>
      </c>
      <c r="AT14" s="6">
        <v>13.1</v>
      </c>
      <c r="AU14" s="6">
        <v>13.1</v>
      </c>
      <c r="AV14" s="6">
        <v>13.1</v>
      </c>
      <c r="AW14" s="6">
        <v>13.1</v>
      </c>
      <c r="AX14" s="6">
        <v>13.1</v>
      </c>
      <c r="AY14" s="6">
        <v>13.1</v>
      </c>
      <c r="AZ14" s="6">
        <v>13.1</v>
      </c>
      <c r="BA14" s="6">
        <v>13.1</v>
      </c>
      <c r="BB14" s="6">
        <v>13.1</v>
      </c>
      <c r="BC14" s="6">
        <v>13.1</v>
      </c>
      <c r="BD14" s="6">
        <v>13.1</v>
      </c>
      <c r="BE14" s="6">
        <v>13.1</v>
      </c>
      <c r="BF14" s="6">
        <v>13.1</v>
      </c>
      <c r="BG14" s="6">
        <v>13.1</v>
      </c>
      <c r="BH14" s="6">
        <v>13.1</v>
      </c>
      <c r="BI14" s="6">
        <v>13.1</v>
      </c>
      <c r="BJ14" s="6">
        <v>13.1</v>
      </c>
      <c r="BK14" s="6">
        <v>13.1</v>
      </c>
      <c r="BL14" s="6">
        <v>13.1</v>
      </c>
      <c r="BM14" s="6">
        <v>13.1</v>
      </c>
      <c r="BN14" s="6">
        <v>13.1</v>
      </c>
      <c r="BO14" s="6">
        <v>13.1</v>
      </c>
      <c r="BP14" s="6">
        <v>13.1</v>
      </c>
      <c r="BQ14" s="6">
        <v>13.1</v>
      </c>
      <c r="BR14" s="6">
        <v>13.1</v>
      </c>
      <c r="BS14" s="6">
        <v>13.1</v>
      </c>
      <c r="BT14" s="6">
        <v>13.1</v>
      </c>
      <c r="BU14" s="6">
        <v>13.1</v>
      </c>
      <c r="BV14" s="6">
        <v>13.1</v>
      </c>
      <c r="BW14" s="6">
        <v>13.1</v>
      </c>
    </row>
    <row r="15" spans="1:77" x14ac:dyDescent="0.3">
      <c r="A15" s="1" t="s">
        <v>95</v>
      </c>
      <c r="B15" s="1" t="s">
        <v>16</v>
      </c>
      <c r="C15" s="5">
        <v>7290002824640</v>
      </c>
      <c r="D15" s="6">
        <v>5.43</v>
      </c>
      <c r="E15" s="6">
        <v>5.43</v>
      </c>
      <c r="F15" s="6">
        <v>5.43</v>
      </c>
      <c r="G15" s="6">
        <v>5.43</v>
      </c>
      <c r="H15" s="6">
        <v>5.43</v>
      </c>
      <c r="I15" s="6">
        <v>5.43</v>
      </c>
      <c r="J15" s="6">
        <v>5.43</v>
      </c>
      <c r="K15" s="6">
        <v>5.43</v>
      </c>
      <c r="L15" s="6">
        <v>5.43</v>
      </c>
      <c r="M15" s="6">
        <v>5.43</v>
      </c>
      <c r="N15" s="6">
        <v>5.43</v>
      </c>
      <c r="O15" s="6">
        <v>5.43</v>
      </c>
      <c r="P15" s="6">
        <v>5.43</v>
      </c>
      <c r="Q15" s="6">
        <v>5.43</v>
      </c>
      <c r="R15" s="6">
        <v>5.43</v>
      </c>
      <c r="S15" s="6">
        <v>5.43</v>
      </c>
      <c r="T15" s="6">
        <v>5.43</v>
      </c>
      <c r="U15" s="6">
        <v>5.43</v>
      </c>
      <c r="V15" s="6">
        <v>5.43</v>
      </c>
      <c r="W15" s="6">
        <v>5.43</v>
      </c>
      <c r="X15" s="6">
        <v>5.43</v>
      </c>
      <c r="Y15" s="6">
        <v>5.43</v>
      </c>
      <c r="Z15" s="6">
        <v>5.43</v>
      </c>
      <c r="AA15" s="6">
        <v>5.43</v>
      </c>
      <c r="AB15" s="6">
        <v>5.43</v>
      </c>
      <c r="AC15" s="6">
        <v>5.43</v>
      </c>
      <c r="AD15" s="6">
        <v>5.43</v>
      </c>
      <c r="AE15" s="6">
        <v>5.43</v>
      </c>
      <c r="AF15" s="6">
        <v>5.43</v>
      </c>
      <c r="AG15" s="6">
        <v>5.43</v>
      </c>
      <c r="AH15" s="6">
        <v>5.43</v>
      </c>
      <c r="AI15" s="6">
        <v>5.43</v>
      </c>
      <c r="AJ15" s="6">
        <v>5.43</v>
      </c>
      <c r="AK15" s="6">
        <v>5.43</v>
      </c>
      <c r="AL15" s="6">
        <v>5.43</v>
      </c>
      <c r="AM15" s="6">
        <v>5.43</v>
      </c>
      <c r="AN15" s="6">
        <v>5.43</v>
      </c>
      <c r="AO15" s="6">
        <v>5.43</v>
      </c>
      <c r="AP15" s="6">
        <v>5.43</v>
      </c>
      <c r="AQ15" s="6">
        <v>5.43</v>
      </c>
      <c r="AR15" s="6">
        <v>5.43</v>
      </c>
      <c r="AS15" s="6">
        <v>5.43</v>
      </c>
      <c r="AT15" s="6">
        <v>5.43</v>
      </c>
      <c r="AU15" s="6">
        <v>5.43</v>
      </c>
      <c r="AV15" s="6">
        <v>5.43</v>
      </c>
      <c r="AW15" s="6">
        <v>5.43</v>
      </c>
      <c r="AX15" s="6">
        <v>5.43</v>
      </c>
      <c r="AY15" s="6">
        <v>5.43</v>
      </c>
      <c r="AZ15" s="6">
        <v>5.43</v>
      </c>
      <c r="BA15" s="6">
        <v>5.43</v>
      </c>
      <c r="BB15" s="6">
        <v>5.4256565656565998</v>
      </c>
      <c r="BC15" s="6">
        <v>5.4256565656565998</v>
      </c>
      <c r="BD15" s="6">
        <v>5.4256565656565998</v>
      </c>
      <c r="BE15" s="6">
        <v>5.43</v>
      </c>
      <c r="BF15" s="6">
        <v>5.43</v>
      </c>
      <c r="BG15" s="6">
        <v>5.43</v>
      </c>
      <c r="BH15" s="6">
        <v>5.4207920792079003</v>
      </c>
      <c r="BI15" s="6">
        <v>5.4115841584158</v>
      </c>
      <c r="BJ15" s="6">
        <v>5.3925742574257001</v>
      </c>
      <c r="BK15" s="6">
        <v>5.4016831683167998</v>
      </c>
      <c r="BL15" s="6">
        <v>5.43</v>
      </c>
      <c r="BM15" s="6">
        <v>5.43</v>
      </c>
      <c r="BN15" s="6">
        <v>5.43</v>
      </c>
      <c r="BO15" s="6">
        <v>5.43</v>
      </c>
      <c r="BP15" s="6">
        <v>5.43</v>
      </c>
      <c r="BQ15" s="6">
        <v>5.43</v>
      </c>
      <c r="BR15" s="6">
        <v>5.43</v>
      </c>
      <c r="BS15" s="6">
        <v>5.43</v>
      </c>
      <c r="BT15" s="6">
        <v>5.43</v>
      </c>
      <c r="BU15" s="6">
        <v>5.43</v>
      </c>
      <c r="BV15" s="6">
        <v>5.43</v>
      </c>
      <c r="BW15" s="6">
        <v>5.43</v>
      </c>
    </row>
    <row r="16" spans="1:77" x14ac:dyDescent="0.3">
      <c r="A16" s="1" t="s">
        <v>95</v>
      </c>
      <c r="B16" s="1" t="s">
        <v>17</v>
      </c>
      <c r="C16" s="5">
        <v>7290000048185</v>
      </c>
      <c r="D16" s="6">
        <v>5.43</v>
      </c>
      <c r="E16" s="6">
        <v>5.43</v>
      </c>
      <c r="F16" s="6">
        <v>5.43</v>
      </c>
      <c r="G16" s="6">
        <v>5.43</v>
      </c>
      <c r="H16" s="6">
        <v>5.43</v>
      </c>
      <c r="I16" s="6">
        <v>5.43</v>
      </c>
      <c r="J16" s="6">
        <v>5.43</v>
      </c>
      <c r="K16" s="6">
        <v>5.43</v>
      </c>
      <c r="L16" s="6">
        <v>5.43</v>
      </c>
      <c r="M16" s="6">
        <v>5.43</v>
      </c>
      <c r="N16" s="6">
        <v>5.43</v>
      </c>
      <c r="O16" s="6">
        <v>5.43</v>
      </c>
      <c r="P16" s="6">
        <v>5.43</v>
      </c>
      <c r="Q16" s="6">
        <v>5.43</v>
      </c>
      <c r="R16" s="6">
        <v>5.43</v>
      </c>
      <c r="S16" s="6">
        <v>5.43</v>
      </c>
      <c r="T16" s="6">
        <v>5.43</v>
      </c>
      <c r="U16" s="6">
        <v>5.43</v>
      </c>
      <c r="V16" s="6">
        <v>5.43</v>
      </c>
      <c r="W16" s="6">
        <v>5.43</v>
      </c>
      <c r="X16" s="6">
        <v>5.43</v>
      </c>
      <c r="Y16" s="6">
        <v>5.43</v>
      </c>
      <c r="Z16" s="6">
        <v>5.43</v>
      </c>
      <c r="AA16" s="6">
        <v>5.43</v>
      </c>
      <c r="AB16" s="6">
        <v>5.43</v>
      </c>
      <c r="AC16" s="6">
        <v>5.43</v>
      </c>
      <c r="AD16" s="6">
        <v>5.43</v>
      </c>
      <c r="AE16" s="6">
        <v>5.43</v>
      </c>
      <c r="AF16" s="6">
        <v>5.43</v>
      </c>
      <c r="AG16" s="6">
        <v>5.43</v>
      </c>
      <c r="AH16" s="6">
        <v>5.43</v>
      </c>
      <c r="AI16" s="6">
        <v>5.43</v>
      </c>
      <c r="AJ16" s="6">
        <v>5.43</v>
      </c>
      <c r="AK16" s="6">
        <v>5.43</v>
      </c>
      <c r="AL16" s="6">
        <v>5.43</v>
      </c>
      <c r="AM16" s="6">
        <v>5.43</v>
      </c>
      <c r="AN16" s="6">
        <v>5.43</v>
      </c>
      <c r="AO16" s="6">
        <v>5.43</v>
      </c>
      <c r="AP16" s="6">
        <v>5.43</v>
      </c>
      <c r="AQ16" s="6">
        <v>5.43</v>
      </c>
      <c r="AR16" s="6">
        <v>5.43</v>
      </c>
      <c r="AS16" s="6">
        <v>5.43</v>
      </c>
      <c r="AT16" s="6">
        <v>5.43</v>
      </c>
      <c r="AU16" s="6">
        <v>5.43</v>
      </c>
      <c r="AV16" s="6">
        <v>5.43</v>
      </c>
      <c r="AW16" s="6">
        <v>5.43</v>
      </c>
      <c r="AX16" s="6">
        <v>5.43</v>
      </c>
      <c r="AY16" s="6">
        <v>5.43</v>
      </c>
      <c r="AZ16" s="6">
        <v>5.43</v>
      </c>
      <c r="BA16" s="6">
        <v>5.43</v>
      </c>
      <c r="BB16" s="6">
        <v>5.43</v>
      </c>
      <c r="BC16" s="6">
        <v>5.43</v>
      </c>
      <c r="BD16" s="6">
        <v>5.43</v>
      </c>
      <c r="BE16" s="6">
        <v>5.43</v>
      </c>
      <c r="BF16" s="6">
        <v>5.43</v>
      </c>
      <c r="BG16" s="6">
        <v>5.43</v>
      </c>
      <c r="BH16" s="6">
        <v>5.42</v>
      </c>
      <c r="BI16" s="6">
        <v>5.42</v>
      </c>
      <c r="BJ16" s="6">
        <v>5.43</v>
      </c>
      <c r="BK16" s="6">
        <v>5.43</v>
      </c>
      <c r="BL16" s="6">
        <v>5.43</v>
      </c>
      <c r="BM16" s="6">
        <v>5.43</v>
      </c>
      <c r="BN16" s="6">
        <v>5.43</v>
      </c>
      <c r="BO16" s="6">
        <v>5.43</v>
      </c>
      <c r="BP16" s="6">
        <v>5.43</v>
      </c>
      <c r="BQ16" s="6">
        <v>5.43</v>
      </c>
      <c r="BR16" s="6">
        <v>5.43</v>
      </c>
      <c r="BS16" s="6">
        <v>5.43</v>
      </c>
      <c r="BT16" s="6">
        <v>5.43</v>
      </c>
      <c r="BU16" s="6">
        <v>5.43</v>
      </c>
      <c r="BV16" s="6">
        <v>5.43</v>
      </c>
      <c r="BW16" s="6">
        <v>5.43</v>
      </c>
    </row>
    <row r="17" spans="1:75" x14ac:dyDescent="0.3">
      <c r="A17" s="1" t="s">
        <v>95</v>
      </c>
      <c r="B17" s="1" t="s">
        <v>18</v>
      </c>
      <c r="C17" s="5">
        <v>7290004127800</v>
      </c>
      <c r="D17" s="6">
        <v>10.86</v>
      </c>
      <c r="E17" s="6">
        <v>10.86</v>
      </c>
      <c r="F17" s="6">
        <v>10.86</v>
      </c>
      <c r="G17" s="6">
        <v>10.86</v>
      </c>
      <c r="H17" s="6">
        <v>10.86</v>
      </c>
      <c r="I17" s="6">
        <v>10.86</v>
      </c>
      <c r="J17" s="6">
        <v>10.86</v>
      </c>
      <c r="K17" s="6">
        <v>10.86</v>
      </c>
      <c r="L17" s="6">
        <v>10.86</v>
      </c>
      <c r="M17" s="6">
        <v>10.86</v>
      </c>
      <c r="N17" s="6">
        <v>10.86</v>
      </c>
      <c r="O17" s="6">
        <v>10.86</v>
      </c>
      <c r="P17" s="6">
        <v>10.86</v>
      </c>
      <c r="Q17" s="6">
        <v>10.86</v>
      </c>
      <c r="R17" s="6">
        <v>10.86</v>
      </c>
      <c r="S17" s="6">
        <v>10.86</v>
      </c>
      <c r="T17" s="6">
        <v>10.86</v>
      </c>
      <c r="U17" s="6">
        <v>10.86</v>
      </c>
      <c r="V17" s="6">
        <v>10.86</v>
      </c>
      <c r="W17" s="6">
        <v>10.86</v>
      </c>
      <c r="X17" s="6">
        <v>10.86</v>
      </c>
      <c r="Y17" s="6">
        <v>10.86</v>
      </c>
      <c r="Z17" s="6">
        <v>10.86</v>
      </c>
      <c r="AA17" s="6">
        <v>10.86</v>
      </c>
      <c r="AB17" s="6">
        <v>10.86</v>
      </c>
      <c r="AC17" s="6">
        <v>10.86</v>
      </c>
      <c r="AD17" s="6">
        <v>10.86</v>
      </c>
      <c r="AE17" s="6">
        <v>10.86</v>
      </c>
      <c r="AF17" s="6">
        <v>10.86</v>
      </c>
      <c r="AG17" s="6">
        <v>10.86</v>
      </c>
      <c r="AH17" s="6">
        <v>10.86</v>
      </c>
      <c r="AI17" s="6">
        <v>10.86</v>
      </c>
      <c r="AJ17" s="6">
        <v>10.86</v>
      </c>
      <c r="AK17" s="6">
        <v>10.86</v>
      </c>
      <c r="AL17" s="6">
        <v>10.86</v>
      </c>
      <c r="AM17" s="6">
        <v>10.86</v>
      </c>
      <c r="AN17" s="6">
        <v>10.86</v>
      </c>
      <c r="AO17" s="6">
        <v>10.86</v>
      </c>
      <c r="AP17" s="6">
        <v>10.86</v>
      </c>
      <c r="AQ17" s="6">
        <v>10.86</v>
      </c>
      <c r="AR17" s="6">
        <v>10.86</v>
      </c>
      <c r="AS17" s="6">
        <v>10.86</v>
      </c>
      <c r="AT17" s="6">
        <v>10.86</v>
      </c>
      <c r="AU17" s="6">
        <v>10.86</v>
      </c>
      <c r="AV17" s="6">
        <v>10.86</v>
      </c>
      <c r="AW17" s="6">
        <v>10.86</v>
      </c>
      <c r="AX17" s="6">
        <v>10.86</v>
      </c>
      <c r="AY17" s="6">
        <v>10.86</v>
      </c>
      <c r="AZ17" s="6">
        <v>10.85</v>
      </c>
      <c r="BA17" s="6">
        <v>10.86</v>
      </c>
      <c r="BB17" s="6">
        <v>10.86</v>
      </c>
      <c r="BC17" s="6">
        <v>10.85</v>
      </c>
      <c r="BD17" s="6">
        <v>10.85</v>
      </c>
      <c r="BE17" s="6">
        <v>10.86</v>
      </c>
      <c r="BF17" s="6">
        <v>10.86</v>
      </c>
      <c r="BG17" s="6">
        <v>10.86</v>
      </c>
      <c r="BH17" s="6">
        <v>10.85</v>
      </c>
      <c r="BI17" s="6">
        <v>10.86</v>
      </c>
      <c r="BJ17" s="6">
        <v>10.86</v>
      </c>
      <c r="BK17" s="6">
        <v>10.86</v>
      </c>
      <c r="BL17" s="6">
        <v>10.86</v>
      </c>
      <c r="BM17" s="6">
        <v>10.86</v>
      </c>
      <c r="BN17" s="6">
        <v>10.86</v>
      </c>
      <c r="BO17" s="6">
        <v>10.86</v>
      </c>
      <c r="BP17" s="6">
        <v>10.86</v>
      </c>
      <c r="BQ17" s="6">
        <v>10.86</v>
      </c>
      <c r="BR17" s="6">
        <v>10.86</v>
      </c>
      <c r="BS17" s="6">
        <v>10.86</v>
      </c>
      <c r="BT17" s="6">
        <v>10.86</v>
      </c>
      <c r="BU17" s="6">
        <v>10.86</v>
      </c>
      <c r="BV17" s="6">
        <v>10.86</v>
      </c>
      <c r="BW17" s="6">
        <v>10.86</v>
      </c>
    </row>
    <row r="18" spans="1:75" x14ac:dyDescent="0.3">
      <c r="A18" s="1" t="s">
        <v>95</v>
      </c>
      <c r="B18" s="1" t="s">
        <v>19</v>
      </c>
      <c r="C18" s="5">
        <v>7290002824183</v>
      </c>
      <c r="D18" s="6">
        <v>10.86</v>
      </c>
      <c r="E18" s="6">
        <v>10.86</v>
      </c>
      <c r="F18" s="6">
        <v>10.86</v>
      </c>
      <c r="G18" s="6">
        <v>10.86</v>
      </c>
      <c r="H18" s="6">
        <v>10.86</v>
      </c>
      <c r="I18" s="6">
        <v>10.86</v>
      </c>
      <c r="J18" s="6">
        <v>10.86</v>
      </c>
      <c r="K18" s="6">
        <v>10.86</v>
      </c>
      <c r="L18" s="6">
        <v>10.86</v>
      </c>
      <c r="M18" s="6">
        <v>10.86</v>
      </c>
      <c r="N18" s="6">
        <v>10.86</v>
      </c>
      <c r="O18" s="6">
        <v>10.86</v>
      </c>
      <c r="P18" s="6">
        <v>10.86</v>
      </c>
      <c r="Q18" s="6">
        <v>10.86</v>
      </c>
      <c r="R18" s="6">
        <v>10.86</v>
      </c>
      <c r="S18" s="6">
        <v>10.86</v>
      </c>
      <c r="T18" s="6">
        <v>10.86</v>
      </c>
      <c r="U18" s="6">
        <v>10.86</v>
      </c>
      <c r="V18" s="6">
        <v>10.86</v>
      </c>
      <c r="W18" s="6">
        <v>10.86</v>
      </c>
      <c r="X18" s="6">
        <v>10.86</v>
      </c>
      <c r="Y18" s="6">
        <v>10.86</v>
      </c>
      <c r="Z18" s="6">
        <v>10.86</v>
      </c>
      <c r="AA18" s="6">
        <v>10.86</v>
      </c>
      <c r="AB18" s="6">
        <v>10.86</v>
      </c>
      <c r="AC18" s="6">
        <v>10.86</v>
      </c>
      <c r="AD18" s="6">
        <v>10.86</v>
      </c>
      <c r="AE18" s="6">
        <v>10.86</v>
      </c>
      <c r="AF18" s="6">
        <v>10.86</v>
      </c>
      <c r="AG18" s="6">
        <v>10.86</v>
      </c>
      <c r="AH18" s="6">
        <v>10.86</v>
      </c>
      <c r="AI18" s="6">
        <v>10.86</v>
      </c>
      <c r="AJ18" s="6">
        <v>10.86</v>
      </c>
      <c r="AK18" s="6">
        <v>10.86</v>
      </c>
      <c r="AL18" s="6">
        <v>10.86</v>
      </c>
      <c r="AM18" s="6">
        <v>10.86</v>
      </c>
      <c r="AN18" s="6">
        <v>10.86</v>
      </c>
      <c r="AO18" s="6">
        <v>10.86</v>
      </c>
      <c r="AP18" s="6">
        <v>10.86</v>
      </c>
      <c r="AQ18" s="6">
        <v>10.86</v>
      </c>
      <c r="AR18" s="6">
        <v>10.86</v>
      </c>
      <c r="AS18" s="6">
        <v>10.86</v>
      </c>
      <c r="AT18" s="6">
        <v>10.86</v>
      </c>
      <c r="AU18" s="6">
        <v>10.86</v>
      </c>
      <c r="AV18" s="6">
        <v>10.86</v>
      </c>
      <c r="AW18" s="6">
        <v>10.86</v>
      </c>
      <c r="AX18" s="6">
        <v>10.86</v>
      </c>
      <c r="AY18" s="6">
        <v>10.86</v>
      </c>
      <c r="AZ18" s="6">
        <v>10.86</v>
      </c>
      <c r="BA18" s="6">
        <v>10.86</v>
      </c>
      <c r="BB18" s="6">
        <v>10.86</v>
      </c>
      <c r="BC18" s="6">
        <v>10.86</v>
      </c>
      <c r="BD18" s="6">
        <v>10.86</v>
      </c>
      <c r="BE18" s="6">
        <v>10.86</v>
      </c>
      <c r="BF18" s="6">
        <v>10.86</v>
      </c>
      <c r="BG18" s="6">
        <v>10.86</v>
      </c>
      <c r="BH18" s="6">
        <v>10.84</v>
      </c>
      <c r="BI18" s="6">
        <v>10.86</v>
      </c>
      <c r="BJ18" s="6">
        <v>10.84</v>
      </c>
      <c r="BK18" s="6">
        <v>10.84</v>
      </c>
      <c r="BL18" s="6">
        <v>10.86</v>
      </c>
      <c r="BM18" s="6">
        <v>10.86</v>
      </c>
      <c r="BN18" s="6">
        <v>10.86</v>
      </c>
      <c r="BO18" s="6">
        <v>10.86</v>
      </c>
      <c r="BP18" s="6">
        <v>10.86</v>
      </c>
      <c r="BQ18" s="6">
        <v>10.86</v>
      </c>
      <c r="BR18" s="6">
        <v>10.86</v>
      </c>
      <c r="BS18" s="6">
        <v>10.86</v>
      </c>
      <c r="BT18" s="6">
        <v>10.86</v>
      </c>
      <c r="BU18" s="6">
        <v>10.86</v>
      </c>
      <c r="BV18" s="6">
        <v>10.84</v>
      </c>
      <c r="BW18" s="6">
        <v>10.84</v>
      </c>
    </row>
    <row r="19" spans="1:75" x14ac:dyDescent="0.3">
      <c r="A19" s="1" t="s">
        <v>95</v>
      </c>
      <c r="B19" s="1" t="s">
        <v>20</v>
      </c>
      <c r="C19" s="5">
        <v>7290106574977</v>
      </c>
      <c r="D19" s="6">
        <v>11.6</v>
      </c>
      <c r="E19" s="6">
        <v>11.6</v>
      </c>
      <c r="F19" s="6">
        <v>11.6</v>
      </c>
      <c r="G19" s="6">
        <v>11.6</v>
      </c>
      <c r="H19" s="6">
        <v>11.6</v>
      </c>
      <c r="I19" s="6">
        <v>11.6</v>
      </c>
      <c r="J19" s="6">
        <v>11.6</v>
      </c>
      <c r="K19" s="6">
        <v>11.6</v>
      </c>
      <c r="L19" s="6">
        <v>11.6</v>
      </c>
      <c r="M19" s="6">
        <v>11.6</v>
      </c>
      <c r="N19" s="6">
        <v>11.6</v>
      </c>
      <c r="O19" s="6">
        <v>11.6</v>
      </c>
      <c r="P19" s="6">
        <v>11.6</v>
      </c>
      <c r="Q19" s="6">
        <v>11.6</v>
      </c>
      <c r="R19" s="6">
        <v>11.6</v>
      </c>
      <c r="S19" s="6">
        <v>11.6</v>
      </c>
      <c r="T19" s="6">
        <v>11.6</v>
      </c>
      <c r="U19" s="6">
        <v>11.6</v>
      </c>
      <c r="V19" s="6">
        <v>11.6</v>
      </c>
      <c r="W19" s="6">
        <v>11.6</v>
      </c>
      <c r="X19" s="6">
        <v>11.6</v>
      </c>
      <c r="Y19" s="6">
        <v>9</v>
      </c>
      <c r="Z19" s="6">
        <v>9</v>
      </c>
      <c r="AA19" s="6">
        <v>9</v>
      </c>
      <c r="AB19" s="6">
        <v>9</v>
      </c>
      <c r="AC19" s="6">
        <v>9</v>
      </c>
      <c r="AD19" s="6">
        <v>9</v>
      </c>
      <c r="AE19" s="6">
        <v>8.6999999999999993</v>
      </c>
      <c r="AF19" s="6">
        <v>8.6999999999999993</v>
      </c>
      <c r="AG19" s="6">
        <v>8.6999999999999993</v>
      </c>
      <c r="AH19" s="6">
        <v>8.6999999999999993</v>
      </c>
      <c r="AI19" s="6">
        <v>9</v>
      </c>
      <c r="AJ19" s="6">
        <v>9</v>
      </c>
      <c r="AK19" s="6">
        <v>9</v>
      </c>
      <c r="AL19" s="6">
        <v>9</v>
      </c>
      <c r="AM19" s="6">
        <v>9</v>
      </c>
      <c r="AN19" s="6">
        <v>9</v>
      </c>
      <c r="AO19" s="6">
        <v>9</v>
      </c>
      <c r="AP19" s="6">
        <v>9</v>
      </c>
      <c r="AQ19" s="6">
        <v>9</v>
      </c>
      <c r="AR19" s="6">
        <v>9</v>
      </c>
      <c r="AS19" s="6">
        <v>9</v>
      </c>
      <c r="AT19" s="6">
        <v>9</v>
      </c>
      <c r="AU19" s="6">
        <v>9</v>
      </c>
      <c r="AV19" s="6">
        <v>9</v>
      </c>
      <c r="AW19" s="6">
        <v>9.0257425742574</v>
      </c>
      <c r="AX19" s="6">
        <v>11.6</v>
      </c>
      <c r="AY19" s="6">
        <v>11.6</v>
      </c>
      <c r="AZ19" s="6">
        <v>11.6</v>
      </c>
      <c r="BA19" s="6">
        <v>11.6</v>
      </c>
      <c r="BB19" s="6">
        <v>11.6</v>
      </c>
      <c r="BC19" s="6">
        <v>11.6</v>
      </c>
      <c r="BD19" s="6">
        <v>11.6</v>
      </c>
      <c r="BE19" s="6">
        <v>11.6</v>
      </c>
      <c r="BF19" s="6">
        <v>11.6</v>
      </c>
      <c r="BG19" s="6">
        <v>11.6</v>
      </c>
      <c r="BH19" s="6">
        <v>8.5</v>
      </c>
      <c r="BI19" s="6">
        <v>8.5</v>
      </c>
      <c r="BJ19" s="6">
        <v>8.5</v>
      </c>
      <c r="BK19" s="6">
        <v>8.5</v>
      </c>
      <c r="BL19" s="6">
        <v>8.5</v>
      </c>
      <c r="BM19" s="6">
        <v>8.5</v>
      </c>
      <c r="BN19" s="6">
        <v>8.5</v>
      </c>
      <c r="BO19" s="6">
        <v>8.5</v>
      </c>
      <c r="BP19" s="6">
        <v>8.5</v>
      </c>
      <c r="BQ19" s="6">
        <v>8.5</v>
      </c>
      <c r="BR19" s="6">
        <v>8.5</v>
      </c>
      <c r="BS19" s="6">
        <v>8.5</v>
      </c>
      <c r="BT19" s="6">
        <v>8.5</v>
      </c>
      <c r="BU19" s="6">
        <v>8.5</v>
      </c>
      <c r="BV19" s="6">
        <v>11.6</v>
      </c>
      <c r="BW19" s="6">
        <v>11.6</v>
      </c>
    </row>
    <row r="20" spans="1:75" x14ac:dyDescent="0.3">
      <c r="A20" s="1" t="s">
        <v>95</v>
      </c>
      <c r="B20" s="1" t="s">
        <v>22</v>
      </c>
      <c r="C20" s="5">
        <v>7290000211442</v>
      </c>
      <c r="D20" s="6">
        <v>10.9</v>
      </c>
      <c r="E20" s="6">
        <v>10.9</v>
      </c>
      <c r="F20" s="6">
        <v>10.9</v>
      </c>
      <c r="G20" s="6">
        <v>10.9</v>
      </c>
      <c r="H20" s="6">
        <v>10.9</v>
      </c>
      <c r="I20" s="6">
        <v>10.9</v>
      </c>
      <c r="J20" s="6">
        <v>10.9</v>
      </c>
      <c r="K20" s="6">
        <v>10.9</v>
      </c>
      <c r="L20" s="6">
        <v>10.9</v>
      </c>
      <c r="M20" s="6">
        <v>10.9</v>
      </c>
      <c r="N20" s="6">
        <v>10.9</v>
      </c>
      <c r="O20" s="6">
        <v>10.9</v>
      </c>
      <c r="P20" s="6">
        <v>10.9</v>
      </c>
      <c r="Q20" s="6">
        <v>10.9</v>
      </c>
      <c r="R20" s="6">
        <v>10</v>
      </c>
      <c r="S20" s="6">
        <v>10</v>
      </c>
      <c r="T20" s="6">
        <v>10</v>
      </c>
      <c r="U20" s="6">
        <v>10</v>
      </c>
      <c r="V20" s="6">
        <v>10</v>
      </c>
      <c r="W20" s="6">
        <v>10</v>
      </c>
      <c r="X20" s="6">
        <v>10</v>
      </c>
      <c r="Y20" s="6">
        <v>10</v>
      </c>
      <c r="Z20" s="6">
        <v>10</v>
      </c>
      <c r="AA20" s="6">
        <v>10</v>
      </c>
      <c r="AB20" s="6">
        <v>10</v>
      </c>
      <c r="AC20" s="6">
        <v>10</v>
      </c>
      <c r="AD20" s="6">
        <v>10</v>
      </c>
      <c r="AE20" s="6">
        <v>10</v>
      </c>
      <c r="AF20" s="6">
        <v>10</v>
      </c>
      <c r="AG20" s="6">
        <v>10</v>
      </c>
      <c r="AH20" s="6">
        <v>10</v>
      </c>
      <c r="AI20" s="6">
        <v>10</v>
      </c>
      <c r="AJ20" s="6">
        <v>10</v>
      </c>
      <c r="AK20" s="6">
        <v>10</v>
      </c>
      <c r="AL20" s="6">
        <v>10</v>
      </c>
      <c r="AM20" s="6">
        <v>10</v>
      </c>
      <c r="AN20" s="6">
        <v>10</v>
      </c>
      <c r="AO20" s="6">
        <v>10</v>
      </c>
      <c r="AP20" s="6">
        <v>10</v>
      </c>
      <c r="AQ20" s="6">
        <v>10</v>
      </c>
      <c r="AR20" s="6">
        <v>10</v>
      </c>
      <c r="AS20" s="6">
        <v>10</v>
      </c>
      <c r="AT20" s="6">
        <v>10</v>
      </c>
      <c r="AU20" s="6">
        <v>10</v>
      </c>
      <c r="AV20" s="6">
        <v>10</v>
      </c>
      <c r="AW20" s="6">
        <v>10</v>
      </c>
      <c r="AX20" s="6">
        <v>10.9</v>
      </c>
      <c r="AY20" s="6">
        <v>10</v>
      </c>
      <c r="AZ20" s="6">
        <v>10</v>
      </c>
      <c r="BA20" s="6">
        <v>10</v>
      </c>
      <c r="BB20" s="6">
        <v>10</v>
      </c>
      <c r="BC20" s="6">
        <v>10</v>
      </c>
      <c r="BD20" s="6">
        <v>10</v>
      </c>
      <c r="BE20" s="6">
        <v>10</v>
      </c>
      <c r="BF20" s="6">
        <v>10</v>
      </c>
      <c r="BG20" s="6">
        <v>10</v>
      </c>
      <c r="BH20" s="6">
        <v>10</v>
      </c>
      <c r="BI20" s="6">
        <v>10</v>
      </c>
      <c r="BJ20" s="6">
        <v>10</v>
      </c>
      <c r="BK20" s="6">
        <v>10</v>
      </c>
      <c r="BL20" s="6">
        <v>10</v>
      </c>
      <c r="BM20" s="6">
        <v>10</v>
      </c>
      <c r="BN20" s="6">
        <v>10</v>
      </c>
      <c r="BO20" s="6">
        <v>10</v>
      </c>
      <c r="BP20" s="6">
        <v>10</v>
      </c>
      <c r="BQ20" s="6">
        <v>10</v>
      </c>
      <c r="BR20" s="6">
        <v>10</v>
      </c>
      <c r="BS20" s="6">
        <v>10</v>
      </c>
      <c r="BT20" s="6">
        <v>10</v>
      </c>
      <c r="BU20" s="6">
        <v>10</v>
      </c>
      <c r="BV20" s="6">
        <v>10.9</v>
      </c>
      <c r="BW20" s="6">
        <v>10.9</v>
      </c>
    </row>
    <row r="21" spans="1:75" x14ac:dyDescent="0.3">
      <c r="A21" s="1" t="s">
        <v>95</v>
      </c>
      <c r="B21" s="1" t="s">
        <v>23</v>
      </c>
      <c r="C21" s="5">
        <v>7290003643004</v>
      </c>
      <c r="D21" s="6">
        <v>14.9</v>
      </c>
      <c r="E21" s="6">
        <v>14.9</v>
      </c>
      <c r="F21" s="6">
        <v>14.9</v>
      </c>
      <c r="G21" s="6">
        <v>14.9</v>
      </c>
      <c r="H21" s="6">
        <v>14.9</v>
      </c>
      <c r="I21" s="6">
        <v>14.9</v>
      </c>
      <c r="J21" s="6">
        <v>14.9</v>
      </c>
      <c r="K21" s="6">
        <v>14.9</v>
      </c>
      <c r="L21" s="6">
        <v>14.9</v>
      </c>
      <c r="M21" s="6">
        <v>14.9</v>
      </c>
      <c r="N21" s="6">
        <v>14.9</v>
      </c>
      <c r="O21" s="6">
        <v>14.9</v>
      </c>
      <c r="P21" s="6">
        <v>14.9</v>
      </c>
      <c r="Q21" s="6">
        <v>14.9</v>
      </c>
      <c r="R21" s="6">
        <v>14.9</v>
      </c>
      <c r="S21" s="6">
        <v>14.9</v>
      </c>
      <c r="T21" s="6">
        <v>14.9</v>
      </c>
      <c r="U21" s="6">
        <v>14.9</v>
      </c>
      <c r="V21" s="6">
        <v>14.9</v>
      </c>
      <c r="W21" s="6">
        <v>14.9</v>
      </c>
      <c r="X21" s="6">
        <v>14.9</v>
      </c>
      <c r="Y21" s="6">
        <v>14.9</v>
      </c>
      <c r="Z21" s="6">
        <v>14.9</v>
      </c>
      <c r="AA21" s="6">
        <v>14.9</v>
      </c>
      <c r="AB21" s="6">
        <v>14.9</v>
      </c>
      <c r="AC21" s="6">
        <v>14.9</v>
      </c>
      <c r="AD21" s="6">
        <v>14.9</v>
      </c>
      <c r="AE21" s="6">
        <v>14.9</v>
      </c>
      <c r="AF21" s="6">
        <v>14.9</v>
      </c>
      <c r="AG21" s="6">
        <v>14.9</v>
      </c>
      <c r="AH21" s="6">
        <v>14.9</v>
      </c>
      <c r="AI21" s="6">
        <v>14.9</v>
      </c>
      <c r="AJ21" s="6">
        <v>14.9</v>
      </c>
      <c r="AK21" s="6">
        <v>14.9</v>
      </c>
      <c r="AL21" s="6">
        <v>14.9</v>
      </c>
      <c r="AM21" s="6">
        <v>14.9</v>
      </c>
      <c r="AN21" s="6">
        <v>14.9</v>
      </c>
      <c r="AO21" s="6">
        <v>14.9</v>
      </c>
      <c r="AP21" s="6">
        <v>14.9</v>
      </c>
      <c r="AQ21" s="6">
        <v>14.9</v>
      </c>
      <c r="AR21" s="6">
        <v>14.9</v>
      </c>
      <c r="AS21" s="6">
        <v>14.9</v>
      </c>
      <c r="AT21" s="6">
        <v>14.9</v>
      </c>
      <c r="AU21" s="6">
        <v>14.9</v>
      </c>
      <c r="AV21" s="6">
        <v>14.9</v>
      </c>
      <c r="AW21" s="6">
        <v>14.9</v>
      </c>
      <c r="AX21" s="6">
        <v>14.9</v>
      </c>
      <c r="AY21" s="6">
        <v>14.9</v>
      </c>
      <c r="AZ21" s="6">
        <v>14.9</v>
      </c>
      <c r="BA21" s="6">
        <v>14.9</v>
      </c>
      <c r="BB21" s="6">
        <v>14.9</v>
      </c>
      <c r="BC21" s="6">
        <v>14.9</v>
      </c>
      <c r="BD21" s="6">
        <v>14.9</v>
      </c>
      <c r="BE21" s="6">
        <v>14.9</v>
      </c>
      <c r="BF21" s="6">
        <v>14.9</v>
      </c>
      <c r="BG21" s="6">
        <v>14.9</v>
      </c>
      <c r="BH21" s="6">
        <v>14.9</v>
      </c>
      <c r="BI21" s="6">
        <v>14.9</v>
      </c>
      <c r="BJ21" s="6">
        <v>14.9</v>
      </c>
      <c r="BK21" s="6">
        <v>14.9</v>
      </c>
      <c r="BL21" s="6">
        <v>14.9</v>
      </c>
      <c r="BM21" s="6">
        <v>14.9</v>
      </c>
      <c r="BN21" s="6">
        <v>14.9</v>
      </c>
      <c r="BO21" s="6">
        <v>14.9</v>
      </c>
      <c r="BP21" s="6">
        <v>14.9</v>
      </c>
      <c r="BQ21" s="6">
        <v>14.9</v>
      </c>
      <c r="BR21" s="6">
        <v>14.9</v>
      </c>
      <c r="BS21" s="6">
        <v>14.9</v>
      </c>
      <c r="BT21" s="6">
        <v>14.9</v>
      </c>
      <c r="BU21" s="6">
        <v>14.9</v>
      </c>
      <c r="BV21" s="6">
        <v>14.9</v>
      </c>
      <c r="BW21" s="6">
        <v>14.9</v>
      </c>
    </row>
    <row r="22" spans="1:75" x14ac:dyDescent="0.3">
      <c r="A22" s="1" t="s">
        <v>95</v>
      </c>
      <c r="B22" s="1" t="s">
        <v>24</v>
      </c>
      <c r="C22" s="5">
        <v>8901537024014</v>
      </c>
      <c r="D22" s="6">
        <v>13.9</v>
      </c>
      <c r="E22" s="6">
        <v>13.9</v>
      </c>
      <c r="F22" s="6">
        <v>13.9</v>
      </c>
      <c r="G22" s="6">
        <v>13.9</v>
      </c>
      <c r="H22" s="6">
        <v>13.9</v>
      </c>
      <c r="I22" s="6">
        <v>13.9</v>
      </c>
      <c r="J22" s="6">
        <v>13.9</v>
      </c>
      <c r="K22" s="6">
        <v>13.9</v>
      </c>
      <c r="L22" s="6">
        <v>13.9</v>
      </c>
      <c r="M22" s="6">
        <v>13.9</v>
      </c>
      <c r="N22" s="6">
        <v>13.9</v>
      </c>
      <c r="O22" s="6">
        <v>13.9</v>
      </c>
      <c r="P22" s="6">
        <v>13.9</v>
      </c>
      <c r="Q22" s="6">
        <v>13.9</v>
      </c>
      <c r="R22" s="6">
        <v>13.9</v>
      </c>
      <c r="S22" s="6">
        <v>13.9</v>
      </c>
      <c r="T22" s="6">
        <v>13.9</v>
      </c>
      <c r="U22" s="6">
        <v>13.9</v>
      </c>
      <c r="V22" s="6">
        <v>13.9</v>
      </c>
      <c r="W22" s="6">
        <v>13.9</v>
      </c>
      <c r="X22" s="6">
        <v>13.9</v>
      </c>
      <c r="Y22" s="6">
        <v>13.9</v>
      </c>
      <c r="Z22" s="6">
        <v>13.9</v>
      </c>
      <c r="AA22" s="6">
        <v>13.9</v>
      </c>
      <c r="AB22" s="6">
        <v>13.9</v>
      </c>
      <c r="AC22" s="6">
        <v>13.9</v>
      </c>
      <c r="AD22" s="6">
        <v>13.9</v>
      </c>
      <c r="AE22" s="6">
        <v>13.9</v>
      </c>
      <c r="AF22" s="6">
        <v>13.9</v>
      </c>
      <c r="AG22" s="6">
        <v>13.9</v>
      </c>
      <c r="AH22" s="6">
        <v>13.9</v>
      </c>
      <c r="AI22" s="6">
        <v>13.9</v>
      </c>
      <c r="AJ22" s="6">
        <v>13.9</v>
      </c>
      <c r="AK22" s="6">
        <v>13.9</v>
      </c>
      <c r="AL22" s="6">
        <v>13.9</v>
      </c>
      <c r="AM22" s="6">
        <v>13.9</v>
      </c>
      <c r="AN22" s="6">
        <v>13.9</v>
      </c>
      <c r="AO22" s="6">
        <v>13.9</v>
      </c>
      <c r="AP22" s="6">
        <v>13.9</v>
      </c>
      <c r="AQ22" s="6">
        <v>13.9</v>
      </c>
      <c r="AR22" s="6">
        <v>13.9</v>
      </c>
      <c r="AS22" s="6">
        <v>13.9</v>
      </c>
      <c r="AT22" s="6">
        <v>13.9</v>
      </c>
      <c r="AU22" s="6">
        <v>13.9</v>
      </c>
      <c r="AV22" s="6">
        <v>13.9</v>
      </c>
      <c r="AW22" s="6">
        <v>13.9</v>
      </c>
      <c r="AX22" s="6">
        <v>13.9</v>
      </c>
      <c r="AY22" s="6">
        <v>13.9</v>
      </c>
      <c r="AZ22" s="6">
        <v>13.9</v>
      </c>
      <c r="BA22" s="6">
        <v>13.9</v>
      </c>
      <c r="BB22" s="6">
        <v>13.9</v>
      </c>
      <c r="BC22" s="6">
        <v>13.9</v>
      </c>
      <c r="BD22" s="6">
        <v>13.9</v>
      </c>
      <c r="BE22" s="6">
        <v>13.9</v>
      </c>
      <c r="BF22" s="6">
        <v>13.9</v>
      </c>
      <c r="BG22" s="6">
        <v>13.9</v>
      </c>
      <c r="BH22" s="6">
        <v>13.9</v>
      </c>
      <c r="BI22" s="6">
        <v>13.9</v>
      </c>
      <c r="BJ22" s="6">
        <v>13.9</v>
      </c>
      <c r="BK22" s="6">
        <v>13.9</v>
      </c>
      <c r="BL22" s="6">
        <v>13.9</v>
      </c>
      <c r="BM22" s="6">
        <v>13.9</v>
      </c>
      <c r="BN22" s="6">
        <v>13.9</v>
      </c>
      <c r="BO22" s="6">
        <v>13.9</v>
      </c>
      <c r="BP22" s="6">
        <v>13.9</v>
      </c>
      <c r="BQ22" s="6">
        <v>13.9</v>
      </c>
      <c r="BR22" s="6">
        <v>13.9</v>
      </c>
      <c r="BS22" s="6">
        <v>13.9</v>
      </c>
      <c r="BT22" s="6">
        <v>13.9</v>
      </c>
      <c r="BU22" s="6">
        <v>13.9</v>
      </c>
      <c r="BV22" s="6">
        <v>13.9</v>
      </c>
      <c r="BW22" s="6">
        <v>13.9</v>
      </c>
    </row>
    <row r="23" spans="1:75" x14ac:dyDescent="0.3">
      <c r="A23" s="1" t="s">
        <v>95</v>
      </c>
      <c r="B23" s="1" t="s">
        <v>25</v>
      </c>
      <c r="C23" s="5">
        <v>7290100700396</v>
      </c>
      <c r="D23" s="6">
        <v>11</v>
      </c>
      <c r="E23" s="6">
        <v>11</v>
      </c>
      <c r="F23" s="6">
        <v>11</v>
      </c>
      <c r="G23" s="6">
        <v>11</v>
      </c>
      <c r="H23" s="6">
        <v>11</v>
      </c>
      <c r="I23" s="6">
        <v>11</v>
      </c>
      <c r="J23" s="6">
        <v>11</v>
      </c>
      <c r="K23" s="6">
        <v>11</v>
      </c>
      <c r="L23" s="6">
        <v>11</v>
      </c>
      <c r="M23" s="6">
        <v>11</v>
      </c>
      <c r="N23" s="6">
        <v>11</v>
      </c>
      <c r="O23" s="6">
        <v>11</v>
      </c>
      <c r="P23" s="6">
        <v>11</v>
      </c>
      <c r="Q23" s="6">
        <v>11</v>
      </c>
      <c r="R23" s="6">
        <v>10</v>
      </c>
      <c r="S23" s="6">
        <v>10</v>
      </c>
      <c r="T23" s="6">
        <v>10</v>
      </c>
      <c r="U23" s="6">
        <v>10</v>
      </c>
      <c r="V23" s="6">
        <v>10</v>
      </c>
      <c r="W23" s="6">
        <v>10</v>
      </c>
      <c r="X23" s="6">
        <v>10</v>
      </c>
      <c r="Y23" s="6">
        <v>10</v>
      </c>
      <c r="Z23" s="6">
        <v>10</v>
      </c>
      <c r="AA23" s="6">
        <v>10</v>
      </c>
      <c r="AB23" s="6">
        <v>10</v>
      </c>
      <c r="AC23" s="6">
        <v>10</v>
      </c>
      <c r="AD23" s="6">
        <v>10</v>
      </c>
      <c r="AE23" s="6">
        <v>10</v>
      </c>
      <c r="AF23" s="6">
        <v>10</v>
      </c>
      <c r="AG23" s="6">
        <v>10</v>
      </c>
      <c r="AH23" s="6">
        <v>10</v>
      </c>
      <c r="AI23" s="6">
        <v>10</v>
      </c>
      <c r="AJ23" s="6">
        <v>10</v>
      </c>
      <c r="AK23" s="6">
        <v>10</v>
      </c>
      <c r="AL23" s="6">
        <v>10</v>
      </c>
      <c r="AM23" s="6">
        <v>10</v>
      </c>
      <c r="AN23" s="6">
        <v>10</v>
      </c>
      <c r="AO23" s="6">
        <v>10</v>
      </c>
      <c r="AP23" s="6">
        <v>10</v>
      </c>
      <c r="AQ23" s="6">
        <v>10</v>
      </c>
      <c r="AR23" s="6">
        <v>10</v>
      </c>
      <c r="AS23" s="6">
        <v>10</v>
      </c>
      <c r="AT23" s="6">
        <v>10</v>
      </c>
      <c r="AU23" s="6">
        <v>10</v>
      </c>
      <c r="AV23" s="6">
        <v>10</v>
      </c>
      <c r="AW23" s="6">
        <v>10</v>
      </c>
      <c r="AX23" s="6">
        <v>11.9</v>
      </c>
      <c r="AY23" s="6">
        <v>10</v>
      </c>
      <c r="AZ23" s="6">
        <v>10</v>
      </c>
      <c r="BA23" s="6">
        <v>10</v>
      </c>
      <c r="BB23" s="6">
        <v>10</v>
      </c>
      <c r="BC23" s="6">
        <v>10</v>
      </c>
      <c r="BD23" s="6">
        <v>10</v>
      </c>
      <c r="BE23" s="6">
        <v>10</v>
      </c>
      <c r="BF23" s="6">
        <v>10</v>
      </c>
      <c r="BG23" s="6">
        <v>10</v>
      </c>
      <c r="BH23" s="6">
        <v>10</v>
      </c>
      <c r="BI23" s="6">
        <v>10</v>
      </c>
      <c r="BJ23" s="6">
        <v>10</v>
      </c>
      <c r="BK23" s="6">
        <v>10</v>
      </c>
      <c r="BL23" s="6">
        <v>10</v>
      </c>
      <c r="BM23" s="6">
        <v>10</v>
      </c>
      <c r="BN23" s="6">
        <v>10</v>
      </c>
      <c r="BO23" s="6">
        <v>10</v>
      </c>
      <c r="BP23" s="6">
        <v>10</v>
      </c>
      <c r="BQ23" s="6">
        <v>10</v>
      </c>
      <c r="BR23" s="6">
        <v>10</v>
      </c>
      <c r="BS23" s="6">
        <v>11.9</v>
      </c>
      <c r="BT23" s="6">
        <v>11</v>
      </c>
      <c r="BU23" s="6">
        <v>11</v>
      </c>
      <c r="BV23" s="6">
        <v>11</v>
      </c>
      <c r="BW23" s="6">
        <v>11</v>
      </c>
    </row>
    <row r="24" spans="1:75" x14ac:dyDescent="0.3">
      <c r="A24" s="1" t="s">
        <v>95</v>
      </c>
      <c r="B24" s="1" t="s">
        <v>26</v>
      </c>
      <c r="C24" s="5">
        <v>7290000057118</v>
      </c>
      <c r="D24" s="6">
        <v>24.1</v>
      </c>
      <c r="E24" s="6">
        <v>24.1</v>
      </c>
      <c r="F24" s="6">
        <v>24.1</v>
      </c>
      <c r="G24" s="6">
        <v>24.1</v>
      </c>
      <c r="H24" s="6">
        <v>24.1</v>
      </c>
      <c r="I24" s="6">
        <v>24.1</v>
      </c>
      <c r="J24" s="6">
        <v>24.08</v>
      </c>
      <c r="K24" s="6">
        <v>24.08</v>
      </c>
      <c r="L24" s="6">
        <v>24.08</v>
      </c>
      <c r="M24" s="6">
        <v>24.08</v>
      </c>
      <c r="N24" s="6">
        <v>24.08</v>
      </c>
      <c r="O24" s="6">
        <v>24.1</v>
      </c>
      <c r="P24" s="6">
        <v>24.1</v>
      </c>
      <c r="Q24" s="6">
        <v>24.1</v>
      </c>
      <c r="R24" s="6">
        <v>24.1</v>
      </c>
      <c r="S24" s="6">
        <v>24.1</v>
      </c>
      <c r="T24" s="6">
        <v>24.1</v>
      </c>
      <c r="U24" s="6">
        <v>24.1</v>
      </c>
      <c r="V24" s="6">
        <v>24.1</v>
      </c>
      <c r="W24" s="6">
        <v>24.1</v>
      </c>
      <c r="X24" s="6">
        <v>24.1</v>
      </c>
      <c r="Y24" s="6">
        <v>24.1</v>
      </c>
      <c r="Z24" s="6">
        <v>24.1</v>
      </c>
      <c r="AA24" s="6">
        <v>24.1</v>
      </c>
      <c r="AB24" s="6">
        <v>24.1</v>
      </c>
      <c r="AC24" s="6">
        <v>24.1</v>
      </c>
      <c r="AD24" s="6">
        <v>24.1</v>
      </c>
      <c r="AE24" s="6">
        <v>24.1</v>
      </c>
      <c r="AF24" s="6">
        <v>24.1</v>
      </c>
      <c r="AG24" s="6">
        <v>24.1</v>
      </c>
      <c r="AH24" s="6">
        <v>24.1</v>
      </c>
      <c r="AI24" s="6">
        <v>24.1</v>
      </c>
      <c r="AJ24" s="6">
        <v>24.1</v>
      </c>
      <c r="AK24" s="6">
        <v>24.1</v>
      </c>
      <c r="AL24" s="6">
        <v>24.1</v>
      </c>
      <c r="AM24" s="6">
        <v>24.1</v>
      </c>
      <c r="AN24" s="6">
        <v>24.1</v>
      </c>
      <c r="AO24" s="6">
        <v>24.1</v>
      </c>
      <c r="AP24" s="6">
        <v>24.1</v>
      </c>
      <c r="AQ24" s="6">
        <v>24.1</v>
      </c>
      <c r="AR24" s="6">
        <v>24.1</v>
      </c>
      <c r="AS24" s="6">
        <v>24.1</v>
      </c>
      <c r="AT24" s="6">
        <v>24.1</v>
      </c>
      <c r="AU24" s="6">
        <v>24.1</v>
      </c>
      <c r="AV24" s="6">
        <v>24.1</v>
      </c>
      <c r="AW24" s="6">
        <v>24.1</v>
      </c>
      <c r="AX24" s="6">
        <v>24.1</v>
      </c>
      <c r="AY24" s="6">
        <v>24.1</v>
      </c>
      <c r="AZ24" s="6">
        <v>24.06</v>
      </c>
      <c r="BA24" s="6">
        <v>24.06</v>
      </c>
      <c r="BB24" s="6">
        <v>24.06</v>
      </c>
      <c r="BC24" s="6">
        <v>24.06</v>
      </c>
      <c r="BD24" s="6">
        <v>24.06</v>
      </c>
      <c r="BE24" s="6">
        <v>24.1</v>
      </c>
      <c r="BF24" s="6">
        <v>24.1</v>
      </c>
      <c r="BG24" s="6">
        <v>24.1</v>
      </c>
      <c r="BH24" s="6">
        <v>24.1</v>
      </c>
      <c r="BI24" s="6">
        <v>24.1</v>
      </c>
      <c r="BJ24" s="6">
        <v>24.1</v>
      </c>
      <c r="BK24" s="6">
        <v>24.1</v>
      </c>
      <c r="BL24" s="6">
        <v>24.1</v>
      </c>
      <c r="BM24" s="6">
        <v>24.06</v>
      </c>
      <c r="BN24" s="6">
        <v>24.06</v>
      </c>
      <c r="BO24" s="6">
        <v>24.06</v>
      </c>
      <c r="BP24" s="6">
        <v>24.06</v>
      </c>
      <c r="BQ24" s="6">
        <v>24.06</v>
      </c>
      <c r="BR24" s="6">
        <v>24.1</v>
      </c>
      <c r="BS24" s="6">
        <v>24.1</v>
      </c>
      <c r="BT24" s="6">
        <v>24.1</v>
      </c>
      <c r="BU24" s="6">
        <v>24.1</v>
      </c>
      <c r="BV24" s="6">
        <v>24.1</v>
      </c>
      <c r="BW24" s="6">
        <v>24.1</v>
      </c>
    </row>
    <row r="25" spans="1:75" x14ac:dyDescent="0.3">
      <c r="A25" s="1" t="s">
        <v>95</v>
      </c>
      <c r="B25" s="1" t="s">
        <v>27</v>
      </c>
      <c r="C25" s="5">
        <v>7290102394463</v>
      </c>
      <c r="D25" s="6">
        <v>30.78</v>
      </c>
      <c r="E25" s="6">
        <v>30.78</v>
      </c>
      <c r="F25" s="6">
        <v>30.78</v>
      </c>
      <c r="G25" s="6">
        <v>30.78</v>
      </c>
      <c r="H25" s="6">
        <v>30.888888888888999</v>
      </c>
      <c r="I25" s="6">
        <v>30.888888888888999</v>
      </c>
      <c r="J25" s="6">
        <v>30.888888888888999</v>
      </c>
      <c r="K25" s="6">
        <v>30.89</v>
      </c>
      <c r="L25" s="6">
        <v>30.89</v>
      </c>
      <c r="M25" s="6">
        <v>30.888888888888999</v>
      </c>
      <c r="N25" s="6">
        <v>30.888888888888999</v>
      </c>
      <c r="O25" s="6">
        <v>30.89</v>
      </c>
      <c r="P25" s="6">
        <v>31</v>
      </c>
      <c r="Q25" s="6">
        <v>31</v>
      </c>
      <c r="R25" s="6">
        <v>31</v>
      </c>
      <c r="S25" s="6">
        <v>31</v>
      </c>
      <c r="T25" s="6">
        <v>31</v>
      </c>
      <c r="U25" s="6">
        <v>31</v>
      </c>
      <c r="V25" s="6">
        <v>31</v>
      </c>
      <c r="W25" s="6">
        <v>31</v>
      </c>
      <c r="X25" s="6">
        <v>31</v>
      </c>
      <c r="Y25" s="6">
        <v>31</v>
      </c>
      <c r="Z25" s="6">
        <v>31</v>
      </c>
      <c r="AA25" s="6">
        <v>31</v>
      </c>
      <c r="AB25" s="6">
        <v>31</v>
      </c>
      <c r="AC25" s="6">
        <v>31</v>
      </c>
      <c r="AD25" s="6">
        <v>31</v>
      </c>
      <c r="AE25" s="6">
        <v>31</v>
      </c>
      <c r="AF25" s="6">
        <v>31</v>
      </c>
      <c r="AG25" s="6">
        <v>31</v>
      </c>
      <c r="AH25" s="6">
        <v>31</v>
      </c>
      <c r="AI25" s="6">
        <v>31</v>
      </c>
      <c r="AJ25" s="6">
        <v>31</v>
      </c>
      <c r="AK25" s="6">
        <v>31</v>
      </c>
      <c r="AL25" s="6">
        <v>31</v>
      </c>
      <c r="AM25" s="6">
        <v>31</v>
      </c>
      <c r="AN25" s="6">
        <v>31</v>
      </c>
      <c r="AO25" s="6">
        <v>31</v>
      </c>
      <c r="AP25" s="6">
        <v>31</v>
      </c>
      <c r="AQ25" s="6">
        <v>31</v>
      </c>
      <c r="AR25" s="6">
        <v>31</v>
      </c>
      <c r="AS25" s="6">
        <v>31</v>
      </c>
      <c r="AT25" s="6">
        <v>31</v>
      </c>
      <c r="AU25" s="6">
        <v>31</v>
      </c>
      <c r="AV25" s="6">
        <v>31</v>
      </c>
      <c r="AW25" s="6">
        <v>31</v>
      </c>
      <c r="AX25" s="6">
        <v>31</v>
      </c>
      <c r="AY25" s="6">
        <v>31</v>
      </c>
      <c r="AZ25" s="6">
        <v>31</v>
      </c>
      <c r="BA25" s="6">
        <v>31</v>
      </c>
      <c r="BB25" s="6">
        <v>31</v>
      </c>
      <c r="BC25" s="6">
        <v>31</v>
      </c>
      <c r="BD25" s="6">
        <v>31</v>
      </c>
      <c r="BE25" s="6">
        <v>31</v>
      </c>
      <c r="BF25" s="6">
        <v>31</v>
      </c>
      <c r="BG25" s="6">
        <v>31</v>
      </c>
      <c r="BH25" s="6">
        <v>31</v>
      </c>
      <c r="BI25" s="6">
        <v>31</v>
      </c>
      <c r="BJ25" s="6">
        <v>31</v>
      </c>
      <c r="BK25" s="6">
        <v>31</v>
      </c>
      <c r="BL25" s="6">
        <v>31</v>
      </c>
      <c r="BM25" s="6">
        <v>31</v>
      </c>
      <c r="BN25" s="6">
        <v>31</v>
      </c>
      <c r="BO25" s="6">
        <v>31</v>
      </c>
      <c r="BP25" s="6">
        <v>31</v>
      </c>
      <c r="BQ25" s="6">
        <v>31</v>
      </c>
      <c r="BR25" s="6">
        <v>31</v>
      </c>
      <c r="BS25" s="6">
        <v>31</v>
      </c>
      <c r="BT25" s="6">
        <v>31</v>
      </c>
      <c r="BU25" s="6">
        <v>31</v>
      </c>
      <c r="BV25" s="6">
        <v>31</v>
      </c>
      <c r="BW25" s="6">
        <v>31</v>
      </c>
    </row>
    <row r="26" spans="1:75" x14ac:dyDescent="0.3">
      <c r="A26" s="1" t="s">
        <v>95</v>
      </c>
      <c r="B26" s="1" t="s">
        <v>28</v>
      </c>
      <c r="C26" s="5">
        <v>7290000111186</v>
      </c>
      <c r="D26" s="6">
        <v>11.5</v>
      </c>
      <c r="E26" s="6">
        <v>11.5</v>
      </c>
      <c r="F26" s="6">
        <v>11.5</v>
      </c>
      <c r="G26" s="6">
        <v>11.5</v>
      </c>
      <c r="H26" s="6">
        <v>11.5</v>
      </c>
      <c r="I26" s="6">
        <v>11.5</v>
      </c>
      <c r="J26" s="6">
        <v>11.5</v>
      </c>
      <c r="K26" s="6">
        <v>11.5</v>
      </c>
      <c r="L26" s="6">
        <v>11.5</v>
      </c>
      <c r="M26" s="6">
        <v>11.5</v>
      </c>
      <c r="N26" s="6">
        <v>11.5</v>
      </c>
      <c r="O26" s="6">
        <v>11.5</v>
      </c>
      <c r="P26" s="6">
        <v>11.5</v>
      </c>
      <c r="Q26" s="6">
        <v>11.5</v>
      </c>
      <c r="R26" s="6">
        <v>11.5</v>
      </c>
      <c r="S26" s="6">
        <v>11.5</v>
      </c>
      <c r="T26" s="6">
        <v>11.5</v>
      </c>
      <c r="U26" s="6">
        <v>11.5</v>
      </c>
      <c r="V26" s="6">
        <v>11.5</v>
      </c>
      <c r="W26" s="6">
        <v>11.5</v>
      </c>
      <c r="X26" s="6">
        <v>11.5</v>
      </c>
      <c r="Y26" s="6">
        <v>11.5</v>
      </c>
      <c r="Z26" s="6">
        <v>11.5</v>
      </c>
      <c r="AA26" s="6">
        <v>11.5</v>
      </c>
      <c r="AB26" s="6">
        <v>11.5</v>
      </c>
      <c r="AC26" s="6">
        <v>11.5</v>
      </c>
      <c r="AD26" s="6">
        <v>11.5</v>
      </c>
      <c r="AE26" s="6">
        <v>11.5</v>
      </c>
      <c r="AF26" s="6">
        <v>11.5</v>
      </c>
      <c r="AG26" s="6">
        <v>11.5</v>
      </c>
      <c r="AH26" s="6">
        <v>11.5</v>
      </c>
      <c r="AI26" s="6">
        <v>11.5</v>
      </c>
      <c r="AJ26" s="6">
        <v>11.5</v>
      </c>
      <c r="AK26" s="6">
        <v>11.5</v>
      </c>
      <c r="AL26" s="6">
        <v>11.5</v>
      </c>
      <c r="AM26" s="6">
        <v>11.5</v>
      </c>
      <c r="AN26" s="6">
        <v>11.5</v>
      </c>
      <c r="AO26" s="6">
        <v>11.5</v>
      </c>
      <c r="AP26" s="6">
        <v>11.5</v>
      </c>
      <c r="AQ26" s="6">
        <v>11.5</v>
      </c>
      <c r="AR26" s="6">
        <v>11.5</v>
      </c>
      <c r="AS26" s="6">
        <v>11.5</v>
      </c>
      <c r="AT26" s="6">
        <v>11.5</v>
      </c>
      <c r="AU26" s="6">
        <v>11.5</v>
      </c>
      <c r="AV26" s="6">
        <v>11.5</v>
      </c>
      <c r="AW26" s="6">
        <v>11.5</v>
      </c>
      <c r="AX26" s="6">
        <v>11.5</v>
      </c>
      <c r="AY26" s="6">
        <v>11.5</v>
      </c>
      <c r="AZ26" s="6">
        <v>11.5</v>
      </c>
      <c r="BA26" s="6">
        <v>11.5</v>
      </c>
      <c r="BB26" s="6">
        <v>11.5</v>
      </c>
      <c r="BC26" s="6">
        <v>11.5</v>
      </c>
      <c r="BD26" s="6">
        <v>11.5</v>
      </c>
      <c r="BE26" s="6">
        <v>11.5</v>
      </c>
      <c r="BF26" s="6">
        <v>11.5</v>
      </c>
      <c r="BG26" s="6">
        <v>11.5</v>
      </c>
      <c r="BH26" s="6">
        <v>11.5</v>
      </c>
      <c r="BI26" s="6">
        <v>11.5</v>
      </c>
      <c r="BJ26" s="6">
        <v>11.5</v>
      </c>
      <c r="BK26" s="6">
        <v>11.5</v>
      </c>
      <c r="BL26" s="6">
        <v>11.5</v>
      </c>
      <c r="BM26" s="6">
        <v>11.5</v>
      </c>
      <c r="BN26" s="6">
        <v>11.5</v>
      </c>
      <c r="BO26" s="6">
        <v>11.5</v>
      </c>
      <c r="BP26" s="6">
        <v>11.5</v>
      </c>
      <c r="BQ26" s="6">
        <v>11.5</v>
      </c>
      <c r="BR26" s="6">
        <v>11.5</v>
      </c>
      <c r="BS26" s="6">
        <v>11.5</v>
      </c>
      <c r="BT26" s="6">
        <v>11.5</v>
      </c>
      <c r="BU26" s="6">
        <v>11.5</v>
      </c>
      <c r="BV26" s="6">
        <v>11.5</v>
      </c>
      <c r="BW26" s="6">
        <v>11.5</v>
      </c>
    </row>
    <row r="27" spans="1:75" x14ac:dyDescent="0.3">
      <c r="A27" s="1" t="s">
        <v>95</v>
      </c>
      <c r="B27" s="1" t="s">
        <v>29</v>
      </c>
      <c r="C27" s="5">
        <v>7290113192539</v>
      </c>
      <c r="D27" s="6">
        <v>7.6</v>
      </c>
      <c r="E27" s="6">
        <v>7.6</v>
      </c>
      <c r="F27" s="6">
        <v>7.6</v>
      </c>
      <c r="G27" s="6">
        <v>7.6</v>
      </c>
      <c r="H27" s="6">
        <v>7.6</v>
      </c>
      <c r="I27" s="6">
        <v>7.6</v>
      </c>
      <c r="J27" s="6">
        <v>7.6</v>
      </c>
      <c r="K27" s="6">
        <v>7.6</v>
      </c>
      <c r="L27" s="6">
        <v>7.6</v>
      </c>
      <c r="M27" s="6">
        <v>7.6</v>
      </c>
      <c r="N27" s="6">
        <v>7.6</v>
      </c>
      <c r="O27" s="6">
        <v>7.6</v>
      </c>
      <c r="P27" s="6">
        <v>7.6</v>
      </c>
      <c r="Q27" s="6">
        <v>7.6</v>
      </c>
      <c r="R27" s="6">
        <v>7.6</v>
      </c>
      <c r="S27" s="6">
        <v>7.6</v>
      </c>
      <c r="T27" s="6">
        <v>7.6</v>
      </c>
      <c r="U27" s="6">
        <v>7.6</v>
      </c>
      <c r="V27" s="6">
        <v>7.6</v>
      </c>
      <c r="W27" s="6">
        <v>7.6</v>
      </c>
      <c r="X27" s="6">
        <v>7.6</v>
      </c>
      <c r="Y27" s="6">
        <v>7.6</v>
      </c>
      <c r="Z27" s="6">
        <v>7.6</v>
      </c>
      <c r="AA27" s="6">
        <v>7.6</v>
      </c>
      <c r="AB27" s="6">
        <v>7.6</v>
      </c>
      <c r="AC27" s="6">
        <v>7.6</v>
      </c>
      <c r="AD27" s="6">
        <v>7.6</v>
      </c>
      <c r="AE27" s="6">
        <v>7.6</v>
      </c>
      <c r="AF27" s="6">
        <v>7.6</v>
      </c>
      <c r="AG27" s="6">
        <v>7.6</v>
      </c>
      <c r="AH27" s="6">
        <v>7.6</v>
      </c>
      <c r="AI27" s="6">
        <v>7.6</v>
      </c>
      <c r="AJ27" s="6">
        <v>7.6</v>
      </c>
      <c r="AK27" s="6">
        <v>7.6</v>
      </c>
      <c r="AL27" s="6">
        <v>7.6</v>
      </c>
      <c r="AM27" s="6">
        <v>7.6</v>
      </c>
      <c r="AN27" s="6">
        <v>7.6</v>
      </c>
      <c r="AO27" s="6">
        <v>7.6</v>
      </c>
      <c r="AP27" s="6">
        <v>7.6</v>
      </c>
      <c r="AQ27" s="6">
        <v>7.6</v>
      </c>
      <c r="AR27" s="6">
        <v>7.6</v>
      </c>
      <c r="AS27" s="6">
        <v>7.6</v>
      </c>
      <c r="AT27" s="6">
        <v>7.6</v>
      </c>
      <c r="AU27" s="6">
        <v>7.6</v>
      </c>
      <c r="AV27" s="6">
        <v>7.6</v>
      </c>
      <c r="AW27" s="6">
        <v>7.6</v>
      </c>
      <c r="AX27" s="6">
        <v>7.6</v>
      </c>
      <c r="AY27" s="6">
        <v>7.6</v>
      </c>
      <c r="AZ27" s="6">
        <v>7.6</v>
      </c>
      <c r="BA27" s="6">
        <v>7.6</v>
      </c>
      <c r="BB27" s="6">
        <v>7.6</v>
      </c>
      <c r="BC27" s="6">
        <v>7.6</v>
      </c>
      <c r="BD27" s="6">
        <v>7.6</v>
      </c>
      <c r="BE27" s="6">
        <v>7.6</v>
      </c>
      <c r="BF27" s="6">
        <v>7.6</v>
      </c>
      <c r="BG27" s="6">
        <v>7.6</v>
      </c>
      <c r="BH27" s="6">
        <v>7.6</v>
      </c>
      <c r="BI27" s="6">
        <v>7.6</v>
      </c>
      <c r="BJ27" s="6">
        <v>7.6</v>
      </c>
      <c r="BK27" s="6">
        <v>7.6</v>
      </c>
      <c r="BL27" s="6">
        <v>7.6</v>
      </c>
      <c r="BM27" s="6">
        <v>7.6</v>
      </c>
      <c r="BN27" s="6">
        <v>7.6</v>
      </c>
      <c r="BO27" s="6">
        <v>7.6</v>
      </c>
      <c r="BP27" s="6">
        <v>7.6</v>
      </c>
      <c r="BQ27" s="6">
        <v>7.6</v>
      </c>
      <c r="BR27" s="6">
        <v>7.6</v>
      </c>
      <c r="BS27" s="6">
        <v>7.6</v>
      </c>
      <c r="BT27" s="6">
        <v>7.6</v>
      </c>
      <c r="BU27" s="6">
        <v>7.6</v>
      </c>
      <c r="BV27" s="6">
        <v>7.6</v>
      </c>
      <c r="BW27" s="6">
        <v>7.6</v>
      </c>
    </row>
    <row r="28" spans="1:75" x14ac:dyDescent="0.3">
      <c r="A28" s="1" t="s">
        <v>95</v>
      </c>
      <c r="B28" s="1" t="s">
        <v>30</v>
      </c>
      <c r="C28" s="5">
        <v>7290000208329</v>
      </c>
      <c r="D28" s="6">
        <v>7.5</v>
      </c>
      <c r="E28" s="6">
        <v>7.5</v>
      </c>
      <c r="F28" s="6">
        <v>7.5</v>
      </c>
      <c r="G28" s="6">
        <v>7.5</v>
      </c>
      <c r="H28" s="6">
        <v>7.5</v>
      </c>
      <c r="I28" s="6">
        <v>7.5</v>
      </c>
      <c r="J28" s="6">
        <v>7.5</v>
      </c>
      <c r="K28" s="6">
        <v>7.5</v>
      </c>
      <c r="L28" s="6">
        <v>7.5</v>
      </c>
      <c r="M28" s="6">
        <v>7.5</v>
      </c>
      <c r="N28" s="6">
        <v>7.5</v>
      </c>
      <c r="O28" s="6">
        <v>8.5</v>
      </c>
      <c r="P28" s="6">
        <v>7.5</v>
      </c>
      <c r="Q28" s="6">
        <v>7.5</v>
      </c>
      <c r="R28" s="6">
        <v>7.5</v>
      </c>
      <c r="S28" s="6">
        <v>7.5</v>
      </c>
      <c r="T28" s="6">
        <v>7.5</v>
      </c>
      <c r="U28" s="6">
        <v>7.5</v>
      </c>
      <c r="V28" s="6">
        <v>7.5</v>
      </c>
      <c r="W28" s="6">
        <v>7.5</v>
      </c>
      <c r="X28" s="6">
        <v>7.5</v>
      </c>
      <c r="Y28" s="6">
        <v>7.5</v>
      </c>
      <c r="Z28" s="6">
        <v>7.5</v>
      </c>
      <c r="AA28" s="6">
        <v>7.5</v>
      </c>
      <c r="AB28" s="6">
        <v>7.5</v>
      </c>
      <c r="AC28" s="6">
        <v>7.5</v>
      </c>
      <c r="AD28" s="6">
        <v>7.5</v>
      </c>
      <c r="AE28" s="6">
        <v>7.5</v>
      </c>
      <c r="AF28" s="6">
        <v>7.5</v>
      </c>
      <c r="AG28" s="6">
        <v>7.5</v>
      </c>
      <c r="AH28" s="6">
        <v>7.5</v>
      </c>
      <c r="AI28" s="6">
        <v>7.5</v>
      </c>
      <c r="AJ28" s="6">
        <v>7.5</v>
      </c>
      <c r="AK28" s="6">
        <v>7.5</v>
      </c>
      <c r="AL28" s="6">
        <v>7.5</v>
      </c>
      <c r="AM28" s="6">
        <v>7.5</v>
      </c>
      <c r="AN28" s="6">
        <v>7.5</v>
      </c>
      <c r="AO28" s="6">
        <v>7.5</v>
      </c>
      <c r="AP28" s="6">
        <v>7.5</v>
      </c>
      <c r="AQ28" s="6">
        <v>7.5</v>
      </c>
      <c r="AR28" s="6">
        <v>7.5</v>
      </c>
      <c r="AS28" s="6">
        <v>7.5</v>
      </c>
      <c r="AT28" s="6">
        <v>7.5</v>
      </c>
      <c r="AU28" s="6">
        <v>7.5</v>
      </c>
      <c r="AV28" s="6">
        <v>7.5</v>
      </c>
      <c r="AW28" s="6">
        <v>7.5099009900990001</v>
      </c>
      <c r="AX28" s="6">
        <v>8.5</v>
      </c>
      <c r="AY28" s="6">
        <v>7.5</v>
      </c>
      <c r="AZ28" s="6">
        <v>7.5</v>
      </c>
      <c r="BA28" s="6">
        <v>7.5</v>
      </c>
      <c r="BB28" s="6">
        <v>7.5</v>
      </c>
      <c r="BC28" s="6">
        <v>7.5</v>
      </c>
      <c r="BD28" s="6">
        <v>7.5</v>
      </c>
      <c r="BE28" s="6">
        <v>7.5</v>
      </c>
      <c r="BF28" s="6">
        <v>7.5</v>
      </c>
      <c r="BG28" s="6">
        <v>7.5</v>
      </c>
      <c r="BH28" s="6">
        <v>7.5</v>
      </c>
      <c r="BI28" s="6">
        <v>7.5</v>
      </c>
      <c r="BJ28" s="6">
        <v>7.5</v>
      </c>
      <c r="BK28" s="6">
        <v>7.5</v>
      </c>
      <c r="BL28" s="6">
        <v>7.5</v>
      </c>
      <c r="BM28" s="6">
        <v>7.5</v>
      </c>
      <c r="BN28" s="6">
        <v>7.5</v>
      </c>
      <c r="BO28" s="6">
        <v>7.5</v>
      </c>
      <c r="BP28" s="6">
        <v>7.5</v>
      </c>
      <c r="BQ28" s="6">
        <v>7.5</v>
      </c>
      <c r="BR28" s="6">
        <v>7.5</v>
      </c>
      <c r="BS28" s="6">
        <v>8.5</v>
      </c>
      <c r="BT28" s="6">
        <v>7.5</v>
      </c>
      <c r="BU28" s="6">
        <v>7.5</v>
      </c>
      <c r="BV28" s="6">
        <v>7.5</v>
      </c>
      <c r="BW28" s="6">
        <v>7.5</v>
      </c>
    </row>
    <row r="29" spans="1:75" x14ac:dyDescent="0.3">
      <c r="A29" s="1" t="s">
        <v>95</v>
      </c>
      <c r="B29" s="1" t="s">
        <v>31</v>
      </c>
      <c r="C29" s="5">
        <v>7290000074184</v>
      </c>
      <c r="D29" s="6">
        <v>11.5</v>
      </c>
      <c r="E29" s="6">
        <v>11.5</v>
      </c>
      <c r="F29" s="6">
        <v>11.5</v>
      </c>
      <c r="G29" s="6">
        <v>11.5</v>
      </c>
      <c r="H29" s="6">
        <v>11.5</v>
      </c>
      <c r="I29" s="6">
        <v>11.5</v>
      </c>
      <c r="J29" s="6">
        <v>11.5</v>
      </c>
      <c r="K29" s="6">
        <v>11.5</v>
      </c>
      <c r="L29" s="6">
        <v>11.5</v>
      </c>
      <c r="M29" s="6">
        <v>11.5</v>
      </c>
      <c r="N29" s="6">
        <v>11.5</v>
      </c>
      <c r="O29" s="6">
        <v>11.5</v>
      </c>
      <c r="P29" s="6">
        <v>11.5</v>
      </c>
      <c r="Q29" s="6">
        <v>11.5</v>
      </c>
      <c r="R29" s="6">
        <v>9</v>
      </c>
      <c r="S29" s="6">
        <v>9</v>
      </c>
      <c r="T29" s="6">
        <v>9</v>
      </c>
      <c r="U29" s="6">
        <v>9</v>
      </c>
      <c r="V29" s="6">
        <v>9</v>
      </c>
      <c r="W29" s="6">
        <v>9</v>
      </c>
      <c r="X29" s="6">
        <v>9</v>
      </c>
      <c r="Y29" s="6">
        <v>9</v>
      </c>
      <c r="Z29" s="6">
        <v>9</v>
      </c>
      <c r="AA29" s="6">
        <v>9</v>
      </c>
      <c r="AB29" s="6">
        <v>9</v>
      </c>
      <c r="AC29" s="6">
        <v>9</v>
      </c>
      <c r="AD29" s="6">
        <v>9</v>
      </c>
      <c r="AE29" s="6">
        <v>9</v>
      </c>
      <c r="AF29" s="6">
        <v>9</v>
      </c>
      <c r="AG29" s="6">
        <v>9</v>
      </c>
      <c r="AH29" s="6">
        <v>9</v>
      </c>
      <c r="AI29" s="6">
        <v>9</v>
      </c>
      <c r="AJ29" s="6">
        <v>9</v>
      </c>
      <c r="AK29" s="6">
        <v>9</v>
      </c>
      <c r="AL29" s="6">
        <v>9</v>
      </c>
      <c r="AM29" s="6">
        <v>9</v>
      </c>
      <c r="AN29" s="6">
        <v>9</v>
      </c>
      <c r="AO29" s="6">
        <v>9</v>
      </c>
      <c r="AP29" s="6">
        <v>9</v>
      </c>
      <c r="AQ29" s="6">
        <v>9</v>
      </c>
      <c r="AR29" s="6">
        <v>9</v>
      </c>
      <c r="AS29" s="6">
        <v>9</v>
      </c>
      <c r="AT29" s="6">
        <v>9</v>
      </c>
      <c r="AU29" s="6">
        <v>9</v>
      </c>
      <c r="AV29" s="6">
        <v>9</v>
      </c>
      <c r="AW29" s="6">
        <v>9</v>
      </c>
      <c r="AX29" s="6">
        <v>11.5</v>
      </c>
      <c r="AY29" s="6">
        <v>9</v>
      </c>
      <c r="AZ29" s="6">
        <v>9</v>
      </c>
      <c r="BA29" s="6">
        <v>9</v>
      </c>
      <c r="BB29" s="6">
        <v>9</v>
      </c>
      <c r="BC29" s="6">
        <v>9</v>
      </c>
      <c r="BD29" s="6">
        <v>9</v>
      </c>
      <c r="BE29" s="6">
        <v>9</v>
      </c>
      <c r="BF29" s="6">
        <v>9</v>
      </c>
      <c r="BG29" s="6">
        <v>9</v>
      </c>
      <c r="BH29" s="6">
        <v>9</v>
      </c>
      <c r="BI29" s="6">
        <v>9</v>
      </c>
      <c r="BJ29" s="6">
        <v>9</v>
      </c>
      <c r="BK29" s="6">
        <v>9</v>
      </c>
      <c r="BL29" s="6">
        <v>9</v>
      </c>
      <c r="BM29" s="6">
        <v>9</v>
      </c>
      <c r="BN29" s="6">
        <v>9</v>
      </c>
      <c r="BO29" s="6">
        <v>9</v>
      </c>
      <c r="BP29" s="6">
        <v>9</v>
      </c>
      <c r="BQ29" s="6">
        <v>9</v>
      </c>
      <c r="BR29" s="6">
        <v>9</v>
      </c>
      <c r="BS29" s="6">
        <v>9</v>
      </c>
      <c r="BT29" s="6">
        <v>9</v>
      </c>
      <c r="BU29" s="6">
        <v>9</v>
      </c>
      <c r="BV29" s="6">
        <v>11.5</v>
      </c>
      <c r="BW29" s="6">
        <v>11.5</v>
      </c>
    </row>
    <row r="30" spans="1:75" x14ac:dyDescent="0.3">
      <c r="A30" s="1" t="s">
        <v>95</v>
      </c>
      <c r="B30" s="1" t="s">
        <v>32</v>
      </c>
      <c r="C30" s="5">
        <v>7290000060200</v>
      </c>
      <c r="D30" s="6">
        <v>6.75</v>
      </c>
      <c r="E30" s="6">
        <v>6.75</v>
      </c>
      <c r="F30" s="6">
        <v>6.75</v>
      </c>
      <c r="G30" s="6">
        <v>6.75</v>
      </c>
      <c r="H30" s="6">
        <v>6.75</v>
      </c>
      <c r="I30" s="6">
        <v>6.75</v>
      </c>
      <c r="J30" s="6">
        <v>6.75</v>
      </c>
      <c r="K30" s="6">
        <v>6.75</v>
      </c>
      <c r="L30" s="6">
        <v>6.75</v>
      </c>
      <c r="M30" s="6">
        <v>6.75</v>
      </c>
      <c r="N30" s="6">
        <v>6.75</v>
      </c>
      <c r="O30" s="6">
        <v>6.75</v>
      </c>
      <c r="P30" s="6">
        <v>6.75</v>
      </c>
      <c r="Q30" s="6">
        <v>6.75</v>
      </c>
      <c r="R30" s="6">
        <v>6.8</v>
      </c>
      <c r="S30" s="6">
        <v>6.8</v>
      </c>
      <c r="T30" s="6">
        <v>6.8</v>
      </c>
      <c r="U30" s="6">
        <v>6.8</v>
      </c>
      <c r="V30" s="6">
        <v>6.8</v>
      </c>
      <c r="W30" s="6">
        <v>6.8</v>
      </c>
      <c r="X30" s="6">
        <v>6.45</v>
      </c>
      <c r="Y30" s="6">
        <v>6.45</v>
      </c>
      <c r="Z30" s="6">
        <v>6.45</v>
      </c>
      <c r="AA30" s="6">
        <v>6.45</v>
      </c>
      <c r="AB30" s="6">
        <v>6.45</v>
      </c>
      <c r="AC30" s="6">
        <v>6.45</v>
      </c>
      <c r="AD30" s="6">
        <v>6.45</v>
      </c>
      <c r="AE30" s="6">
        <v>6.45</v>
      </c>
      <c r="AF30" s="6">
        <v>6.45</v>
      </c>
      <c r="AG30" s="6">
        <v>6.45</v>
      </c>
      <c r="AH30" s="6">
        <v>6.45</v>
      </c>
      <c r="AI30" s="6">
        <v>6.45</v>
      </c>
      <c r="AJ30" s="6">
        <v>6.45</v>
      </c>
      <c r="AK30" s="6">
        <v>6.45</v>
      </c>
      <c r="AL30" s="6">
        <v>6.45</v>
      </c>
      <c r="AM30" s="6">
        <v>6.45</v>
      </c>
      <c r="AN30" s="6">
        <v>6.45</v>
      </c>
      <c r="AO30" s="6">
        <v>6.45</v>
      </c>
      <c r="AP30" s="6">
        <v>6.45</v>
      </c>
      <c r="AQ30" s="6">
        <v>6.45</v>
      </c>
      <c r="AR30" s="6">
        <v>6.45</v>
      </c>
      <c r="AS30" s="6">
        <v>6.45</v>
      </c>
      <c r="AT30" s="6">
        <v>6.45</v>
      </c>
      <c r="AU30" s="6">
        <v>6.45</v>
      </c>
      <c r="AV30" s="6">
        <v>6.45</v>
      </c>
      <c r="AW30" s="6">
        <v>6.45</v>
      </c>
      <c r="AX30" s="6">
        <v>7.4</v>
      </c>
      <c r="AY30" s="6">
        <v>6.45</v>
      </c>
      <c r="AZ30" s="6">
        <v>6.45</v>
      </c>
      <c r="BA30" s="6">
        <v>6.45</v>
      </c>
      <c r="BB30" s="6">
        <v>6.45</v>
      </c>
      <c r="BC30" s="6">
        <v>6.45</v>
      </c>
      <c r="BD30" s="6">
        <v>6.45</v>
      </c>
      <c r="BE30" s="6">
        <v>6.45</v>
      </c>
      <c r="BF30" s="6">
        <v>6.45</v>
      </c>
      <c r="BG30" s="6">
        <v>6.45</v>
      </c>
      <c r="BH30" s="6">
        <v>6.45</v>
      </c>
      <c r="BI30" s="6">
        <v>6.45</v>
      </c>
      <c r="BJ30" s="6">
        <v>6.45</v>
      </c>
      <c r="BK30" s="6">
        <v>6.45</v>
      </c>
      <c r="BL30" s="6">
        <v>6.45</v>
      </c>
      <c r="BM30" s="6">
        <v>6.45</v>
      </c>
      <c r="BN30" s="6">
        <v>6.45</v>
      </c>
      <c r="BO30" s="6">
        <v>6.45</v>
      </c>
      <c r="BP30" s="6">
        <v>6.45</v>
      </c>
      <c r="BQ30" s="6">
        <v>6.45</v>
      </c>
      <c r="BR30" s="6">
        <v>6.45</v>
      </c>
      <c r="BS30" s="6">
        <v>6.45</v>
      </c>
      <c r="BT30" s="6">
        <v>6.45</v>
      </c>
      <c r="BU30" s="6">
        <v>6.45</v>
      </c>
      <c r="BV30" s="6">
        <v>6.8</v>
      </c>
      <c r="BW30" s="6">
        <v>6.8</v>
      </c>
    </row>
    <row r="31" spans="1:75" x14ac:dyDescent="0.3">
      <c r="A31" s="1" t="s">
        <v>95</v>
      </c>
      <c r="B31" s="1" t="s">
        <v>33</v>
      </c>
      <c r="C31" s="5">
        <v>7290000060903</v>
      </c>
      <c r="D31" s="6">
        <v>6.75</v>
      </c>
      <c r="E31" s="6">
        <v>6.75</v>
      </c>
      <c r="F31" s="6">
        <v>6.75</v>
      </c>
      <c r="G31" s="6">
        <v>6.75</v>
      </c>
      <c r="H31" s="6">
        <v>6.75</v>
      </c>
      <c r="I31" s="6">
        <v>6.75</v>
      </c>
      <c r="J31" s="6">
        <v>6.75</v>
      </c>
      <c r="K31" s="6">
        <v>6.75</v>
      </c>
      <c r="L31" s="6">
        <v>6.75</v>
      </c>
      <c r="M31" s="6">
        <v>6.75</v>
      </c>
      <c r="N31" s="6">
        <v>6.75</v>
      </c>
      <c r="O31" s="6">
        <v>6.75</v>
      </c>
      <c r="P31" s="6">
        <v>6.75</v>
      </c>
      <c r="Q31" s="6">
        <v>6.75</v>
      </c>
      <c r="R31" s="6">
        <v>6.8</v>
      </c>
      <c r="S31" s="6">
        <v>6.8</v>
      </c>
      <c r="T31" s="6">
        <v>6.8</v>
      </c>
      <c r="U31" s="6">
        <v>6.8</v>
      </c>
      <c r="V31" s="6">
        <v>6.8</v>
      </c>
      <c r="W31" s="6">
        <v>6.8</v>
      </c>
      <c r="X31" s="6">
        <v>6.45</v>
      </c>
      <c r="Y31" s="6">
        <v>6.45</v>
      </c>
      <c r="Z31" s="6">
        <v>6.45</v>
      </c>
      <c r="AA31" s="6">
        <v>6.45</v>
      </c>
      <c r="AB31" s="6">
        <v>6.45</v>
      </c>
      <c r="AC31" s="6">
        <v>6.45</v>
      </c>
      <c r="AD31" s="6">
        <v>6.45</v>
      </c>
      <c r="AE31" s="6">
        <v>6.45</v>
      </c>
      <c r="AF31" s="6">
        <v>6.45</v>
      </c>
      <c r="AG31" s="6">
        <v>6.45</v>
      </c>
      <c r="AH31" s="6">
        <v>6.45</v>
      </c>
      <c r="AI31" s="6">
        <v>6.45</v>
      </c>
      <c r="AJ31" s="6">
        <v>6.45</v>
      </c>
      <c r="AK31" s="6">
        <v>6.45</v>
      </c>
      <c r="AL31" s="6">
        <v>6.45</v>
      </c>
      <c r="AM31" s="6">
        <v>6.45</v>
      </c>
      <c r="AN31" s="6">
        <v>6.45</v>
      </c>
      <c r="AO31" s="6">
        <v>6.45</v>
      </c>
      <c r="AP31" s="6">
        <v>6.45</v>
      </c>
      <c r="AQ31" s="6">
        <v>6.45</v>
      </c>
      <c r="AR31" s="6">
        <v>6.45</v>
      </c>
      <c r="AS31" s="6">
        <v>6.45</v>
      </c>
      <c r="AT31" s="6">
        <v>6.45</v>
      </c>
      <c r="AU31" s="6">
        <v>6.45</v>
      </c>
      <c r="AV31" s="6">
        <v>6.45</v>
      </c>
      <c r="AW31" s="6">
        <v>6.45</v>
      </c>
      <c r="AX31" s="6">
        <v>7.4</v>
      </c>
      <c r="AY31" s="6">
        <v>6.45</v>
      </c>
      <c r="AZ31" s="6">
        <v>6.45</v>
      </c>
      <c r="BA31" s="6">
        <v>6.45</v>
      </c>
      <c r="BB31" s="6">
        <v>6.45</v>
      </c>
      <c r="BC31" s="6">
        <v>6.45</v>
      </c>
      <c r="BD31" s="6">
        <v>6.45</v>
      </c>
      <c r="BE31" s="6">
        <v>6.45</v>
      </c>
      <c r="BF31" s="6">
        <v>6.45</v>
      </c>
      <c r="BG31" s="6">
        <v>6.45</v>
      </c>
      <c r="BH31" s="6">
        <v>6.45</v>
      </c>
      <c r="BI31" s="6">
        <v>6.45</v>
      </c>
      <c r="BJ31" s="6">
        <v>6.45</v>
      </c>
      <c r="BK31" s="6">
        <v>6.45</v>
      </c>
      <c r="BL31" s="6">
        <v>6.45</v>
      </c>
      <c r="BM31" s="6">
        <v>6.45</v>
      </c>
      <c r="BN31" s="6">
        <v>6.45</v>
      </c>
      <c r="BO31" s="6">
        <v>6.45</v>
      </c>
      <c r="BP31" s="6">
        <v>6.45</v>
      </c>
      <c r="BQ31" s="6">
        <v>6.45</v>
      </c>
      <c r="BR31" s="6">
        <v>6.45</v>
      </c>
      <c r="BS31" s="6">
        <v>6.45</v>
      </c>
      <c r="BT31" s="6">
        <v>6.45</v>
      </c>
      <c r="BU31" s="6">
        <v>6.45</v>
      </c>
      <c r="BV31" s="6">
        <v>6.8</v>
      </c>
      <c r="BW31" s="6">
        <v>6.8</v>
      </c>
    </row>
    <row r="32" spans="1:75" x14ac:dyDescent="0.3">
      <c r="A32" s="1" t="s">
        <v>95</v>
      </c>
      <c r="B32" s="1" t="s">
        <v>88</v>
      </c>
      <c r="C32" s="5">
        <v>7290000060408</v>
      </c>
      <c r="D32" s="6">
        <v>6.75</v>
      </c>
      <c r="E32" s="6">
        <v>6.75</v>
      </c>
      <c r="F32" s="6">
        <v>6.75</v>
      </c>
      <c r="G32" s="6">
        <v>6.75</v>
      </c>
      <c r="H32" s="6">
        <v>6.75</v>
      </c>
      <c r="I32" s="6">
        <v>6.75</v>
      </c>
      <c r="J32" s="6">
        <v>6.75</v>
      </c>
      <c r="K32" s="6">
        <v>6.75</v>
      </c>
      <c r="L32" s="6">
        <v>6.75</v>
      </c>
      <c r="M32" s="6">
        <v>6.75</v>
      </c>
      <c r="N32" s="6">
        <v>6.75</v>
      </c>
      <c r="O32" s="6">
        <v>6.75</v>
      </c>
      <c r="P32" s="6">
        <v>6.75</v>
      </c>
      <c r="Q32" s="6">
        <v>6.75</v>
      </c>
      <c r="R32" s="6">
        <v>6.8</v>
      </c>
      <c r="S32" s="6">
        <v>6.8</v>
      </c>
      <c r="T32" s="6">
        <v>6.8</v>
      </c>
      <c r="U32" s="6">
        <v>6.8</v>
      </c>
      <c r="V32" s="6">
        <v>6.8</v>
      </c>
      <c r="W32" s="6">
        <v>6.8</v>
      </c>
      <c r="X32" s="6">
        <v>6.45</v>
      </c>
      <c r="Y32" s="6">
        <v>6.45</v>
      </c>
      <c r="Z32" s="6">
        <v>6.45</v>
      </c>
      <c r="AA32" s="6">
        <v>6.45</v>
      </c>
      <c r="AB32" s="6">
        <v>6.45</v>
      </c>
      <c r="AC32" s="6">
        <v>6.45</v>
      </c>
      <c r="AD32" s="6">
        <v>6.45</v>
      </c>
      <c r="AE32" s="6">
        <v>6.45</v>
      </c>
      <c r="AF32" s="6">
        <v>6.45</v>
      </c>
      <c r="AG32" s="6">
        <v>6.45</v>
      </c>
      <c r="AH32" s="6">
        <v>6.45</v>
      </c>
      <c r="AI32" s="6">
        <v>6.45</v>
      </c>
      <c r="AJ32" s="6">
        <v>6.45</v>
      </c>
      <c r="AK32" s="6">
        <v>6.45</v>
      </c>
      <c r="AL32" s="6">
        <v>6.45</v>
      </c>
      <c r="AM32" s="6">
        <v>6.45</v>
      </c>
      <c r="AN32" s="6">
        <v>6.45</v>
      </c>
      <c r="AO32" s="6">
        <v>6.45</v>
      </c>
      <c r="AP32" s="6">
        <v>6.45</v>
      </c>
      <c r="AQ32" s="6">
        <v>6.45</v>
      </c>
      <c r="AR32" s="6">
        <v>6.45</v>
      </c>
      <c r="AS32" s="6">
        <v>6.45</v>
      </c>
      <c r="AT32" s="6">
        <v>6.45</v>
      </c>
      <c r="AU32" s="6">
        <v>6.45</v>
      </c>
      <c r="AV32" s="6">
        <v>6.45</v>
      </c>
      <c r="AW32" s="6">
        <v>6.45</v>
      </c>
      <c r="AX32" s="6">
        <v>7.4</v>
      </c>
      <c r="AY32" s="6">
        <v>6.45</v>
      </c>
      <c r="AZ32" s="6">
        <v>6.45</v>
      </c>
      <c r="BA32" s="6">
        <v>6.45</v>
      </c>
      <c r="BB32" s="6">
        <v>6.45</v>
      </c>
      <c r="BC32" s="6">
        <v>6.45</v>
      </c>
      <c r="BD32" s="6">
        <v>6.45</v>
      </c>
      <c r="BE32" s="6">
        <v>6.45</v>
      </c>
      <c r="BF32" s="6">
        <v>6.45</v>
      </c>
      <c r="BG32" s="6">
        <v>6.45</v>
      </c>
      <c r="BH32" s="6">
        <v>6.45</v>
      </c>
      <c r="BI32" s="6">
        <v>6.45</v>
      </c>
      <c r="BJ32" s="6">
        <v>6.45</v>
      </c>
      <c r="BK32" s="6">
        <v>6.45</v>
      </c>
      <c r="BL32" s="6">
        <v>6.45</v>
      </c>
      <c r="BM32" s="6">
        <v>6.45</v>
      </c>
      <c r="BN32" s="6">
        <v>6.45</v>
      </c>
      <c r="BO32" s="6">
        <v>6.45</v>
      </c>
      <c r="BP32" s="6">
        <v>6.45</v>
      </c>
      <c r="BQ32" s="6">
        <v>6.4610465116278997</v>
      </c>
      <c r="BR32" s="6">
        <v>6.45</v>
      </c>
      <c r="BS32" s="6">
        <v>6.45</v>
      </c>
      <c r="BT32" s="6">
        <v>6.45</v>
      </c>
      <c r="BU32" s="6">
        <v>6.45</v>
      </c>
      <c r="BV32" s="6">
        <v>6.8</v>
      </c>
      <c r="BW32" s="6">
        <v>6.8</v>
      </c>
    </row>
    <row r="33" spans="1:75" x14ac:dyDescent="0.3">
      <c r="A33" s="1" t="s">
        <v>95</v>
      </c>
      <c r="B33" s="1" t="s">
        <v>34</v>
      </c>
      <c r="C33" s="5">
        <v>7290000144474</v>
      </c>
      <c r="D33" s="6">
        <v>12.5</v>
      </c>
      <c r="E33" s="6">
        <v>12.5</v>
      </c>
      <c r="F33" s="6">
        <v>12.5</v>
      </c>
      <c r="G33" s="6">
        <v>12.5</v>
      </c>
      <c r="H33" s="6">
        <v>12.5</v>
      </c>
      <c r="I33" s="6">
        <v>12.5</v>
      </c>
      <c r="J33" s="6">
        <v>12.5</v>
      </c>
      <c r="K33" s="6">
        <v>12.5</v>
      </c>
      <c r="L33" s="6">
        <v>12.5</v>
      </c>
      <c r="M33" s="6">
        <v>12.5</v>
      </c>
      <c r="N33" s="6">
        <v>12.5</v>
      </c>
      <c r="O33" s="6">
        <v>12.5</v>
      </c>
      <c r="P33" s="6">
        <v>12.5</v>
      </c>
      <c r="Q33" s="6">
        <v>12.5</v>
      </c>
      <c r="R33" s="6">
        <v>14.9</v>
      </c>
      <c r="S33" s="6">
        <v>12</v>
      </c>
      <c r="T33" s="6">
        <v>12</v>
      </c>
      <c r="U33" s="6">
        <v>12</v>
      </c>
      <c r="V33" s="6">
        <v>12</v>
      </c>
      <c r="W33" s="6">
        <v>12</v>
      </c>
      <c r="X33" s="6">
        <v>12</v>
      </c>
      <c r="Y33" s="6">
        <v>12</v>
      </c>
      <c r="Z33" s="6">
        <v>12</v>
      </c>
      <c r="AA33" s="6">
        <v>12</v>
      </c>
      <c r="AB33" s="6">
        <v>12</v>
      </c>
      <c r="AC33" s="6">
        <v>12</v>
      </c>
      <c r="AD33" s="6">
        <v>12</v>
      </c>
      <c r="AE33" s="6">
        <v>12</v>
      </c>
      <c r="AF33" s="6">
        <v>12</v>
      </c>
      <c r="AG33" s="6">
        <v>12</v>
      </c>
      <c r="AH33" s="6">
        <v>12</v>
      </c>
      <c r="AI33" s="6">
        <v>12</v>
      </c>
      <c r="AJ33" s="6">
        <v>12</v>
      </c>
      <c r="AK33" s="6">
        <v>12</v>
      </c>
      <c r="AL33" s="6">
        <v>12</v>
      </c>
      <c r="AM33" s="6">
        <v>12</v>
      </c>
      <c r="AN33" s="6">
        <v>12</v>
      </c>
      <c r="AO33" s="6">
        <v>12</v>
      </c>
      <c r="AP33" s="6">
        <v>12</v>
      </c>
      <c r="AQ33" s="6">
        <v>12</v>
      </c>
      <c r="AR33" s="6">
        <v>12</v>
      </c>
      <c r="AS33" s="6">
        <v>12</v>
      </c>
      <c r="AT33" s="6">
        <v>12</v>
      </c>
      <c r="AU33" s="6">
        <v>12</v>
      </c>
      <c r="AV33" s="6">
        <v>12</v>
      </c>
      <c r="AW33" s="6">
        <v>12</v>
      </c>
      <c r="AX33" s="6">
        <v>14.9</v>
      </c>
      <c r="AY33" s="6">
        <v>14.9</v>
      </c>
      <c r="AZ33" s="6">
        <v>14.9</v>
      </c>
      <c r="BA33" s="6">
        <v>12</v>
      </c>
      <c r="BB33" s="6">
        <v>12</v>
      </c>
      <c r="BC33" s="6">
        <v>12.5</v>
      </c>
      <c r="BD33" s="6">
        <v>12.66</v>
      </c>
      <c r="BE33" s="6">
        <v>12.5</v>
      </c>
      <c r="BF33" s="6">
        <v>12.5</v>
      </c>
      <c r="BG33" s="6">
        <v>12.5</v>
      </c>
      <c r="BH33" s="6">
        <v>12.5</v>
      </c>
      <c r="BI33" s="6">
        <v>12.5</v>
      </c>
      <c r="BJ33" s="6">
        <v>12.5</v>
      </c>
      <c r="BK33" s="6">
        <v>12.5</v>
      </c>
      <c r="BL33" s="6">
        <v>12.5</v>
      </c>
      <c r="BM33" s="6">
        <v>12.5</v>
      </c>
      <c r="BN33" s="6">
        <v>12.5</v>
      </c>
      <c r="BO33" s="6">
        <v>12.5</v>
      </c>
      <c r="BP33" s="6">
        <v>12.5</v>
      </c>
      <c r="BQ33" s="6">
        <v>12.601052631579</v>
      </c>
      <c r="BR33" s="6">
        <v>12.525</v>
      </c>
      <c r="BS33" s="6">
        <v>12.5</v>
      </c>
      <c r="BT33" s="6">
        <v>12.5</v>
      </c>
      <c r="BU33" s="6">
        <v>12.5</v>
      </c>
      <c r="BV33" s="6">
        <v>12.5</v>
      </c>
      <c r="BW33" s="6">
        <v>12.5</v>
      </c>
    </row>
    <row r="34" spans="1:75" x14ac:dyDescent="0.3">
      <c r="A34" s="1" t="s">
        <v>95</v>
      </c>
      <c r="B34" s="1" t="s">
        <v>35</v>
      </c>
      <c r="C34" s="5">
        <v>7290006983770</v>
      </c>
      <c r="D34" s="6">
        <v>12.5</v>
      </c>
      <c r="E34" s="6">
        <v>12.5</v>
      </c>
      <c r="F34" s="6">
        <v>12.5</v>
      </c>
      <c r="G34" s="6">
        <v>12.5</v>
      </c>
      <c r="H34" s="6">
        <v>12.5</v>
      </c>
      <c r="I34" s="6">
        <v>12.5</v>
      </c>
      <c r="J34" s="6">
        <v>12.5</v>
      </c>
      <c r="K34" s="6">
        <v>12.5</v>
      </c>
      <c r="L34" s="6">
        <v>12.5</v>
      </c>
      <c r="M34" s="6">
        <v>12.5</v>
      </c>
      <c r="N34" s="6">
        <v>12.5</v>
      </c>
      <c r="O34" s="6">
        <v>12.5</v>
      </c>
      <c r="P34" s="6">
        <v>12.5</v>
      </c>
      <c r="Q34" s="6">
        <v>12.5</v>
      </c>
      <c r="R34" s="6">
        <v>12.5</v>
      </c>
      <c r="S34" s="6">
        <v>12.5</v>
      </c>
      <c r="T34" s="6">
        <v>12.5</v>
      </c>
      <c r="U34" s="6">
        <v>12.5</v>
      </c>
      <c r="V34" s="6">
        <v>12.5</v>
      </c>
      <c r="W34" s="6">
        <v>12.5</v>
      </c>
      <c r="X34" s="6">
        <v>12.5</v>
      </c>
      <c r="Y34" s="6">
        <v>12.5</v>
      </c>
      <c r="Z34" s="6">
        <v>12.5</v>
      </c>
      <c r="AA34" s="6">
        <v>12.5</v>
      </c>
      <c r="AB34" s="6">
        <v>12.5</v>
      </c>
      <c r="AC34" s="6">
        <v>12.5</v>
      </c>
      <c r="AD34" s="6">
        <v>12.5</v>
      </c>
      <c r="AE34" s="6">
        <v>12.5</v>
      </c>
      <c r="AF34" s="6">
        <v>12.5</v>
      </c>
      <c r="AG34" s="6">
        <v>12.5</v>
      </c>
      <c r="AH34" s="6">
        <v>12.5</v>
      </c>
      <c r="AI34" s="6">
        <v>12.5</v>
      </c>
      <c r="AJ34" s="6">
        <v>12.5</v>
      </c>
      <c r="AK34" s="6">
        <v>12.5</v>
      </c>
      <c r="AL34" s="6">
        <v>12.5</v>
      </c>
      <c r="AM34" s="6">
        <v>12.5</v>
      </c>
      <c r="AN34" s="6">
        <v>12.5</v>
      </c>
      <c r="AO34" s="6">
        <v>12.5</v>
      </c>
      <c r="AP34" s="6">
        <v>12.5</v>
      </c>
      <c r="AQ34" s="6">
        <v>12.5</v>
      </c>
      <c r="AR34" s="6">
        <v>12.5</v>
      </c>
      <c r="AS34" s="6">
        <v>12.5</v>
      </c>
      <c r="AT34" s="6">
        <v>12.5</v>
      </c>
      <c r="AU34" s="6">
        <v>12.5</v>
      </c>
      <c r="AV34" s="6">
        <v>12.5</v>
      </c>
      <c r="AW34" s="6">
        <v>12.5</v>
      </c>
      <c r="AX34" s="6">
        <v>12.5</v>
      </c>
      <c r="AY34" s="6">
        <v>12.5</v>
      </c>
      <c r="AZ34" s="6">
        <v>12.5</v>
      </c>
      <c r="BA34" s="6">
        <v>12.5</v>
      </c>
      <c r="BB34" s="6">
        <v>12.5</v>
      </c>
      <c r="BC34" s="6">
        <v>12.5</v>
      </c>
      <c r="BD34" s="6">
        <v>12.5</v>
      </c>
      <c r="BE34" s="6">
        <v>12.5</v>
      </c>
      <c r="BF34" s="6">
        <v>12.5</v>
      </c>
      <c r="BG34" s="6">
        <v>12.5</v>
      </c>
      <c r="BH34" s="6">
        <v>12.5</v>
      </c>
      <c r="BI34" s="6">
        <v>12.5</v>
      </c>
      <c r="BJ34" s="6">
        <v>12.5</v>
      </c>
      <c r="BK34" s="6">
        <v>12.5</v>
      </c>
      <c r="BL34" s="6">
        <v>12.5</v>
      </c>
      <c r="BM34" s="6">
        <v>12.5</v>
      </c>
      <c r="BN34" s="6">
        <v>12.5</v>
      </c>
      <c r="BO34" s="6">
        <v>12.5</v>
      </c>
      <c r="BP34" s="6">
        <v>12.5</v>
      </c>
      <c r="BQ34" s="6">
        <v>12.5</v>
      </c>
      <c r="BR34" s="6">
        <v>12.5</v>
      </c>
      <c r="BS34" s="6">
        <v>12.5</v>
      </c>
      <c r="BT34" s="6">
        <v>12.5</v>
      </c>
      <c r="BU34" s="6">
        <v>12.5</v>
      </c>
      <c r="BV34" s="6">
        <v>12.5</v>
      </c>
      <c r="BW34" s="6">
        <v>12.5</v>
      </c>
    </row>
    <row r="35" spans="1:75" x14ac:dyDescent="0.3">
      <c r="A35" s="1" t="s">
        <v>95</v>
      </c>
      <c r="B35" s="1" t="s">
        <v>36</v>
      </c>
      <c r="C35" s="5">
        <v>7290006983787</v>
      </c>
      <c r="D35" s="6">
        <v>12.5</v>
      </c>
      <c r="E35" s="6">
        <v>12.5</v>
      </c>
      <c r="F35" s="6">
        <v>12.5</v>
      </c>
      <c r="G35" s="6">
        <v>12.5</v>
      </c>
      <c r="H35" s="6">
        <v>12.5</v>
      </c>
      <c r="I35" s="6">
        <v>12.5</v>
      </c>
      <c r="J35" s="6">
        <v>12.5</v>
      </c>
      <c r="K35" s="6">
        <v>12.5</v>
      </c>
      <c r="L35" s="6">
        <v>12.5</v>
      </c>
      <c r="M35" s="6">
        <v>12.5</v>
      </c>
      <c r="N35" s="6">
        <v>12.5</v>
      </c>
      <c r="O35" s="6">
        <v>12.5</v>
      </c>
      <c r="P35" s="6">
        <v>12.5</v>
      </c>
      <c r="Q35" s="6">
        <v>12.5</v>
      </c>
      <c r="R35" s="6">
        <v>12.5</v>
      </c>
      <c r="S35" s="6">
        <v>12.5</v>
      </c>
      <c r="T35" s="6">
        <v>12.5</v>
      </c>
      <c r="U35" s="6">
        <v>12.5</v>
      </c>
      <c r="V35" s="6">
        <v>12.5</v>
      </c>
      <c r="W35" s="6">
        <v>12.5</v>
      </c>
      <c r="X35" s="6">
        <v>12.5</v>
      </c>
      <c r="Y35" s="6">
        <v>12.5</v>
      </c>
      <c r="Z35" s="6">
        <v>12.5</v>
      </c>
      <c r="AA35" s="6">
        <v>12.5</v>
      </c>
      <c r="AB35" s="6">
        <v>12.5</v>
      </c>
      <c r="AC35" s="6">
        <v>12.5</v>
      </c>
      <c r="AD35" s="6">
        <v>12.5</v>
      </c>
      <c r="AE35" s="6">
        <v>12.5</v>
      </c>
      <c r="AF35" s="6">
        <v>12.5</v>
      </c>
      <c r="AG35" s="6">
        <v>12.5</v>
      </c>
      <c r="AH35" s="6">
        <v>12.5</v>
      </c>
      <c r="AI35" s="6">
        <v>12.5</v>
      </c>
      <c r="AJ35" s="6">
        <v>12.5</v>
      </c>
      <c r="AK35" s="6">
        <v>12.5</v>
      </c>
      <c r="AL35" s="6">
        <v>12.5</v>
      </c>
      <c r="AM35" s="6">
        <v>12.5</v>
      </c>
      <c r="AN35" s="6">
        <v>12.5</v>
      </c>
      <c r="AO35" s="6">
        <v>12.5</v>
      </c>
      <c r="AP35" s="6">
        <v>12.5</v>
      </c>
      <c r="AQ35" s="6">
        <v>12.5</v>
      </c>
      <c r="AR35" s="6">
        <v>12.5</v>
      </c>
      <c r="AS35" s="6">
        <v>12.5</v>
      </c>
      <c r="AT35" s="6">
        <v>12.5</v>
      </c>
      <c r="AU35" s="6">
        <v>12.5</v>
      </c>
      <c r="AV35" s="6">
        <v>12.5</v>
      </c>
      <c r="AW35" s="6">
        <v>12.5</v>
      </c>
      <c r="AX35" s="6">
        <v>12.5</v>
      </c>
      <c r="AY35" s="6">
        <v>12.5</v>
      </c>
      <c r="AZ35" s="6">
        <v>12.5</v>
      </c>
      <c r="BA35" s="6">
        <v>12.5</v>
      </c>
      <c r="BB35" s="6">
        <v>12.5</v>
      </c>
      <c r="BC35" s="6">
        <v>12.5</v>
      </c>
      <c r="BD35" s="6">
        <v>12.5</v>
      </c>
      <c r="BE35" s="6">
        <v>12.5</v>
      </c>
      <c r="BF35" s="6">
        <v>12.5</v>
      </c>
      <c r="BG35" s="6">
        <v>12.5</v>
      </c>
      <c r="BH35" s="6">
        <v>12.5</v>
      </c>
      <c r="BI35" s="6">
        <v>12.5</v>
      </c>
      <c r="BJ35" s="6">
        <v>12.5</v>
      </c>
      <c r="BK35" s="6">
        <v>12.5</v>
      </c>
      <c r="BL35" s="6">
        <v>12.5</v>
      </c>
      <c r="BM35" s="6">
        <v>12.5</v>
      </c>
      <c r="BN35" s="6">
        <v>12.5</v>
      </c>
      <c r="BO35" s="6">
        <v>12.5</v>
      </c>
      <c r="BP35" s="6">
        <v>12.5</v>
      </c>
      <c r="BQ35" s="6">
        <v>12.5</v>
      </c>
      <c r="BR35" s="6">
        <v>12.5</v>
      </c>
      <c r="BS35" s="6">
        <v>12.5</v>
      </c>
      <c r="BT35" s="6">
        <v>12.5</v>
      </c>
      <c r="BU35" s="6">
        <v>12.5</v>
      </c>
      <c r="BV35" s="6">
        <v>12.5</v>
      </c>
      <c r="BW35" s="6">
        <v>12.5</v>
      </c>
    </row>
    <row r="36" spans="1:75" x14ac:dyDescent="0.3">
      <c r="A36" s="1" t="s">
        <v>95</v>
      </c>
      <c r="B36" s="1" t="s">
        <v>37</v>
      </c>
      <c r="C36" s="5">
        <v>7290112494351</v>
      </c>
      <c r="D36" s="6">
        <v>19.600000000000001</v>
      </c>
      <c r="E36" s="6">
        <v>19.600000000000001</v>
      </c>
      <c r="F36" s="6">
        <v>19.600000000000001</v>
      </c>
      <c r="G36" s="6">
        <v>19.600000000000001</v>
      </c>
      <c r="H36" s="6">
        <v>19.600000000000001</v>
      </c>
      <c r="I36" s="6">
        <v>19.600000000000001</v>
      </c>
      <c r="J36" s="6">
        <v>19.600000000000001</v>
      </c>
      <c r="K36" s="6">
        <v>19.600000000000001</v>
      </c>
      <c r="L36" s="6">
        <v>19.600000000000001</v>
      </c>
      <c r="M36" s="6">
        <v>19.600000000000001</v>
      </c>
      <c r="N36" s="6">
        <v>19.600000000000001</v>
      </c>
      <c r="O36" s="6">
        <v>19.600000000000001</v>
      </c>
      <c r="P36" s="6">
        <v>19.600000000000001</v>
      </c>
      <c r="Q36" s="6">
        <v>19.600000000000001</v>
      </c>
      <c r="R36" s="6">
        <v>19.600000000000001</v>
      </c>
      <c r="S36" s="6">
        <v>19.600000000000001</v>
      </c>
      <c r="T36" s="6">
        <v>19.600000000000001</v>
      </c>
      <c r="U36" s="6">
        <v>19.600000000000001</v>
      </c>
      <c r="V36" s="6">
        <v>19.600000000000001</v>
      </c>
      <c r="W36" s="6">
        <v>19.600000000000001</v>
      </c>
      <c r="X36" s="6">
        <v>19.600000000000001</v>
      </c>
      <c r="Y36" s="6">
        <v>19.600000000000001</v>
      </c>
      <c r="Z36" s="6">
        <v>19.600000000000001</v>
      </c>
      <c r="AA36" s="6">
        <v>19.600000000000001</v>
      </c>
      <c r="AB36" s="6">
        <v>19.600000000000001</v>
      </c>
      <c r="AC36" s="6">
        <v>19.600000000000001</v>
      </c>
      <c r="AD36" s="6">
        <v>19.600000000000001</v>
      </c>
      <c r="AE36" s="6">
        <v>19.600000000000001</v>
      </c>
      <c r="AF36" s="6">
        <v>19.600000000000001</v>
      </c>
      <c r="AG36" s="6">
        <v>19.600000000000001</v>
      </c>
      <c r="AH36" s="6">
        <v>19.600000000000001</v>
      </c>
      <c r="AI36" s="6">
        <v>19.600000000000001</v>
      </c>
      <c r="AJ36" s="6">
        <v>19.600000000000001</v>
      </c>
      <c r="AK36" s="6">
        <v>19.600000000000001</v>
      </c>
      <c r="AL36" s="6">
        <v>19.600000000000001</v>
      </c>
      <c r="AM36" s="6">
        <v>19.600000000000001</v>
      </c>
      <c r="AN36" s="6">
        <v>19.600000000000001</v>
      </c>
      <c r="AO36" s="6">
        <v>19.600000000000001</v>
      </c>
      <c r="AP36" s="6">
        <v>19.600000000000001</v>
      </c>
      <c r="AQ36" s="6">
        <v>19.600000000000001</v>
      </c>
      <c r="AR36" s="6">
        <v>19.600000000000001</v>
      </c>
      <c r="AS36" s="6">
        <v>19.600000000000001</v>
      </c>
      <c r="AT36" s="6">
        <v>19.600000000000001</v>
      </c>
      <c r="AU36" s="6">
        <v>19.600000000000001</v>
      </c>
      <c r="AV36" s="6">
        <v>19.600000000000001</v>
      </c>
      <c r="AW36" s="6">
        <v>19.600000000000001</v>
      </c>
      <c r="AX36" s="6">
        <v>19.600000000000001</v>
      </c>
      <c r="AY36" s="6">
        <v>19.600000000000001</v>
      </c>
      <c r="AZ36" s="6">
        <v>19.600000000000001</v>
      </c>
      <c r="BA36" s="6">
        <v>19.600000000000001</v>
      </c>
      <c r="BB36" s="6">
        <v>19.600000000000001</v>
      </c>
      <c r="BC36" s="6">
        <v>19.600000000000001</v>
      </c>
      <c r="BD36" s="6">
        <v>19.600000000000001</v>
      </c>
      <c r="BE36" s="6">
        <v>19.600000000000001</v>
      </c>
      <c r="BF36" s="6">
        <v>19.600000000000001</v>
      </c>
      <c r="BG36" s="6">
        <v>19.600000000000001</v>
      </c>
      <c r="BH36" s="6">
        <v>19.600000000000001</v>
      </c>
      <c r="BI36" s="6">
        <v>19.600000000000001</v>
      </c>
      <c r="BJ36" s="6">
        <v>19.600000000000001</v>
      </c>
      <c r="BK36" s="6">
        <v>19.600000000000001</v>
      </c>
      <c r="BL36" s="6">
        <v>19.600000000000001</v>
      </c>
      <c r="BM36" s="6">
        <v>19.600000000000001</v>
      </c>
      <c r="BN36" s="6">
        <v>19.600000000000001</v>
      </c>
      <c r="BO36" s="6">
        <v>19.600000000000001</v>
      </c>
      <c r="BP36" s="6">
        <v>19.600000000000001</v>
      </c>
      <c r="BQ36" s="6">
        <v>19.600000000000001</v>
      </c>
      <c r="BR36" s="6">
        <v>19.600000000000001</v>
      </c>
      <c r="BS36" s="6">
        <v>19.600000000000001</v>
      </c>
      <c r="BT36" s="6">
        <v>19.600000000000001</v>
      </c>
      <c r="BU36" s="6">
        <v>19.600000000000001</v>
      </c>
      <c r="BV36" s="6">
        <v>19.600000000000001</v>
      </c>
      <c r="BW36" s="6">
        <v>19.600000000000001</v>
      </c>
    </row>
    <row r="37" spans="1:75" x14ac:dyDescent="0.3">
      <c r="A37" s="1" t="s">
        <v>95</v>
      </c>
      <c r="B37" s="1" t="s">
        <v>38</v>
      </c>
      <c r="C37" s="5">
        <v>7290112495006</v>
      </c>
      <c r="D37" s="6">
        <v>26.9</v>
      </c>
      <c r="E37" s="6">
        <v>26.9</v>
      </c>
      <c r="F37" s="6">
        <v>26.9</v>
      </c>
      <c r="G37" s="6">
        <v>26.9</v>
      </c>
      <c r="H37" s="6">
        <v>26.9</v>
      </c>
      <c r="I37" s="6">
        <v>26.9</v>
      </c>
      <c r="J37" s="6">
        <v>26.9</v>
      </c>
      <c r="K37" s="6">
        <v>26.9</v>
      </c>
      <c r="L37" s="6">
        <v>26.9</v>
      </c>
      <c r="M37" s="6">
        <v>26.9</v>
      </c>
      <c r="N37" s="6">
        <v>26.9</v>
      </c>
      <c r="O37" s="6">
        <v>26.9</v>
      </c>
      <c r="P37" s="6">
        <v>26.9</v>
      </c>
      <c r="Q37" s="6">
        <v>26.9</v>
      </c>
      <c r="R37" s="6">
        <v>26.9</v>
      </c>
      <c r="S37" s="6">
        <v>26.9</v>
      </c>
      <c r="T37" s="6">
        <v>26.9</v>
      </c>
      <c r="U37" s="6">
        <v>26.9</v>
      </c>
      <c r="V37" s="6">
        <v>26.9</v>
      </c>
      <c r="W37" s="6">
        <v>26.9</v>
      </c>
      <c r="X37" s="6">
        <v>26.9</v>
      </c>
      <c r="Y37" s="6">
        <v>26.9</v>
      </c>
      <c r="Z37" s="6">
        <v>26.9</v>
      </c>
      <c r="AA37" s="6">
        <v>26.9</v>
      </c>
      <c r="AB37" s="6">
        <v>26.9</v>
      </c>
      <c r="AC37" s="6">
        <v>26.9</v>
      </c>
      <c r="AD37" s="6">
        <v>26.9</v>
      </c>
      <c r="AE37" s="6">
        <v>23.45</v>
      </c>
      <c r="AF37" s="6">
        <v>23.45</v>
      </c>
      <c r="AG37" s="6">
        <v>23.45</v>
      </c>
      <c r="AH37" s="6">
        <v>23.45</v>
      </c>
      <c r="AI37" s="6">
        <v>26.9</v>
      </c>
      <c r="AJ37" s="6">
        <v>26.9</v>
      </c>
      <c r="AK37" s="6">
        <v>26.9</v>
      </c>
      <c r="AL37" s="6">
        <v>26.9</v>
      </c>
      <c r="AM37" s="6">
        <v>26.9</v>
      </c>
      <c r="AN37" s="6">
        <v>26.9</v>
      </c>
      <c r="AO37" s="6">
        <v>26.9</v>
      </c>
      <c r="AP37" s="6">
        <v>26.9</v>
      </c>
      <c r="AQ37" s="6">
        <v>26.9</v>
      </c>
      <c r="AR37" s="6">
        <v>26.9</v>
      </c>
      <c r="AS37" s="6">
        <v>26.9</v>
      </c>
      <c r="AT37" s="6">
        <v>26.9</v>
      </c>
      <c r="AU37" s="6">
        <v>26.9</v>
      </c>
      <c r="AV37" s="6">
        <v>26.9</v>
      </c>
      <c r="AW37" s="6">
        <v>26.9</v>
      </c>
      <c r="AX37" s="6">
        <v>26.9</v>
      </c>
      <c r="AY37" s="6">
        <v>26.9</v>
      </c>
      <c r="AZ37" s="6">
        <v>26.9</v>
      </c>
      <c r="BA37" s="6">
        <v>26.9</v>
      </c>
      <c r="BB37" s="6">
        <v>26.9</v>
      </c>
      <c r="BC37" s="6">
        <v>26.9</v>
      </c>
      <c r="BD37" s="6">
        <v>26.9</v>
      </c>
      <c r="BE37" s="6">
        <v>26.9</v>
      </c>
      <c r="BF37" s="6">
        <v>26.9</v>
      </c>
      <c r="BG37" s="6">
        <v>26.9</v>
      </c>
      <c r="BH37" s="6">
        <v>26.9</v>
      </c>
      <c r="BI37" s="6">
        <v>26.9</v>
      </c>
      <c r="BJ37" s="6">
        <v>26.9</v>
      </c>
      <c r="BK37" s="6">
        <v>26.9</v>
      </c>
      <c r="BL37" s="6">
        <v>26.9</v>
      </c>
      <c r="BM37" s="6">
        <v>26.9</v>
      </c>
      <c r="BN37" s="6">
        <v>26.9</v>
      </c>
      <c r="BO37" s="6">
        <v>26.9</v>
      </c>
      <c r="BP37" s="6">
        <v>26.9</v>
      </c>
      <c r="BQ37" s="6">
        <v>26.9</v>
      </c>
      <c r="BR37" s="6">
        <v>26.9</v>
      </c>
      <c r="BS37" s="6">
        <v>26.9</v>
      </c>
      <c r="BT37" s="6">
        <v>26.9</v>
      </c>
      <c r="BU37" s="6">
        <v>26.9</v>
      </c>
      <c r="BV37" s="6">
        <v>26.9</v>
      </c>
      <c r="BW37" s="6">
        <v>26.9</v>
      </c>
    </row>
    <row r="38" spans="1:75" x14ac:dyDescent="0.3">
      <c r="A38" s="1" t="s">
        <v>95</v>
      </c>
      <c r="B38" s="1" t="s">
        <v>39</v>
      </c>
      <c r="C38" s="5">
        <v>7290000170053</v>
      </c>
      <c r="D38" s="6">
        <v>4.5</v>
      </c>
      <c r="E38" s="6">
        <v>4.5</v>
      </c>
      <c r="F38" s="6">
        <v>4.5</v>
      </c>
      <c r="G38" s="6">
        <v>4.5</v>
      </c>
      <c r="H38" s="6">
        <v>4.5</v>
      </c>
      <c r="I38" s="6">
        <v>4.5</v>
      </c>
      <c r="J38" s="6">
        <v>4.5</v>
      </c>
      <c r="K38" s="6">
        <v>4.5</v>
      </c>
      <c r="L38" s="6">
        <v>4.5</v>
      </c>
      <c r="M38" s="6">
        <v>4.5</v>
      </c>
      <c r="N38" s="6">
        <v>4.5</v>
      </c>
      <c r="O38" s="6">
        <v>4.5</v>
      </c>
      <c r="P38" s="6">
        <v>4.5</v>
      </c>
      <c r="Q38" s="6">
        <v>4.5</v>
      </c>
      <c r="R38" s="6">
        <v>5</v>
      </c>
      <c r="S38" s="6">
        <v>5</v>
      </c>
      <c r="T38" s="6">
        <v>5</v>
      </c>
      <c r="U38" s="6">
        <v>5</v>
      </c>
      <c r="V38" s="6">
        <v>5</v>
      </c>
      <c r="W38" s="6">
        <v>5</v>
      </c>
      <c r="X38" s="6">
        <v>5</v>
      </c>
      <c r="Y38" s="6">
        <v>5</v>
      </c>
      <c r="Z38" s="6">
        <v>5</v>
      </c>
      <c r="AA38" s="6">
        <v>5</v>
      </c>
      <c r="AB38" s="6">
        <v>5</v>
      </c>
      <c r="AC38" s="6">
        <v>5</v>
      </c>
      <c r="AD38" s="6">
        <v>5</v>
      </c>
      <c r="AE38" s="6">
        <v>5</v>
      </c>
      <c r="AF38" s="6">
        <v>5</v>
      </c>
      <c r="AG38" s="6">
        <v>5</v>
      </c>
      <c r="AH38" s="6">
        <v>5</v>
      </c>
      <c r="AI38" s="6">
        <v>5</v>
      </c>
      <c r="AJ38" s="6">
        <v>5</v>
      </c>
      <c r="AK38" s="6">
        <v>5</v>
      </c>
      <c r="AL38" s="6">
        <v>5</v>
      </c>
      <c r="AM38" s="6">
        <v>5</v>
      </c>
      <c r="AN38" s="6">
        <v>5</v>
      </c>
      <c r="AO38" s="6">
        <v>5</v>
      </c>
      <c r="AP38" s="6">
        <v>5</v>
      </c>
      <c r="AQ38" s="6">
        <v>5</v>
      </c>
      <c r="AR38" s="6">
        <v>5</v>
      </c>
      <c r="AS38" s="6">
        <v>5</v>
      </c>
      <c r="AT38" s="6">
        <v>5</v>
      </c>
      <c r="AU38" s="6">
        <v>5</v>
      </c>
      <c r="AV38" s="6">
        <v>5</v>
      </c>
      <c r="AW38" s="6">
        <v>5</v>
      </c>
      <c r="AX38" s="6">
        <v>5.9</v>
      </c>
      <c r="AY38" s="6">
        <v>5</v>
      </c>
      <c r="AZ38" s="6">
        <v>5</v>
      </c>
      <c r="BA38" s="6">
        <v>5</v>
      </c>
      <c r="BB38" s="6">
        <v>5</v>
      </c>
      <c r="BC38" s="6">
        <v>5</v>
      </c>
      <c r="BD38" s="6">
        <v>5</v>
      </c>
      <c r="BE38" s="6">
        <v>5</v>
      </c>
      <c r="BF38" s="6">
        <v>5</v>
      </c>
      <c r="BG38" s="6">
        <v>5</v>
      </c>
      <c r="BH38" s="6">
        <v>5</v>
      </c>
      <c r="BI38" s="6">
        <v>5</v>
      </c>
      <c r="BJ38" s="6">
        <v>5</v>
      </c>
      <c r="BK38" s="6">
        <v>5</v>
      </c>
      <c r="BL38" s="6">
        <v>5</v>
      </c>
      <c r="BM38" s="6">
        <v>5</v>
      </c>
      <c r="BN38" s="6">
        <v>5</v>
      </c>
      <c r="BO38" s="6">
        <v>5</v>
      </c>
      <c r="BP38" s="6">
        <v>5</v>
      </c>
      <c r="BQ38" s="6">
        <v>5</v>
      </c>
      <c r="BR38" s="6">
        <v>5</v>
      </c>
      <c r="BS38" s="6">
        <v>5</v>
      </c>
      <c r="BT38" s="6">
        <v>5</v>
      </c>
      <c r="BU38" s="6">
        <v>5</v>
      </c>
      <c r="BV38" s="6">
        <v>5.33</v>
      </c>
      <c r="BW38" s="6">
        <v>5.33</v>
      </c>
    </row>
    <row r="39" spans="1:75" x14ac:dyDescent="0.3">
      <c r="A39" s="1" t="s">
        <v>95</v>
      </c>
      <c r="B39" s="1" t="s">
        <v>40</v>
      </c>
      <c r="C39" s="5">
        <v>7290005838002</v>
      </c>
      <c r="D39" s="6">
        <v>4.0999999999999996</v>
      </c>
      <c r="E39" s="6">
        <v>4.0999999999999996</v>
      </c>
      <c r="F39" s="6">
        <v>4.0999999999999996</v>
      </c>
      <c r="G39" s="6">
        <v>4.0999999999999996</v>
      </c>
      <c r="H39" s="6">
        <v>4.0999999999999996</v>
      </c>
      <c r="I39" s="6">
        <v>4.0999999999999996</v>
      </c>
      <c r="J39" s="6">
        <v>4.0999999999999996</v>
      </c>
      <c r="K39" s="6">
        <v>4.0999999999999996</v>
      </c>
      <c r="L39" s="6">
        <v>4.0999999999999996</v>
      </c>
      <c r="M39" s="6">
        <v>4.0999999999999996</v>
      </c>
      <c r="N39" s="6">
        <v>4.0999999999999996</v>
      </c>
      <c r="O39" s="6">
        <v>4.0999999999999996</v>
      </c>
      <c r="P39" s="6">
        <v>4.0999999999999996</v>
      </c>
      <c r="Q39" s="6">
        <v>4.0999999999999996</v>
      </c>
      <c r="R39" s="6">
        <v>4.0999999999999996</v>
      </c>
      <c r="S39" s="6">
        <v>4.0999999999999996</v>
      </c>
      <c r="T39" s="6">
        <v>4.0999999999999996</v>
      </c>
      <c r="U39" s="6">
        <v>4.0999999999999996</v>
      </c>
      <c r="V39" s="6">
        <v>4.0999999999999996</v>
      </c>
      <c r="W39" s="6">
        <v>4.0999999999999996</v>
      </c>
      <c r="X39" s="6">
        <v>4.0999999999999996</v>
      </c>
      <c r="Y39" s="6">
        <v>4.0999999999999996</v>
      </c>
      <c r="Z39" s="6">
        <v>4.0999999999999996</v>
      </c>
      <c r="AA39" s="6">
        <v>4.0999999999999996</v>
      </c>
      <c r="AB39" s="6">
        <v>4.0999999999999996</v>
      </c>
      <c r="AC39" s="6">
        <v>4.0999999999999996</v>
      </c>
      <c r="AD39" s="6">
        <v>4.0999999999999996</v>
      </c>
      <c r="AE39" s="6">
        <v>4.0999999999999996</v>
      </c>
      <c r="AF39" s="6">
        <v>4.0999999999999996</v>
      </c>
      <c r="AG39" s="6">
        <v>4.0999999999999996</v>
      </c>
      <c r="AH39" s="6">
        <v>4.0999999999999996</v>
      </c>
      <c r="AI39" s="6">
        <v>4.0999999999999996</v>
      </c>
      <c r="AJ39" s="6">
        <v>4.0999999999999996</v>
      </c>
      <c r="AK39" s="6">
        <v>4.0999999999999996</v>
      </c>
      <c r="AL39" s="6">
        <v>4.0999999999999996</v>
      </c>
      <c r="AM39" s="6">
        <v>4.0999999999999996</v>
      </c>
      <c r="AN39" s="6">
        <v>4.0999999999999996</v>
      </c>
      <c r="AO39" s="6">
        <v>4.0999999999999996</v>
      </c>
      <c r="AP39" s="6">
        <v>4.0999999999999996</v>
      </c>
      <c r="AQ39" s="6">
        <v>4.0999999999999996</v>
      </c>
      <c r="AR39" s="6">
        <v>4.0999999999999996</v>
      </c>
      <c r="AS39" s="6">
        <v>4.0999999999999996</v>
      </c>
      <c r="AT39" s="6">
        <v>4.0999999999999996</v>
      </c>
      <c r="AU39" s="6">
        <v>4.0999999999999996</v>
      </c>
      <c r="AV39" s="6">
        <v>4.0999999999999996</v>
      </c>
      <c r="AW39" s="6">
        <v>4.0999999999999996</v>
      </c>
      <c r="AX39" s="6">
        <v>4.0999999999999996</v>
      </c>
      <c r="AY39" s="6">
        <v>4.0999999999999996</v>
      </c>
      <c r="AZ39" s="6">
        <v>4.0999999999999996</v>
      </c>
      <c r="BA39" s="6">
        <v>4.0999999999999996</v>
      </c>
      <c r="BB39" s="6">
        <v>4.0999999999999996</v>
      </c>
      <c r="BC39" s="6">
        <v>4.0999999999999996</v>
      </c>
      <c r="BD39" s="6">
        <v>4.0999999999999996</v>
      </c>
      <c r="BE39" s="6">
        <v>4.0999999999999996</v>
      </c>
      <c r="BF39" s="6">
        <v>4.0999999999999996</v>
      </c>
      <c r="BG39" s="6">
        <v>4.0999999999999996</v>
      </c>
      <c r="BH39" s="6">
        <v>4.0999999999999996</v>
      </c>
      <c r="BI39" s="6">
        <v>4.0999999999999996</v>
      </c>
      <c r="BJ39" s="6">
        <v>4.0999999999999996</v>
      </c>
      <c r="BK39" s="6">
        <v>4.0999999999999996</v>
      </c>
      <c r="BL39" s="6">
        <v>4.0999999999999996</v>
      </c>
      <c r="BM39" s="6">
        <v>4.0999999999999996</v>
      </c>
      <c r="BN39" s="6">
        <v>4.0999999999999996</v>
      </c>
      <c r="BO39" s="6">
        <v>4.0999999999999996</v>
      </c>
      <c r="BP39" s="6">
        <v>4.0999999999999996</v>
      </c>
      <c r="BQ39" s="6">
        <v>4.0999999999999996</v>
      </c>
      <c r="BR39" s="6">
        <v>4.0999999999999996</v>
      </c>
      <c r="BS39" s="6">
        <v>4.0999999999999996</v>
      </c>
      <c r="BT39" s="6">
        <v>4.0999999999999996</v>
      </c>
      <c r="BU39" s="6">
        <v>4.0999999999999996</v>
      </c>
      <c r="BV39" s="6">
        <v>4.0999999999999996</v>
      </c>
      <c r="BW39" s="6">
        <v>4.0999999999999996</v>
      </c>
    </row>
    <row r="40" spans="1:75" x14ac:dyDescent="0.3">
      <c r="A40" s="1" t="s">
        <v>95</v>
      </c>
      <c r="B40" s="1" t="s">
        <v>41</v>
      </c>
      <c r="C40" s="5">
        <v>72940761</v>
      </c>
      <c r="D40" s="6">
        <v>3.1</v>
      </c>
      <c r="E40" s="6">
        <v>3.1</v>
      </c>
      <c r="F40" s="6">
        <v>3.1</v>
      </c>
      <c r="G40" s="6">
        <v>3.1</v>
      </c>
      <c r="H40" s="6">
        <v>3.1</v>
      </c>
      <c r="I40" s="6">
        <v>3.1</v>
      </c>
      <c r="J40" s="6">
        <v>3.1</v>
      </c>
      <c r="K40" s="6">
        <v>3.1</v>
      </c>
      <c r="L40" s="6">
        <v>3.1</v>
      </c>
      <c r="M40" s="6">
        <v>3.1</v>
      </c>
      <c r="N40" s="6">
        <v>3.1</v>
      </c>
      <c r="O40" s="6">
        <v>3.1</v>
      </c>
      <c r="P40" s="6">
        <v>3.1</v>
      </c>
      <c r="Q40" s="6">
        <v>3.1</v>
      </c>
      <c r="R40" s="6">
        <v>3.1</v>
      </c>
      <c r="S40" s="6">
        <v>3.1</v>
      </c>
      <c r="T40" s="6">
        <v>3.1</v>
      </c>
      <c r="U40" s="6">
        <v>3.1</v>
      </c>
      <c r="V40" s="6">
        <v>3.1</v>
      </c>
      <c r="W40" s="6">
        <v>3.1</v>
      </c>
      <c r="X40" s="6">
        <v>3.1</v>
      </c>
      <c r="Y40" s="6">
        <v>3.1</v>
      </c>
      <c r="Z40" s="6">
        <v>3.1</v>
      </c>
      <c r="AA40" s="6">
        <v>3.1</v>
      </c>
      <c r="AB40" s="6">
        <v>3.1</v>
      </c>
      <c r="AC40" s="6">
        <v>3.1</v>
      </c>
      <c r="AD40" s="6">
        <v>3.1</v>
      </c>
      <c r="AE40" s="6">
        <v>3.1</v>
      </c>
      <c r="AF40" s="6">
        <v>3.1</v>
      </c>
      <c r="AG40" s="6">
        <v>3.1</v>
      </c>
      <c r="AH40" s="6">
        <v>3.1</v>
      </c>
      <c r="AI40" s="6">
        <v>3.1</v>
      </c>
      <c r="AJ40" s="6">
        <v>3.1</v>
      </c>
      <c r="AK40" s="6">
        <v>3.1</v>
      </c>
      <c r="AL40" s="6">
        <v>3.1</v>
      </c>
      <c r="AM40" s="6">
        <v>3.1</v>
      </c>
      <c r="AN40" s="6">
        <v>3.1</v>
      </c>
      <c r="AO40" s="6">
        <v>3.1</v>
      </c>
      <c r="AP40" s="6">
        <v>3.1</v>
      </c>
      <c r="AQ40" s="6">
        <v>3.1</v>
      </c>
      <c r="AR40" s="6">
        <v>3.1</v>
      </c>
      <c r="AS40" s="6">
        <v>3.1</v>
      </c>
      <c r="AT40" s="6">
        <v>3.1</v>
      </c>
      <c r="AU40" s="6">
        <v>3.1</v>
      </c>
      <c r="AV40" s="6">
        <v>3.1</v>
      </c>
      <c r="AW40" s="6">
        <v>3.1</v>
      </c>
      <c r="AX40" s="6">
        <v>3.1</v>
      </c>
      <c r="AY40" s="6">
        <v>3.1</v>
      </c>
      <c r="AZ40" s="6">
        <v>3.09</v>
      </c>
      <c r="BA40" s="6">
        <v>3.09</v>
      </c>
      <c r="BB40" s="6">
        <v>3.09</v>
      </c>
      <c r="BC40" s="6">
        <v>3.08</v>
      </c>
      <c r="BD40" s="6">
        <v>3.08</v>
      </c>
      <c r="BE40" s="6">
        <v>3.1</v>
      </c>
      <c r="BF40" s="6">
        <v>3.1</v>
      </c>
      <c r="BG40" s="6">
        <v>3.1</v>
      </c>
      <c r="BH40" s="6">
        <v>3.09</v>
      </c>
      <c r="BI40" s="6">
        <v>3.09</v>
      </c>
      <c r="BJ40" s="6">
        <v>3.08</v>
      </c>
      <c r="BK40" s="6">
        <v>3.09</v>
      </c>
      <c r="BL40" s="6">
        <v>3.1</v>
      </c>
      <c r="BM40" s="6">
        <v>3.1</v>
      </c>
      <c r="BN40" s="6">
        <v>3.1</v>
      </c>
      <c r="BO40" s="6">
        <v>3.1</v>
      </c>
      <c r="BP40" s="6">
        <v>3.1</v>
      </c>
      <c r="BQ40" s="6">
        <v>3.1</v>
      </c>
      <c r="BR40" s="6">
        <v>3.1</v>
      </c>
      <c r="BS40" s="6">
        <v>3.1</v>
      </c>
      <c r="BT40" s="6">
        <v>3.1</v>
      </c>
      <c r="BU40" s="6">
        <v>3.1</v>
      </c>
      <c r="BV40" s="6">
        <v>3.09</v>
      </c>
      <c r="BW40" s="6">
        <v>3.09</v>
      </c>
    </row>
    <row r="41" spans="1:75" x14ac:dyDescent="0.3">
      <c r="A41" s="1" t="s">
        <v>95</v>
      </c>
      <c r="B41" s="1" t="s">
        <v>42</v>
      </c>
      <c r="C41" s="5">
        <v>7290000066318</v>
      </c>
      <c r="D41" s="6">
        <v>3.75</v>
      </c>
      <c r="E41" s="6">
        <v>3.75</v>
      </c>
      <c r="F41" s="6">
        <v>3.75</v>
      </c>
      <c r="G41" s="6">
        <v>3.75</v>
      </c>
      <c r="H41" s="6">
        <v>3.75</v>
      </c>
      <c r="I41" s="6">
        <v>3.75</v>
      </c>
      <c r="J41" s="6">
        <v>3.75</v>
      </c>
      <c r="K41" s="6">
        <v>3.75</v>
      </c>
      <c r="L41" s="6">
        <v>3.75</v>
      </c>
      <c r="M41" s="6">
        <v>3.75</v>
      </c>
      <c r="N41" s="6">
        <v>3.75</v>
      </c>
      <c r="O41" s="6">
        <v>4.3</v>
      </c>
      <c r="P41" s="6">
        <v>3.75</v>
      </c>
      <c r="Q41" s="6">
        <v>3.75</v>
      </c>
      <c r="R41" s="6">
        <v>3.75</v>
      </c>
      <c r="S41" s="6">
        <v>3.75</v>
      </c>
      <c r="T41" s="6">
        <v>3.75</v>
      </c>
      <c r="U41" s="6">
        <v>3.75</v>
      </c>
      <c r="V41" s="6">
        <v>3.75</v>
      </c>
      <c r="W41" s="6">
        <v>3.75</v>
      </c>
      <c r="X41" s="6">
        <v>3.33</v>
      </c>
      <c r="Y41" s="6">
        <v>3.33</v>
      </c>
      <c r="Z41" s="6">
        <v>3.33</v>
      </c>
      <c r="AA41" s="6">
        <v>3.33</v>
      </c>
      <c r="AB41" s="6">
        <v>3.33</v>
      </c>
      <c r="AC41" s="6">
        <v>3.33</v>
      </c>
      <c r="AD41" s="6">
        <v>3.33</v>
      </c>
      <c r="AE41" s="6">
        <v>3.33</v>
      </c>
      <c r="AF41" s="6">
        <v>3.33</v>
      </c>
      <c r="AG41" s="6">
        <v>3.33</v>
      </c>
      <c r="AH41" s="6">
        <v>3.33</v>
      </c>
      <c r="AI41" s="6">
        <v>3.33</v>
      </c>
      <c r="AJ41" s="6">
        <v>3.33</v>
      </c>
      <c r="AK41" s="6">
        <v>3.33</v>
      </c>
      <c r="AL41" s="6">
        <v>3.33</v>
      </c>
      <c r="AM41" s="6">
        <v>3.33</v>
      </c>
      <c r="AN41" s="6">
        <v>3.33</v>
      </c>
      <c r="AO41" s="6">
        <v>3.33</v>
      </c>
      <c r="AP41" s="6">
        <v>3.33</v>
      </c>
      <c r="AQ41" s="6">
        <v>3.33</v>
      </c>
      <c r="AR41" s="6">
        <v>3.33</v>
      </c>
      <c r="AS41" s="6">
        <v>3.33</v>
      </c>
      <c r="AT41" s="6">
        <v>3.33</v>
      </c>
      <c r="AU41" s="6">
        <v>3.33</v>
      </c>
      <c r="AV41" s="6">
        <v>3.33</v>
      </c>
      <c r="AW41" s="6">
        <v>3.33</v>
      </c>
      <c r="AX41" s="6">
        <v>4.3</v>
      </c>
      <c r="AY41" s="6">
        <v>3.75</v>
      </c>
      <c r="AZ41" s="6">
        <v>3.75</v>
      </c>
      <c r="BA41" s="6">
        <v>3.75</v>
      </c>
      <c r="BB41" s="6">
        <v>3.75</v>
      </c>
      <c r="BC41" s="6">
        <v>3.75</v>
      </c>
      <c r="BD41" s="6">
        <v>3.75</v>
      </c>
      <c r="BE41" s="6">
        <v>3.75</v>
      </c>
      <c r="BF41" s="6">
        <v>3.75</v>
      </c>
      <c r="BG41" s="6">
        <v>3.75</v>
      </c>
      <c r="BH41" s="6">
        <v>3.75</v>
      </c>
      <c r="BI41" s="6">
        <v>3.75</v>
      </c>
      <c r="BJ41" s="6">
        <v>3.75</v>
      </c>
      <c r="BK41" s="6">
        <v>3.75</v>
      </c>
      <c r="BL41" s="6">
        <v>3.75</v>
      </c>
      <c r="BM41" s="6">
        <v>3.75</v>
      </c>
      <c r="BN41" s="6">
        <v>3.75</v>
      </c>
      <c r="BO41" s="6">
        <v>3.75</v>
      </c>
      <c r="BP41" s="6">
        <v>3.75</v>
      </c>
      <c r="BQ41" s="6">
        <v>3.75</v>
      </c>
      <c r="BR41" s="6">
        <v>3.75</v>
      </c>
      <c r="BS41" s="6">
        <v>3.75</v>
      </c>
      <c r="BT41" s="6">
        <v>3.75</v>
      </c>
      <c r="BU41" s="6">
        <v>3.75</v>
      </c>
      <c r="BV41" s="6">
        <v>3.6</v>
      </c>
      <c r="BW41" s="6">
        <v>3.6</v>
      </c>
    </row>
    <row r="42" spans="1:75" x14ac:dyDescent="0.3">
      <c r="A42" s="1" t="s">
        <v>95</v>
      </c>
      <c r="B42" s="1" t="s">
        <v>43</v>
      </c>
      <c r="C42" s="5">
        <v>7290100850916</v>
      </c>
      <c r="D42" s="6">
        <v>3.33</v>
      </c>
      <c r="E42" s="6">
        <v>3.33</v>
      </c>
      <c r="F42" s="6">
        <v>3.33</v>
      </c>
      <c r="G42" s="6">
        <v>3.33</v>
      </c>
      <c r="H42" s="6">
        <v>3.33</v>
      </c>
      <c r="I42" s="6">
        <v>3.33</v>
      </c>
      <c r="J42" s="6">
        <v>3.33</v>
      </c>
      <c r="K42" s="6">
        <v>3.33</v>
      </c>
      <c r="L42" s="6">
        <v>3.33</v>
      </c>
      <c r="M42" s="6">
        <v>3.33</v>
      </c>
      <c r="N42" s="6">
        <v>3.33</v>
      </c>
      <c r="O42" s="6">
        <v>3.33</v>
      </c>
      <c r="P42" s="6">
        <v>3.33</v>
      </c>
      <c r="Q42" s="6">
        <v>3.33</v>
      </c>
      <c r="R42" s="6">
        <v>3.33</v>
      </c>
      <c r="S42" s="6">
        <v>3.33</v>
      </c>
      <c r="T42" s="6">
        <v>3.33</v>
      </c>
      <c r="U42" s="6">
        <v>3.33</v>
      </c>
      <c r="V42" s="6">
        <v>3.33</v>
      </c>
      <c r="W42" s="6">
        <v>3.33</v>
      </c>
      <c r="X42" s="6">
        <v>3.33</v>
      </c>
      <c r="Y42" s="6">
        <v>3.33</v>
      </c>
      <c r="Z42" s="6">
        <v>3.33</v>
      </c>
      <c r="AA42" s="6">
        <v>3.33</v>
      </c>
      <c r="AB42" s="6">
        <v>3.33</v>
      </c>
      <c r="AC42" s="6">
        <v>3.33</v>
      </c>
      <c r="AD42" s="6">
        <v>3.33</v>
      </c>
      <c r="AE42" s="6">
        <v>3.33</v>
      </c>
      <c r="AF42" s="6">
        <v>3.33</v>
      </c>
      <c r="AG42" s="6">
        <v>3.33</v>
      </c>
      <c r="AH42" s="6">
        <v>3.33</v>
      </c>
      <c r="AI42" s="6">
        <v>3.33</v>
      </c>
      <c r="AJ42" s="6">
        <v>3.33</v>
      </c>
      <c r="AK42" s="6">
        <v>3.33</v>
      </c>
      <c r="AL42" s="6">
        <v>3.33</v>
      </c>
      <c r="AM42" s="6">
        <v>3.33</v>
      </c>
      <c r="AN42" s="6">
        <v>3.33</v>
      </c>
      <c r="AO42" s="6">
        <v>3.33</v>
      </c>
      <c r="AP42" s="6">
        <v>3.33</v>
      </c>
      <c r="AQ42" s="6">
        <v>3.33</v>
      </c>
      <c r="AR42" s="6">
        <v>3.33</v>
      </c>
      <c r="AS42" s="6">
        <v>3.33</v>
      </c>
      <c r="AT42" s="6">
        <v>3.33</v>
      </c>
      <c r="AU42" s="6">
        <v>3.33</v>
      </c>
      <c r="AV42" s="6">
        <v>3.33</v>
      </c>
      <c r="AW42" s="6">
        <v>3.33</v>
      </c>
      <c r="AX42" s="6">
        <v>4</v>
      </c>
      <c r="AY42" s="6">
        <v>3.33</v>
      </c>
      <c r="AZ42" s="6">
        <v>3.33</v>
      </c>
      <c r="BA42" s="6">
        <v>3.33</v>
      </c>
      <c r="BB42" s="6">
        <v>3.33</v>
      </c>
      <c r="BC42" s="6">
        <v>3.33</v>
      </c>
      <c r="BD42" s="6">
        <v>3.33</v>
      </c>
      <c r="BE42" s="6">
        <v>3.33</v>
      </c>
      <c r="BF42" s="6">
        <v>3.33</v>
      </c>
      <c r="BG42" s="6">
        <v>3.33</v>
      </c>
      <c r="BH42" s="6">
        <v>3.33</v>
      </c>
      <c r="BI42" s="6">
        <v>3.33</v>
      </c>
      <c r="BJ42" s="6">
        <v>3.33</v>
      </c>
      <c r="BK42" s="6">
        <v>3.33</v>
      </c>
      <c r="BL42" s="6">
        <v>3.33</v>
      </c>
      <c r="BM42" s="6">
        <v>3.33</v>
      </c>
      <c r="BN42" s="6">
        <v>3.33</v>
      </c>
      <c r="BO42" s="6">
        <v>3.33</v>
      </c>
      <c r="BP42" s="6">
        <v>3.33</v>
      </c>
      <c r="BQ42" s="6">
        <v>3.33</v>
      </c>
      <c r="BR42" s="6">
        <v>3.33</v>
      </c>
      <c r="BS42" s="6">
        <v>3.33</v>
      </c>
      <c r="BT42" s="6">
        <v>3.33</v>
      </c>
      <c r="BU42" s="6">
        <v>3.33</v>
      </c>
      <c r="BV42" s="6">
        <v>3.33</v>
      </c>
      <c r="BW42" s="6">
        <v>3.33</v>
      </c>
    </row>
    <row r="43" spans="1:75" x14ac:dyDescent="0.3">
      <c r="A43" s="1" t="s">
        <v>95</v>
      </c>
      <c r="B43" s="1" t="s">
        <v>44</v>
      </c>
      <c r="C43" s="5">
        <v>7290000066141</v>
      </c>
      <c r="D43" s="6">
        <v>3.75</v>
      </c>
      <c r="E43" s="6">
        <v>3.75</v>
      </c>
      <c r="F43" s="6">
        <v>3.75</v>
      </c>
      <c r="G43" s="6">
        <v>3.75</v>
      </c>
      <c r="H43" s="6">
        <v>3.75</v>
      </c>
      <c r="I43" s="6">
        <v>3.75</v>
      </c>
      <c r="J43" s="6">
        <v>3.75</v>
      </c>
      <c r="K43" s="6">
        <v>3.75</v>
      </c>
      <c r="L43" s="6">
        <v>3.75</v>
      </c>
      <c r="M43" s="6">
        <v>3.75</v>
      </c>
      <c r="N43" s="6">
        <v>3.75</v>
      </c>
      <c r="O43" s="6">
        <v>4.5999999999999996</v>
      </c>
      <c r="P43" s="6">
        <v>3.75</v>
      </c>
      <c r="Q43" s="6">
        <v>3.75</v>
      </c>
      <c r="R43" s="6">
        <v>3.75</v>
      </c>
      <c r="S43" s="6">
        <v>3.75</v>
      </c>
      <c r="T43" s="6">
        <v>3.75</v>
      </c>
      <c r="U43" s="6">
        <v>3.75</v>
      </c>
      <c r="V43" s="6">
        <v>3.75</v>
      </c>
      <c r="W43" s="6">
        <v>3.75</v>
      </c>
      <c r="X43" s="6">
        <v>3.33</v>
      </c>
      <c r="Y43" s="6">
        <v>3.33</v>
      </c>
      <c r="Z43" s="6">
        <v>3.33</v>
      </c>
      <c r="AA43" s="6">
        <v>3.33</v>
      </c>
      <c r="AB43" s="6">
        <v>3.33</v>
      </c>
      <c r="AC43" s="6">
        <v>3.33</v>
      </c>
      <c r="AD43" s="6">
        <v>3.33</v>
      </c>
      <c r="AE43" s="6">
        <v>3.33</v>
      </c>
      <c r="AF43" s="6">
        <v>3.33</v>
      </c>
      <c r="AG43" s="6">
        <v>3.33</v>
      </c>
      <c r="AH43" s="6">
        <v>3.33</v>
      </c>
      <c r="AI43" s="6">
        <v>3.33</v>
      </c>
      <c r="AJ43" s="6">
        <v>3.33</v>
      </c>
      <c r="AK43" s="6">
        <v>3.33</v>
      </c>
      <c r="AL43" s="6">
        <v>3.33</v>
      </c>
      <c r="AM43" s="6">
        <v>3.33</v>
      </c>
      <c r="AN43" s="6">
        <v>3.33</v>
      </c>
      <c r="AO43" s="6">
        <v>3.33</v>
      </c>
      <c r="AP43" s="6">
        <v>3.33</v>
      </c>
      <c r="AQ43" s="6">
        <v>3.33</v>
      </c>
      <c r="AR43" s="6">
        <v>3.33</v>
      </c>
      <c r="AS43" s="6">
        <v>3.33</v>
      </c>
      <c r="AT43" s="6">
        <v>3.33</v>
      </c>
      <c r="AU43" s="6">
        <v>3.33</v>
      </c>
      <c r="AV43" s="6">
        <v>3.33</v>
      </c>
      <c r="AW43" s="6">
        <v>3.33</v>
      </c>
      <c r="AX43" s="6">
        <v>4.5999999999999996</v>
      </c>
      <c r="AY43" s="6">
        <v>3.75</v>
      </c>
      <c r="AZ43" s="6">
        <v>3.75</v>
      </c>
      <c r="BA43" s="6">
        <v>3.75</v>
      </c>
      <c r="BB43" s="6">
        <v>3.75</v>
      </c>
      <c r="BC43" s="6">
        <v>3.75</v>
      </c>
      <c r="BD43" s="6">
        <v>3.75</v>
      </c>
      <c r="BE43" s="6">
        <v>3.75</v>
      </c>
      <c r="BF43" s="6">
        <v>3.75</v>
      </c>
      <c r="BG43" s="6">
        <v>3.75</v>
      </c>
      <c r="BH43" s="6">
        <v>3.75</v>
      </c>
      <c r="BI43" s="6">
        <v>3.75</v>
      </c>
      <c r="BJ43" s="6">
        <v>3.75</v>
      </c>
      <c r="BK43" s="6">
        <v>3.75</v>
      </c>
      <c r="BL43" s="6">
        <v>3.75</v>
      </c>
      <c r="BM43" s="6">
        <v>3.75</v>
      </c>
      <c r="BN43" s="6">
        <v>3.75</v>
      </c>
      <c r="BO43" s="6">
        <v>3.75</v>
      </c>
      <c r="BP43" s="6">
        <v>3.75</v>
      </c>
      <c r="BQ43" s="6">
        <v>3.75</v>
      </c>
      <c r="BR43" s="6">
        <v>3.75</v>
      </c>
      <c r="BS43" s="6">
        <v>3.75</v>
      </c>
      <c r="BT43" s="6">
        <v>3.75</v>
      </c>
      <c r="BU43" s="6">
        <v>3.75</v>
      </c>
      <c r="BV43" s="6">
        <v>3.6</v>
      </c>
      <c r="BW43" s="6">
        <v>3.6</v>
      </c>
    </row>
    <row r="44" spans="1:75" x14ac:dyDescent="0.3">
      <c r="A44" s="1" t="s">
        <v>95</v>
      </c>
      <c r="B44" s="1" t="s">
        <v>45</v>
      </c>
      <c r="C44" s="5">
        <v>7290008745239</v>
      </c>
      <c r="D44" s="6">
        <v>4.3</v>
      </c>
      <c r="E44" s="6">
        <v>4.3</v>
      </c>
      <c r="F44" s="6">
        <v>4.3</v>
      </c>
      <c r="G44" s="6">
        <v>4.3</v>
      </c>
      <c r="H44" s="6">
        <v>4.3</v>
      </c>
      <c r="I44" s="6">
        <v>4.3</v>
      </c>
      <c r="J44" s="6">
        <v>4.3</v>
      </c>
      <c r="K44" s="6">
        <v>4.3</v>
      </c>
      <c r="L44" s="6">
        <v>4.3</v>
      </c>
      <c r="M44" s="6">
        <v>4.3</v>
      </c>
      <c r="N44" s="6">
        <v>4.3</v>
      </c>
      <c r="O44" s="6">
        <v>4.3</v>
      </c>
      <c r="P44" s="6">
        <v>4.3</v>
      </c>
      <c r="Q44" s="6">
        <v>4.3</v>
      </c>
      <c r="R44" s="6">
        <v>3.33</v>
      </c>
      <c r="S44" s="6">
        <v>3.33</v>
      </c>
      <c r="T44" s="6">
        <v>3.33</v>
      </c>
      <c r="U44" s="6">
        <v>3.33</v>
      </c>
      <c r="V44" s="6">
        <v>3.33</v>
      </c>
      <c r="W44" s="6">
        <v>3.33</v>
      </c>
      <c r="X44" s="6">
        <v>3.33</v>
      </c>
      <c r="Y44" s="6">
        <v>3.33</v>
      </c>
      <c r="Z44" s="6">
        <v>3.33</v>
      </c>
      <c r="AA44" s="6">
        <v>3.33</v>
      </c>
      <c r="AB44" s="6">
        <v>3.33</v>
      </c>
      <c r="AC44" s="6">
        <v>3.33</v>
      </c>
      <c r="AD44" s="6">
        <v>3.33</v>
      </c>
      <c r="AE44" s="6">
        <v>3.33</v>
      </c>
      <c r="AF44" s="6">
        <v>3.33</v>
      </c>
      <c r="AG44" s="6">
        <v>3.33</v>
      </c>
      <c r="AH44" s="6">
        <v>3.33</v>
      </c>
      <c r="AI44" s="6">
        <v>3.33</v>
      </c>
      <c r="AJ44" s="6">
        <v>3.33</v>
      </c>
      <c r="AK44" s="6">
        <v>3.33</v>
      </c>
      <c r="AL44" s="6">
        <v>3.33</v>
      </c>
      <c r="AM44" s="6">
        <v>3.33</v>
      </c>
      <c r="AN44" s="6">
        <v>3.33</v>
      </c>
      <c r="AO44" s="6">
        <v>3.33</v>
      </c>
      <c r="AP44" s="6">
        <v>3.33</v>
      </c>
      <c r="AQ44" s="6">
        <v>3.33</v>
      </c>
      <c r="AR44" s="6">
        <v>3.33</v>
      </c>
      <c r="AS44" s="6">
        <v>3.33</v>
      </c>
      <c r="AT44" s="6">
        <v>3.33</v>
      </c>
      <c r="AU44" s="6">
        <v>3.33</v>
      </c>
      <c r="AV44" s="6">
        <v>3.33</v>
      </c>
      <c r="AW44" s="6">
        <v>3.33</v>
      </c>
      <c r="AX44" s="6">
        <v>4.3</v>
      </c>
      <c r="AY44" s="6">
        <v>3.33</v>
      </c>
      <c r="AZ44" s="6">
        <v>3.33</v>
      </c>
      <c r="BA44" s="6">
        <v>3.33</v>
      </c>
      <c r="BB44" s="6">
        <v>3.33</v>
      </c>
      <c r="BC44" s="6">
        <v>3.33</v>
      </c>
      <c r="BD44" s="6">
        <v>3.33</v>
      </c>
      <c r="BE44" s="6">
        <v>3.33</v>
      </c>
      <c r="BF44" s="6">
        <v>3.33</v>
      </c>
      <c r="BG44" s="6">
        <v>3.33</v>
      </c>
      <c r="BH44" s="6">
        <v>3.33</v>
      </c>
      <c r="BI44" s="6">
        <v>3.33</v>
      </c>
      <c r="BJ44" s="6">
        <v>3.33</v>
      </c>
      <c r="BK44" s="6">
        <v>3.33</v>
      </c>
      <c r="BL44" s="6">
        <v>3.33</v>
      </c>
      <c r="BM44" s="6">
        <v>3.33</v>
      </c>
      <c r="BN44" s="6">
        <v>3.33</v>
      </c>
      <c r="BO44" s="6">
        <v>3.33</v>
      </c>
      <c r="BP44" s="6">
        <v>3.33</v>
      </c>
      <c r="BQ44" s="6">
        <v>3.33</v>
      </c>
      <c r="BR44" s="6">
        <v>3.33</v>
      </c>
      <c r="BS44" s="6">
        <v>3.33</v>
      </c>
      <c r="BT44" s="6">
        <v>3.33</v>
      </c>
      <c r="BU44" s="6">
        <v>3.33</v>
      </c>
      <c r="BV44" s="6">
        <v>4.3</v>
      </c>
      <c r="BW44" s="6">
        <v>4.3</v>
      </c>
    </row>
    <row r="45" spans="1:75" x14ac:dyDescent="0.3">
      <c r="A45" s="1" t="s">
        <v>95</v>
      </c>
      <c r="B45" s="1" t="s">
        <v>46</v>
      </c>
      <c r="C45" s="5">
        <v>7290005200786</v>
      </c>
      <c r="D45" s="6">
        <v>4.3</v>
      </c>
      <c r="E45" s="6">
        <v>4.3</v>
      </c>
      <c r="F45" s="6">
        <v>4.3</v>
      </c>
      <c r="G45" s="6">
        <v>4.3</v>
      </c>
      <c r="H45" s="6">
        <v>4.3</v>
      </c>
      <c r="I45" s="6">
        <v>4.3</v>
      </c>
      <c r="J45" s="6">
        <v>4.3</v>
      </c>
      <c r="K45" s="6">
        <v>4.3</v>
      </c>
      <c r="L45" s="6">
        <v>4.3</v>
      </c>
      <c r="M45" s="6">
        <v>4.3</v>
      </c>
      <c r="N45" s="6">
        <v>4.3</v>
      </c>
      <c r="O45" s="6">
        <v>4.3</v>
      </c>
      <c r="P45" s="6">
        <v>4.3</v>
      </c>
      <c r="Q45" s="6">
        <v>4.3</v>
      </c>
      <c r="R45" s="6">
        <v>3.33</v>
      </c>
      <c r="S45" s="6">
        <v>3.33</v>
      </c>
      <c r="T45" s="6">
        <v>3.33</v>
      </c>
      <c r="U45" s="6">
        <v>3.33</v>
      </c>
      <c r="V45" s="6">
        <v>3.33</v>
      </c>
      <c r="W45" s="6">
        <v>3.33</v>
      </c>
      <c r="X45" s="6">
        <v>3.33</v>
      </c>
      <c r="Y45" s="6">
        <v>3.33</v>
      </c>
      <c r="Z45" s="6">
        <v>3.33</v>
      </c>
      <c r="AA45" s="6">
        <v>3.33</v>
      </c>
      <c r="AB45" s="6">
        <v>3.33</v>
      </c>
      <c r="AC45" s="6">
        <v>3.33</v>
      </c>
      <c r="AD45" s="6">
        <v>3.33</v>
      </c>
      <c r="AE45" s="6">
        <v>3.33</v>
      </c>
      <c r="AF45" s="6">
        <v>3.33</v>
      </c>
      <c r="AG45" s="6">
        <v>3.33</v>
      </c>
      <c r="AH45" s="6">
        <v>3.33</v>
      </c>
      <c r="AI45" s="6">
        <v>3.33</v>
      </c>
      <c r="AJ45" s="6">
        <v>3.33</v>
      </c>
      <c r="AK45" s="6">
        <v>3.33</v>
      </c>
      <c r="AL45" s="6">
        <v>3.33</v>
      </c>
      <c r="AM45" s="6">
        <v>3.33</v>
      </c>
      <c r="AN45" s="6">
        <v>3.33</v>
      </c>
      <c r="AO45" s="6">
        <v>3.33</v>
      </c>
      <c r="AP45" s="6">
        <v>3.33</v>
      </c>
      <c r="AQ45" s="6">
        <v>3.33</v>
      </c>
      <c r="AR45" s="6">
        <v>3.33</v>
      </c>
      <c r="AS45" s="6">
        <v>3.33</v>
      </c>
      <c r="AT45" s="6">
        <v>3.33</v>
      </c>
      <c r="AU45" s="6">
        <v>3.33</v>
      </c>
      <c r="AV45" s="6">
        <v>3.33</v>
      </c>
      <c r="AW45" s="6">
        <v>3.33</v>
      </c>
      <c r="AX45" s="6">
        <v>4.3</v>
      </c>
      <c r="AY45" s="6">
        <v>3.33</v>
      </c>
      <c r="AZ45" s="6">
        <v>3.33</v>
      </c>
      <c r="BA45" s="6">
        <v>3.33</v>
      </c>
      <c r="BB45" s="6">
        <v>3.33</v>
      </c>
      <c r="BC45" s="6">
        <v>3.33</v>
      </c>
      <c r="BD45" s="6">
        <v>3.3397000000000001</v>
      </c>
      <c r="BE45" s="6">
        <v>3.33</v>
      </c>
      <c r="BF45" s="6">
        <v>3.33</v>
      </c>
      <c r="BG45" s="6">
        <v>3.33</v>
      </c>
      <c r="BH45" s="6">
        <v>3.33</v>
      </c>
      <c r="BI45" s="6">
        <v>3.33</v>
      </c>
      <c r="BJ45" s="6">
        <v>3.33</v>
      </c>
      <c r="BK45" s="6">
        <v>3.33</v>
      </c>
      <c r="BL45" s="6">
        <v>3.33</v>
      </c>
      <c r="BM45" s="6">
        <v>3.33</v>
      </c>
      <c r="BN45" s="6">
        <v>3.33</v>
      </c>
      <c r="BO45" s="6">
        <v>3.33</v>
      </c>
      <c r="BP45" s="6">
        <v>3.33</v>
      </c>
      <c r="BQ45" s="6">
        <v>3.3396039603959999</v>
      </c>
      <c r="BR45" s="6">
        <v>3.3396039603959999</v>
      </c>
      <c r="BS45" s="6">
        <v>3.33</v>
      </c>
      <c r="BT45" s="6">
        <v>3.33</v>
      </c>
      <c r="BU45" s="6">
        <v>3.33</v>
      </c>
      <c r="BV45" s="6">
        <v>4.3</v>
      </c>
      <c r="BW45" s="6">
        <v>4.3</v>
      </c>
    </row>
    <row r="46" spans="1:75" x14ac:dyDescent="0.3">
      <c r="A46" s="1" t="s">
        <v>95</v>
      </c>
      <c r="B46" s="1" t="s">
        <v>47</v>
      </c>
      <c r="C46" s="5">
        <v>7290110115203</v>
      </c>
      <c r="D46" s="6">
        <v>7.5</v>
      </c>
      <c r="E46" s="6">
        <v>7.5</v>
      </c>
      <c r="F46" s="6">
        <v>7.5</v>
      </c>
      <c r="G46" s="6">
        <v>7.5</v>
      </c>
      <c r="H46" s="6">
        <v>7.5</v>
      </c>
      <c r="I46" s="6">
        <v>7.5</v>
      </c>
      <c r="J46" s="6">
        <v>7.5</v>
      </c>
      <c r="K46" s="6">
        <v>7.5</v>
      </c>
      <c r="L46" s="6">
        <v>7.5</v>
      </c>
      <c r="M46" s="6">
        <v>7.5</v>
      </c>
      <c r="N46" s="6">
        <v>7.5</v>
      </c>
      <c r="O46" s="6">
        <v>7.5</v>
      </c>
      <c r="P46" s="6">
        <v>7.5</v>
      </c>
      <c r="Q46" s="6">
        <v>7.5</v>
      </c>
      <c r="R46" s="6">
        <v>7.5</v>
      </c>
      <c r="S46" s="6">
        <v>7.5</v>
      </c>
      <c r="T46" s="6">
        <v>7.5</v>
      </c>
      <c r="U46" s="6">
        <v>7.5</v>
      </c>
      <c r="V46" s="6">
        <v>7.5</v>
      </c>
      <c r="W46" s="6">
        <v>7.5</v>
      </c>
      <c r="X46" s="6">
        <v>7.5</v>
      </c>
      <c r="Y46" s="6">
        <v>7.5</v>
      </c>
      <c r="Z46" s="6">
        <v>7.5</v>
      </c>
      <c r="AA46" s="6">
        <v>7.5</v>
      </c>
      <c r="AB46" s="6">
        <v>7.5</v>
      </c>
      <c r="AC46" s="6">
        <v>7.5</v>
      </c>
      <c r="AD46" s="6">
        <v>7.5</v>
      </c>
      <c r="AE46" s="6">
        <v>7.5</v>
      </c>
      <c r="AF46" s="6">
        <v>7.5</v>
      </c>
      <c r="AG46" s="6">
        <v>7.5</v>
      </c>
      <c r="AH46" s="6">
        <v>7.5</v>
      </c>
      <c r="AI46" s="6">
        <v>7.5</v>
      </c>
      <c r="AJ46" s="6">
        <v>7.5</v>
      </c>
      <c r="AK46" s="6">
        <v>7.5</v>
      </c>
      <c r="AL46" s="6">
        <v>7.5</v>
      </c>
      <c r="AM46" s="6">
        <v>7.5</v>
      </c>
      <c r="AN46" s="6">
        <v>7.5</v>
      </c>
      <c r="AO46" s="6">
        <v>7.5</v>
      </c>
      <c r="AP46" s="6">
        <v>7.5</v>
      </c>
      <c r="AQ46" s="6">
        <v>7.5</v>
      </c>
      <c r="AR46" s="6">
        <v>7.5</v>
      </c>
      <c r="AS46" s="6">
        <v>7.5</v>
      </c>
      <c r="AT46" s="6">
        <v>7.5</v>
      </c>
      <c r="AU46" s="6">
        <v>7.5</v>
      </c>
      <c r="AV46" s="6">
        <v>7.5</v>
      </c>
      <c r="AW46" s="6">
        <v>7.5</v>
      </c>
      <c r="AX46" s="6">
        <v>7.5</v>
      </c>
      <c r="AY46" s="6">
        <v>7.5</v>
      </c>
      <c r="AZ46" s="6">
        <v>7.5</v>
      </c>
      <c r="BA46" s="6">
        <v>7.5</v>
      </c>
      <c r="BB46" s="6">
        <v>7.5</v>
      </c>
      <c r="BC46" s="6">
        <v>7.5</v>
      </c>
      <c r="BD46" s="6">
        <v>7.5</v>
      </c>
      <c r="BE46" s="6">
        <v>7.5</v>
      </c>
      <c r="BF46" s="6">
        <v>7.5</v>
      </c>
      <c r="BG46" s="6">
        <v>7.5</v>
      </c>
      <c r="BH46" s="6">
        <v>7.5</v>
      </c>
      <c r="BI46" s="6">
        <v>7.5</v>
      </c>
      <c r="BJ46" s="6">
        <v>7.5</v>
      </c>
      <c r="BK46" s="6">
        <v>7.5</v>
      </c>
      <c r="BL46" s="6">
        <v>7.5</v>
      </c>
      <c r="BM46" s="6">
        <v>7.5</v>
      </c>
      <c r="BN46" s="6">
        <v>7.5</v>
      </c>
      <c r="BO46" s="6">
        <v>7.5</v>
      </c>
      <c r="BP46" s="6">
        <v>7.5</v>
      </c>
      <c r="BQ46" s="6">
        <v>7.5</v>
      </c>
      <c r="BR46" s="6">
        <v>7.5</v>
      </c>
      <c r="BS46" s="6">
        <v>7.5</v>
      </c>
      <c r="BT46" s="6">
        <v>7.5</v>
      </c>
      <c r="BU46" s="6">
        <v>7.5</v>
      </c>
      <c r="BV46" s="6">
        <v>7.5</v>
      </c>
      <c r="BW46" s="6">
        <v>7.5</v>
      </c>
    </row>
    <row r="47" spans="1:75" x14ac:dyDescent="0.3">
      <c r="A47" s="1" t="s">
        <v>95</v>
      </c>
      <c r="B47" s="1" t="s">
        <v>48</v>
      </c>
      <c r="C47" s="5">
        <v>7290110115227</v>
      </c>
      <c r="D47" s="6">
        <v>7.7</v>
      </c>
      <c r="E47" s="6">
        <v>7.7</v>
      </c>
      <c r="F47" s="6">
        <v>7.7</v>
      </c>
      <c r="G47" s="6">
        <v>7.7</v>
      </c>
      <c r="H47" s="6">
        <v>7.7</v>
      </c>
      <c r="I47" s="6">
        <v>7.7</v>
      </c>
      <c r="J47" s="6">
        <v>7.7</v>
      </c>
      <c r="K47" s="6">
        <v>7.7</v>
      </c>
      <c r="L47" s="6">
        <v>7.7</v>
      </c>
      <c r="M47" s="6">
        <v>7.7</v>
      </c>
      <c r="N47" s="6">
        <v>7.7</v>
      </c>
      <c r="O47" s="6">
        <v>7.7</v>
      </c>
      <c r="P47" s="6">
        <v>7.7</v>
      </c>
      <c r="Q47" s="6">
        <v>7.7</v>
      </c>
      <c r="R47" s="6">
        <v>7.7</v>
      </c>
      <c r="S47" s="6">
        <v>7.7</v>
      </c>
      <c r="T47" s="6">
        <v>7.7</v>
      </c>
      <c r="U47" s="6">
        <v>7.7</v>
      </c>
      <c r="V47" s="6">
        <v>7.7</v>
      </c>
      <c r="W47" s="6">
        <v>7.7</v>
      </c>
      <c r="X47" s="6">
        <v>7.7</v>
      </c>
      <c r="Y47" s="6">
        <v>7.7</v>
      </c>
      <c r="Z47" s="6">
        <v>7.7</v>
      </c>
      <c r="AA47" s="6">
        <v>7.7</v>
      </c>
      <c r="AB47" s="6">
        <v>7.7</v>
      </c>
      <c r="AC47" s="6">
        <v>7.7</v>
      </c>
      <c r="AD47" s="6">
        <v>7.7</v>
      </c>
      <c r="AE47" s="6">
        <v>7.7</v>
      </c>
      <c r="AF47" s="6">
        <v>7.7</v>
      </c>
      <c r="AG47" s="6">
        <v>7.7</v>
      </c>
      <c r="AH47" s="6">
        <v>7.7</v>
      </c>
      <c r="AI47" s="6">
        <v>7.7</v>
      </c>
      <c r="AJ47" s="6">
        <v>7.7</v>
      </c>
      <c r="AK47" s="6">
        <v>7.7</v>
      </c>
      <c r="AL47" s="6">
        <v>7.7</v>
      </c>
      <c r="AM47" s="6">
        <v>7.7</v>
      </c>
      <c r="AN47" s="6">
        <v>7.7</v>
      </c>
      <c r="AO47" s="6">
        <v>7.7</v>
      </c>
      <c r="AP47" s="6">
        <v>7.7</v>
      </c>
      <c r="AQ47" s="6">
        <v>7.7</v>
      </c>
      <c r="AR47" s="6">
        <v>7.7</v>
      </c>
      <c r="AS47" s="6">
        <v>7.7</v>
      </c>
      <c r="AT47" s="6">
        <v>7.7</v>
      </c>
      <c r="AU47" s="6">
        <v>7.7</v>
      </c>
      <c r="AV47" s="6">
        <v>7.7</v>
      </c>
      <c r="AW47" s="6">
        <v>7.7</v>
      </c>
      <c r="AX47" s="6">
        <v>7.7</v>
      </c>
      <c r="AY47" s="6">
        <v>7.7</v>
      </c>
      <c r="AZ47" s="6">
        <v>7.7</v>
      </c>
      <c r="BA47" s="6">
        <v>7.7</v>
      </c>
      <c r="BB47" s="6">
        <v>7.7</v>
      </c>
      <c r="BC47" s="6">
        <v>7.7</v>
      </c>
      <c r="BD47" s="6">
        <v>7.7</v>
      </c>
      <c r="BE47" s="6">
        <v>7.7</v>
      </c>
      <c r="BF47" s="6">
        <v>7.7</v>
      </c>
      <c r="BG47" s="6">
        <v>7.7</v>
      </c>
      <c r="BH47" s="6">
        <v>7.7</v>
      </c>
      <c r="BI47" s="6">
        <v>7.7</v>
      </c>
      <c r="BJ47" s="6">
        <v>7.7</v>
      </c>
      <c r="BK47" s="6">
        <v>7.7</v>
      </c>
      <c r="BL47" s="6">
        <v>7.7</v>
      </c>
      <c r="BM47" s="6">
        <v>7.7</v>
      </c>
      <c r="BN47" s="6">
        <v>7.7</v>
      </c>
      <c r="BO47" s="6">
        <v>7.7</v>
      </c>
      <c r="BP47" s="6">
        <v>7.7</v>
      </c>
      <c r="BQ47" s="6">
        <v>7.7</v>
      </c>
      <c r="BR47" s="6">
        <v>7.7</v>
      </c>
      <c r="BS47" s="6">
        <v>7.7</v>
      </c>
      <c r="BT47" s="6">
        <v>7.7</v>
      </c>
      <c r="BU47" s="6">
        <v>7.7</v>
      </c>
      <c r="BV47" s="6">
        <v>7.7</v>
      </c>
      <c r="BW47" s="6">
        <v>7.7</v>
      </c>
    </row>
    <row r="48" spans="1:75" x14ac:dyDescent="0.3">
      <c r="A48" s="1" t="s">
        <v>95</v>
      </c>
      <c r="B48" s="1" t="s">
        <v>49</v>
      </c>
      <c r="C48" s="5">
        <v>7290019056553</v>
      </c>
      <c r="D48" s="6">
        <v>13.3</v>
      </c>
      <c r="E48" s="6">
        <v>13.3</v>
      </c>
      <c r="F48" s="6">
        <v>13.3</v>
      </c>
      <c r="G48" s="6">
        <v>13.3</v>
      </c>
      <c r="H48" s="6">
        <v>13.3</v>
      </c>
      <c r="I48" s="6">
        <v>13.3</v>
      </c>
      <c r="J48" s="6">
        <v>13.3</v>
      </c>
      <c r="K48" s="6">
        <v>13.3</v>
      </c>
      <c r="L48" s="6">
        <v>13.3</v>
      </c>
      <c r="M48" s="6">
        <v>13.3</v>
      </c>
      <c r="N48" s="6">
        <v>13.3</v>
      </c>
      <c r="O48" s="6">
        <v>13.3</v>
      </c>
      <c r="P48" s="6">
        <v>13.3</v>
      </c>
      <c r="Q48" s="6">
        <v>13.3</v>
      </c>
      <c r="R48" s="6">
        <v>13.3</v>
      </c>
      <c r="S48" s="6">
        <v>13.3</v>
      </c>
      <c r="T48" s="6">
        <v>13.3</v>
      </c>
      <c r="U48" s="6">
        <v>13.3</v>
      </c>
      <c r="V48" s="6">
        <v>13.3</v>
      </c>
      <c r="W48" s="6">
        <v>13.3</v>
      </c>
      <c r="X48" s="6">
        <v>13.3</v>
      </c>
      <c r="Y48" s="6">
        <v>13.3</v>
      </c>
      <c r="Z48" s="6">
        <v>13.3</v>
      </c>
      <c r="AA48" s="6">
        <v>13.3</v>
      </c>
      <c r="AB48" s="6">
        <v>13.3</v>
      </c>
      <c r="AC48" s="6">
        <v>13.3</v>
      </c>
      <c r="AD48" s="6">
        <v>13.3</v>
      </c>
      <c r="AE48" s="6">
        <v>13.3</v>
      </c>
      <c r="AF48" s="6">
        <v>13.3</v>
      </c>
      <c r="AG48" s="6">
        <v>13.3</v>
      </c>
      <c r="AH48" s="6">
        <v>13.3</v>
      </c>
      <c r="AI48" s="6">
        <v>13.3</v>
      </c>
      <c r="AJ48" s="6">
        <v>13.3</v>
      </c>
      <c r="AK48" s="6">
        <v>13.3</v>
      </c>
      <c r="AL48" s="6">
        <v>13.3</v>
      </c>
      <c r="AM48" s="6">
        <v>13.3</v>
      </c>
      <c r="AN48" s="6">
        <v>13.3</v>
      </c>
      <c r="AO48" s="6">
        <v>13.3</v>
      </c>
      <c r="AP48" s="6">
        <v>13.3</v>
      </c>
      <c r="AQ48" s="6">
        <v>13.3</v>
      </c>
      <c r="AR48" s="6">
        <v>13.3</v>
      </c>
      <c r="AS48" s="6">
        <v>13.3</v>
      </c>
      <c r="AT48" s="6">
        <v>13.3</v>
      </c>
      <c r="AU48" s="6">
        <v>13.3</v>
      </c>
      <c r="AV48" s="6">
        <v>13.3</v>
      </c>
      <c r="AW48" s="6">
        <v>13.3</v>
      </c>
      <c r="AX48" s="6">
        <v>13.3</v>
      </c>
      <c r="AY48" s="6">
        <v>13.3</v>
      </c>
      <c r="AZ48" s="6">
        <v>13.3</v>
      </c>
      <c r="BA48" s="6">
        <v>13.3</v>
      </c>
      <c r="BB48" s="6">
        <v>13.3</v>
      </c>
      <c r="BC48" s="6">
        <v>13.3</v>
      </c>
      <c r="BD48" s="6">
        <v>13.3</v>
      </c>
      <c r="BE48" s="6">
        <v>13.3</v>
      </c>
      <c r="BF48" s="6">
        <v>13.3</v>
      </c>
      <c r="BG48" s="6">
        <v>13.3</v>
      </c>
      <c r="BH48" s="6">
        <v>13.3</v>
      </c>
      <c r="BI48" s="6">
        <v>13.3</v>
      </c>
      <c r="BJ48" s="6">
        <v>13.3</v>
      </c>
      <c r="BK48" s="6">
        <v>13.3</v>
      </c>
      <c r="BL48" s="6">
        <v>13.3</v>
      </c>
      <c r="BM48" s="6">
        <v>13.3</v>
      </c>
      <c r="BN48" s="6">
        <v>13.3</v>
      </c>
      <c r="BO48" s="6">
        <v>13.3</v>
      </c>
      <c r="BP48" s="6">
        <v>13.3</v>
      </c>
      <c r="BQ48" s="6">
        <v>13.3</v>
      </c>
      <c r="BR48" s="6">
        <v>13.3</v>
      </c>
      <c r="BS48" s="6">
        <v>13.3</v>
      </c>
      <c r="BT48" s="6">
        <v>13.3</v>
      </c>
      <c r="BU48" s="6">
        <v>13.3</v>
      </c>
      <c r="BV48" s="6">
        <v>13.3</v>
      </c>
      <c r="BW48" s="6">
        <v>13.3</v>
      </c>
    </row>
    <row r="49" spans="1:75" x14ac:dyDescent="0.3">
      <c r="A49" s="1" t="s">
        <v>95</v>
      </c>
      <c r="B49" s="1" t="s">
        <v>50</v>
      </c>
      <c r="C49" s="5">
        <v>7290019056973</v>
      </c>
      <c r="D49" s="6">
        <v>13.9</v>
      </c>
      <c r="E49" s="6">
        <v>13.9</v>
      </c>
      <c r="F49" s="6">
        <v>13.9</v>
      </c>
      <c r="G49" s="6">
        <v>13.9</v>
      </c>
      <c r="H49" s="6">
        <v>13.9</v>
      </c>
      <c r="I49" s="6">
        <v>13.9</v>
      </c>
      <c r="J49" s="6">
        <v>13.9</v>
      </c>
      <c r="K49" s="6">
        <v>13.9</v>
      </c>
      <c r="L49" s="6">
        <v>13.9</v>
      </c>
      <c r="M49" s="6">
        <v>13.9</v>
      </c>
      <c r="N49" s="6">
        <v>13.9</v>
      </c>
      <c r="O49" s="6">
        <v>13.9</v>
      </c>
      <c r="P49" s="6">
        <v>13.9</v>
      </c>
      <c r="Q49" s="6">
        <v>13.9</v>
      </c>
      <c r="R49" s="6">
        <v>13.9</v>
      </c>
      <c r="S49" s="6">
        <v>13.9</v>
      </c>
      <c r="T49" s="6">
        <v>13.9</v>
      </c>
      <c r="U49" s="6">
        <v>13.9</v>
      </c>
      <c r="V49" s="6">
        <v>13.9</v>
      </c>
      <c r="W49" s="6">
        <v>13.9</v>
      </c>
      <c r="X49" s="6">
        <v>13.9</v>
      </c>
      <c r="Y49" s="6">
        <v>13.9</v>
      </c>
      <c r="Z49" s="6">
        <v>13.9</v>
      </c>
      <c r="AA49" s="6">
        <v>13.9</v>
      </c>
      <c r="AB49" s="6">
        <v>13.9</v>
      </c>
      <c r="AC49" s="6">
        <v>13.9</v>
      </c>
      <c r="AD49" s="6">
        <v>13.9</v>
      </c>
      <c r="AE49" s="6">
        <v>13.9</v>
      </c>
      <c r="AF49" s="6">
        <v>13.9</v>
      </c>
      <c r="AG49" s="6">
        <v>13.9</v>
      </c>
      <c r="AH49" s="6">
        <v>13.9</v>
      </c>
      <c r="AI49" s="6">
        <v>13.9</v>
      </c>
      <c r="AJ49" s="6">
        <v>13.9</v>
      </c>
      <c r="AK49" s="6">
        <v>13.9</v>
      </c>
      <c r="AL49" s="6">
        <v>13.9</v>
      </c>
      <c r="AM49" s="6">
        <v>13.9</v>
      </c>
      <c r="AN49" s="6">
        <v>13.9</v>
      </c>
      <c r="AO49" s="6">
        <v>13.9</v>
      </c>
      <c r="AP49" s="6">
        <v>13.9</v>
      </c>
      <c r="AQ49" s="6">
        <v>13.9</v>
      </c>
      <c r="AR49" s="6">
        <v>13.9</v>
      </c>
      <c r="AS49" s="6">
        <v>13.9</v>
      </c>
      <c r="AT49" s="6">
        <v>13.9</v>
      </c>
      <c r="AU49" s="6">
        <v>13.9</v>
      </c>
      <c r="AV49" s="6">
        <v>13.9</v>
      </c>
      <c r="AW49" s="6">
        <v>13.9</v>
      </c>
      <c r="AX49" s="6">
        <v>13.9</v>
      </c>
      <c r="AY49" s="6">
        <v>13.9</v>
      </c>
      <c r="AZ49" s="6">
        <v>13.9</v>
      </c>
      <c r="BA49" s="6">
        <v>13.9</v>
      </c>
      <c r="BB49" s="6">
        <v>13.9</v>
      </c>
      <c r="BC49" s="6">
        <v>13.9</v>
      </c>
      <c r="BD49" s="6">
        <v>13.9</v>
      </c>
      <c r="BE49" s="6">
        <v>13.9</v>
      </c>
      <c r="BF49" s="6">
        <v>13.9</v>
      </c>
      <c r="BG49" s="6">
        <v>13.9</v>
      </c>
      <c r="BH49" s="6">
        <v>13.9</v>
      </c>
      <c r="BI49" s="6">
        <v>13.9</v>
      </c>
      <c r="BJ49" s="6">
        <v>13.9</v>
      </c>
      <c r="BK49" s="6">
        <v>13.9</v>
      </c>
      <c r="BL49" s="6">
        <v>13.9</v>
      </c>
      <c r="BM49" s="6">
        <v>13.9</v>
      </c>
      <c r="BN49" s="6">
        <v>13.9</v>
      </c>
      <c r="BO49" s="6">
        <v>13.9</v>
      </c>
      <c r="BP49" s="6">
        <v>13.9</v>
      </c>
      <c r="BQ49" s="6">
        <v>13.9</v>
      </c>
      <c r="BR49" s="6">
        <v>13.9</v>
      </c>
      <c r="BS49" s="6">
        <v>13.9</v>
      </c>
      <c r="BT49" s="6">
        <v>13.9</v>
      </c>
      <c r="BU49" s="6">
        <v>13.9</v>
      </c>
      <c r="BV49" s="6">
        <v>13.9</v>
      </c>
      <c r="BW49" s="6">
        <v>13.9</v>
      </c>
    </row>
    <row r="50" spans="1:75" x14ac:dyDescent="0.3">
      <c r="A50" s="1" t="s">
        <v>95</v>
      </c>
      <c r="B50" s="1" t="s">
        <v>51</v>
      </c>
      <c r="C50" s="5">
        <v>7290110114855</v>
      </c>
      <c r="D50" s="6">
        <v>13.7</v>
      </c>
      <c r="E50" s="6">
        <v>13.7</v>
      </c>
      <c r="F50" s="6">
        <v>13.7</v>
      </c>
      <c r="G50" s="6">
        <v>13.7</v>
      </c>
      <c r="H50" s="6">
        <v>13.7</v>
      </c>
      <c r="I50" s="6">
        <v>13.7</v>
      </c>
      <c r="J50" s="6">
        <v>13.7</v>
      </c>
      <c r="K50" s="6">
        <v>13.7</v>
      </c>
      <c r="L50" s="6">
        <v>13.7</v>
      </c>
      <c r="M50" s="6">
        <v>13.7</v>
      </c>
      <c r="N50" s="6">
        <v>13.7</v>
      </c>
      <c r="O50" s="6">
        <v>13.7</v>
      </c>
      <c r="P50" s="6">
        <v>13.7</v>
      </c>
      <c r="Q50" s="6">
        <v>13.7</v>
      </c>
      <c r="R50" s="6">
        <v>13.7</v>
      </c>
      <c r="S50" s="6">
        <v>13.7</v>
      </c>
      <c r="T50" s="6">
        <v>13.7</v>
      </c>
      <c r="U50" s="6">
        <v>13.7</v>
      </c>
      <c r="V50" s="6">
        <v>13.7</v>
      </c>
      <c r="W50" s="6">
        <v>13.7</v>
      </c>
      <c r="X50" s="6">
        <v>13.7</v>
      </c>
      <c r="Y50" s="6">
        <v>13.7</v>
      </c>
      <c r="Z50" s="6">
        <v>13.7</v>
      </c>
      <c r="AA50" s="6">
        <v>13.7</v>
      </c>
      <c r="AB50" s="6">
        <v>13.7</v>
      </c>
      <c r="AC50" s="6">
        <v>13.7</v>
      </c>
      <c r="AD50" s="6">
        <v>13.7</v>
      </c>
      <c r="AE50" s="6">
        <v>13.7</v>
      </c>
      <c r="AF50" s="6">
        <v>13.7</v>
      </c>
      <c r="AG50" s="6">
        <v>13.7</v>
      </c>
      <c r="AH50" s="6">
        <v>13.7</v>
      </c>
      <c r="AI50" s="6">
        <v>13.7</v>
      </c>
      <c r="AJ50" s="6">
        <v>13.7</v>
      </c>
      <c r="AK50" s="6">
        <v>13.7</v>
      </c>
      <c r="AL50" s="6">
        <v>13.7</v>
      </c>
      <c r="AM50" s="6">
        <v>13.7</v>
      </c>
      <c r="AN50" s="6">
        <v>13.7</v>
      </c>
      <c r="AO50" s="6">
        <v>13.7</v>
      </c>
      <c r="AP50" s="6">
        <v>13.7</v>
      </c>
      <c r="AQ50" s="6">
        <v>13.7</v>
      </c>
      <c r="AR50" s="6">
        <v>13.7</v>
      </c>
      <c r="AS50" s="6">
        <v>13.7</v>
      </c>
      <c r="AT50" s="6">
        <v>13.7</v>
      </c>
      <c r="AU50" s="6">
        <v>13.7</v>
      </c>
      <c r="AV50" s="6">
        <v>13.7</v>
      </c>
      <c r="AW50" s="6">
        <v>13.7</v>
      </c>
      <c r="AX50" s="6">
        <v>13.7</v>
      </c>
      <c r="AY50" s="6">
        <v>13.7</v>
      </c>
      <c r="AZ50" s="6">
        <v>13.7</v>
      </c>
      <c r="BA50" s="6">
        <v>13.7</v>
      </c>
      <c r="BB50" s="6">
        <v>13.7</v>
      </c>
      <c r="BC50" s="6">
        <v>13.7</v>
      </c>
      <c r="BD50" s="6">
        <v>13.7</v>
      </c>
      <c r="BE50" s="6">
        <v>13.7</v>
      </c>
      <c r="BF50" s="6">
        <v>13.7</v>
      </c>
      <c r="BG50" s="6">
        <v>13.7</v>
      </c>
      <c r="BH50" s="6">
        <v>13.7</v>
      </c>
      <c r="BI50" s="6">
        <v>13.7</v>
      </c>
      <c r="BJ50" s="6">
        <v>13.7</v>
      </c>
      <c r="BK50" s="6">
        <v>13.7</v>
      </c>
      <c r="BL50" s="6">
        <v>13.7</v>
      </c>
      <c r="BM50" s="6">
        <v>13.7</v>
      </c>
      <c r="BN50" s="6">
        <v>13.7</v>
      </c>
      <c r="BO50" s="6">
        <v>13.7</v>
      </c>
      <c r="BP50" s="6">
        <v>13.7</v>
      </c>
      <c r="BQ50" s="6">
        <v>13.7</v>
      </c>
      <c r="BR50" s="6">
        <v>13.7</v>
      </c>
      <c r="BS50" s="6">
        <v>13.7</v>
      </c>
      <c r="BT50" s="6">
        <v>13.7</v>
      </c>
      <c r="BU50" s="6">
        <v>13.7</v>
      </c>
      <c r="BV50" s="6">
        <v>13.7</v>
      </c>
      <c r="BW50" s="6">
        <v>13.7</v>
      </c>
    </row>
    <row r="51" spans="1:75" x14ac:dyDescent="0.3">
      <c r="A51" s="1" t="s">
        <v>95</v>
      </c>
      <c r="B51" s="1" t="s">
        <v>52</v>
      </c>
      <c r="C51" s="5">
        <v>7290110115463</v>
      </c>
      <c r="D51" s="6">
        <v>8.1</v>
      </c>
      <c r="E51" s="6">
        <v>8.1</v>
      </c>
      <c r="F51" s="6">
        <v>8.1</v>
      </c>
      <c r="G51" s="6">
        <v>8.1</v>
      </c>
      <c r="H51" s="6">
        <v>8.1</v>
      </c>
      <c r="I51" s="6">
        <v>8.1</v>
      </c>
      <c r="J51" s="6">
        <v>8.1</v>
      </c>
      <c r="K51" s="6">
        <v>8.1</v>
      </c>
      <c r="L51" s="6">
        <v>8.1</v>
      </c>
      <c r="M51" s="6">
        <v>8.1</v>
      </c>
      <c r="N51" s="6">
        <v>8.1</v>
      </c>
      <c r="O51" s="6">
        <v>8.1</v>
      </c>
      <c r="P51" s="6">
        <v>8.1</v>
      </c>
      <c r="Q51" s="6">
        <v>8.1</v>
      </c>
      <c r="R51" s="6">
        <v>6.67</v>
      </c>
      <c r="S51" s="6">
        <v>6.67</v>
      </c>
      <c r="T51" s="6">
        <v>6.67</v>
      </c>
      <c r="U51" s="6">
        <v>6.67</v>
      </c>
      <c r="V51" s="6">
        <v>6.67</v>
      </c>
      <c r="W51" s="6">
        <v>6.67</v>
      </c>
      <c r="X51" s="6">
        <v>6.67</v>
      </c>
      <c r="Y51" s="6">
        <v>6.67</v>
      </c>
      <c r="Z51" s="6">
        <v>6.67</v>
      </c>
      <c r="AA51" s="6">
        <v>6.67</v>
      </c>
      <c r="AB51" s="6">
        <v>6.67</v>
      </c>
      <c r="AC51" s="6">
        <v>6.67</v>
      </c>
      <c r="AD51" s="6">
        <v>6.67</v>
      </c>
      <c r="AE51" s="6">
        <v>6.67</v>
      </c>
      <c r="AF51" s="6">
        <v>6.67</v>
      </c>
      <c r="AG51" s="6">
        <v>6.67</v>
      </c>
      <c r="AH51" s="6">
        <v>6.67</v>
      </c>
      <c r="AI51" s="6">
        <v>6.67</v>
      </c>
      <c r="AJ51" s="6">
        <v>6.67</v>
      </c>
      <c r="AK51" s="6">
        <v>6.67</v>
      </c>
      <c r="AL51" s="6">
        <v>6.67</v>
      </c>
      <c r="AM51" s="6">
        <v>6.67</v>
      </c>
      <c r="AN51" s="6">
        <v>6.67</v>
      </c>
      <c r="AO51" s="6">
        <v>6.67</v>
      </c>
      <c r="AP51" s="6">
        <v>6.67</v>
      </c>
      <c r="AQ51" s="6">
        <v>6.67</v>
      </c>
      <c r="AR51" s="6">
        <v>6.67</v>
      </c>
      <c r="AS51" s="6">
        <v>6.67</v>
      </c>
      <c r="AT51" s="6">
        <v>6.67</v>
      </c>
      <c r="AU51" s="6">
        <v>6.67</v>
      </c>
      <c r="AV51" s="6">
        <v>6.67</v>
      </c>
      <c r="AW51" s="6">
        <v>6.67</v>
      </c>
      <c r="AX51" s="6">
        <v>8.1</v>
      </c>
      <c r="AY51" s="6">
        <v>6.67</v>
      </c>
      <c r="AZ51" s="6">
        <v>6.67</v>
      </c>
      <c r="BA51" s="6">
        <v>6.67</v>
      </c>
      <c r="BB51" s="6">
        <v>6.67</v>
      </c>
      <c r="BC51" s="6">
        <v>6.67</v>
      </c>
      <c r="BD51" s="6">
        <v>6.67</v>
      </c>
      <c r="BE51" s="6">
        <v>6.67</v>
      </c>
      <c r="BF51" s="6">
        <v>6.67</v>
      </c>
      <c r="BG51" s="6">
        <v>6.67</v>
      </c>
      <c r="BH51" s="6">
        <v>6.67</v>
      </c>
      <c r="BI51" s="6">
        <v>6.67</v>
      </c>
      <c r="BJ51" s="6">
        <v>6.67</v>
      </c>
      <c r="BK51" s="6">
        <v>6.67</v>
      </c>
      <c r="BL51" s="6">
        <v>6.67</v>
      </c>
      <c r="BM51" s="6">
        <v>6.67</v>
      </c>
      <c r="BN51" s="6">
        <v>6.67</v>
      </c>
      <c r="BO51" s="6">
        <v>6.67</v>
      </c>
      <c r="BP51" s="6">
        <v>6.67</v>
      </c>
      <c r="BQ51" s="6">
        <v>6.67</v>
      </c>
      <c r="BR51" s="6">
        <v>6.67</v>
      </c>
      <c r="BS51" s="6">
        <v>6.67</v>
      </c>
      <c r="BT51" s="6">
        <v>6.67</v>
      </c>
      <c r="BU51" s="6">
        <v>6.67</v>
      </c>
      <c r="BV51" s="6">
        <v>8.1</v>
      </c>
      <c r="BW51" s="6">
        <v>8.1</v>
      </c>
    </row>
    <row r="52" spans="1:75" x14ac:dyDescent="0.3">
      <c r="A52" s="1" t="s">
        <v>95</v>
      </c>
      <c r="B52" s="1" t="s">
        <v>53</v>
      </c>
      <c r="C52" s="5">
        <v>7290019056591</v>
      </c>
      <c r="D52" s="6">
        <v>6.5</v>
      </c>
      <c r="E52" s="6">
        <v>6.5</v>
      </c>
      <c r="F52" s="6">
        <v>6.5</v>
      </c>
      <c r="G52" s="6">
        <v>6.5</v>
      </c>
      <c r="H52" s="6">
        <v>6.5</v>
      </c>
      <c r="I52" s="6">
        <v>6.5</v>
      </c>
      <c r="J52" s="6">
        <v>6.5</v>
      </c>
      <c r="K52" s="6">
        <v>6.5</v>
      </c>
      <c r="L52" s="6">
        <v>6.5</v>
      </c>
      <c r="M52" s="6">
        <v>6.5</v>
      </c>
      <c r="N52" s="6">
        <v>6.5</v>
      </c>
      <c r="O52" s="6">
        <v>6.5</v>
      </c>
      <c r="P52" s="6">
        <v>6.5</v>
      </c>
      <c r="Q52" s="6">
        <v>6.5</v>
      </c>
      <c r="R52" s="6">
        <v>6</v>
      </c>
      <c r="S52" s="6">
        <v>6</v>
      </c>
      <c r="T52" s="6">
        <v>6</v>
      </c>
      <c r="U52" s="6">
        <v>6</v>
      </c>
      <c r="V52" s="6">
        <v>6</v>
      </c>
      <c r="W52" s="6">
        <v>6</v>
      </c>
      <c r="X52" s="6">
        <v>6</v>
      </c>
      <c r="Y52" s="6">
        <v>6</v>
      </c>
      <c r="Z52" s="6">
        <v>6</v>
      </c>
      <c r="AA52" s="6">
        <v>6</v>
      </c>
      <c r="AB52" s="6">
        <v>6</v>
      </c>
      <c r="AC52" s="6">
        <v>6</v>
      </c>
      <c r="AD52" s="6">
        <v>6</v>
      </c>
      <c r="AE52" s="6">
        <v>6</v>
      </c>
      <c r="AF52" s="6">
        <v>6</v>
      </c>
      <c r="AG52" s="6">
        <v>6</v>
      </c>
      <c r="AH52" s="6">
        <v>6</v>
      </c>
      <c r="AI52" s="6">
        <v>6</v>
      </c>
      <c r="AJ52" s="6">
        <v>6</v>
      </c>
      <c r="AK52" s="6">
        <v>6</v>
      </c>
      <c r="AL52" s="6">
        <v>6</v>
      </c>
      <c r="AM52" s="6">
        <v>6</v>
      </c>
      <c r="AN52" s="6">
        <v>6</v>
      </c>
      <c r="AO52" s="6">
        <v>6</v>
      </c>
      <c r="AP52" s="6">
        <v>6</v>
      </c>
      <c r="AQ52" s="6">
        <v>6</v>
      </c>
      <c r="AR52" s="6">
        <v>6</v>
      </c>
      <c r="AS52" s="6">
        <v>6</v>
      </c>
      <c r="AT52" s="6">
        <v>6</v>
      </c>
      <c r="AU52" s="6">
        <v>6</v>
      </c>
      <c r="AV52" s="6">
        <v>6</v>
      </c>
      <c r="AW52" s="6">
        <v>6</v>
      </c>
      <c r="AX52" s="6">
        <v>7.1</v>
      </c>
      <c r="AY52" s="6">
        <v>6</v>
      </c>
      <c r="AZ52" s="6">
        <v>6</v>
      </c>
      <c r="BA52" s="6">
        <v>6</v>
      </c>
      <c r="BB52" s="6">
        <v>6</v>
      </c>
      <c r="BC52" s="6">
        <v>6</v>
      </c>
      <c r="BD52" s="6">
        <v>6</v>
      </c>
      <c r="BE52" s="6">
        <v>6</v>
      </c>
      <c r="BF52" s="6">
        <v>6</v>
      </c>
      <c r="BG52" s="6">
        <v>6</v>
      </c>
      <c r="BH52" s="6">
        <v>6</v>
      </c>
      <c r="BI52" s="6">
        <v>6</v>
      </c>
      <c r="BJ52" s="6">
        <v>6</v>
      </c>
      <c r="BK52" s="6">
        <v>6</v>
      </c>
      <c r="BL52" s="6">
        <v>6</v>
      </c>
      <c r="BM52" s="6">
        <v>6</v>
      </c>
      <c r="BN52" s="6">
        <v>6</v>
      </c>
      <c r="BO52" s="6">
        <v>6</v>
      </c>
      <c r="BP52" s="6">
        <v>6</v>
      </c>
      <c r="BQ52" s="6">
        <v>6</v>
      </c>
      <c r="BR52" s="6">
        <v>6</v>
      </c>
      <c r="BS52" s="6">
        <v>6</v>
      </c>
      <c r="BT52" s="6">
        <v>6</v>
      </c>
      <c r="BU52" s="6">
        <v>5.5</v>
      </c>
      <c r="BV52" s="6">
        <v>5.5</v>
      </c>
      <c r="BW52" s="6">
        <v>5.5</v>
      </c>
    </row>
    <row r="53" spans="1:75" x14ac:dyDescent="0.3">
      <c r="A53" s="1" t="s">
        <v>95</v>
      </c>
      <c r="B53" s="1" t="s">
        <v>54</v>
      </c>
      <c r="C53" s="5">
        <v>7290019056584</v>
      </c>
      <c r="D53" s="6">
        <v>6.5</v>
      </c>
      <c r="E53" s="6">
        <v>6.5</v>
      </c>
      <c r="F53" s="6">
        <v>6.5</v>
      </c>
      <c r="G53" s="6">
        <v>6.5</v>
      </c>
      <c r="H53" s="6">
        <v>6.5</v>
      </c>
      <c r="I53" s="6">
        <v>6.5</v>
      </c>
      <c r="J53" s="6">
        <v>6.5</v>
      </c>
      <c r="K53" s="6">
        <v>6.5</v>
      </c>
      <c r="L53" s="6">
        <v>6.5</v>
      </c>
      <c r="M53" s="6">
        <v>6.5</v>
      </c>
      <c r="N53" s="6">
        <v>6.5</v>
      </c>
      <c r="O53" s="6">
        <v>6.5</v>
      </c>
      <c r="P53" s="6">
        <v>6.5</v>
      </c>
      <c r="Q53" s="6">
        <v>6.5</v>
      </c>
      <c r="R53" s="6">
        <v>6</v>
      </c>
      <c r="S53" s="6">
        <v>6</v>
      </c>
      <c r="T53" s="6">
        <v>6</v>
      </c>
      <c r="U53" s="6">
        <v>6</v>
      </c>
      <c r="V53" s="6">
        <v>6</v>
      </c>
      <c r="W53" s="6">
        <v>6</v>
      </c>
      <c r="X53" s="6">
        <v>6</v>
      </c>
      <c r="Y53" s="6">
        <v>6</v>
      </c>
      <c r="Z53" s="6">
        <v>6</v>
      </c>
      <c r="AA53" s="6">
        <v>6</v>
      </c>
      <c r="AB53" s="6">
        <v>6</v>
      </c>
      <c r="AC53" s="6">
        <v>6</v>
      </c>
      <c r="AD53" s="6">
        <v>6</v>
      </c>
      <c r="AE53" s="6">
        <v>6</v>
      </c>
      <c r="AF53" s="6">
        <v>6</v>
      </c>
      <c r="AG53" s="6">
        <v>6</v>
      </c>
      <c r="AH53" s="6">
        <v>6</v>
      </c>
      <c r="AI53" s="6">
        <v>6</v>
      </c>
      <c r="AJ53" s="6">
        <v>6</v>
      </c>
      <c r="AK53" s="6">
        <v>6</v>
      </c>
      <c r="AL53" s="6">
        <v>6</v>
      </c>
      <c r="AM53" s="6">
        <v>6</v>
      </c>
      <c r="AN53" s="6">
        <v>6</v>
      </c>
      <c r="AO53" s="6">
        <v>6</v>
      </c>
      <c r="AP53" s="6">
        <v>6</v>
      </c>
      <c r="AQ53" s="6">
        <v>6</v>
      </c>
      <c r="AR53" s="6">
        <v>6</v>
      </c>
      <c r="AS53" s="6">
        <v>6</v>
      </c>
      <c r="AT53" s="6">
        <v>6</v>
      </c>
      <c r="AU53" s="6">
        <v>6</v>
      </c>
      <c r="AV53" s="6">
        <v>6</v>
      </c>
      <c r="AW53" s="6">
        <v>6</v>
      </c>
      <c r="AX53" s="6">
        <v>7.1</v>
      </c>
      <c r="AY53" s="6">
        <v>6</v>
      </c>
      <c r="AZ53" s="6">
        <v>6</v>
      </c>
      <c r="BA53" s="6">
        <v>6</v>
      </c>
      <c r="BB53" s="6">
        <v>6</v>
      </c>
      <c r="BC53" s="6">
        <v>6</v>
      </c>
      <c r="BD53" s="6">
        <v>6.0108910891088998</v>
      </c>
      <c r="BE53" s="6">
        <v>6</v>
      </c>
      <c r="BF53" s="6">
        <v>6</v>
      </c>
      <c r="BG53" s="6">
        <v>6</v>
      </c>
      <c r="BH53" s="6">
        <v>6</v>
      </c>
      <c r="BI53" s="6">
        <v>6</v>
      </c>
      <c r="BJ53" s="6">
        <v>6</v>
      </c>
      <c r="BK53" s="6">
        <v>6</v>
      </c>
      <c r="BL53" s="6">
        <v>6</v>
      </c>
      <c r="BM53" s="6">
        <v>6</v>
      </c>
      <c r="BN53" s="6">
        <v>6</v>
      </c>
      <c r="BO53" s="6">
        <v>6</v>
      </c>
      <c r="BP53" s="6">
        <v>6</v>
      </c>
      <c r="BQ53" s="6">
        <v>6</v>
      </c>
      <c r="BR53" s="6">
        <v>6</v>
      </c>
      <c r="BS53" s="6">
        <v>6</v>
      </c>
      <c r="BT53" s="6">
        <v>6</v>
      </c>
      <c r="BU53" s="6">
        <v>5.5</v>
      </c>
      <c r="BV53" s="6">
        <v>5.5</v>
      </c>
      <c r="BW53" s="6">
        <v>5.5</v>
      </c>
    </row>
    <row r="54" spans="1:75" x14ac:dyDescent="0.3">
      <c r="A54" s="1" t="s">
        <v>95</v>
      </c>
      <c r="B54" s="1" t="s">
        <v>55</v>
      </c>
      <c r="C54" s="5">
        <v>7290000072623</v>
      </c>
      <c r="D54" s="6">
        <v>9.9</v>
      </c>
      <c r="E54" s="6">
        <v>9.9</v>
      </c>
      <c r="F54" s="6">
        <v>9.9</v>
      </c>
      <c r="G54" s="6">
        <v>9.9</v>
      </c>
      <c r="H54" s="6">
        <v>9.9</v>
      </c>
      <c r="I54" s="6">
        <v>9.9</v>
      </c>
      <c r="J54" s="6">
        <v>9.9</v>
      </c>
      <c r="K54" s="6">
        <v>9.9</v>
      </c>
      <c r="L54" s="6">
        <v>9.9</v>
      </c>
      <c r="M54" s="6">
        <v>9.9</v>
      </c>
      <c r="N54" s="6">
        <v>9.9</v>
      </c>
      <c r="O54" s="6">
        <v>11.5</v>
      </c>
      <c r="P54" s="6">
        <v>10</v>
      </c>
      <c r="Q54" s="6">
        <v>10</v>
      </c>
      <c r="R54" s="6">
        <v>10</v>
      </c>
      <c r="S54" s="6">
        <v>10</v>
      </c>
      <c r="T54" s="6">
        <v>10</v>
      </c>
      <c r="U54" s="6">
        <v>10</v>
      </c>
      <c r="V54" s="6">
        <v>10</v>
      </c>
      <c r="W54" s="6">
        <v>10</v>
      </c>
      <c r="X54" s="6">
        <v>10</v>
      </c>
      <c r="Y54" s="6">
        <v>10</v>
      </c>
      <c r="Z54" s="6">
        <v>10</v>
      </c>
      <c r="AA54" s="6">
        <v>10</v>
      </c>
      <c r="AB54" s="6">
        <v>10</v>
      </c>
      <c r="AC54" s="6">
        <v>10</v>
      </c>
      <c r="AD54" s="6">
        <v>10</v>
      </c>
      <c r="AE54" s="6">
        <v>9</v>
      </c>
      <c r="AF54" s="6">
        <v>9</v>
      </c>
      <c r="AG54" s="6">
        <v>9</v>
      </c>
      <c r="AH54" s="6">
        <v>9</v>
      </c>
      <c r="AI54" s="6">
        <v>10</v>
      </c>
      <c r="AJ54" s="6">
        <v>10</v>
      </c>
      <c r="AK54" s="6">
        <v>10</v>
      </c>
      <c r="AL54" s="6">
        <v>10</v>
      </c>
      <c r="AM54" s="6">
        <v>10</v>
      </c>
      <c r="AN54" s="6">
        <v>10</v>
      </c>
      <c r="AO54" s="6">
        <v>10</v>
      </c>
      <c r="AP54" s="6">
        <v>10</v>
      </c>
      <c r="AQ54" s="6">
        <v>10</v>
      </c>
      <c r="AR54" s="6">
        <v>10</v>
      </c>
      <c r="AS54" s="6">
        <v>10</v>
      </c>
      <c r="AT54" s="6">
        <v>10</v>
      </c>
      <c r="AU54" s="6">
        <v>10</v>
      </c>
      <c r="AV54" s="6">
        <v>10</v>
      </c>
      <c r="AW54" s="6">
        <v>10</v>
      </c>
      <c r="AX54" s="6">
        <v>11.5</v>
      </c>
      <c r="AY54" s="6">
        <v>10</v>
      </c>
      <c r="AZ54" s="6">
        <v>10</v>
      </c>
      <c r="BA54" s="6">
        <v>10</v>
      </c>
      <c r="BB54" s="6">
        <v>10</v>
      </c>
      <c r="BC54" s="6">
        <v>10</v>
      </c>
      <c r="BD54" s="6">
        <v>10</v>
      </c>
      <c r="BE54" s="6">
        <v>10</v>
      </c>
      <c r="BF54" s="6">
        <v>10</v>
      </c>
      <c r="BG54" s="6">
        <v>10</v>
      </c>
      <c r="BH54" s="6">
        <v>10</v>
      </c>
      <c r="BI54" s="6">
        <v>10</v>
      </c>
      <c r="BJ54" s="6">
        <v>10</v>
      </c>
      <c r="BK54" s="6">
        <v>10</v>
      </c>
      <c r="BL54" s="6">
        <v>10</v>
      </c>
      <c r="BM54" s="6">
        <v>10</v>
      </c>
      <c r="BN54" s="6">
        <v>10</v>
      </c>
      <c r="BO54" s="6">
        <v>10</v>
      </c>
      <c r="BP54" s="6">
        <v>10</v>
      </c>
      <c r="BQ54" s="6">
        <v>10</v>
      </c>
      <c r="BR54" s="6">
        <v>10</v>
      </c>
      <c r="BS54" s="6">
        <v>11.5</v>
      </c>
      <c r="BT54" s="6">
        <v>10</v>
      </c>
      <c r="BU54" s="6">
        <v>10</v>
      </c>
      <c r="BV54" s="6">
        <v>10</v>
      </c>
      <c r="BW54" s="6">
        <v>10</v>
      </c>
    </row>
    <row r="55" spans="1:75" x14ac:dyDescent="0.3">
      <c r="A55" s="1" t="s">
        <v>95</v>
      </c>
      <c r="B55" s="1" t="s">
        <v>56</v>
      </c>
      <c r="C55" s="5">
        <v>7290000072753</v>
      </c>
      <c r="D55" s="6">
        <v>31.6</v>
      </c>
      <c r="E55" s="6">
        <v>31.6</v>
      </c>
      <c r="F55" s="6">
        <v>31.6</v>
      </c>
      <c r="G55" s="6">
        <v>31.6</v>
      </c>
      <c r="H55" s="6">
        <v>31.6</v>
      </c>
      <c r="I55" s="6">
        <v>31.6</v>
      </c>
      <c r="J55" s="6">
        <v>31.6</v>
      </c>
      <c r="K55" s="6">
        <v>31.6</v>
      </c>
      <c r="L55" s="6">
        <v>31.6</v>
      </c>
      <c r="M55" s="6">
        <v>31.6</v>
      </c>
      <c r="N55" s="6">
        <v>31.6</v>
      </c>
      <c r="O55" s="6">
        <v>31.6</v>
      </c>
      <c r="P55" s="6">
        <v>31.6</v>
      </c>
      <c r="Q55" s="6">
        <v>31.6</v>
      </c>
      <c r="R55" s="6">
        <v>31.6</v>
      </c>
      <c r="S55" s="6">
        <v>31.6</v>
      </c>
      <c r="T55" s="6">
        <v>31.6</v>
      </c>
      <c r="U55" s="6">
        <v>31.6</v>
      </c>
      <c r="V55" s="6">
        <v>31.6</v>
      </c>
      <c r="W55" s="6">
        <v>31.6</v>
      </c>
      <c r="X55" s="6">
        <v>31.6</v>
      </c>
      <c r="Y55" s="6">
        <v>31.6</v>
      </c>
      <c r="Z55" s="6">
        <v>31.6</v>
      </c>
      <c r="AA55" s="6">
        <v>31.6</v>
      </c>
      <c r="AB55" s="6">
        <v>31.6</v>
      </c>
      <c r="AC55" s="6">
        <v>31.6</v>
      </c>
      <c r="AD55" s="6">
        <v>31.6</v>
      </c>
      <c r="AE55" s="6">
        <v>27.5</v>
      </c>
      <c r="AF55" s="6">
        <v>27.5</v>
      </c>
      <c r="AG55" s="6">
        <v>27.5</v>
      </c>
      <c r="AH55" s="6">
        <v>27.5</v>
      </c>
      <c r="AI55" s="6">
        <v>31.6</v>
      </c>
      <c r="AJ55" s="6">
        <v>31.6</v>
      </c>
      <c r="AK55" s="6">
        <v>31.6</v>
      </c>
      <c r="AL55" s="6">
        <v>31.6</v>
      </c>
      <c r="AM55" s="6">
        <v>31.6</v>
      </c>
      <c r="AN55" s="6">
        <v>31.6</v>
      </c>
      <c r="AO55" s="6">
        <v>31.6</v>
      </c>
      <c r="AP55" s="6">
        <v>31.6</v>
      </c>
      <c r="AQ55" s="6">
        <v>31.6</v>
      </c>
      <c r="AR55" s="6">
        <v>31.6</v>
      </c>
      <c r="AS55" s="6">
        <v>29.9</v>
      </c>
      <c r="AT55" s="6">
        <v>29.9</v>
      </c>
      <c r="AU55" s="6">
        <v>29.9</v>
      </c>
      <c r="AV55" s="6">
        <v>29.9</v>
      </c>
      <c r="AW55" s="6">
        <v>29.9</v>
      </c>
      <c r="AX55" s="6">
        <v>31.6</v>
      </c>
      <c r="AY55" s="6">
        <v>31.6</v>
      </c>
      <c r="AZ55" s="6">
        <v>31.6</v>
      </c>
      <c r="BA55" s="6">
        <v>31.6</v>
      </c>
      <c r="BB55" s="6">
        <v>31.6</v>
      </c>
      <c r="BC55" s="6">
        <v>31.6</v>
      </c>
      <c r="BD55" s="6">
        <v>31.6</v>
      </c>
      <c r="BE55" s="6">
        <v>31.6</v>
      </c>
      <c r="BF55" s="6">
        <v>31.6</v>
      </c>
      <c r="BG55" s="6">
        <v>31.6</v>
      </c>
      <c r="BH55" s="6">
        <v>31.6</v>
      </c>
      <c r="BI55" s="6">
        <v>31.6</v>
      </c>
      <c r="BJ55" s="6">
        <v>31.6</v>
      </c>
      <c r="BK55" s="6">
        <v>31.6</v>
      </c>
      <c r="BL55" s="6">
        <v>31.6</v>
      </c>
      <c r="BM55" s="6">
        <v>31.6</v>
      </c>
      <c r="BN55" s="6">
        <v>31.6</v>
      </c>
      <c r="BO55" s="6">
        <v>31.6</v>
      </c>
      <c r="BP55" s="6">
        <v>31.6</v>
      </c>
      <c r="BQ55" s="6">
        <v>31.6</v>
      </c>
      <c r="BR55" s="6">
        <v>31.6</v>
      </c>
      <c r="BS55" s="6">
        <v>31.6</v>
      </c>
      <c r="BT55" s="6">
        <v>31.6</v>
      </c>
      <c r="BU55" s="6">
        <v>31.6</v>
      </c>
      <c r="BV55" s="6">
        <v>31.6</v>
      </c>
      <c r="BW55" s="6">
        <v>31.6</v>
      </c>
    </row>
    <row r="56" spans="1:75" x14ac:dyDescent="0.3">
      <c r="A56" s="1" t="s">
        <v>95</v>
      </c>
      <c r="B56" s="1" t="s">
        <v>57</v>
      </c>
      <c r="C56" s="5">
        <v>7290000176420</v>
      </c>
      <c r="D56" s="6">
        <v>21.1</v>
      </c>
      <c r="E56" s="6">
        <v>21.1</v>
      </c>
      <c r="F56" s="6">
        <v>21.1</v>
      </c>
      <c r="G56" s="6">
        <v>21.1</v>
      </c>
      <c r="H56" s="6">
        <v>21.1</v>
      </c>
      <c r="I56" s="6">
        <v>21.1</v>
      </c>
      <c r="J56" s="6">
        <v>21.1</v>
      </c>
      <c r="K56" s="6">
        <v>21.1</v>
      </c>
      <c r="L56" s="6">
        <v>21.1</v>
      </c>
      <c r="M56" s="6">
        <v>21.1</v>
      </c>
      <c r="N56" s="6">
        <v>21.1</v>
      </c>
      <c r="O56" s="6">
        <v>21.1</v>
      </c>
      <c r="P56" s="6">
        <v>21.1</v>
      </c>
      <c r="Q56" s="6">
        <v>21.1</v>
      </c>
      <c r="R56" s="6">
        <v>21.1</v>
      </c>
      <c r="S56" s="6">
        <v>21.1</v>
      </c>
      <c r="T56" s="6">
        <v>21.1</v>
      </c>
      <c r="U56" s="6">
        <v>21.1</v>
      </c>
      <c r="V56" s="6">
        <v>21.1</v>
      </c>
      <c r="W56" s="6">
        <v>21.1</v>
      </c>
      <c r="X56" s="6">
        <v>21.1</v>
      </c>
      <c r="Y56" s="6">
        <v>21.1</v>
      </c>
      <c r="Z56" s="6">
        <v>21.1</v>
      </c>
      <c r="AA56" s="6">
        <v>21.1</v>
      </c>
      <c r="AB56" s="6">
        <v>21.1</v>
      </c>
      <c r="AC56" s="6">
        <v>21.1</v>
      </c>
      <c r="AD56" s="6">
        <v>21.1</v>
      </c>
      <c r="AE56" s="6">
        <v>21.1</v>
      </c>
      <c r="AF56" s="6">
        <v>21.1</v>
      </c>
      <c r="AG56" s="6">
        <v>21.1</v>
      </c>
      <c r="AH56" s="6">
        <v>21.1</v>
      </c>
      <c r="AI56" s="6">
        <v>21.1</v>
      </c>
      <c r="AJ56" s="6">
        <v>21.1</v>
      </c>
      <c r="AK56" s="6">
        <v>21.1</v>
      </c>
      <c r="AL56" s="6">
        <v>21.1</v>
      </c>
      <c r="AM56" s="6">
        <v>21.1</v>
      </c>
      <c r="AN56" s="6">
        <v>21.1</v>
      </c>
      <c r="AO56" s="6">
        <v>21.1</v>
      </c>
      <c r="AP56" s="6">
        <v>21.1</v>
      </c>
      <c r="AQ56" s="6">
        <v>21.1</v>
      </c>
      <c r="AR56" s="6">
        <v>21.1</v>
      </c>
      <c r="AS56" s="6">
        <v>21.1</v>
      </c>
      <c r="AT56" s="6">
        <v>21.1</v>
      </c>
      <c r="AU56" s="6">
        <v>21.1</v>
      </c>
      <c r="AV56" s="6">
        <v>21.1</v>
      </c>
      <c r="AW56" s="6">
        <v>21.1</v>
      </c>
      <c r="AX56" s="6">
        <v>21.1</v>
      </c>
      <c r="AY56" s="6">
        <v>21.1</v>
      </c>
      <c r="AZ56" s="6">
        <v>21.1</v>
      </c>
      <c r="BA56" s="6">
        <v>21.1</v>
      </c>
      <c r="BB56" s="6">
        <v>21.1</v>
      </c>
      <c r="BC56" s="6">
        <v>21.1</v>
      </c>
      <c r="BD56" s="6">
        <v>21.1</v>
      </c>
      <c r="BE56" s="6">
        <v>21.1</v>
      </c>
      <c r="BF56" s="6">
        <v>21.1</v>
      </c>
      <c r="BG56" s="6">
        <v>21.1</v>
      </c>
      <c r="BH56" s="6">
        <v>21.1</v>
      </c>
      <c r="BI56" s="6">
        <v>21.1</v>
      </c>
      <c r="BJ56" s="6">
        <v>21.1</v>
      </c>
      <c r="BK56" s="6">
        <v>21.1</v>
      </c>
      <c r="BL56" s="6">
        <v>21.1</v>
      </c>
      <c r="BM56" s="6">
        <v>21.1</v>
      </c>
      <c r="BN56" s="6">
        <v>21.1</v>
      </c>
      <c r="BO56" s="6">
        <v>21.1</v>
      </c>
      <c r="BP56" s="6">
        <v>21.1</v>
      </c>
      <c r="BQ56" s="6">
        <v>21.1</v>
      </c>
      <c r="BR56" s="6">
        <v>21.1</v>
      </c>
      <c r="BS56" s="6">
        <v>21.1</v>
      </c>
      <c r="BT56" s="6">
        <v>21.1</v>
      </c>
      <c r="BU56" s="6">
        <v>21.1</v>
      </c>
      <c r="BV56" s="6">
        <v>21.1</v>
      </c>
      <c r="BW56" s="6">
        <v>21.1</v>
      </c>
    </row>
    <row r="57" spans="1:75" x14ac:dyDescent="0.3">
      <c r="A57" s="1" t="s">
        <v>95</v>
      </c>
      <c r="B57" s="1" t="s">
        <v>58</v>
      </c>
      <c r="C57" s="5">
        <v>8714599513866</v>
      </c>
      <c r="D57" s="6">
        <v>26.9</v>
      </c>
      <c r="E57" s="6">
        <v>26.9</v>
      </c>
      <c r="F57" s="6">
        <v>26.9</v>
      </c>
      <c r="G57" s="6">
        <v>26.9</v>
      </c>
      <c r="H57" s="6">
        <v>26.9</v>
      </c>
      <c r="I57" s="6">
        <v>26.9</v>
      </c>
      <c r="J57" s="6">
        <v>26.9</v>
      </c>
      <c r="K57" s="6">
        <v>26.9</v>
      </c>
      <c r="L57" s="6">
        <v>26.9</v>
      </c>
      <c r="M57" s="6">
        <v>26.9</v>
      </c>
      <c r="N57" s="6">
        <v>26.9</v>
      </c>
      <c r="O57" s="6">
        <v>26.9</v>
      </c>
      <c r="P57" s="6">
        <v>26.9</v>
      </c>
      <c r="Q57" s="6">
        <v>26.9</v>
      </c>
      <c r="R57" s="6">
        <v>26.9</v>
      </c>
      <c r="S57" s="6">
        <v>26.9</v>
      </c>
      <c r="T57" s="6">
        <v>26.9</v>
      </c>
      <c r="U57" s="6">
        <v>26.9</v>
      </c>
      <c r="V57" s="6">
        <v>26.9</v>
      </c>
      <c r="W57" s="6">
        <v>26.9</v>
      </c>
      <c r="X57" s="6">
        <v>26.9</v>
      </c>
      <c r="Y57" s="6">
        <v>26.9</v>
      </c>
      <c r="Z57" s="6">
        <v>26.9</v>
      </c>
      <c r="AA57" s="6">
        <v>26.9</v>
      </c>
      <c r="AB57" s="6">
        <v>26.9</v>
      </c>
      <c r="AC57" s="6">
        <v>26.9</v>
      </c>
      <c r="AD57" s="6">
        <v>26.9</v>
      </c>
      <c r="AE57" s="6">
        <v>26.9</v>
      </c>
      <c r="AF57" s="6">
        <v>26.9</v>
      </c>
      <c r="AG57" s="6">
        <v>26.9</v>
      </c>
      <c r="AH57" s="6">
        <v>26.9</v>
      </c>
      <c r="AI57" s="6">
        <v>26.9</v>
      </c>
      <c r="AJ57" s="6">
        <v>26.9</v>
      </c>
      <c r="AK57" s="6">
        <v>26.9</v>
      </c>
      <c r="AL57" s="6">
        <v>26.9</v>
      </c>
      <c r="AM57" s="6">
        <v>26.9</v>
      </c>
      <c r="AN57" s="6">
        <v>26.9</v>
      </c>
      <c r="AO57" s="6">
        <v>26.9</v>
      </c>
      <c r="AP57" s="6">
        <v>26.9</v>
      </c>
      <c r="AQ57" s="6">
        <v>26.9</v>
      </c>
      <c r="AR57" s="6">
        <v>26.9</v>
      </c>
      <c r="AS57" s="6">
        <v>26.9</v>
      </c>
      <c r="AT57" s="6">
        <v>26.9</v>
      </c>
      <c r="AU57" s="6">
        <v>26.9</v>
      </c>
      <c r="AV57" s="6">
        <v>26.9</v>
      </c>
      <c r="AW57" s="6">
        <v>26.9</v>
      </c>
      <c r="AX57" s="6">
        <v>26.9</v>
      </c>
      <c r="AY57" s="6">
        <v>26.9</v>
      </c>
      <c r="AZ57" s="6">
        <v>26.9</v>
      </c>
      <c r="BA57" s="6">
        <v>26.9</v>
      </c>
      <c r="BB57" s="6">
        <v>26.9</v>
      </c>
      <c r="BC57" s="6">
        <v>26.9</v>
      </c>
      <c r="BD57" s="6">
        <v>26.9</v>
      </c>
      <c r="BE57" s="6">
        <v>26.9</v>
      </c>
      <c r="BF57" s="6">
        <v>26.9</v>
      </c>
      <c r="BG57" s="6">
        <v>26.9</v>
      </c>
      <c r="BH57" s="6">
        <v>26.9</v>
      </c>
      <c r="BI57" s="6">
        <v>26.9</v>
      </c>
      <c r="BJ57" s="6">
        <v>26.9</v>
      </c>
      <c r="BK57" s="6">
        <v>26.9</v>
      </c>
      <c r="BL57" s="6">
        <v>26.9</v>
      </c>
      <c r="BM57" s="6">
        <v>26.9</v>
      </c>
      <c r="BN57" s="6">
        <v>26.9</v>
      </c>
      <c r="BO57" s="6">
        <v>26.9</v>
      </c>
      <c r="BP57" s="6">
        <v>26.9</v>
      </c>
      <c r="BQ57" s="6">
        <v>26.9</v>
      </c>
      <c r="BR57" s="6">
        <v>26.9</v>
      </c>
      <c r="BS57" s="6">
        <v>26.9</v>
      </c>
      <c r="BT57" s="6">
        <v>26.9</v>
      </c>
      <c r="BU57" s="6">
        <v>26.9</v>
      </c>
      <c r="BV57" s="6">
        <v>26.9</v>
      </c>
      <c r="BW57" s="6">
        <v>26.9</v>
      </c>
    </row>
    <row r="58" spans="1:75" x14ac:dyDescent="0.3">
      <c r="A58" s="1" t="s">
        <v>95</v>
      </c>
      <c r="B58" s="1" t="s">
        <v>59</v>
      </c>
      <c r="C58" s="5">
        <v>7290000347752</v>
      </c>
      <c r="D58" s="6">
        <v>24.9</v>
      </c>
      <c r="E58" s="6">
        <v>24.9</v>
      </c>
      <c r="F58" s="6">
        <v>24.9</v>
      </c>
      <c r="G58" s="6">
        <v>24.9</v>
      </c>
      <c r="H58" s="6">
        <v>24.9</v>
      </c>
      <c r="I58" s="6">
        <v>24.9</v>
      </c>
      <c r="J58" s="6">
        <v>24.9</v>
      </c>
      <c r="K58" s="6">
        <v>24.9</v>
      </c>
      <c r="L58" s="6">
        <v>24.9</v>
      </c>
      <c r="M58" s="6">
        <v>24.9</v>
      </c>
      <c r="N58" s="6">
        <v>24.9</v>
      </c>
      <c r="O58" s="6">
        <v>24.9</v>
      </c>
      <c r="P58" s="6">
        <v>24.9</v>
      </c>
      <c r="Q58" s="6">
        <v>24.9</v>
      </c>
      <c r="R58" s="6">
        <v>24.9</v>
      </c>
      <c r="S58" s="6">
        <v>24.9</v>
      </c>
      <c r="T58" s="6">
        <v>24.9</v>
      </c>
      <c r="U58" s="6">
        <v>24.9</v>
      </c>
      <c r="V58" s="6">
        <v>24.9</v>
      </c>
      <c r="W58" s="6">
        <v>24.9</v>
      </c>
      <c r="X58" s="6">
        <v>24.9</v>
      </c>
      <c r="Y58" s="6">
        <v>24.9</v>
      </c>
      <c r="Z58" s="6">
        <v>24.9</v>
      </c>
      <c r="AA58" s="6">
        <v>24.9</v>
      </c>
      <c r="AB58" s="6">
        <v>24.9</v>
      </c>
      <c r="AC58" s="6">
        <v>24.9</v>
      </c>
      <c r="AD58" s="6">
        <v>24.9</v>
      </c>
      <c r="AE58" s="6">
        <v>21</v>
      </c>
      <c r="AF58" s="6">
        <v>21</v>
      </c>
      <c r="AG58" s="6">
        <v>21</v>
      </c>
      <c r="AH58" s="6">
        <v>21</v>
      </c>
      <c r="AI58" s="6">
        <v>22</v>
      </c>
      <c r="AJ58" s="6">
        <v>22</v>
      </c>
      <c r="AK58" s="6">
        <v>22</v>
      </c>
      <c r="AL58" s="6">
        <v>22</v>
      </c>
      <c r="AM58" s="6">
        <v>22</v>
      </c>
      <c r="AN58" s="6">
        <v>22</v>
      </c>
      <c r="AO58" s="6">
        <v>22</v>
      </c>
      <c r="AP58" s="6">
        <v>22</v>
      </c>
      <c r="AQ58" s="6">
        <v>22</v>
      </c>
      <c r="AR58" s="6">
        <v>22</v>
      </c>
      <c r="AS58" s="6">
        <v>22</v>
      </c>
      <c r="AT58" s="6">
        <v>22</v>
      </c>
      <c r="AU58" s="6">
        <v>22</v>
      </c>
      <c r="AV58" s="6">
        <v>22</v>
      </c>
      <c r="AW58" s="6">
        <v>22.029896907215999</v>
      </c>
      <c r="AX58" s="6">
        <v>24.9</v>
      </c>
      <c r="AY58" s="6">
        <v>24.9</v>
      </c>
      <c r="AZ58" s="6">
        <v>24.9</v>
      </c>
      <c r="BA58" s="6">
        <v>24.9</v>
      </c>
      <c r="BB58" s="6">
        <v>24.9</v>
      </c>
      <c r="BC58" s="6">
        <v>24.9</v>
      </c>
      <c r="BD58" s="6">
        <v>24.9</v>
      </c>
      <c r="BE58" s="6">
        <v>24.9</v>
      </c>
      <c r="BF58" s="6">
        <v>24.9</v>
      </c>
      <c r="BG58" s="6">
        <v>24.9</v>
      </c>
      <c r="BH58" s="6">
        <v>24.9</v>
      </c>
      <c r="BI58" s="6">
        <v>22.9</v>
      </c>
      <c r="BJ58" s="6">
        <v>22.9</v>
      </c>
      <c r="BK58" s="6">
        <v>22.9</v>
      </c>
      <c r="BL58" s="6">
        <v>22.9</v>
      </c>
      <c r="BM58" s="6">
        <v>22.9</v>
      </c>
      <c r="BN58" s="6">
        <v>22.9</v>
      </c>
      <c r="BO58" s="6">
        <v>22.9</v>
      </c>
      <c r="BP58" s="6">
        <v>22.9</v>
      </c>
      <c r="BQ58" s="6">
        <v>22.9</v>
      </c>
      <c r="BR58" s="6">
        <v>22.9</v>
      </c>
      <c r="BS58" s="6">
        <v>22.9</v>
      </c>
      <c r="BT58" s="6">
        <v>24.9</v>
      </c>
      <c r="BU58" s="6">
        <v>24.9</v>
      </c>
      <c r="BV58" s="6">
        <v>22</v>
      </c>
      <c r="BW58" s="6">
        <v>22</v>
      </c>
    </row>
    <row r="59" spans="1:75" x14ac:dyDescent="0.3">
      <c r="A59" s="1" t="s">
        <v>95</v>
      </c>
      <c r="B59" s="1" t="s">
        <v>60</v>
      </c>
      <c r="C59" s="5">
        <v>7290000104836</v>
      </c>
      <c r="D59" s="6">
        <v>20</v>
      </c>
      <c r="E59" s="6">
        <v>20</v>
      </c>
      <c r="F59" s="6">
        <v>20</v>
      </c>
      <c r="G59" s="6">
        <v>20</v>
      </c>
      <c r="H59" s="6">
        <v>20</v>
      </c>
      <c r="I59" s="6">
        <v>20</v>
      </c>
      <c r="J59" s="6">
        <v>20</v>
      </c>
      <c r="K59" s="6">
        <v>20</v>
      </c>
      <c r="L59" s="6">
        <v>20</v>
      </c>
      <c r="M59" s="6">
        <v>20</v>
      </c>
      <c r="N59" s="6">
        <v>20.038775510204001</v>
      </c>
      <c r="O59" s="6">
        <v>20</v>
      </c>
      <c r="P59" s="6">
        <v>20</v>
      </c>
      <c r="Q59" s="6">
        <v>20</v>
      </c>
      <c r="R59" s="6">
        <v>16.43</v>
      </c>
      <c r="S59" s="6">
        <v>16.43</v>
      </c>
      <c r="T59" s="6">
        <v>16.43</v>
      </c>
      <c r="U59" s="6">
        <v>16.43</v>
      </c>
      <c r="V59" s="6">
        <v>16.43</v>
      </c>
      <c r="W59" s="6">
        <v>16.43</v>
      </c>
      <c r="X59" s="6">
        <v>16.43</v>
      </c>
      <c r="Y59" s="6">
        <v>16.43</v>
      </c>
      <c r="Z59" s="6">
        <v>16.43</v>
      </c>
      <c r="AA59" s="6">
        <v>16.43</v>
      </c>
      <c r="AB59" s="6">
        <v>16.43</v>
      </c>
      <c r="AC59" s="6">
        <v>16.43</v>
      </c>
      <c r="AD59" s="6">
        <v>16.43</v>
      </c>
      <c r="AE59" s="6">
        <v>16.43</v>
      </c>
      <c r="AF59" s="6">
        <v>16.43</v>
      </c>
      <c r="AG59" s="6">
        <v>16.43</v>
      </c>
      <c r="AH59" s="6">
        <v>16.43</v>
      </c>
      <c r="AI59" s="6">
        <v>16.43</v>
      </c>
      <c r="AJ59" s="6">
        <v>16.43</v>
      </c>
      <c r="AK59" s="6">
        <v>16.43</v>
      </c>
      <c r="AL59" s="6">
        <v>16.43</v>
      </c>
      <c r="AM59" s="6">
        <v>16.43</v>
      </c>
      <c r="AN59" s="6">
        <v>16.43</v>
      </c>
      <c r="AO59" s="6">
        <v>16.43</v>
      </c>
      <c r="AP59" s="6">
        <v>16.43</v>
      </c>
      <c r="AQ59" s="6">
        <v>16.43</v>
      </c>
      <c r="AR59" s="6">
        <v>16.43</v>
      </c>
      <c r="AS59" s="6">
        <v>16.43</v>
      </c>
      <c r="AT59" s="6">
        <v>16.43</v>
      </c>
      <c r="AU59" s="6">
        <v>16.43</v>
      </c>
      <c r="AV59" s="6">
        <v>16.43</v>
      </c>
      <c r="AW59" s="6">
        <v>16.43</v>
      </c>
      <c r="AX59" s="6">
        <v>21.9</v>
      </c>
      <c r="AY59" s="6">
        <v>16.43</v>
      </c>
      <c r="AZ59" s="6">
        <v>16.43</v>
      </c>
      <c r="BA59" s="6">
        <v>16.43</v>
      </c>
      <c r="BB59" s="6">
        <v>16.43</v>
      </c>
      <c r="BC59" s="6">
        <v>16.43</v>
      </c>
      <c r="BD59" s="6">
        <v>16.43</v>
      </c>
      <c r="BE59" s="6">
        <v>16.43</v>
      </c>
      <c r="BF59" s="6">
        <v>16.43</v>
      </c>
      <c r="BG59" s="6">
        <v>16.43</v>
      </c>
      <c r="BH59" s="6">
        <v>16.43</v>
      </c>
      <c r="BI59" s="6">
        <v>16.43</v>
      </c>
      <c r="BJ59" s="6">
        <v>16.43</v>
      </c>
      <c r="BK59" s="6">
        <v>16.43</v>
      </c>
      <c r="BL59" s="6">
        <v>16.43</v>
      </c>
      <c r="BM59" s="6">
        <v>16.43</v>
      </c>
      <c r="BN59" s="6">
        <v>16.43</v>
      </c>
      <c r="BO59" s="6">
        <v>16.43</v>
      </c>
      <c r="BP59" s="6">
        <v>16.43</v>
      </c>
      <c r="BQ59" s="6">
        <v>16.4847</v>
      </c>
      <c r="BR59" s="6">
        <v>16.43</v>
      </c>
      <c r="BS59" s="6">
        <v>16.43</v>
      </c>
      <c r="BT59" s="6">
        <v>16.43</v>
      </c>
      <c r="BU59" s="6">
        <v>16.43</v>
      </c>
      <c r="BV59" s="6">
        <v>21.9</v>
      </c>
      <c r="BW59" s="6">
        <v>21.9</v>
      </c>
    </row>
    <row r="60" spans="1:75" x14ac:dyDescent="0.3">
      <c r="A60" s="1" t="s">
        <v>95</v>
      </c>
      <c r="B60" s="1" t="s">
        <v>61</v>
      </c>
      <c r="C60" s="5">
        <v>7290000107295</v>
      </c>
      <c r="D60" s="6">
        <v>24.93</v>
      </c>
      <c r="E60" s="6">
        <v>24.93</v>
      </c>
      <c r="F60" s="6">
        <v>24.93</v>
      </c>
      <c r="G60" s="6">
        <v>24.93</v>
      </c>
      <c r="H60" s="6">
        <v>24.93</v>
      </c>
      <c r="I60" s="6">
        <v>24.93</v>
      </c>
      <c r="J60" s="6">
        <v>24.93</v>
      </c>
      <c r="K60" s="6">
        <v>24.93</v>
      </c>
      <c r="L60" s="6">
        <v>24.93</v>
      </c>
      <c r="M60" s="6">
        <v>24.93</v>
      </c>
      <c r="N60" s="6">
        <v>24.93</v>
      </c>
      <c r="O60" s="6">
        <v>24.93</v>
      </c>
      <c r="P60" s="6">
        <v>24.93</v>
      </c>
      <c r="Q60" s="6">
        <v>24.93</v>
      </c>
      <c r="R60" s="6">
        <v>18.7</v>
      </c>
      <c r="S60" s="6">
        <v>18.7</v>
      </c>
      <c r="T60" s="6">
        <v>18.7</v>
      </c>
      <c r="U60" s="6">
        <v>18.7</v>
      </c>
      <c r="V60" s="6">
        <v>18.7</v>
      </c>
      <c r="W60" s="6">
        <v>18.7</v>
      </c>
      <c r="X60" s="6">
        <v>18.7</v>
      </c>
      <c r="Y60" s="6">
        <v>18.7</v>
      </c>
      <c r="Z60" s="6">
        <v>18.762929292929002</v>
      </c>
      <c r="AA60" s="6">
        <v>18.7</v>
      </c>
      <c r="AB60" s="6">
        <v>18.7</v>
      </c>
      <c r="AC60" s="6">
        <v>18.7</v>
      </c>
      <c r="AD60" s="6">
        <v>18.7</v>
      </c>
      <c r="AE60" s="6">
        <v>18.7</v>
      </c>
      <c r="AF60" s="6">
        <v>18.7</v>
      </c>
      <c r="AG60" s="6">
        <v>18.7</v>
      </c>
      <c r="AH60" s="6">
        <v>18.7</v>
      </c>
      <c r="AI60" s="6">
        <v>18.7</v>
      </c>
      <c r="AJ60" s="6">
        <v>18.7</v>
      </c>
      <c r="AK60" s="6">
        <v>18.7</v>
      </c>
      <c r="AL60" s="6">
        <v>18.7</v>
      </c>
      <c r="AM60" s="6">
        <v>18.7</v>
      </c>
      <c r="AN60" s="6">
        <v>18.7</v>
      </c>
      <c r="AO60" s="6">
        <v>18.7</v>
      </c>
      <c r="AP60" s="6">
        <v>18.7</v>
      </c>
      <c r="AQ60" s="6">
        <v>18.7</v>
      </c>
      <c r="AR60" s="6">
        <v>18.7</v>
      </c>
      <c r="AS60" s="6">
        <v>18.7</v>
      </c>
      <c r="AT60" s="6">
        <v>18.7</v>
      </c>
      <c r="AU60" s="6">
        <v>18.7</v>
      </c>
      <c r="AV60" s="6">
        <v>18.7</v>
      </c>
      <c r="AW60" s="6">
        <v>18.7</v>
      </c>
      <c r="AX60" s="6">
        <v>24.93</v>
      </c>
      <c r="AY60" s="6">
        <v>18.7</v>
      </c>
      <c r="AZ60" s="6">
        <v>18.7</v>
      </c>
      <c r="BA60" s="6">
        <v>18.7</v>
      </c>
      <c r="BB60" s="6">
        <v>18.7</v>
      </c>
      <c r="BC60" s="6">
        <v>18.7</v>
      </c>
      <c r="BD60" s="6">
        <v>18.7</v>
      </c>
      <c r="BE60" s="6">
        <v>18.7</v>
      </c>
      <c r="BF60" s="6">
        <v>18.7</v>
      </c>
      <c r="BG60" s="6">
        <v>18.7</v>
      </c>
      <c r="BH60" s="6">
        <v>18.7</v>
      </c>
      <c r="BI60" s="6">
        <v>18.7</v>
      </c>
      <c r="BJ60" s="6">
        <v>18.7</v>
      </c>
      <c r="BK60" s="6">
        <v>18.7</v>
      </c>
      <c r="BL60" s="6">
        <v>18.7</v>
      </c>
      <c r="BM60" s="6">
        <v>18.7</v>
      </c>
      <c r="BN60" s="6">
        <v>18.7</v>
      </c>
      <c r="BO60" s="6">
        <v>18.7</v>
      </c>
      <c r="BP60" s="6">
        <v>18.7</v>
      </c>
      <c r="BQ60" s="6">
        <v>18.7</v>
      </c>
      <c r="BR60" s="6">
        <v>18.7</v>
      </c>
      <c r="BS60" s="6">
        <v>18.7</v>
      </c>
      <c r="BT60" s="6">
        <v>18.7</v>
      </c>
      <c r="BU60" s="6">
        <v>18.7</v>
      </c>
      <c r="BV60" s="6">
        <v>24.93</v>
      </c>
      <c r="BW60" s="6">
        <v>24.93</v>
      </c>
    </row>
    <row r="61" spans="1:75" x14ac:dyDescent="0.3">
      <c r="A61" s="1" t="s">
        <v>95</v>
      </c>
      <c r="B61" s="1" t="s">
        <v>62</v>
      </c>
      <c r="C61" s="5">
        <v>7290000207162</v>
      </c>
      <c r="D61" s="6">
        <v>1.75</v>
      </c>
      <c r="E61" s="6">
        <v>1.75</v>
      </c>
      <c r="F61" s="6">
        <v>1.75</v>
      </c>
      <c r="G61" s="6">
        <v>1.75</v>
      </c>
      <c r="H61" s="6">
        <v>1.75</v>
      </c>
      <c r="I61" s="6">
        <v>1.75</v>
      </c>
      <c r="J61" s="6">
        <v>1.75</v>
      </c>
      <c r="K61" s="6">
        <v>1.75</v>
      </c>
      <c r="L61" s="6">
        <v>1.75</v>
      </c>
      <c r="M61" s="6">
        <v>1.75</v>
      </c>
      <c r="N61" s="6">
        <v>1.75</v>
      </c>
      <c r="O61" s="6">
        <v>2.5</v>
      </c>
      <c r="P61" s="6">
        <v>1.75</v>
      </c>
      <c r="Q61" s="6">
        <v>1.75</v>
      </c>
      <c r="R61" s="6">
        <v>1.75</v>
      </c>
      <c r="S61" s="6">
        <v>1.75</v>
      </c>
      <c r="T61" s="6">
        <v>1.75</v>
      </c>
      <c r="U61" s="6">
        <v>1.75</v>
      </c>
      <c r="V61" s="6">
        <v>1.75</v>
      </c>
      <c r="W61" s="6">
        <v>1.75</v>
      </c>
      <c r="X61" s="6">
        <v>1.75</v>
      </c>
      <c r="Y61" s="6">
        <v>1.75</v>
      </c>
      <c r="Z61" s="6">
        <v>1.75</v>
      </c>
      <c r="AA61" s="6">
        <v>1.75</v>
      </c>
      <c r="AB61" s="6">
        <v>1.75</v>
      </c>
      <c r="AC61" s="6">
        <v>1.75</v>
      </c>
      <c r="AD61" s="6">
        <v>1.75</v>
      </c>
      <c r="AE61" s="6">
        <v>1.75</v>
      </c>
      <c r="AF61" s="6">
        <v>1.75</v>
      </c>
      <c r="AG61" s="6">
        <v>1.75</v>
      </c>
      <c r="AH61" s="6">
        <v>1.75</v>
      </c>
      <c r="AI61" s="6">
        <v>1.75</v>
      </c>
      <c r="AJ61" s="6">
        <v>1.75</v>
      </c>
      <c r="AK61" s="6">
        <v>1.75</v>
      </c>
      <c r="AL61" s="6">
        <v>1.75</v>
      </c>
      <c r="AM61" s="6">
        <v>1.75</v>
      </c>
      <c r="AN61" s="6">
        <v>1.75</v>
      </c>
      <c r="AO61" s="6">
        <v>1.75</v>
      </c>
      <c r="AP61" s="6">
        <v>1.75</v>
      </c>
      <c r="AQ61" s="6">
        <v>1.75</v>
      </c>
      <c r="AR61" s="6">
        <v>1.75</v>
      </c>
      <c r="AS61" s="6">
        <v>1.75</v>
      </c>
      <c r="AT61" s="6">
        <v>1.75</v>
      </c>
      <c r="AU61" s="6">
        <v>1.75</v>
      </c>
      <c r="AV61" s="6">
        <v>1.75</v>
      </c>
      <c r="AW61" s="6">
        <v>1.7577319587628999</v>
      </c>
      <c r="AX61" s="6">
        <v>2.5</v>
      </c>
      <c r="AY61" s="6">
        <v>1.75</v>
      </c>
      <c r="AZ61" s="6">
        <v>1.75</v>
      </c>
      <c r="BA61" s="6">
        <v>1.75</v>
      </c>
      <c r="BB61" s="6">
        <v>1.75</v>
      </c>
      <c r="BC61" s="6">
        <v>1.75</v>
      </c>
      <c r="BD61" s="6">
        <v>1.75</v>
      </c>
      <c r="BE61" s="6">
        <v>1.75</v>
      </c>
      <c r="BF61" s="6">
        <v>1.75</v>
      </c>
      <c r="BG61" s="6">
        <v>1.75</v>
      </c>
      <c r="BH61" s="6">
        <v>1.75</v>
      </c>
      <c r="BI61" s="6">
        <v>1.75</v>
      </c>
      <c r="BJ61" s="6">
        <v>1.75</v>
      </c>
      <c r="BK61" s="6">
        <v>1.75</v>
      </c>
      <c r="BL61" s="6">
        <v>1.75</v>
      </c>
      <c r="BM61" s="6">
        <v>1.75</v>
      </c>
      <c r="BN61" s="6">
        <v>1.75</v>
      </c>
      <c r="BO61" s="6">
        <v>1.75</v>
      </c>
      <c r="BP61" s="6">
        <v>1.75</v>
      </c>
      <c r="BQ61" s="6">
        <v>1.75</v>
      </c>
      <c r="BR61" s="6">
        <v>1.75</v>
      </c>
      <c r="BS61" s="6">
        <v>2.5</v>
      </c>
      <c r="BT61" s="6">
        <v>1.86</v>
      </c>
      <c r="BU61" s="6">
        <v>1.86</v>
      </c>
      <c r="BV61" s="6">
        <v>1.86</v>
      </c>
      <c r="BW61" s="6">
        <v>1.86</v>
      </c>
    </row>
    <row r="62" spans="1:75" x14ac:dyDescent="0.3">
      <c r="A62" s="1" t="s">
        <v>95</v>
      </c>
      <c r="B62" s="1" t="s">
        <v>63</v>
      </c>
      <c r="C62" s="5">
        <v>7290005287206</v>
      </c>
      <c r="D62" s="6">
        <v>24.9</v>
      </c>
      <c r="E62" s="6">
        <v>24.9</v>
      </c>
      <c r="F62" s="6">
        <v>24.9</v>
      </c>
      <c r="G62" s="6">
        <v>24.9</v>
      </c>
      <c r="H62" s="6">
        <v>24.9</v>
      </c>
      <c r="I62" s="6">
        <v>24.9</v>
      </c>
      <c r="J62" s="6">
        <v>24.9</v>
      </c>
      <c r="K62" s="6">
        <v>24.9</v>
      </c>
      <c r="L62" s="6">
        <v>24.9</v>
      </c>
      <c r="M62" s="6">
        <v>24.9</v>
      </c>
      <c r="N62" s="6">
        <v>24.9</v>
      </c>
      <c r="O62" s="6">
        <v>24.9</v>
      </c>
      <c r="P62" s="6">
        <v>24.9</v>
      </c>
      <c r="Q62" s="6">
        <v>24.9</v>
      </c>
      <c r="R62" s="6">
        <v>24.9</v>
      </c>
      <c r="S62" s="6">
        <v>24.9</v>
      </c>
      <c r="T62" s="6">
        <v>24.9</v>
      </c>
      <c r="U62" s="6">
        <v>24.9</v>
      </c>
      <c r="V62" s="6">
        <v>24.9</v>
      </c>
      <c r="W62" s="6">
        <v>24.9</v>
      </c>
      <c r="X62" s="6">
        <v>24.9</v>
      </c>
      <c r="Y62" s="6">
        <v>24.9</v>
      </c>
      <c r="Z62" s="6">
        <v>24.9</v>
      </c>
      <c r="AA62" s="6">
        <v>24.9</v>
      </c>
      <c r="AB62" s="6">
        <v>24.9</v>
      </c>
      <c r="AC62" s="6">
        <v>24.9</v>
      </c>
      <c r="AD62" s="6">
        <v>24.9</v>
      </c>
      <c r="AE62" s="6">
        <v>24.9</v>
      </c>
      <c r="AF62" s="6">
        <v>24.9</v>
      </c>
      <c r="AG62" s="6">
        <v>24.9</v>
      </c>
      <c r="AH62" s="6">
        <v>24.9</v>
      </c>
      <c r="AI62" s="6">
        <v>24.9</v>
      </c>
      <c r="AJ62" s="6">
        <v>24.9</v>
      </c>
      <c r="AK62" s="6">
        <v>24.9</v>
      </c>
      <c r="AL62" s="6">
        <v>24.9</v>
      </c>
      <c r="AM62" s="6">
        <v>24.9</v>
      </c>
      <c r="AN62" s="6">
        <v>24.9</v>
      </c>
      <c r="AO62" s="6">
        <v>24.9</v>
      </c>
      <c r="AP62" s="6">
        <v>24.9</v>
      </c>
      <c r="AQ62" s="6">
        <v>24.9</v>
      </c>
      <c r="AR62" s="6">
        <v>24.9</v>
      </c>
      <c r="AS62" s="6">
        <v>24.9</v>
      </c>
      <c r="AT62" s="6">
        <v>24.9</v>
      </c>
      <c r="AU62" s="6">
        <v>24.9</v>
      </c>
      <c r="AV62" s="6">
        <v>24.9</v>
      </c>
      <c r="AW62" s="6">
        <v>24.9</v>
      </c>
      <c r="AX62" s="6">
        <v>24.9</v>
      </c>
      <c r="AY62" s="6">
        <v>24.9</v>
      </c>
      <c r="AZ62" s="6">
        <v>24.9</v>
      </c>
      <c r="BA62" s="6">
        <v>23</v>
      </c>
      <c r="BB62" s="6">
        <v>23</v>
      </c>
      <c r="BC62" s="6">
        <v>23</v>
      </c>
      <c r="BD62" s="6">
        <v>23</v>
      </c>
      <c r="BE62" s="6">
        <v>23</v>
      </c>
      <c r="BF62" s="6">
        <v>23</v>
      </c>
      <c r="BG62" s="6">
        <v>23</v>
      </c>
      <c r="BH62" s="6">
        <v>23</v>
      </c>
      <c r="BI62" s="6">
        <v>23</v>
      </c>
      <c r="BJ62" s="6">
        <v>23</v>
      </c>
      <c r="BK62" s="6">
        <v>23</v>
      </c>
      <c r="BL62" s="6">
        <v>23</v>
      </c>
      <c r="BM62" s="6">
        <v>23</v>
      </c>
      <c r="BN62" s="6">
        <v>23</v>
      </c>
      <c r="BO62" s="6">
        <v>23</v>
      </c>
      <c r="BP62" s="6">
        <v>23</v>
      </c>
      <c r="BQ62" s="6">
        <v>23</v>
      </c>
      <c r="BR62" s="6">
        <v>23.018811881188</v>
      </c>
      <c r="BS62" s="6">
        <v>23</v>
      </c>
      <c r="BT62" s="6">
        <v>23</v>
      </c>
      <c r="BU62" s="6">
        <v>23</v>
      </c>
      <c r="BV62" s="6">
        <v>25.44</v>
      </c>
      <c r="BW62" s="6">
        <v>25.56</v>
      </c>
    </row>
    <row r="63" spans="1:75" x14ac:dyDescent="0.3">
      <c r="A63" s="1" t="s">
        <v>95</v>
      </c>
      <c r="B63" s="1" t="s">
        <v>64</v>
      </c>
      <c r="C63" s="5">
        <v>7290010429554</v>
      </c>
      <c r="D63" s="6">
        <v>32</v>
      </c>
      <c r="E63" s="6">
        <v>32</v>
      </c>
      <c r="F63" s="6">
        <v>32</v>
      </c>
      <c r="G63" s="6">
        <v>32</v>
      </c>
      <c r="H63" s="6">
        <v>36</v>
      </c>
      <c r="I63" s="6">
        <v>36</v>
      </c>
      <c r="J63" s="6">
        <v>36</v>
      </c>
      <c r="K63" s="6">
        <v>36</v>
      </c>
      <c r="L63" s="6">
        <v>32</v>
      </c>
      <c r="M63" s="6">
        <v>32</v>
      </c>
      <c r="N63" s="6">
        <v>32</v>
      </c>
      <c r="O63" s="6">
        <v>32</v>
      </c>
      <c r="P63" s="6">
        <v>32</v>
      </c>
      <c r="Q63" s="6">
        <v>32</v>
      </c>
      <c r="R63" s="6">
        <v>32</v>
      </c>
      <c r="S63" s="6">
        <v>32</v>
      </c>
      <c r="T63" s="6">
        <v>32</v>
      </c>
      <c r="U63" s="6">
        <v>32</v>
      </c>
      <c r="V63" s="6">
        <v>32</v>
      </c>
      <c r="W63" s="6">
        <v>32</v>
      </c>
      <c r="X63" s="6">
        <v>32</v>
      </c>
      <c r="Y63" s="6">
        <v>32</v>
      </c>
      <c r="Z63" s="6">
        <v>32</v>
      </c>
      <c r="AA63" s="6">
        <v>32</v>
      </c>
      <c r="AB63" s="6">
        <v>32</v>
      </c>
      <c r="AC63" s="6">
        <v>32</v>
      </c>
      <c r="AD63" s="6">
        <v>32</v>
      </c>
      <c r="AE63" s="6">
        <v>32</v>
      </c>
      <c r="AF63" s="6">
        <v>32</v>
      </c>
      <c r="AG63" s="6">
        <v>32</v>
      </c>
      <c r="AH63" s="6">
        <v>32</v>
      </c>
      <c r="AI63" s="6">
        <v>32</v>
      </c>
      <c r="AJ63" s="6">
        <v>32</v>
      </c>
      <c r="AK63" s="6">
        <v>32</v>
      </c>
      <c r="AL63" s="6">
        <v>32</v>
      </c>
      <c r="AM63" s="6">
        <v>32</v>
      </c>
      <c r="AN63" s="6">
        <v>32</v>
      </c>
      <c r="AO63" s="6">
        <v>32</v>
      </c>
      <c r="AP63" s="6">
        <v>32</v>
      </c>
      <c r="AQ63" s="6">
        <v>36</v>
      </c>
      <c r="AR63" s="6">
        <v>32</v>
      </c>
      <c r="AS63" s="6">
        <v>32</v>
      </c>
      <c r="AT63" s="6">
        <v>32</v>
      </c>
      <c r="AU63" s="6">
        <v>32</v>
      </c>
      <c r="AV63" s="6">
        <v>32</v>
      </c>
      <c r="AW63" s="6">
        <v>32.192771084336997</v>
      </c>
      <c r="AX63" s="6">
        <v>32</v>
      </c>
      <c r="AY63" s="6">
        <v>32</v>
      </c>
      <c r="AZ63" s="6">
        <v>32</v>
      </c>
      <c r="BA63" s="6">
        <v>32</v>
      </c>
      <c r="BB63" s="6">
        <v>32</v>
      </c>
      <c r="BC63" s="6">
        <v>32</v>
      </c>
      <c r="BD63" s="6">
        <v>32.163265306122</v>
      </c>
      <c r="BE63" s="6">
        <v>32</v>
      </c>
      <c r="BF63" s="6">
        <v>32</v>
      </c>
      <c r="BG63" s="6">
        <v>32</v>
      </c>
      <c r="BH63" s="6">
        <v>32</v>
      </c>
      <c r="BI63" s="6">
        <v>32</v>
      </c>
      <c r="BJ63" s="6">
        <v>32</v>
      </c>
      <c r="BK63" s="6">
        <v>32</v>
      </c>
      <c r="BL63" s="6">
        <v>32</v>
      </c>
      <c r="BM63" s="6">
        <v>32</v>
      </c>
      <c r="BN63" s="6">
        <v>32</v>
      </c>
      <c r="BO63" s="6">
        <v>32</v>
      </c>
      <c r="BP63" s="6">
        <v>32</v>
      </c>
      <c r="BQ63" s="6">
        <v>32</v>
      </c>
      <c r="BR63" s="6">
        <v>32</v>
      </c>
      <c r="BS63" s="6">
        <v>32</v>
      </c>
      <c r="BT63" s="6">
        <v>32</v>
      </c>
      <c r="BU63" s="6">
        <v>32</v>
      </c>
      <c r="BV63" s="6">
        <v>32</v>
      </c>
      <c r="BW63" s="6">
        <v>32</v>
      </c>
    </row>
    <row r="64" spans="1:75" x14ac:dyDescent="0.3">
      <c r="A64" s="1" t="s">
        <v>95</v>
      </c>
      <c r="B64" s="1" t="s">
        <v>65</v>
      </c>
      <c r="C64" s="5">
        <v>7290000416021</v>
      </c>
      <c r="D64" s="6">
        <v>12.8</v>
      </c>
      <c r="E64" s="6">
        <v>12.8</v>
      </c>
      <c r="F64" s="6">
        <v>12.8</v>
      </c>
      <c r="G64" s="6">
        <v>12.8</v>
      </c>
      <c r="H64" s="6">
        <v>12.8</v>
      </c>
      <c r="I64" s="6">
        <v>12.8</v>
      </c>
      <c r="J64" s="6">
        <v>12.8</v>
      </c>
      <c r="K64" s="6">
        <v>12.8</v>
      </c>
      <c r="L64" s="6">
        <v>12.8</v>
      </c>
      <c r="M64" s="6">
        <v>12.8</v>
      </c>
      <c r="N64" s="6">
        <v>12.8</v>
      </c>
      <c r="O64" s="6">
        <v>12.8</v>
      </c>
      <c r="P64" s="6">
        <v>12.8</v>
      </c>
      <c r="Q64" s="6">
        <v>12.8</v>
      </c>
      <c r="R64" s="6">
        <v>13.9</v>
      </c>
      <c r="S64" s="6">
        <v>13.9</v>
      </c>
      <c r="T64" s="6">
        <v>13.9</v>
      </c>
      <c r="U64" s="6">
        <v>13.9</v>
      </c>
      <c r="V64" s="6">
        <v>13.9</v>
      </c>
      <c r="W64" s="6">
        <v>13.9</v>
      </c>
      <c r="X64" s="6">
        <v>12.8</v>
      </c>
      <c r="Y64" s="6">
        <v>12.8</v>
      </c>
      <c r="Z64" s="6">
        <v>12.8</v>
      </c>
      <c r="AA64" s="6">
        <v>12.8</v>
      </c>
      <c r="AB64" s="6">
        <v>12.8</v>
      </c>
      <c r="AC64" s="6">
        <v>12.8</v>
      </c>
      <c r="AD64" s="6">
        <v>12.8</v>
      </c>
      <c r="AE64" s="6">
        <v>10</v>
      </c>
      <c r="AF64" s="6">
        <v>10</v>
      </c>
      <c r="AG64" s="6">
        <v>10</v>
      </c>
      <c r="AH64" s="6">
        <v>10</v>
      </c>
      <c r="AI64" s="6">
        <v>12.8</v>
      </c>
      <c r="AJ64" s="6">
        <v>12.8</v>
      </c>
      <c r="AK64" s="6">
        <v>13.9</v>
      </c>
      <c r="AL64" s="6">
        <v>13.9</v>
      </c>
      <c r="AM64" s="6">
        <v>13.9</v>
      </c>
      <c r="AN64" s="6">
        <v>13.9</v>
      </c>
      <c r="AO64" s="6">
        <v>13.9</v>
      </c>
      <c r="AP64" s="6">
        <v>13.9</v>
      </c>
      <c r="AQ64" s="6">
        <v>13.9</v>
      </c>
      <c r="AR64" s="6">
        <v>13.9</v>
      </c>
      <c r="AS64" s="6">
        <v>13.9</v>
      </c>
      <c r="AT64" s="6">
        <v>13.9</v>
      </c>
      <c r="AU64" s="6">
        <v>13.9</v>
      </c>
      <c r="AV64" s="6">
        <v>13.9</v>
      </c>
      <c r="AW64" s="6">
        <v>13.9</v>
      </c>
      <c r="AX64" s="6">
        <v>13.9</v>
      </c>
      <c r="AY64" s="6">
        <v>13.9</v>
      </c>
      <c r="AZ64" s="6">
        <v>13.9</v>
      </c>
      <c r="BA64" s="6">
        <v>13.9</v>
      </c>
      <c r="BB64" s="6">
        <v>13.9</v>
      </c>
      <c r="BC64" s="6">
        <v>13.9</v>
      </c>
      <c r="BD64" s="6">
        <v>13.9</v>
      </c>
      <c r="BE64" s="6">
        <v>13.9</v>
      </c>
      <c r="BF64" s="6">
        <v>13.9</v>
      </c>
      <c r="BG64" s="6">
        <v>13.9</v>
      </c>
      <c r="BH64" s="6">
        <v>13.9</v>
      </c>
      <c r="BI64" s="6">
        <v>13.9</v>
      </c>
      <c r="BJ64" s="6">
        <v>13.9</v>
      </c>
      <c r="BK64" s="6">
        <v>13.9</v>
      </c>
      <c r="BL64" s="6">
        <v>13.9</v>
      </c>
      <c r="BM64" s="6">
        <v>13.9</v>
      </c>
      <c r="BN64" s="6">
        <v>13.9</v>
      </c>
      <c r="BO64" s="6">
        <v>13.9</v>
      </c>
      <c r="BP64" s="6">
        <v>13.9</v>
      </c>
      <c r="BQ64" s="6">
        <v>13.9</v>
      </c>
      <c r="BR64" s="6">
        <v>13.9</v>
      </c>
      <c r="BS64" s="6">
        <v>13.9</v>
      </c>
      <c r="BT64" s="6">
        <v>13.9</v>
      </c>
      <c r="BU64" s="6">
        <v>13.9</v>
      </c>
      <c r="BV64" s="6">
        <v>13.9</v>
      </c>
      <c r="BW64" s="6">
        <v>13.9</v>
      </c>
    </row>
    <row r="65" spans="1:75" x14ac:dyDescent="0.3">
      <c r="A65" s="1" t="s">
        <v>95</v>
      </c>
      <c r="B65" s="1" t="s">
        <v>66</v>
      </c>
      <c r="C65" s="5">
        <v>7622300617820</v>
      </c>
      <c r="D65" s="6">
        <v>7.3</v>
      </c>
      <c r="E65" s="6">
        <v>7.3</v>
      </c>
      <c r="F65" s="6">
        <v>7.3</v>
      </c>
      <c r="G65" s="6">
        <v>7.3</v>
      </c>
      <c r="H65" s="6">
        <v>7.3</v>
      </c>
      <c r="I65" s="6">
        <v>7.3</v>
      </c>
      <c r="J65" s="6">
        <v>7.3</v>
      </c>
      <c r="K65" s="6">
        <v>7.3</v>
      </c>
      <c r="L65" s="6">
        <v>7.3</v>
      </c>
      <c r="M65" s="6">
        <v>7.3</v>
      </c>
      <c r="N65" s="6">
        <v>7.3</v>
      </c>
      <c r="O65" s="6">
        <v>7.3</v>
      </c>
      <c r="P65" s="6">
        <v>7.3</v>
      </c>
      <c r="Q65" s="6">
        <v>7.3</v>
      </c>
      <c r="R65" s="6">
        <v>7.25</v>
      </c>
      <c r="S65" s="6">
        <v>7.25</v>
      </c>
      <c r="T65" s="6">
        <v>7.25</v>
      </c>
      <c r="U65" s="6">
        <v>7.25</v>
      </c>
      <c r="V65" s="6">
        <v>7.25</v>
      </c>
      <c r="W65" s="6">
        <v>7.25</v>
      </c>
      <c r="X65" s="6">
        <v>7.25</v>
      </c>
      <c r="Y65" s="6">
        <v>7.25</v>
      </c>
      <c r="Z65" s="6">
        <v>7.25</v>
      </c>
      <c r="AA65" s="6">
        <v>7.25</v>
      </c>
      <c r="AB65" s="6">
        <v>7.25</v>
      </c>
      <c r="AC65" s="6">
        <v>7.25</v>
      </c>
      <c r="AD65" s="6">
        <v>7.25</v>
      </c>
      <c r="AE65" s="6">
        <v>7.25</v>
      </c>
      <c r="AF65" s="6">
        <v>7.25</v>
      </c>
      <c r="AG65" s="6">
        <v>7.25</v>
      </c>
      <c r="AH65" s="6">
        <v>7.25</v>
      </c>
      <c r="AI65" s="6">
        <v>7.25</v>
      </c>
      <c r="AJ65" s="6">
        <v>7.25</v>
      </c>
      <c r="AK65" s="6">
        <v>7.25</v>
      </c>
      <c r="AL65" s="6">
        <v>7.25</v>
      </c>
      <c r="AM65" s="6">
        <v>7.25</v>
      </c>
      <c r="AN65" s="6">
        <v>7.25</v>
      </c>
      <c r="AO65" s="6">
        <v>6.67</v>
      </c>
      <c r="AP65" s="6">
        <v>6.67</v>
      </c>
      <c r="AQ65" s="6">
        <v>6.67</v>
      </c>
      <c r="AR65" s="6">
        <v>6.67</v>
      </c>
      <c r="AS65" s="6">
        <v>6.67</v>
      </c>
      <c r="AT65" s="6">
        <v>6.67</v>
      </c>
      <c r="AU65" s="6">
        <v>6.67</v>
      </c>
      <c r="AV65" s="6">
        <v>6.67</v>
      </c>
      <c r="AW65" s="6">
        <v>6.67</v>
      </c>
      <c r="AX65" s="6">
        <v>7.9</v>
      </c>
      <c r="AY65" s="6">
        <v>6.67</v>
      </c>
      <c r="AZ65" s="6">
        <v>6.67</v>
      </c>
      <c r="BA65" s="6">
        <v>6.67</v>
      </c>
      <c r="BB65" s="6">
        <v>6.67</v>
      </c>
      <c r="BC65" s="6">
        <v>6.67</v>
      </c>
      <c r="BD65" s="6">
        <v>6.67</v>
      </c>
      <c r="BE65" s="6">
        <v>6.67</v>
      </c>
      <c r="BF65" s="6">
        <v>6.67</v>
      </c>
      <c r="BG65" s="6">
        <v>6.67</v>
      </c>
      <c r="BH65" s="6">
        <v>6.67</v>
      </c>
      <c r="BI65" s="6">
        <v>6.67</v>
      </c>
      <c r="BJ65" s="6">
        <v>6.67</v>
      </c>
      <c r="BK65" s="6">
        <v>6.67</v>
      </c>
      <c r="BL65" s="6">
        <v>6.67</v>
      </c>
      <c r="BM65" s="6">
        <v>6.67</v>
      </c>
      <c r="BN65" s="6">
        <v>6.67</v>
      </c>
      <c r="BO65" s="6">
        <v>6.67</v>
      </c>
      <c r="BP65" s="6">
        <v>6.67</v>
      </c>
      <c r="BQ65" s="6">
        <v>6.67</v>
      </c>
      <c r="BR65" s="6">
        <v>6.67</v>
      </c>
      <c r="BS65" s="6">
        <v>6.67</v>
      </c>
      <c r="BT65" s="6">
        <v>6.67</v>
      </c>
      <c r="BU65" s="6">
        <v>6</v>
      </c>
      <c r="BV65" s="6">
        <v>6</v>
      </c>
      <c r="BW65" s="6">
        <v>6</v>
      </c>
    </row>
    <row r="66" spans="1:75" x14ac:dyDescent="0.3">
      <c r="A66" s="1" t="s">
        <v>95</v>
      </c>
      <c r="B66" s="1" t="s">
        <v>67</v>
      </c>
      <c r="C66" s="5">
        <v>7622201801809</v>
      </c>
      <c r="D66" s="6">
        <v>7.3</v>
      </c>
      <c r="E66" s="6">
        <v>7.3</v>
      </c>
      <c r="F66" s="6">
        <v>7.3</v>
      </c>
      <c r="G66" s="6">
        <v>7.3060606060606004</v>
      </c>
      <c r="H66" s="6">
        <v>7.3</v>
      </c>
      <c r="I66" s="6">
        <v>7.3</v>
      </c>
      <c r="J66" s="6">
        <v>7.3</v>
      </c>
      <c r="K66" s="6">
        <v>7.3</v>
      </c>
      <c r="L66" s="6">
        <v>7.3</v>
      </c>
      <c r="M66" s="6">
        <v>7.3</v>
      </c>
      <c r="N66" s="6">
        <v>7.3122448979592001</v>
      </c>
      <c r="O66" s="6">
        <v>7.3</v>
      </c>
      <c r="P66" s="6">
        <v>7.3</v>
      </c>
      <c r="Q66" s="6">
        <v>7.3</v>
      </c>
      <c r="R66" s="6">
        <v>7.25</v>
      </c>
      <c r="S66" s="6">
        <v>7.25</v>
      </c>
      <c r="T66" s="6">
        <v>7.25</v>
      </c>
      <c r="U66" s="6">
        <v>7.25</v>
      </c>
      <c r="V66" s="6">
        <v>7.25</v>
      </c>
      <c r="W66" s="6">
        <v>7.25</v>
      </c>
      <c r="X66" s="6">
        <v>7.25</v>
      </c>
      <c r="Y66" s="6">
        <v>7.25</v>
      </c>
      <c r="Z66" s="6">
        <v>7.25</v>
      </c>
      <c r="AA66" s="6">
        <v>7.25</v>
      </c>
      <c r="AB66" s="6">
        <v>7.25</v>
      </c>
      <c r="AC66" s="6">
        <v>7.25</v>
      </c>
      <c r="AD66" s="6">
        <v>7.25</v>
      </c>
      <c r="AE66" s="6">
        <v>7.25</v>
      </c>
      <c r="AF66" s="6">
        <v>7.25</v>
      </c>
      <c r="AG66" s="6">
        <v>7.25</v>
      </c>
      <c r="AH66" s="6">
        <v>7.25</v>
      </c>
      <c r="AI66" s="6">
        <v>7.25</v>
      </c>
      <c r="AJ66" s="6">
        <v>7.25</v>
      </c>
      <c r="AK66" s="6">
        <v>7.25</v>
      </c>
      <c r="AL66" s="6">
        <v>7.25</v>
      </c>
      <c r="AM66" s="6">
        <v>7.25</v>
      </c>
      <c r="AN66" s="6">
        <v>7.25</v>
      </c>
      <c r="AO66" s="6">
        <v>6.67</v>
      </c>
      <c r="AP66" s="6">
        <v>6.67</v>
      </c>
      <c r="AQ66" s="6">
        <v>6.67</v>
      </c>
      <c r="AR66" s="6">
        <v>6.67</v>
      </c>
      <c r="AS66" s="6">
        <v>6.67</v>
      </c>
      <c r="AT66" s="6">
        <v>6.67</v>
      </c>
      <c r="AU66" s="6">
        <v>6.67</v>
      </c>
      <c r="AV66" s="6">
        <v>6.67</v>
      </c>
      <c r="AW66" s="6">
        <v>6.6943564356436003</v>
      </c>
      <c r="AX66" s="6">
        <v>7.9</v>
      </c>
      <c r="AY66" s="6">
        <v>6.67</v>
      </c>
      <c r="AZ66" s="6">
        <v>6.67</v>
      </c>
      <c r="BA66" s="6">
        <v>6.67</v>
      </c>
      <c r="BB66" s="6">
        <v>6.6819801980197999</v>
      </c>
      <c r="BC66" s="6">
        <v>6.6819801980197999</v>
      </c>
      <c r="BD66" s="6">
        <v>6.6819801980197999</v>
      </c>
      <c r="BE66" s="6">
        <v>6.6822222222222001</v>
      </c>
      <c r="BF66" s="6">
        <v>6.6823469387754999</v>
      </c>
      <c r="BG66" s="6">
        <v>6.6823469387754999</v>
      </c>
      <c r="BH66" s="6">
        <v>6.6823469387754999</v>
      </c>
      <c r="BI66" s="6">
        <v>6.6823469387754999</v>
      </c>
      <c r="BJ66" s="6">
        <v>6.6824742268041</v>
      </c>
      <c r="BK66" s="6">
        <v>6.6823469387754999</v>
      </c>
      <c r="BL66" s="6">
        <v>6.67</v>
      </c>
      <c r="BM66" s="6">
        <v>6.67</v>
      </c>
      <c r="BN66" s="6">
        <v>6.67</v>
      </c>
      <c r="BO66" s="6">
        <v>6.67</v>
      </c>
      <c r="BP66" s="6">
        <v>6.67</v>
      </c>
      <c r="BQ66" s="6">
        <v>6.67</v>
      </c>
      <c r="BR66" s="6">
        <v>6.6821782178218001</v>
      </c>
      <c r="BS66" s="6">
        <v>6.67</v>
      </c>
      <c r="BT66" s="6">
        <v>6.67</v>
      </c>
      <c r="BU66" s="6">
        <v>6</v>
      </c>
      <c r="BV66" s="6">
        <v>6</v>
      </c>
      <c r="BW66" s="6">
        <v>6</v>
      </c>
    </row>
    <row r="67" spans="1:75" x14ac:dyDescent="0.3">
      <c r="A67" s="1" t="s">
        <v>95</v>
      </c>
      <c r="B67" s="1" t="s">
        <v>68</v>
      </c>
      <c r="C67" s="5">
        <v>7290005201882</v>
      </c>
      <c r="D67" s="6">
        <v>15.9</v>
      </c>
      <c r="E67" s="6">
        <v>15.9</v>
      </c>
      <c r="F67" s="6">
        <v>15.9</v>
      </c>
      <c r="G67" s="6">
        <v>15.9</v>
      </c>
      <c r="H67" s="6">
        <v>15.9</v>
      </c>
      <c r="I67" s="6">
        <v>15.9</v>
      </c>
      <c r="J67" s="6">
        <v>15.9</v>
      </c>
      <c r="K67" s="6">
        <v>15.9</v>
      </c>
      <c r="L67" s="6">
        <v>15.9</v>
      </c>
      <c r="M67" s="6">
        <v>15.9</v>
      </c>
      <c r="N67" s="6">
        <v>15.9</v>
      </c>
      <c r="O67" s="6">
        <v>15.9</v>
      </c>
      <c r="P67" s="6">
        <v>15.9</v>
      </c>
      <c r="Q67" s="6">
        <v>15.9</v>
      </c>
      <c r="R67" s="6">
        <v>15.9</v>
      </c>
      <c r="S67" s="6">
        <v>15.9</v>
      </c>
      <c r="T67" s="6">
        <v>15.9</v>
      </c>
      <c r="U67" s="6">
        <v>15.9</v>
      </c>
      <c r="V67" s="6">
        <v>15.9</v>
      </c>
      <c r="W67" s="6">
        <v>15.9</v>
      </c>
      <c r="X67" s="6">
        <v>15.9</v>
      </c>
      <c r="Y67" s="6">
        <v>15.9</v>
      </c>
      <c r="Z67" s="6">
        <v>15.9</v>
      </c>
      <c r="AA67" s="6">
        <v>15.9</v>
      </c>
      <c r="AB67" s="6">
        <v>15.9</v>
      </c>
      <c r="AC67" s="6">
        <v>15.9</v>
      </c>
      <c r="AD67" s="6">
        <v>15.9</v>
      </c>
      <c r="AE67" s="6">
        <v>15.9</v>
      </c>
      <c r="AF67" s="6">
        <v>15.9</v>
      </c>
      <c r="AG67" s="6">
        <v>15.9</v>
      </c>
      <c r="AH67" s="6">
        <v>15.9</v>
      </c>
      <c r="AI67" s="6">
        <v>15.9</v>
      </c>
      <c r="AJ67" s="6">
        <v>15.9</v>
      </c>
      <c r="AK67" s="6">
        <v>15.9</v>
      </c>
      <c r="AL67" s="6">
        <v>15.9</v>
      </c>
      <c r="AM67" s="6">
        <v>15.9</v>
      </c>
      <c r="AN67" s="6">
        <v>15.9</v>
      </c>
      <c r="AO67" s="6">
        <v>15.9</v>
      </c>
      <c r="AP67" s="6">
        <v>15.9</v>
      </c>
      <c r="AQ67" s="6">
        <v>15.9</v>
      </c>
      <c r="AR67" s="6">
        <v>15.9</v>
      </c>
      <c r="AS67" s="6">
        <v>15.9</v>
      </c>
      <c r="AT67" s="6">
        <v>15.9</v>
      </c>
      <c r="AU67" s="6">
        <v>15.9</v>
      </c>
      <c r="AV67" s="6">
        <v>15.9</v>
      </c>
      <c r="AW67" s="6">
        <v>15.9</v>
      </c>
      <c r="AX67" s="6">
        <v>15.9</v>
      </c>
      <c r="AY67" s="6">
        <v>15.9</v>
      </c>
      <c r="AZ67" s="6">
        <v>15.9</v>
      </c>
      <c r="BA67" s="6">
        <v>15.9</v>
      </c>
      <c r="BB67" s="6">
        <v>15.9</v>
      </c>
      <c r="BC67" s="6">
        <v>15.9</v>
      </c>
      <c r="BD67" s="6">
        <v>15.9</v>
      </c>
      <c r="BE67" s="6">
        <v>15.9</v>
      </c>
      <c r="BF67" s="6">
        <v>15.9</v>
      </c>
      <c r="BG67" s="6">
        <v>15.9</v>
      </c>
      <c r="BH67" s="6">
        <v>15.9</v>
      </c>
      <c r="BI67" s="6">
        <v>15.9</v>
      </c>
      <c r="BJ67" s="6">
        <v>15.9</v>
      </c>
      <c r="BK67" s="6">
        <v>15.9</v>
      </c>
      <c r="BL67" s="6">
        <v>15.9</v>
      </c>
      <c r="BM67" s="6">
        <v>15.9</v>
      </c>
      <c r="BN67" s="6">
        <v>15.9</v>
      </c>
      <c r="BO67" s="6">
        <v>15.9</v>
      </c>
      <c r="BP67" s="6">
        <v>15.9</v>
      </c>
      <c r="BQ67" s="6">
        <v>15.9</v>
      </c>
      <c r="BR67" s="6">
        <v>15.9</v>
      </c>
      <c r="BS67" s="6">
        <v>15.9</v>
      </c>
      <c r="BT67" s="6">
        <v>15.9</v>
      </c>
      <c r="BU67" s="6">
        <v>15.9</v>
      </c>
      <c r="BV67" s="6">
        <v>15.9</v>
      </c>
      <c r="BW67" s="6">
        <v>15.9</v>
      </c>
    </row>
    <row r="68" spans="1:75" x14ac:dyDescent="0.3">
      <c r="A68" s="1" t="s">
        <v>95</v>
      </c>
      <c r="B68" s="1" t="s">
        <v>69</v>
      </c>
      <c r="C68" s="5">
        <v>7290000530024</v>
      </c>
      <c r="D68" s="6">
        <v>50</v>
      </c>
      <c r="E68" s="6">
        <v>50</v>
      </c>
      <c r="F68" s="6">
        <v>50</v>
      </c>
      <c r="G68" s="6">
        <v>50</v>
      </c>
      <c r="H68" s="6">
        <v>50</v>
      </c>
      <c r="I68" s="6">
        <v>50</v>
      </c>
      <c r="J68" s="6">
        <v>50</v>
      </c>
      <c r="K68" s="6">
        <v>50</v>
      </c>
      <c r="L68" s="6">
        <v>50</v>
      </c>
      <c r="M68" s="6">
        <v>50</v>
      </c>
      <c r="N68" s="6">
        <v>50</v>
      </c>
      <c r="O68" s="6">
        <v>55</v>
      </c>
      <c r="P68" s="6">
        <v>55</v>
      </c>
      <c r="Q68" s="6">
        <v>55</v>
      </c>
      <c r="R68" s="6">
        <v>50</v>
      </c>
      <c r="S68" s="6">
        <v>50</v>
      </c>
      <c r="T68" s="6">
        <v>50</v>
      </c>
      <c r="U68" s="6">
        <v>50</v>
      </c>
      <c r="V68" s="6">
        <v>50</v>
      </c>
      <c r="W68" s="6">
        <v>50</v>
      </c>
      <c r="X68" s="6">
        <v>50</v>
      </c>
      <c r="Y68" s="6">
        <v>50</v>
      </c>
      <c r="Z68" s="6">
        <v>50</v>
      </c>
      <c r="AA68" s="6">
        <v>50</v>
      </c>
      <c r="AB68" s="6">
        <v>50</v>
      </c>
      <c r="AC68" s="6">
        <v>50</v>
      </c>
      <c r="AD68" s="6">
        <v>50</v>
      </c>
      <c r="AE68" s="6">
        <v>50</v>
      </c>
      <c r="AF68" s="6">
        <v>50</v>
      </c>
      <c r="AG68" s="6">
        <v>50</v>
      </c>
      <c r="AH68" s="6">
        <v>50</v>
      </c>
      <c r="AI68" s="6">
        <v>50</v>
      </c>
      <c r="AJ68" s="6">
        <v>50</v>
      </c>
      <c r="AK68" s="6">
        <v>50</v>
      </c>
      <c r="AL68" s="6">
        <v>50</v>
      </c>
      <c r="AM68" s="6">
        <v>50</v>
      </c>
      <c r="AN68" s="6">
        <v>50</v>
      </c>
      <c r="AO68" s="6">
        <v>50</v>
      </c>
      <c r="AP68" s="6">
        <v>50</v>
      </c>
      <c r="AQ68" s="6">
        <v>50</v>
      </c>
      <c r="AR68" s="6">
        <v>50</v>
      </c>
      <c r="AS68" s="6">
        <v>50</v>
      </c>
      <c r="AT68" s="6">
        <v>50</v>
      </c>
      <c r="AU68" s="6">
        <v>50</v>
      </c>
      <c r="AV68" s="6">
        <v>50</v>
      </c>
      <c r="AW68" s="6">
        <v>50</v>
      </c>
      <c r="AX68" s="6">
        <v>55</v>
      </c>
      <c r="AY68" s="6">
        <v>50</v>
      </c>
      <c r="AZ68" s="6">
        <v>50</v>
      </c>
      <c r="BA68" s="6">
        <v>50</v>
      </c>
      <c r="BB68" s="6">
        <v>50</v>
      </c>
      <c r="BC68" s="6">
        <v>50</v>
      </c>
      <c r="BD68" s="6">
        <v>50</v>
      </c>
      <c r="BE68" s="6">
        <v>50</v>
      </c>
      <c r="BF68" s="6">
        <v>50</v>
      </c>
      <c r="BG68" s="6">
        <v>50</v>
      </c>
      <c r="BH68" s="6">
        <v>50</v>
      </c>
      <c r="BI68" s="6">
        <v>50</v>
      </c>
      <c r="BJ68" s="6">
        <v>50</v>
      </c>
      <c r="BK68" s="6">
        <v>50</v>
      </c>
      <c r="BL68" s="6">
        <v>50</v>
      </c>
      <c r="BM68" s="6">
        <v>50</v>
      </c>
      <c r="BN68" s="6">
        <v>50</v>
      </c>
      <c r="BO68" s="6">
        <v>50</v>
      </c>
      <c r="BP68" s="6">
        <v>50</v>
      </c>
      <c r="BQ68" s="6">
        <v>50.204081632653001</v>
      </c>
      <c r="BR68" s="6">
        <v>50</v>
      </c>
      <c r="BS68" s="6">
        <v>55</v>
      </c>
      <c r="BT68" s="6">
        <v>50</v>
      </c>
      <c r="BU68" s="6">
        <v>50</v>
      </c>
      <c r="BV68" s="6">
        <v>50</v>
      </c>
      <c r="BW68" s="6">
        <v>50</v>
      </c>
    </row>
    <row r="69" spans="1:75" x14ac:dyDescent="0.3">
      <c r="A69" s="1" t="s">
        <v>95</v>
      </c>
      <c r="B69" s="1" t="s">
        <v>70</v>
      </c>
      <c r="C69" s="5">
        <v>7290000534718</v>
      </c>
      <c r="D69" s="6">
        <v>80</v>
      </c>
      <c r="E69" s="6">
        <v>80</v>
      </c>
      <c r="F69" s="6">
        <v>80</v>
      </c>
      <c r="G69" s="6">
        <v>80.159574468084998</v>
      </c>
      <c r="H69" s="6">
        <v>80</v>
      </c>
      <c r="I69" s="6">
        <v>80</v>
      </c>
      <c r="J69" s="6">
        <v>80</v>
      </c>
      <c r="K69" s="6">
        <v>80</v>
      </c>
      <c r="L69" s="6">
        <v>80</v>
      </c>
      <c r="M69" s="6">
        <v>80</v>
      </c>
      <c r="N69" s="6">
        <v>80</v>
      </c>
      <c r="O69" s="6">
        <v>95</v>
      </c>
      <c r="P69" s="6">
        <v>95</v>
      </c>
      <c r="Q69" s="6">
        <v>95</v>
      </c>
      <c r="R69" s="6">
        <v>80</v>
      </c>
      <c r="S69" s="6">
        <v>80</v>
      </c>
      <c r="T69" s="6">
        <v>80</v>
      </c>
      <c r="U69" s="6">
        <v>80</v>
      </c>
      <c r="V69" s="6">
        <v>80</v>
      </c>
      <c r="W69" s="6">
        <v>80</v>
      </c>
      <c r="X69" s="6">
        <v>80</v>
      </c>
      <c r="Y69" s="6">
        <v>80</v>
      </c>
      <c r="Z69" s="6">
        <v>80</v>
      </c>
      <c r="AA69" s="6">
        <v>80</v>
      </c>
      <c r="AB69" s="6">
        <v>80</v>
      </c>
      <c r="AC69" s="6">
        <v>80</v>
      </c>
      <c r="AD69" s="6">
        <v>80</v>
      </c>
      <c r="AE69" s="6">
        <v>80</v>
      </c>
      <c r="AF69" s="6">
        <v>80</v>
      </c>
      <c r="AG69" s="6">
        <v>80</v>
      </c>
      <c r="AH69" s="6">
        <v>80</v>
      </c>
      <c r="AI69" s="6">
        <v>80</v>
      </c>
      <c r="AJ69" s="6">
        <v>80</v>
      </c>
      <c r="AK69" s="6">
        <v>80</v>
      </c>
      <c r="AL69" s="6">
        <v>80</v>
      </c>
      <c r="AM69" s="6">
        <v>80</v>
      </c>
      <c r="AN69" s="6">
        <v>80</v>
      </c>
      <c r="AO69" s="6">
        <v>80</v>
      </c>
      <c r="AP69" s="6">
        <v>80</v>
      </c>
      <c r="AQ69" s="6">
        <v>80</v>
      </c>
      <c r="AR69" s="6">
        <v>80</v>
      </c>
      <c r="AS69" s="6">
        <v>80</v>
      </c>
      <c r="AT69" s="6">
        <v>80</v>
      </c>
      <c r="AU69" s="6">
        <v>80</v>
      </c>
      <c r="AV69" s="6">
        <v>80</v>
      </c>
      <c r="AW69" s="6">
        <v>80</v>
      </c>
      <c r="AX69" s="6">
        <v>95</v>
      </c>
      <c r="AY69" s="6">
        <v>80</v>
      </c>
      <c r="AZ69" s="6">
        <v>80</v>
      </c>
      <c r="BA69" s="6">
        <v>80</v>
      </c>
      <c r="BB69" s="6">
        <v>80</v>
      </c>
      <c r="BC69" s="6">
        <v>80</v>
      </c>
      <c r="BD69" s="6">
        <v>80</v>
      </c>
      <c r="BE69" s="6">
        <v>80</v>
      </c>
      <c r="BF69" s="6">
        <v>80</v>
      </c>
      <c r="BG69" s="6">
        <v>80</v>
      </c>
      <c r="BH69" s="6">
        <v>80</v>
      </c>
      <c r="BI69" s="6">
        <v>80</v>
      </c>
      <c r="BJ69" s="6">
        <v>80</v>
      </c>
      <c r="BK69" s="6">
        <v>80</v>
      </c>
      <c r="BL69" s="6">
        <v>80</v>
      </c>
      <c r="BM69" s="6">
        <v>80</v>
      </c>
      <c r="BN69" s="6">
        <v>80</v>
      </c>
      <c r="BO69" s="6">
        <v>80</v>
      </c>
      <c r="BP69" s="6">
        <v>80</v>
      </c>
      <c r="BQ69" s="6">
        <v>80</v>
      </c>
      <c r="BR69" s="6">
        <v>80</v>
      </c>
      <c r="BS69" s="6">
        <v>95</v>
      </c>
      <c r="BT69" s="6">
        <v>80</v>
      </c>
      <c r="BU69" s="6">
        <v>80</v>
      </c>
      <c r="BV69" s="6">
        <v>80</v>
      </c>
      <c r="BW69" s="6">
        <v>80</v>
      </c>
    </row>
    <row r="70" spans="1:75" x14ac:dyDescent="0.3">
      <c r="A70" s="1" t="s">
        <v>95</v>
      </c>
      <c r="B70" s="1" t="s">
        <v>71</v>
      </c>
      <c r="C70" s="5">
        <v>7290000055350</v>
      </c>
      <c r="D70" s="6">
        <v>48.95</v>
      </c>
      <c r="E70" s="6">
        <v>48.95</v>
      </c>
      <c r="F70" s="6">
        <v>48.95</v>
      </c>
      <c r="G70" s="6">
        <v>48.95</v>
      </c>
      <c r="H70" s="6">
        <v>48.95</v>
      </c>
      <c r="I70" s="6">
        <v>48.95</v>
      </c>
      <c r="J70" s="6">
        <v>48.95</v>
      </c>
      <c r="K70" s="6">
        <v>48.95</v>
      </c>
      <c r="L70" s="6">
        <v>48.95</v>
      </c>
      <c r="M70" s="6">
        <v>48.95</v>
      </c>
      <c r="N70" s="6">
        <v>48.95</v>
      </c>
      <c r="O70" s="6">
        <v>48.95</v>
      </c>
      <c r="P70" s="6">
        <v>48.95</v>
      </c>
      <c r="Q70" s="6">
        <v>48.95</v>
      </c>
      <c r="R70" s="6">
        <v>48.95</v>
      </c>
      <c r="S70" s="6">
        <v>48.95</v>
      </c>
      <c r="T70" s="6">
        <v>48.95</v>
      </c>
      <c r="U70" s="6">
        <v>48.95</v>
      </c>
      <c r="V70" s="6">
        <v>48.95</v>
      </c>
      <c r="W70" s="6">
        <v>48.95</v>
      </c>
      <c r="X70" s="6">
        <v>48.95</v>
      </c>
      <c r="Y70" s="6">
        <v>48.95</v>
      </c>
      <c r="Z70" s="6">
        <v>48.95</v>
      </c>
      <c r="AA70" s="6">
        <v>48.95</v>
      </c>
      <c r="AB70" s="6">
        <v>48.95</v>
      </c>
      <c r="AC70" s="6">
        <v>48.95</v>
      </c>
      <c r="AD70" s="6">
        <v>48.95</v>
      </c>
      <c r="AE70" s="6">
        <v>48.95</v>
      </c>
      <c r="AF70" s="6">
        <v>48.95</v>
      </c>
      <c r="AG70" s="6">
        <v>48.95</v>
      </c>
      <c r="AH70" s="6">
        <v>48.95</v>
      </c>
      <c r="AI70" s="6">
        <v>48.95</v>
      </c>
      <c r="AJ70" s="6">
        <v>48.95</v>
      </c>
      <c r="AK70" s="6">
        <v>48.95</v>
      </c>
      <c r="AL70" s="6">
        <v>48.95</v>
      </c>
      <c r="AM70" s="6">
        <v>48.95</v>
      </c>
      <c r="AN70" s="6">
        <v>48.95</v>
      </c>
      <c r="AO70" s="6">
        <v>48.95</v>
      </c>
      <c r="AP70" s="6">
        <v>48.95</v>
      </c>
      <c r="AQ70" s="6">
        <v>48.95</v>
      </c>
      <c r="AR70" s="6">
        <v>48.95</v>
      </c>
      <c r="AS70" s="6">
        <v>48.95</v>
      </c>
      <c r="AT70" s="6">
        <v>48.95</v>
      </c>
      <c r="AU70" s="6">
        <v>48.95</v>
      </c>
      <c r="AV70" s="6">
        <v>48.95</v>
      </c>
      <c r="AW70" s="6">
        <v>48.95</v>
      </c>
      <c r="AX70" s="6">
        <v>48.95</v>
      </c>
      <c r="AY70" s="6">
        <v>48.95</v>
      </c>
      <c r="AZ70" s="6">
        <v>48.95</v>
      </c>
      <c r="BA70" s="6">
        <v>48.95</v>
      </c>
      <c r="BB70" s="6">
        <v>48.95</v>
      </c>
      <c r="BC70" s="6">
        <v>48.95</v>
      </c>
      <c r="BD70" s="6">
        <v>48.95</v>
      </c>
      <c r="BE70" s="6">
        <v>48.95</v>
      </c>
      <c r="BF70" s="6">
        <v>48.95</v>
      </c>
      <c r="BG70" s="6">
        <v>48.95</v>
      </c>
      <c r="BH70" s="6">
        <v>48.95</v>
      </c>
      <c r="BI70" s="6">
        <v>48.95</v>
      </c>
      <c r="BJ70" s="6">
        <v>48.95</v>
      </c>
      <c r="BK70" s="6">
        <v>48.95</v>
      </c>
      <c r="BL70" s="6">
        <v>48.95</v>
      </c>
      <c r="BM70" s="6">
        <v>48.95</v>
      </c>
      <c r="BN70" s="6">
        <v>48.95</v>
      </c>
      <c r="BO70" s="6">
        <v>48.95</v>
      </c>
      <c r="BP70" s="6">
        <v>48.95</v>
      </c>
      <c r="BQ70" s="6">
        <v>48.95</v>
      </c>
      <c r="BR70" s="6">
        <v>48.95</v>
      </c>
      <c r="BS70" s="6">
        <v>48.95</v>
      </c>
      <c r="BT70" s="6">
        <v>48.95</v>
      </c>
      <c r="BU70" s="6">
        <v>48.95</v>
      </c>
      <c r="BV70" s="6">
        <v>48.95</v>
      </c>
      <c r="BW70" s="6">
        <v>48.95</v>
      </c>
    </row>
    <row r="71" spans="1:75" x14ac:dyDescent="0.3">
      <c r="A71" s="1" t="s">
        <v>95</v>
      </c>
      <c r="B71" s="1" t="s">
        <v>72</v>
      </c>
      <c r="C71" s="5">
        <v>0</v>
      </c>
      <c r="D71" s="6">
        <v>4.7</v>
      </c>
      <c r="E71" s="6">
        <v>4.7</v>
      </c>
      <c r="F71" s="6">
        <v>4.7</v>
      </c>
      <c r="G71" s="6">
        <v>4.7</v>
      </c>
      <c r="H71" s="6">
        <v>4.7</v>
      </c>
      <c r="I71" s="6">
        <v>4.7</v>
      </c>
      <c r="J71" s="6">
        <v>4.7</v>
      </c>
      <c r="K71" s="6">
        <v>4.8</v>
      </c>
      <c r="L71" s="6">
        <v>4.8</v>
      </c>
      <c r="M71" s="6">
        <v>4.8</v>
      </c>
      <c r="N71" s="6">
        <v>4.8</v>
      </c>
      <c r="O71" s="6">
        <v>4.8</v>
      </c>
      <c r="P71" s="6">
        <v>4.8</v>
      </c>
      <c r="Q71" s="6">
        <v>4.7699999999999996</v>
      </c>
      <c r="R71" s="6">
        <v>4.7699999999999996</v>
      </c>
      <c r="S71" s="6">
        <v>4.7699999999999996</v>
      </c>
      <c r="T71" s="6">
        <v>4.7699999999999996</v>
      </c>
      <c r="U71" s="6">
        <v>4.7699999999999996</v>
      </c>
      <c r="V71" s="6">
        <v>4.7699999999999996</v>
      </c>
      <c r="W71" s="6">
        <v>4.7699999999999996</v>
      </c>
      <c r="X71" s="6">
        <v>4.76</v>
      </c>
      <c r="Y71" s="6">
        <v>4.82</v>
      </c>
      <c r="Z71" s="6">
        <v>4.82</v>
      </c>
      <c r="AA71" s="6">
        <v>4.82</v>
      </c>
      <c r="AB71" s="6">
        <v>4.82</v>
      </c>
      <c r="AC71" s="6">
        <v>4.82</v>
      </c>
      <c r="AD71" s="6">
        <v>4.82</v>
      </c>
      <c r="AE71" s="6">
        <v>3.8</v>
      </c>
      <c r="AF71" s="6">
        <v>3.8</v>
      </c>
      <c r="AG71" s="6">
        <v>3.79</v>
      </c>
      <c r="AH71" s="6">
        <v>3.79</v>
      </c>
      <c r="AI71" s="6">
        <v>3.79</v>
      </c>
      <c r="AJ71" s="6">
        <v>3.79</v>
      </c>
      <c r="AK71" s="6">
        <v>3.8</v>
      </c>
      <c r="AL71" s="6">
        <v>4.6399999999999997</v>
      </c>
      <c r="AM71" s="6">
        <v>4.76</v>
      </c>
      <c r="AN71" s="6">
        <v>4.76</v>
      </c>
      <c r="AO71" s="6">
        <v>4.76</v>
      </c>
      <c r="AP71" s="6">
        <v>4.76</v>
      </c>
      <c r="AQ71" s="6">
        <v>4.76</v>
      </c>
      <c r="AR71" s="6">
        <v>4.76</v>
      </c>
      <c r="AS71" s="6">
        <v>4.74</v>
      </c>
      <c r="AT71" s="6">
        <v>4.8499999999999996</v>
      </c>
      <c r="AU71" s="6">
        <v>4.8499999999999996</v>
      </c>
      <c r="AV71" s="6">
        <v>4.8499999999999996</v>
      </c>
      <c r="AW71" s="6">
        <v>4.8499999999999996</v>
      </c>
      <c r="AX71" s="6">
        <v>4.8499999999999996</v>
      </c>
      <c r="AY71" s="6">
        <v>4.8499999999999996</v>
      </c>
      <c r="AZ71" s="6">
        <v>4.84</v>
      </c>
      <c r="BA71" s="6">
        <v>4.8499999999999996</v>
      </c>
      <c r="BB71" s="6">
        <v>4.8499999999999996</v>
      </c>
      <c r="BC71" s="6">
        <v>4.8499999999999996</v>
      </c>
      <c r="BD71" s="6">
        <v>4.8499999999999996</v>
      </c>
      <c r="BE71" s="6">
        <v>4.8499999999999996</v>
      </c>
      <c r="BF71" s="6">
        <v>4.6795</v>
      </c>
      <c r="BG71" s="6">
        <v>4.8499999999999996</v>
      </c>
      <c r="BH71" s="6">
        <v>4.8499999999999996</v>
      </c>
      <c r="BI71" s="6">
        <v>4.8499999999999996</v>
      </c>
      <c r="BJ71" s="6">
        <v>4.9000000000000004</v>
      </c>
      <c r="BK71" s="6">
        <v>4.9000000000000004</v>
      </c>
      <c r="BL71" s="6">
        <v>4.9000000000000004</v>
      </c>
      <c r="BM71" s="6">
        <v>4.9000000000000004</v>
      </c>
      <c r="BN71" s="6">
        <v>4.9000000000000004</v>
      </c>
      <c r="BO71" s="6">
        <v>4.9000000000000004</v>
      </c>
      <c r="BP71" s="6">
        <v>4.9000000000000004</v>
      </c>
      <c r="BQ71" s="6">
        <v>4.9000000000000004</v>
      </c>
      <c r="BR71" s="6">
        <v>4.9000000000000004</v>
      </c>
      <c r="BS71" s="6">
        <v>4.9000000000000004</v>
      </c>
      <c r="BT71" s="6">
        <v>4.9000000000000004</v>
      </c>
      <c r="BU71" s="6">
        <v>4.9000000000000004</v>
      </c>
      <c r="BV71" s="6">
        <v>4.9000000000000004</v>
      </c>
      <c r="BW71" s="6">
        <v>4.9000000000000004</v>
      </c>
    </row>
    <row r="72" spans="1:75" x14ac:dyDescent="0.3">
      <c r="A72" s="1" t="s">
        <v>95</v>
      </c>
      <c r="B72" s="1" t="s">
        <v>73</v>
      </c>
      <c r="C72" s="5">
        <v>0</v>
      </c>
      <c r="D72" s="6">
        <v>32.944949494949</v>
      </c>
      <c r="E72" s="6">
        <v>32.875656565657003</v>
      </c>
      <c r="F72" s="6">
        <v>32.944949494949</v>
      </c>
      <c r="G72" s="6">
        <v>32.944949494949</v>
      </c>
      <c r="H72" s="6">
        <v>32.944949494949</v>
      </c>
      <c r="I72" s="6">
        <v>32.929797979798003</v>
      </c>
      <c r="J72" s="6">
        <v>33.159292929293002</v>
      </c>
      <c r="K72" s="6">
        <v>31.597474747475001</v>
      </c>
      <c r="L72" s="6">
        <v>31.597474747475001</v>
      </c>
      <c r="M72" s="6">
        <v>31.597474747475001</v>
      </c>
      <c r="N72" s="6">
        <v>31.597474747475001</v>
      </c>
      <c r="O72" s="6">
        <v>31.597474747475001</v>
      </c>
      <c r="P72" s="6">
        <v>31.597474747475001</v>
      </c>
      <c r="Q72" s="6">
        <v>31.622222222222</v>
      </c>
      <c r="R72" s="6">
        <v>31.596868686869001</v>
      </c>
      <c r="S72" s="6">
        <v>31.596868686869001</v>
      </c>
      <c r="T72" s="6">
        <v>31.596868686869001</v>
      </c>
      <c r="U72" s="6">
        <v>31.573636363635998</v>
      </c>
      <c r="V72" s="6">
        <v>31.573636363635998</v>
      </c>
      <c r="W72" s="6">
        <v>31.573636363635998</v>
      </c>
      <c r="X72" s="6">
        <v>31.573636363635998</v>
      </c>
      <c r="Y72" s="6">
        <v>37.039292929292998</v>
      </c>
      <c r="Z72" s="6">
        <v>37.039292929292998</v>
      </c>
      <c r="AA72" s="6">
        <v>36.708585858585998</v>
      </c>
      <c r="AB72" s="6">
        <v>36.473333333333002</v>
      </c>
      <c r="AC72" s="6">
        <v>36.533939393939001</v>
      </c>
      <c r="AD72" s="6">
        <v>36.75</v>
      </c>
      <c r="AE72" s="6">
        <v>36.673333333332998</v>
      </c>
      <c r="AF72" s="6">
        <v>33.714141414140997</v>
      </c>
      <c r="AG72" s="6">
        <v>33.725000000000001</v>
      </c>
      <c r="AH72" s="6">
        <v>33.725000000000001</v>
      </c>
      <c r="AI72" s="6">
        <v>33.725000000000001</v>
      </c>
      <c r="AJ72" s="6">
        <v>33.762500000000003</v>
      </c>
      <c r="AK72" s="6">
        <v>33.762500000000003</v>
      </c>
      <c r="AL72" s="6">
        <v>33.750799999999998</v>
      </c>
      <c r="AM72" s="6">
        <v>31.069900000000001</v>
      </c>
      <c r="AN72" s="6">
        <v>31.069900000000001</v>
      </c>
      <c r="AO72" s="6">
        <v>31.069900000000001</v>
      </c>
      <c r="AP72" s="6">
        <v>31.069900000000001</v>
      </c>
      <c r="AQ72" s="6">
        <v>31.069900000000001</v>
      </c>
      <c r="AR72" s="6">
        <v>31.020800000000001</v>
      </c>
      <c r="AS72" s="6">
        <v>31.020800000000001</v>
      </c>
      <c r="AT72" s="6">
        <v>31.979700000000001</v>
      </c>
      <c r="AU72" s="6">
        <v>31.99</v>
      </c>
      <c r="AV72" s="6">
        <v>31.7346</v>
      </c>
      <c r="AW72" s="6">
        <v>31.69</v>
      </c>
      <c r="AX72" s="6">
        <v>31.976199999999999</v>
      </c>
      <c r="AY72" s="6">
        <v>32.0154</v>
      </c>
      <c r="AZ72" s="6">
        <v>31.995000000000001</v>
      </c>
      <c r="BA72" s="6">
        <v>31.6416</v>
      </c>
      <c r="BB72" s="6">
        <v>31.6706</v>
      </c>
      <c r="BC72" s="6">
        <v>31.6706</v>
      </c>
      <c r="BD72" s="6">
        <v>31.6706</v>
      </c>
      <c r="BE72" s="6">
        <v>31.6706</v>
      </c>
      <c r="BF72" s="6">
        <v>31.6706</v>
      </c>
      <c r="BG72" s="6">
        <v>31.6706</v>
      </c>
      <c r="BH72" s="6">
        <v>31.6996</v>
      </c>
      <c r="BI72" s="6">
        <v>31.6996</v>
      </c>
      <c r="BJ72" s="6">
        <v>33.354399999999998</v>
      </c>
      <c r="BK72" s="6">
        <v>33.354399999999998</v>
      </c>
      <c r="BL72" s="6">
        <v>33.354399999999998</v>
      </c>
      <c r="BM72" s="6">
        <v>33.354399999999998</v>
      </c>
      <c r="BN72" s="6">
        <v>33.2928</v>
      </c>
      <c r="BO72" s="6">
        <v>33.178400000000003</v>
      </c>
      <c r="BP72" s="6">
        <v>33.2928</v>
      </c>
      <c r="BQ72" s="6">
        <v>33.200400000000002</v>
      </c>
      <c r="BR72" s="6">
        <v>33.146500000000003</v>
      </c>
      <c r="BS72" s="6">
        <v>33.185000000000002</v>
      </c>
      <c r="BT72" s="6">
        <v>33.2928</v>
      </c>
      <c r="BU72" s="6">
        <v>33.2928</v>
      </c>
      <c r="BV72" s="6">
        <v>34.82</v>
      </c>
      <c r="BW72" s="6">
        <v>34.9</v>
      </c>
    </row>
    <row r="73" spans="1:75" x14ac:dyDescent="0.3">
      <c r="A73" s="1" t="s">
        <v>95</v>
      </c>
      <c r="B73" s="1" t="s">
        <v>74</v>
      </c>
      <c r="C73" s="5">
        <v>0</v>
      </c>
      <c r="D73" s="6">
        <v>31.860505050505001</v>
      </c>
      <c r="E73" s="6">
        <v>32.172653061223997</v>
      </c>
      <c r="F73" s="6">
        <v>32.022525252525</v>
      </c>
      <c r="G73" s="6">
        <v>31.849696969697</v>
      </c>
      <c r="H73" s="6">
        <v>31.921212121212001</v>
      </c>
      <c r="I73" s="6">
        <v>32.226969696970002</v>
      </c>
      <c r="J73" s="6">
        <v>32.196969696970001</v>
      </c>
      <c r="K73" s="6">
        <v>32.655353535354003</v>
      </c>
      <c r="L73" s="6">
        <v>32.777272727273001</v>
      </c>
      <c r="M73" s="6">
        <v>32.596262626262998</v>
      </c>
      <c r="N73" s="6">
        <v>32.426565656565998</v>
      </c>
      <c r="O73" s="6">
        <v>32.906363636363999</v>
      </c>
      <c r="P73" s="6">
        <v>33.343838383837998</v>
      </c>
      <c r="Q73" s="6">
        <v>33.041717171717004</v>
      </c>
      <c r="R73" s="6">
        <v>32.596767676768003</v>
      </c>
      <c r="S73" s="6">
        <v>32.446464646465003</v>
      </c>
      <c r="T73" s="6">
        <v>32.260707070706999</v>
      </c>
      <c r="U73" s="6">
        <v>31.983434343433998</v>
      </c>
      <c r="V73" s="6">
        <v>32.063535353535002</v>
      </c>
      <c r="W73" s="6">
        <v>32.521616161616002</v>
      </c>
      <c r="X73" s="6">
        <v>32.296161616162003</v>
      </c>
      <c r="Y73" s="6">
        <v>37.974040404039997</v>
      </c>
      <c r="Z73" s="6">
        <v>38.178181818181997</v>
      </c>
      <c r="AA73" s="6">
        <v>38.436060606060998</v>
      </c>
      <c r="AB73" s="6">
        <v>38.640303030303002</v>
      </c>
      <c r="AC73" s="6">
        <v>38.425454545454997</v>
      </c>
      <c r="AD73" s="6">
        <v>38.686363636364</v>
      </c>
      <c r="AE73" s="6">
        <v>38.476363636363999</v>
      </c>
      <c r="AF73" s="6">
        <v>32.9</v>
      </c>
      <c r="AG73" s="6">
        <v>32.9</v>
      </c>
      <c r="AH73" s="6">
        <v>32.9</v>
      </c>
      <c r="AI73" s="6">
        <v>32.9</v>
      </c>
      <c r="AJ73" s="6">
        <v>32.9</v>
      </c>
      <c r="AK73" s="6">
        <v>32.9</v>
      </c>
      <c r="AL73" s="6">
        <v>32.9</v>
      </c>
      <c r="AM73" s="6">
        <v>30.62</v>
      </c>
      <c r="AN73" s="6">
        <v>30.62</v>
      </c>
      <c r="AO73" s="6">
        <v>30.62</v>
      </c>
      <c r="AP73" s="6">
        <v>30.62</v>
      </c>
      <c r="AQ73" s="6">
        <v>30.62</v>
      </c>
      <c r="AR73" s="6">
        <v>30.592099999999999</v>
      </c>
      <c r="AS73" s="6">
        <v>30.4316</v>
      </c>
      <c r="AT73" s="6">
        <v>30.675000000000001</v>
      </c>
      <c r="AU73" s="6">
        <v>30.884</v>
      </c>
      <c r="AV73" s="6">
        <v>30.7212</v>
      </c>
      <c r="AW73" s="6">
        <v>30.768799999999999</v>
      </c>
      <c r="AX73" s="6">
        <v>30.884</v>
      </c>
      <c r="AY73" s="6">
        <v>30.884</v>
      </c>
      <c r="AZ73" s="6">
        <v>30.884</v>
      </c>
      <c r="BA73" s="6">
        <v>29.736000000000001</v>
      </c>
      <c r="BB73" s="6">
        <v>29.736000000000001</v>
      </c>
      <c r="BC73" s="6">
        <v>29.736000000000001</v>
      </c>
      <c r="BD73" s="6">
        <v>29.736000000000001</v>
      </c>
      <c r="BE73" s="6">
        <v>29.736000000000001</v>
      </c>
      <c r="BF73" s="6">
        <v>29.736000000000001</v>
      </c>
      <c r="BG73" s="6">
        <v>29.736000000000001</v>
      </c>
      <c r="BH73" s="6">
        <v>29.736000000000001</v>
      </c>
      <c r="BI73" s="6">
        <v>29.736000000000001</v>
      </c>
      <c r="BJ73" s="6">
        <v>31.885000000000002</v>
      </c>
      <c r="BK73" s="6">
        <v>31.963000000000001</v>
      </c>
      <c r="BL73" s="6">
        <v>31.885000000000002</v>
      </c>
      <c r="BM73" s="6">
        <v>31.885000000000002</v>
      </c>
      <c r="BN73" s="6">
        <v>31.885000000000002</v>
      </c>
      <c r="BO73" s="6">
        <v>31.885000000000002</v>
      </c>
      <c r="BP73" s="6">
        <v>31.885000000000002</v>
      </c>
      <c r="BQ73" s="6">
        <v>31.865500000000001</v>
      </c>
      <c r="BR73" s="6">
        <v>31.865500000000001</v>
      </c>
      <c r="BS73" s="6">
        <v>31.885000000000002</v>
      </c>
      <c r="BT73" s="6">
        <v>31.885000000000002</v>
      </c>
      <c r="BU73" s="6">
        <v>31.885000000000002</v>
      </c>
      <c r="BV73" s="6">
        <v>32.9</v>
      </c>
      <c r="BW73" s="6">
        <v>32.9</v>
      </c>
    </row>
    <row r="74" spans="1:75" x14ac:dyDescent="0.3">
      <c r="A74" s="1" t="s">
        <v>95</v>
      </c>
      <c r="B74" s="1" t="s">
        <v>75</v>
      </c>
      <c r="C74" s="5">
        <v>0</v>
      </c>
      <c r="D74" s="6">
        <v>27.482911392405001</v>
      </c>
      <c r="E74" s="6">
        <v>27.43675</v>
      </c>
      <c r="F74" s="6">
        <v>27.221341463415001</v>
      </c>
      <c r="G74" s="6">
        <v>27.210238095238001</v>
      </c>
      <c r="H74" s="6">
        <v>27.019761904761999</v>
      </c>
      <c r="I74" s="6">
        <v>26.979240506328999</v>
      </c>
      <c r="J74" s="6">
        <v>26.942025316456</v>
      </c>
      <c r="K74" s="6">
        <v>28.045949367089001</v>
      </c>
      <c r="L74" s="6">
        <v>28.257721518987001</v>
      </c>
      <c r="M74" s="6">
        <v>28.232077922077998</v>
      </c>
      <c r="N74" s="6">
        <v>28.254743589743999</v>
      </c>
      <c r="O74" s="6">
        <v>28.305454545455</v>
      </c>
      <c r="P74" s="6">
        <v>28.602799999999998</v>
      </c>
      <c r="Q74" s="6">
        <v>28.261333333332999</v>
      </c>
      <c r="R74" s="6">
        <v>28.140675675676</v>
      </c>
      <c r="S74" s="6">
        <v>28.245633802817</v>
      </c>
      <c r="T74" s="6">
        <v>28.206052631578999</v>
      </c>
      <c r="U74" s="6">
        <v>28.123037974683999</v>
      </c>
      <c r="V74" s="6">
        <v>28.156075949367001</v>
      </c>
      <c r="W74" s="6">
        <v>28.281428571429</v>
      </c>
      <c r="X74" s="6">
        <v>28.309615384615</v>
      </c>
      <c r="Y74" s="6">
        <v>29.798101265823</v>
      </c>
      <c r="Z74" s="6">
        <v>29.643636363635999</v>
      </c>
      <c r="AA74" s="6">
        <v>29.500365853659002</v>
      </c>
      <c r="AB74" s="6">
        <v>29.475862068965998</v>
      </c>
      <c r="AC74" s="6">
        <v>29.458817204300999</v>
      </c>
      <c r="AD74" s="6">
        <v>29.188709677418998</v>
      </c>
      <c r="AE74" s="6">
        <v>29.224193548386999</v>
      </c>
      <c r="AF74" s="6">
        <v>30.01</v>
      </c>
      <c r="AG74" s="6">
        <v>30.06</v>
      </c>
      <c r="AH74" s="6">
        <v>30.06</v>
      </c>
      <c r="AI74" s="6">
        <v>30.06</v>
      </c>
      <c r="AJ74" s="6">
        <v>30.06</v>
      </c>
      <c r="AK74" s="6">
        <v>30.06</v>
      </c>
      <c r="AL74" s="6">
        <v>30.06</v>
      </c>
      <c r="AM74" s="6">
        <v>26.485531914894</v>
      </c>
      <c r="AN74" s="6">
        <v>26.485531914894</v>
      </c>
      <c r="AO74" s="6">
        <v>26.344893617021</v>
      </c>
      <c r="AP74" s="6">
        <v>26.344893617021</v>
      </c>
      <c r="AQ74" s="6">
        <v>26.228695652174</v>
      </c>
      <c r="AR74" s="6">
        <v>26.228695652174</v>
      </c>
      <c r="AS74" s="6">
        <v>26.307872340426002</v>
      </c>
      <c r="AT74" s="6">
        <v>28.061979166667001</v>
      </c>
      <c r="AU74" s="6">
        <v>28.201428571428998</v>
      </c>
      <c r="AV74" s="6">
        <v>28.039795918366998</v>
      </c>
      <c r="AW74" s="6">
        <v>28.180707070707001</v>
      </c>
      <c r="AX74" s="6">
        <v>28.181212121211999</v>
      </c>
      <c r="AY74" s="6">
        <v>28.278979591837</v>
      </c>
      <c r="AZ74" s="6">
        <v>28.278979591837</v>
      </c>
      <c r="BA74" s="6">
        <v>28.096122448980001</v>
      </c>
      <c r="BB74" s="6">
        <v>28.077010309277998</v>
      </c>
      <c r="BC74" s="6">
        <v>28.196122448979999</v>
      </c>
      <c r="BD74" s="6">
        <v>28.196122448979999</v>
      </c>
      <c r="BE74" s="6">
        <v>28.124680851063999</v>
      </c>
      <c r="BF74" s="6">
        <v>28.163913043478001</v>
      </c>
      <c r="BG74" s="6">
        <v>28.163913043478001</v>
      </c>
      <c r="BH74" s="6">
        <v>28.163913043478001</v>
      </c>
      <c r="BI74" s="6">
        <v>28.163913043478001</v>
      </c>
      <c r="BJ74" s="6">
        <v>28.992631578947002</v>
      </c>
      <c r="BK74" s="6">
        <v>28.959166666666999</v>
      </c>
      <c r="BL74" s="6">
        <v>28.959166666666999</v>
      </c>
      <c r="BM74" s="6">
        <v>28.946526315789001</v>
      </c>
      <c r="BN74" s="6">
        <v>28.946526315789001</v>
      </c>
      <c r="BO74" s="6">
        <v>28.997127659574002</v>
      </c>
      <c r="BP74" s="6">
        <v>28.971546391753002</v>
      </c>
      <c r="BQ74" s="6">
        <v>28.971546391753002</v>
      </c>
      <c r="BR74" s="6">
        <v>28.950714285714</v>
      </c>
      <c r="BS74" s="6">
        <v>28.900206185567001</v>
      </c>
      <c r="BT74" s="6">
        <v>28.882083333333</v>
      </c>
      <c r="BU74" s="6">
        <v>28.882083333333</v>
      </c>
      <c r="BV74" s="6">
        <v>30.05</v>
      </c>
      <c r="BW74" s="6">
        <v>30.05</v>
      </c>
    </row>
    <row r="75" spans="1:75" x14ac:dyDescent="0.3">
      <c r="A75" s="1" t="s">
        <v>95</v>
      </c>
      <c r="B75" s="1" t="s">
        <v>76</v>
      </c>
      <c r="C75" s="5">
        <v>0</v>
      </c>
      <c r="D75" s="6">
        <v>6.43</v>
      </c>
      <c r="E75" s="6">
        <v>6.39</v>
      </c>
      <c r="F75" s="6">
        <v>6.39</v>
      </c>
      <c r="G75" s="6">
        <v>6.2792929292929003</v>
      </c>
      <c r="H75" s="6">
        <v>6.39</v>
      </c>
      <c r="I75" s="6">
        <v>6.39</v>
      </c>
      <c r="J75" s="6">
        <v>6.67</v>
      </c>
      <c r="K75" s="6">
        <v>3.93</v>
      </c>
      <c r="L75" s="6">
        <v>3.93</v>
      </c>
      <c r="M75" s="6">
        <v>3.93</v>
      </c>
      <c r="N75" s="6">
        <v>6.7609090909090996</v>
      </c>
      <c r="O75" s="6">
        <v>6.87</v>
      </c>
      <c r="P75" s="6">
        <v>6.87</v>
      </c>
      <c r="Q75" s="6">
        <v>6.48</v>
      </c>
      <c r="R75" s="6">
        <v>6.49</v>
      </c>
      <c r="S75" s="6">
        <v>6.49</v>
      </c>
      <c r="T75" s="6">
        <v>6.46</v>
      </c>
      <c r="U75" s="6">
        <v>6.3418181818181996</v>
      </c>
      <c r="V75" s="6">
        <v>6.46</v>
      </c>
      <c r="W75" s="6">
        <v>6.71</v>
      </c>
      <c r="X75" s="6">
        <v>6.45</v>
      </c>
      <c r="Y75" s="6">
        <v>6.46</v>
      </c>
      <c r="Z75" s="6">
        <v>6.46</v>
      </c>
      <c r="AA75" s="6">
        <v>6.44</v>
      </c>
      <c r="AB75" s="6">
        <v>6.3010101010100996</v>
      </c>
      <c r="AC75" s="6">
        <v>6.44</v>
      </c>
      <c r="AD75" s="6">
        <v>6.74</v>
      </c>
      <c r="AE75" s="6">
        <v>6.34</v>
      </c>
      <c r="AF75" s="6">
        <v>6.35</v>
      </c>
      <c r="AG75" s="6">
        <v>6.36</v>
      </c>
      <c r="AH75" s="6">
        <v>6.36</v>
      </c>
      <c r="AI75" s="6">
        <v>6.1959999999999997</v>
      </c>
      <c r="AJ75" s="6">
        <v>6.36</v>
      </c>
      <c r="AK75" s="6">
        <v>6.55</v>
      </c>
      <c r="AL75" s="6">
        <v>6.18</v>
      </c>
      <c r="AM75" s="6">
        <v>6.19</v>
      </c>
      <c r="AN75" s="6">
        <v>6.19</v>
      </c>
      <c r="AO75" s="6">
        <v>6.32</v>
      </c>
      <c r="AP75" s="6">
        <v>6.2798999999999996</v>
      </c>
      <c r="AQ75" s="6">
        <v>6.38</v>
      </c>
      <c r="AR75" s="6">
        <v>6.38</v>
      </c>
      <c r="AS75" s="6">
        <v>6.18</v>
      </c>
      <c r="AT75" s="6">
        <v>6.21</v>
      </c>
      <c r="AU75" s="6">
        <v>6.21</v>
      </c>
      <c r="AV75" s="6">
        <v>6.13</v>
      </c>
      <c r="AW75" s="6">
        <v>5.8513999999999999</v>
      </c>
      <c r="AX75" s="6">
        <v>6.16</v>
      </c>
      <c r="AY75" s="6">
        <v>6.19</v>
      </c>
      <c r="AZ75" s="6">
        <v>6.21</v>
      </c>
      <c r="BA75" s="6">
        <v>6.35</v>
      </c>
      <c r="BB75" s="6">
        <v>6.41</v>
      </c>
      <c r="BC75" s="6">
        <v>6.38</v>
      </c>
      <c r="BD75" s="6">
        <v>6.2637999999999998</v>
      </c>
      <c r="BE75" s="6">
        <v>6.38</v>
      </c>
      <c r="BF75" s="6">
        <v>6.0579999999999998</v>
      </c>
      <c r="BG75" s="6">
        <v>6.38</v>
      </c>
      <c r="BH75" s="6">
        <v>6.39</v>
      </c>
      <c r="BI75" s="6">
        <v>6.36</v>
      </c>
      <c r="BJ75" s="6">
        <v>6.58</v>
      </c>
      <c r="BK75" s="6">
        <v>6.4287999999999998</v>
      </c>
      <c r="BL75" s="6">
        <v>6.58</v>
      </c>
      <c r="BM75" s="6">
        <v>6.61</v>
      </c>
      <c r="BN75" s="6">
        <v>6.58</v>
      </c>
      <c r="BO75" s="6">
        <v>6.58</v>
      </c>
      <c r="BP75" s="6">
        <v>6.58</v>
      </c>
      <c r="BQ75" s="6">
        <v>6.58</v>
      </c>
      <c r="BR75" s="6">
        <v>6.4659000000000004</v>
      </c>
      <c r="BS75" s="6">
        <v>6.58</v>
      </c>
      <c r="BT75" s="6">
        <v>6.61</v>
      </c>
      <c r="BU75" s="6">
        <v>6.61</v>
      </c>
      <c r="BV75" s="6">
        <v>6.9</v>
      </c>
      <c r="BW75" s="6">
        <v>6.9</v>
      </c>
    </row>
    <row r="76" spans="1:75" x14ac:dyDescent="0.3">
      <c r="A76" s="1" t="s">
        <v>95</v>
      </c>
      <c r="B76" s="1" t="s">
        <v>77</v>
      </c>
      <c r="C76" s="5">
        <v>0</v>
      </c>
      <c r="D76" s="6">
        <v>6.6</v>
      </c>
      <c r="E76" s="6">
        <v>6.57</v>
      </c>
      <c r="F76" s="6">
        <v>6.57</v>
      </c>
      <c r="G76" s="6">
        <v>6.4528282828282997</v>
      </c>
      <c r="H76" s="6">
        <v>6.57</v>
      </c>
      <c r="I76" s="6">
        <v>6.57</v>
      </c>
      <c r="J76" s="6">
        <v>6.74</v>
      </c>
      <c r="K76" s="6">
        <v>6.74</v>
      </c>
      <c r="L76" s="6">
        <v>6.74</v>
      </c>
      <c r="M76" s="6">
        <v>6.74</v>
      </c>
      <c r="N76" s="6">
        <v>6.6333333333333</v>
      </c>
      <c r="O76" s="6">
        <v>6.74</v>
      </c>
      <c r="P76" s="6">
        <v>6.79</v>
      </c>
      <c r="Q76" s="6">
        <v>6.68</v>
      </c>
      <c r="R76" s="6">
        <v>6.68</v>
      </c>
      <c r="S76" s="6">
        <v>6.68</v>
      </c>
      <c r="T76" s="6">
        <v>6.68</v>
      </c>
      <c r="U76" s="6">
        <v>6.5663636363636</v>
      </c>
      <c r="V76" s="6">
        <v>6.68</v>
      </c>
      <c r="W76" s="6">
        <v>6.79</v>
      </c>
      <c r="X76" s="6">
        <v>6.74</v>
      </c>
      <c r="Y76" s="6">
        <v>6.75</v>
      </c>
      <c r="Z76" s="6">
        <v>6.75</v>
      </c>
      <c r="AA76" s="6">
        <v>6.73</v>
      </c>
      <c r="AB76" s="6">
        <v>6.6322222222222003</v>
      </c>
      <c r="AC76" s="6">
        <v>6.73</v>
      </c>
      <c r="AD76" s="6">
        <v>6.84</v>
      </c>
      <c r="AE76" s="6">
        <v>6.59</v>
      </c>
      <c r="AF76" s="6">
        <v>6.59</v>
      </c>
      <c r="AG76" s="6">
        <v>6.56</v>
      </c>
      <c r="AH76" s="6">
        <v>6.56</v>
      </c>
      <c r="AI76" s="6">
        <v>6.4501999999999997</v>
      </c>
      <c r="AJ76" s="6">
        <v>6.56</v>
      </c>
      <c r="AK76" s="6">
        <v>6.71</v>
      </c>
      <c r="AL76" s="6">
        <v>6.55</v>
      </c>
      <c r="AM76" s="6">
        <v>6.56</v>
      </c>
      <c r="AN76" s="6">
        <v>6.56</v>
      </c>
      <c r="AO76" s="6">
        <v>6.78</v>
      </c>
      <c r="AP76" s="6">
        <v>6.7290000000000001</v>
      </c>
      <c r="AQ76" s="6">
        <v>6.82</v>
      </c>
      <c r="AR76" s="6">
        <v>6.82</v>
      </c>
      <c r="AS76" s="6">
        <v>6.74</v>
      </c>
      <c r="AT76" s="6">
        <v>6.73</v>
      </c>
      <c r="AU76" s="6">
        <v>6.73</v>
      </c>
      <c r="AV76" s="6">
        <v>6.73</v>
      </c>
      <c r="AW76" s="6">
        <v>6.4348999999999998</v>
      </c>
      <c r="AX76" s="6">
        <v>6.68</v>
      </c>
      <c r="AY76" s="6">
        <v>6.7</v>
      </c>
      <c r="AZ76" s="6">
        <v>6.51</v>
      </c>
      <c r="BA76" s="6">
        <v>6.59</v>
      </c>
      <c r="BB76" s="6">
        <v>6.59</v>
      </c>
      <c r="BC76" s="6">
        <v>6.56</v>
      </c>
      <c r="BD76" s="6">
        <v>6.4710999999999999</v>
      </c>
      <c r="BE76" s="6">
        <v>6.56</v>
      </c>
      <c r="BF76" s="6">
        <v>6.2648999999999999</v>
      </c>
      <c r="BG76" s="6">
        <v>6.56</v>
      </c>
      <c r="BH76" s="6">
        <v>6.59</v>
      </c>
      <c r="BI76" s="6">
        <v>6.51</v>
      </c>
      <c r="BJ76" s="6">
        <v>6.66</v>
      </c>
      <c r="BK76" s="6">
        <v>6.5331000000000001</v>
      </c>
      <c r="BL76" s="6">
        <v>6.66</v>
      </c>
      <c r="BM76" s="6">
        <v>6.69</v>
      </c>
      <c r="BN76" s="6">
        <v>6.66</v>
      </c>
      <c r="BO76" s="6">
        <v>6.66</v>
      </c>
      <c r="BP76" s="6">
        <v>6.66</v>
      </c>
      <c r="BQ76" s="6">
        <v>6.66</v>
      </c>
      <c r="BR76" s="6">
        <v>6.5564</v>
      </c>
      <c r="BS76" s="6">
        <v>6.66</v>
      </c>
      <c r="BT76" s="6">
        <v>6.69</v>
      </c>
      <c r="BU76" s="6">
        <v>6.69</v>
      </c>
      <c r="BV76" s="6">
        <v>6.9</v>
      </c>
      <c r="BW76" s="6">
        <v>6.9</v>
      </c>
    </row>
    <row r="77" spans="1:75" x14ac:dyDescent="0.3">
      <c r="A77" s="1" t="s">
        <v>95</v>
      </c>
      <c r="B77" s="1" t="s">
        <v>78</v>
      </c>
      <c r="C77" s="5">
        <v>0</v>
      </c>
      <c r="D77" s="6">
        <v>5.76</v>
      </c>
      <c r="E77" s="6">
        <v>5.76</v>
      </c>
      <c r="F77" s="6">
        <v>5.76</v>
      </c>
      <c r="G77" s="6">
        <v>5.76</v>
      </c>
      <c r="H77" s="6">
        <v>5.76</v>
      </c>
      <c r="I77" s="6">
        <v>5.76</v>
      </c>
      <c r="J77" s="6">
        <v>5.73</v>
      </c>
      <c r="K77" s="6">
        <v>5.79</v>
      </c>
      <c r="L77" s="6">
        <v>5.79</v>
      </c>
      <c r="M77" s="6">
        <v>5.79</v>
      </c>
      <c r="N77" s="6">
        <v>5.79</v>
      </c>
      <c r="O77" s="6">
        <v>5.79</v>
      </c>
      <c r="P77" s="6">
        <v>5.79</v>
      </c>
      <c r="Q77" s="6">
        <v>5.69</v>
      </c>
      <c r="R77" s="6">
        <v>5.71</v>
      </c>
      <c r="S77" s="6">
        <v>5.71</v>
      </c>
      <c r="T77" s="6">
        <v>5.71</v>
      </c>
      <c r="U77" s="6">
        <v>5.71</v>
      </c>
      <c r="V77" s="6">
        <v>5.71</v>
      </c>
      <c r="W77" s="6">
        <v>5.71</v>
      </c>
      <c r="X77" s="6">
        <v>5.69</v>
      </c>
      <c r="Y77" s="6">
        <v>5.78</v>
      </c>
      <c r="Z77" s="6">
        <v>5.78</v>
      </c>
      <c r="AA77" s="6">
        <v>5.78</v>
      </c>
      <c r="AB77" s="6">
        <v>5.78</v>
      </c>
      <c r="AC77" s="6">
        <v>5.78</v>
      </c>
      <c r="AD77" s="6">
        <v>5.78</v>
      </c>
      <c r="AE77" s="6">
        <v>5.7</v>
      </c>
      <c r="AF77" s="6">
        <v>5.73</v>
      </c>
      <c r="AG77" s="6">
        <v>5.73</v>
      </c>
      <c r="AH77" s="6">
        <v>5.73</v>
      </c>
      <c r="AI77" s="6">
        <v>5.73</v>
      </c>
      <c r="AJ77" s="6">
        <v>5.73</v>
      </c>
      <c r="AK77" s="6">
        <v>5.73</v>
      </c>
      <c r="AL77" s="6">
        <v>5.71</v>
      </c>
      <c r="AM77" s="6">
        <v>5.81</v>
      </c>
      <c r="AN77" s="6">
        <v>5.81</v>
      </c>
      <c r="AO77" s="6">
        <v>5.81</v>
      </c>
      <c r="AP77" s="6">
        <v>5.81</v>
      </c>
      <c r="AQ77" s="6">
        <v>5.81</v>
      </c>
      <c r="AR77" s="6">
        <v>5.81</v>
      </c>
      <c r="AS77" s="6">
        <v>5.81</v>
      </c>
      <c r="AT77" s="6">
        <v>5.83</v>
      </c>
      <c r="AU77" s="6">
        <v>5.83</v>
      </c>
      <c r="AV77" s="6">
        <v>5.83</v>
      </c>
      <c r="AW77" s="6">
        <v>5.83</v>
      </c>
      <c r="AX77" s="6">
        <v>5.83</v>
      </c>
      <c r="AY77" s="6">
        <v>5.83</v>
      </c>
      <c r="AZ77" s="6">
        <v>5.83</v>
      </c>
      <c r="BA77" s="6">
        <v>5.86</v>
      </c>
      <c r="BB77" s="6">
        <v>5.86</v>
      </c>
      <c r="BC77" s="6">
        <v>5.85</v>
      </c>
      <c r="BD77" s="6">
        <v>5.85</v>
      </c>
      <c r="BE77" s="6">
        <v>5.85</v>
      </c>
      <c r="BF77" s="6">
        <v>5.65</v>
      </c>
      <c r="BG77" s="6">
        <v>5.85</v>
      </c>
      <c r="BH77" s="6">
        <v>5.86</v>
      </c>
      <c r="BI77" s="6">
        <v>5.84</v>
      </c>
      <c r="BJ77" s="6">
        <v>5.88</v>
      </c>
      <c r="BK77" s="6">
        <v>5.88</v>
      </c>
      <c r="BL77" s="6">
        <v>5.88</v>
      </c>
      <c r="BM77" s="6">
        <v>5.9</v>
      </c>
      <c r="BN77" s="6">
        <v>5.89</v>
      </c>
      <c r="BO77" s="6">
        <v>5.89</v>
      </c>
      <c r="BP77" s="6">
        <v>5.89</v>
      </c>
      <c r="BQ77" s="6">
        <v>5.89</v>
      </c>
      <c r="BR77" s="6">
        <v>5.89</v>
      </c>
      <c r="BS77" s="6">
        <v>5.89</v>
      </c>
      <c r="BT77" s="6">
        <v>5.9</v>
      </c>
      <c r="BU77" s="6">
        <v>5.9</v>
      </c>
      <c r="BV77" s="6">
        <v>5.9</v>
      </c>
      <c r="BW77" s="6">
        <v>5.9</v>
      </c>
    </row>
    <row r="78" spans="1:75" x14ac:dyDescent="0.3">
      <c r="A78" s="1" t="s">
        <v>95</v>
      </c>
      <c r="B78" s="1" t="s">
        <v>79</v>
      </c>
      <c r="C78" s="5">
        <v>0</v>
      </c>
      <c r="D78" s="6">
        <v>7.9298989898989998</v>
      </c>
      <c r="E78" s="6">
        <v>7.93</v>
      </c>
      <c r="F78" s="6">
        <v>7.93</v>
      </c>
      <c r="G78" s="6">
        <v>10.674545454544999</v>
      </c>
      <c r="H78" s="6">
        <v>10.87</v>
      </c>
      <c r="I78" s="6">
        <v>10.87</v>
      </c>
      <c r="J78" s="6">
        <v>10.87</v>
      </c>
      <c r="K78" s="6">
        <v>7.9</v>
      </c>
      <c r="L78" s="6">
        <v>7.9</v>
      </c>
      <c r="M78" s="6">
        <v>7.9</v>
      </c>
      <c r="N78" s="6">
        <v>10.705454545455</v>
      </c>
      <c r="O78" s="6">
        <v>10.88</v>
      </c>
      <c r="P78" s="6">
        <v>10.88</v>
      </c>
      <c r="Q78" s="6">
        <v>10.88</v>
      </c>
      <c r="R78" s="6">
        <v>7.9</v>
      </c>
      <c r="S78" s="6">
        <v>7.9</v>
      </c>
      <c r="T78" s="6">
        <v>7.9297979797979998</v>
      </c>
      <c r="U78" s="6">
        <v>10.656363636364</v>
      </c>
      <c r="V78" s="6">
        <v>10.85</v>
      </c>
      <c r="W78" s="6">
        <v>10.9</v>
      </c>
      <c r="X78" s="6">
        <v>10.9</v>
      </c>
      <c r="Y78" s="6">
        <v>7.9</v>
      </c>
      <c r="Z78" s="6">
        <v>7.9</v>
      </c>
      <c r="AA78" s="6">
        <v>7.9</v>
      </c>
      <c r="AB78" s="6">
        <v>10.723838383838</v>
      </c>
      <c r="AC78" s="6">
        <v>10.9</v>
      </c>
      <c r="AD78" s="6">
        <v>10.9</v>
      </c>
      <c r="AE78" s="6">
        <v>10.199999999999999</v>
      </c>
      <c r="AF78" s="6">
        <v>10.199999999999999</v>
      </c>
      <c r="AG78" s="6">
        <v>10.210000000000001</v>
      </c>
      <c r="AH78" s="6">
        <v>10.210000000000001</v>
      </c>
      <c r="AI78" s="6">
        <v>10.014200000000001</v>
      </c>
      <c r="AJ78" s="6">
        <v>10.210000000000001</v>
      </c>
      <c r="AK78" s="6">
        <v>10.51</v>
      </c>
      <c r="AL78" s="6">
        <v>10.41</v>
      </c>
      <c r="AM78" s="6">
        <v>10.54</v>
      </c>
      <c r="AN78" s="6">
        <v>10.54</v>
      </c>
      <c r="AO78" s="6">
        <v>10.54</v>
      </c>
      <c r="AP78" s="6">
        <v>10.3965</v>
      </c>
      <c r="AQ78" s="6">
        <v>10.54</v>
      </c>
      <c r="AR78" s="6">
        <v>10.54</v>
      </c>
      <c r="AS78" s="6">
        <v>10.52</v>
      </c>
      <c r="AT78" s="6">
        <v>10.66</v>
      </c>
      <c r="AU78" s="6">
        <v>10.66</v>
      </c>
      <c r="AV78" s="6">
        <v>8.89</v>
      </c>
      <c r="AW78" s="6">
        <v>8.5386000000000006</v>
      </c>
      <c r="AX78" s="6">
        <v>8.85</v>
      </c>
      <c r="AY78" s="6">
        <v>8.85</v>
      </c>
      <c r="AZ78" s="6">
        <v>10.47</v>
      </c>
      <c r="BA78" s="6">
        <v>10.56</v>
      </c>
      <c r="BB78" s="6">
        <v>10.6</v>
      </c>
      <c r="BC78" s="6">
        <v>10.56</v>
      </c>
      <c r="BD78" s="6">
        <v>10.407400000000001</v>
      </c>
      <c r="BE78" s="6">
        <v>10.56</v>
      </c>
      <c r="BF78" s="6">
        <v>10.0938</v>
      </c>
      <c r="BG78" s="6">
        <v>10.56</v>
      </c>
      <c r="BH78" s="6">
        <v>10.6</v>
      </c>
      <c r="BI78" s="6">
        <v>10.55</v>
      </c>
      <c r="BJ78" s="6">
        <v>10.72</v>
      </c>
      <c r="BK78" s="6">
        <v>10.515700000000001</v>
      </c>
      <c r="BL78" s="6">
        <v>10.72</v>
      </c>
      <c r="BM78" s="6">
        <v>10.75</v>
      </c>
      <c r="BN78" s="6">
        <v>10.72</v>
      </c>
      <c r="BO78" s="6">
        <v>10.72</v>
      </c>
      <c r="BP78" s="6">
        <v>10.72</v>
      </c>
      <c r="BQ78" s="6">
        <v>10.72</v>
      </c>
      <c r="BR78" s="6">
        <v>10.5838</v>
      </c>
      <c r="BS78" s="6">
        <v>10.72</v>
      </c>
      <c r="BT78" s="6">
        <v>10.75</v>
      </c>
      <c r="BU78" s="6">
        <v>10.75</v>
      </c>
      <c r="BV78" s="6">
        <v>10.9</v>
      </c>
      <c r="BW78" s="6">
        <v>10.9</v>
      </c>
    </row>
    <row r="79" spans="1:75" x14ac:dyDescent="0.3">
      <c r="A79" s="1" t="s">
        <v>95</v>
      </c>
      <c r="B79" s="1" t="s">
        <v>80</v>
      </c>
      <c r="C79" s="5">
        <v>0</v>
      </c>
      <c r="D79" s="6">
        <v>1.9</v>
      </c>
      <c r="E79" s="6">
        <v>1.9</v>
      </c>
      <c r="F79" s="6">
        <v>1.9</v>
      </c>
      <c r="G79" s="6">
        <v>3.9</v>
      </c>
      <c r="H79" s="6">
        <v>3.9</v>
      </c>
      <c r="I79" s="6">
        <v>3.9</v>
      </c>
      <c r="J79" s="6">
        <v>3.87</v>
      </c>
      <c r="K79" s="6">
        <v>3.87</v>
      </c>
      <c r="L79" s="6">
        <v>3.87</v>
      </c>
      <c r="M79" s="6">
        <v>3.87</v>
      </c>
      <c r="N79" s="6">
        <v>3.87</v>
      </c>
      <c r="O79" s="6">
        <v>3.87</v>
      </c>
      <c r="P79" s="6">
        <v>3.87</v>
      </c>
      <c r="Q79" s="6">
        <v>3.87</v>
      </c>
      <c r="R79" s="6">
        <v>1.9</v>
      </c>
      <c r="S79" s="6">
        <v>1.9</v>
      </c>
      <c r="T79" s="6">
        <v>1.9</v>
      </c>
      <c r="U79" s="6">
        <v>3.9</v>
      </c>
      <c r="V79" s="6">
        <v>3.9</v>
      </c>
      <c r="W79" s="6">
        <v>3.9</v>
      </c>
      <c r="X79" s="6">
        <v>3.9</v>
      </c>
      <c r="Y79" s="6">
        <v>1.9</v>
      </c>
      <c r="Z79" s="6">
        <v>1.9</v>
      </c>
      <c r="AA79" s="6">
        <v>1.9</v>
      </c>
      <c r="AB79" s="6">
        <v>3.9</v>
      </c>
      <c r="AC79" s="6">
        <v>3.9</v>
      </c>
      <c r="AD79" s="6">
        <v>3.9</v>
      </c>
      <c r="AE79" s="6">
        <v>3.73</v>
      </c>
      <c r="AF79" s="6">
        <v>3.73</v>
      </c>
      <c r="AG79" s="6">
        <v>3.72</v>
      </c>
      <c r="AH79" s="6">
        <v>3.72</v>
      </c>
      <c r="AI79" s="6">
        <v>3.72</v>
      </c>
      <c r="AJ79" s="6">
        <v>3.72</v>
      </c>
      <c r="AK79" s="6">
        <v>3.73</v>
      </c>
      <c r="AL79" s="6">
        <v>1.9</v>
      </c>
      <c r="AM79" s="6">
        <v>1.9</v>
      </c>
      <c r="AN79" s="6">
        <v>1.9</v>
      </c>
      <c r="AO79" s="6">
        <v>1.9</v>
      </c>
      <c r="AP79" s="6">
        <v>3.9</v>
      </c>
      <c r="AQ79" s="6">
        <v>3.9</v>
      </c>
      <c r="AR79" s="6">
        <v>3.9</v>
      </c>
      <c r="AS79" s="6">
        <v>3.9</v>
      </c>
      <c r="AT79" s="6">
        <v>3.89</v>
      </c>
      <c r="AU79" s="6">
        <v>3.89</v>
      </c>
      <c r="AV79" s="6">
        <v>3.89</v>
      </c>
      <c r="AW79" s="6">
        <v>3.87</v>
      </c>
      <c r="AX79" s="6">
        <v>3.87</v>
      </c>
      <c r="AY79" s="6">
        <v>3.88</v>
      </c>
      <c r="AZ79" s="6">
        <v>3.76</v>
      </c>
      <c r="BA79" s="6">
        <v>3.78</v>
      </c>
      <c r="BB79" s="6">
        <v>3.78</v>
      </c>
      <c r="BC79" s="6">
        <v>3.77</v>
      </c>
      <c r="BD79" s="6">
        <v>3.77</v>
      </c>
      <c r="BE79" s="6">
        <v>3.77</v>
      </c>
      <c r="BF79" s="6">
        <v>3.6282999999999999</v>
      </c>
      <c r="BG79" s="6">
        <v>3.77</v>
      </c>
      <c r="BH79" s="6">
        <v>3.78</v>
      </c>
      <c r="BI79" s="6">
        <v>3.77</v>
      </c>
      <c r="BJ79" s="6">
        <v>3.87</v>
      </c>
      <c r="BK79" s="6">
        <v>3.87</v>
      </c>
      <c r="BL79" s="6">
        <v>3.87</v>
      </c>
      <c r="BM79" s="6">
        <v>3.88</v>
      </c>
      <c r="BN79" s="6">
        <v>3.87</v>
      </c>
      <c r="BO79" s="6">
        <v>3.87</v>
      </c>
      <c r="BP79" s="6">
        <v>3.87</v>
      </c>
      <c r="BQ79" s="6">
        <v>3.87</v>
      </c>
      <c r="BR79" s="6">
        <v>3.87</v>
      </c>
      <c r="BS79" s="6">
        <v>3.87</v>
      </c>
      <c r="BT79" s="6">
        <v>3.88</v>
      </c>
      <c r="BU79" s="6">
        <v>3.88</v>
      </c>
      <c r="BV79" s="6">
        <v>3.9</v>
      </c>
      <c r="BW79" s="6">
        <v>3.9</v>
      </c>
    </row>
    <row r="80" spans="1:75" x14ac:dyDescent="0.3">
      <c r="A80" s="1" t="s">
        <v>95</v>
      </c>
      <c r="B80" s="1" t="s">
        <v>81</v>
      </c>
      <c r="C80" s="5">
        <v>0</v>
      </c>
      <c r="D80" s="6">
        <v>3.5336363636364001</v>
      </c>
      <c r="E80" s="6">
        <v>3.5030612244897998</v>
      </c>
      <c r="F80" s="6">
        <v>3.5048453608246999</v>
      </c>
      <c r="G80" s="6">
        <v>4.2909090909090999</v>
      </c>
      <c r="H80" s="6">
        <v>4.37</v>
      </c>
      <c r="I80" s="6">
        <v>4.34</v>
      </c>
      <c r="J80" s="6">
        <v>4.34</v>
      </c>
      <c r="K80" s="6">
        <v>3.4819148936170001</v>
      </c>
      <c r="L80" s="6">
        <v>3.4942105263158001</v>
      </c>
      <c r="M80" s="6">
        <v>3.4942105263158001</v>
      </c>
      <c r="N80" s="6">
        <v>4.2918750000000001</v>
      </c>
      <c r="O80" s="6">
        <v>4.4000000000000004</v>
      </c>
      <c r="P80" s="6">
        <v>4.3499999999999996</v>
      </c>
      <c r="Q80" s="6">
        <v>4.34</v>
      </c>
      <c r="R80" s="6">
        <v>3.4512765957446998</v>
      </c>
      <c r="S80" s="6">
        <v>3.4388172043010998</v>
      </c>
      <c r="T80" s="6">
        <v>3.4538709677419002</v>
      </c>
      <c r="U80" s="6">
        <v>4.2426804123710999</v>
      </c>
      <c r="V80" s="6">
        <v>4.3899999999999997</v>
      </c>
      <c r="W80" s="6">
        <v>4.3899999999999997</v>
      </c>
      <c r="X80" s="6">
        <v>4.3899999999999997</v>
      </c>
      <c r="Y80" s="6">
        <v>4.51</v>
      </c>
      <c r="Z80" s="6">
        <v>4.45</v>
      </c>
      <c r="AA80" s="6">
        <v>4.46</v>
      </c>
      <c r="AB80" s="6">
        <v>4.3685714285713999</v>
      </c>
      <c r="AC80" s="6">
        <v>4.3600000000000003</v>
      </c>
      <c r="AD80" s="6">
        <v>4.4000000000000004</v>
      </c>
      <c r="AE80" s="6">
        <v>4.3899999999999997</v>
      </c>
      <c r="AF80" s="6">
        <v>4.3899999999999997</v>
      </c>
      <c r="AG80" s="6">
        <v>4.4000000000000004</v>
      </c>
      <c r="AH80" s="6">
        <v>4.41</v>
      </c>
      <c r="AI80" s="6">
        <v>4.3208333333333</v>
      </c>
      <c r="AJ80" s="6">
        <v>4.4800000000000004</v>
      </c>
      <c r="AK80" s="6">
        <v>4.51</v>
      </c>
      <c r="AL80" s="6">
        <v>4.4800000000000004</v>
      </c>
      <c r="AM80" s="6">
        <v>4.38</v>
      </c>
      <c r="AN80" s="6">
        <v>4.3499999999999996</v>
      </c>
      <c r="AO80" s="6">
        <v>4.28</v>
      </c>
      <c r="AP80" s="6">
        <v>4.2397959183673004</v>
      </c>
      <c r="AQ80" s="6">
        <v>4.32</v>
      </c>
      <c r="AR80" s="6">
        <v>4.3</v>
      </c>
      <c r="AS80" s="6">
        <v>4.2300000000000004</v>
      </c>
      <c r="AT80" s="6">
        <v>4.2</v>
      </c>
      <c r="AU80" s="6">
        <v>4.17</v>
      </c>
      <c r="AV80" s="6">
        <v>4.1399999999999997</v>
      </c>
      <c r="AW80" s="6">
        <v>3.9552</v>
      </c>
      <c r="AX80" s="6">
        <v>4.1100000000000003</v>
      </c>
      <c r="AY80" s="6">
        <v>4.1100000000000003</v>
      </c>
      <c r="AZ80" s="6">
        <v>4.1100000000000003</v>
      </c>
      <c r="BA80" s="6">
        <v>4.1100000000000003</v>
      </c>
      <c r="BB80" s="6">
        <v>4.2300000000000004</v>
      </c>
      <c r="BC80" s="6">
        <v>4.26</v>
      </c>
      <c r="BD80" s="6">
        <v>4.1634000000000002</v>
      </c>
      <c r="BE80" s="6">
        <v>4.24</v>
      </c>
      <c r="BF80" s="6">
        <v>4.1219587628866003</v>
      </c>
      <c r="BG80" s="6">
        <v>4.2699999999999996</v>
      </c>
      <c r="BH80" s="6">
        <v>4.2699999999999996</v>
      </c>
      <c r="BI80" s="6">
        <v>4.2699999999999996</v>
      </c>
      <c r="BJ80" s="6">
        <v>4.29</v>
      </c>
      <c r="BK80" s="6">
        <v>4.1627272727272997</v>
      </c>
      <c r="BL80" s="6">
        <v>4.18</v>
      </c>
      <c r="BM80" s="6">
        <v>4.24</v>
      </c>
      <c r="BN80" s="6">
        <v>4.24</v>
      </c>
      <c r="BO80" s="6">
        <v>4.24</v>
      </c>
      <c r="BP80" s="6">
        <v>4.24</v>
      </c>
      <c r="BQ80" s="6">
        <v>4.24</v>
      </c>
      <c r="BR80" s="6">
        <v>4.1822680412370996</v>
      </c>
      <c r="BS80" s="6">
        <v>4.3099999999999996</v>
      </c>
      <c r="BT80" s="6">
        <v>4.34</v>
      </c>
      <c r="BU80" s="6">
        <v>4.28</v>
      </c>
      <c r="BV80" s="6">
        <v>4.3099999999999996</v>
      </c>
      <c r="BW80" s="6">
        <v>4.25</v>
      </c>
    </row>
    <row r="81" spans="1:75" x14ac:dyDescent="0.3">
      <c r="A81" s="1" t="s">
        <v>95</v>
      </c>
      <c r="B81" s="1" t="s">
        <v>82</v>
      </c>
      <c r="C81" s="5">
        <v>0</v>
      </c>
      <c r="D81" s="6">
        <v>10.88</v>
      </c>
      <c r="E81" s="6">
        <v>10.88</v>
      </c>
      <c r="F81" s="6">
        <v>10.88</v>
      </c>
      <c r="G81" s="6">
        <v>10.88</v>
      </c>
      <c r="H81" s="6">
        <v>10.88</v>
      </c>
      <c r="I81" s="6">
        <v>10.88</v>
      </c>
      <c r="J81" s="6">
        <v>10.88</v>
      </c>
      <c r="K81" s="6">
        <v>10.9</v>
      </c>
      <c r="L81" s="6">
        <v>10.9</v>
      </c>
      <c r="M81" s="6">
        <v>10.9</v>
      </c>
      <c r="N81" s="6">
        <v>10.9</v>
      </c>
      <c r="O81" s="6">
        <v>10.9</v>
      </c>
      <c r="P81" s="6">
        <v>10.9</v>
      </c>
      <c r="Q81" s="6">
        <v>10.9</v>
      </c>
      <c r="R81" s="6">
        <v>10.9</v>
      </c>
      <c r="S81" s="6">
        <v>10.9</v>
      </c>
      <c r="T81" s="6">
        <v>10.9</v>
      </c>
      <c r="U81" s="6">
        <v>10.9</v>
      </c>
      <c r="V81" s="6">
        <v>10.9</v>
      </c>
      <c r="W81" s="6">
        <v>7.9</v>
      </c>
      <c r="X81" s="6">
        <v>7.9</v>
      </c>
      <c r="Y81" s="6">
        <v>7.9</v>
      </c>
      <c r="Z81" s="6">
        <v>7.9</v>
      </c>
      <c r="AA81" s="6">
        <v>7.9</v>
      </c>
      <c r="AB81" s="6">
        <v>7.9</v>
      </c>
      <c r="AC81" s="6">
        <v>7.9</v>
      </c>
      <c r="AD81" s="6">
        <v>10.9</v>
      </c>
      <c r="AE81" s="6">
        <v>10.9</v>
      </c>
      <c r="AF81" s="6">
        <v>10.9</v>
      </c>
      <c r="AG81" s="6">
        <v>10.9</v>
      </c>
      <c r="AH81" s="6">
        <v>10.9</v>
      </c>
      <c r="AI81" s="6">
        <v>10.9</v>
      </c>
      <c r="AJ81" s="6">
        <v>10.9</v>
      </c>
      <c r="AK81" s="6">
        <v>10.9</v>
      </c>
      <c r="AL81" s="6">
        <v>10.9</v>
      </c>
      <c r="AM81" s="6">
        <v>10.9</v>
      </c>
      <c r="AN81" s="6">
        <v>10.9</v>
      </c>
      <c r="AO81" s="6">
        <v>10.9</v>
      </c>
      <c r="AP81" s="6">
        <v>10.9</v>
      </c>
      <c r="AQ81" s="6">
        <v>10.17</v>
      </c>
      <c r="AR81" s="6">
        <v>10.18</v>
      </c>
      <c r="AS81" s="6">
        <v>5.9</v>
      </c>
      <c r="AT81" s="6">
        <v>5.9</v>
      </c>
      <c r="AU81" s="6">
        <v>5.9</v>
      </c>
      <c r="AV81" s="6">
        <v>5.9</v>
      </c>
      <c r="AW81" s="6">
        <v>10.09</v>
      </c>
      <c r="AX81" s="6">
        <v>10.1</v>
      </c>
      <c r="AY81" s="6">
        <v>10.119999999999999</v>
      </c>
      <c r="AZ81" s="6">
        <v>10.119999999999999</v>
      </c>
      <c r="BA81" s="6">
        <v>10.09</v>
      </c>
      <c r="BB81" s="6">
        <v>10.050000000000001</v>
      </c>
      <c r="BC81" s="6">
        <v>10.06</v>
      </c>
      <c r="BD81" s="6">
        <v>10.050000000000001</v>
      </c>
      <c r="BE81" s="6">
        <v>10.17</v>
      </c>
      <c r="BF81" s="6">
        <v>9.9708000000000006</v>
      </c>
      <c r="BG81" s="6">
        <v>10.210000000000001</v>
      </c>
      <c r="BH81" s="6">
        <v>10.220000000000001</v>
      </c>
      <c r="BI81" s="6">
        <v>10.25</v>
      </c>
      <c r="BJ81" s="6">
        <v>10.25</v>
      </c>
      <c r="BK81" s="6">
        <v>10.23</v>
      </c>
      <c r="BL81" s="6">
        <v>10.220000000000001</v>
      </c>
      <c r="BM81" s="6">
        <v>10.26</v>
      </c>
      <c r="BN81" s="6">
        <v>10.25</v>
      </c>
      <c r="BO81" s="6">
        <v>10.199999999999999</v>
      </c>
      <c r="BP81" s="6">
        <v>10.18</v>
      </c>
      <c r="BQ81" s="6">
        <v>10.16</v>
      </c>
      <c r="BR81" s="6">
        <v>10.15</v>
      </c>
      <c r="BS81" s="6">
        <v>10.15</v>
      </c>
      <c r="BT81" s="6">
        <v>10.18</v>
      </c>
      <c r="BU81" s="6">
        <v>10.06</v>
      </c>
      <c r="BV81" s="6">
        <v>10.029999999999999</v>
      </c>
      <c r="BW81" s="6">
        <v>10.01</v>
      </c>
    </row>
    <row r="82" spans="1:75" x14ac:dyDescent="0.3">
      <c r="A82" s="1" t="s">
        <v>95</v>
      </c>
      <c r="B82" s="1" t="s">
        <v>83</v>
      </c>
      <c r="C82" s="5">
        <v>0</v>
      </c>
      <c r="D82" s="6">
        <v>4.9000000000000004</v>
      </c>
      <c r="E82" s="6">
        <v>7.48</v>
      </c>
      <c r="F82" s="6">
        <v>7.55</v>
      </c>
      <c r="G82" s="6">
        <v>7.4182828282828002</v>
      </c>
      <c r="H82" s="6">
        <v>7.57</v>
      </c>
      <c r="I82" s="6">
        <v>7.58</v>
      </c>
      <c r="J82" s="6">
        <v>7.58</v>
      </c>
      <c r="K82" s="6">
        <v>7.8</v>
      </c>
      <c r="L82" s="6">
        <v>7.84</v>
      </c>
      <c r="M82" s="6">
        <v>7.84</v>
      </c>
      <c r="N82" s="6">
        <v>7.7171717171717003</v>
      </c>
      <c r="O82" s="6">
        <v>7.84</v>
      </c>
      <c r="P82" s="6">
        <v>7.84</v>
      </c>
      <c r="Q82" s="6">
        <v>7.84</v>
      </c>
      <c r="R82" s="6">
        <v>7.27</v>
      </c>
      <c r="S82" s="6">
        <v>7.05</v>
      </c>
      <c r="T82" s="6">
        <v>7.01</v>
      </c>
      <c r="U82" s="6">
        <v>7.0627272727273001</v>
      </c>
      <c r="V82" s="6">
        <v>7.19</v>
      </c>
      <c r="W82" s="6">
        <v>7.71</v>
      </c>
      <c r="X82" s="6">
        <v>7.45</v>
      </c>
      <c r="Y82" s="6">
        <v>7.44</v>
      </c>
      <c r="Z82" s="6">
        <v>7.46</v>
      </c>
      <c r="AA82" s="6">
        <v>7.47</v>
      </c>
      <c r="AB82" s="6">
        <v>7.3528282828283</v>
      </c>
      <c r="AC82" s="6">
        <v>7.47</v>
      </c>
      <c r="AD82" s="6">
        <v>7.47</v>
      </c>
      <c r="AE82" s="6">
        <v>7.46</v>
      </c>
      <c r="AF82" s="6">
        <v>7.62</v>
      </c>
      <c r="AG82" s="6">
        <v>7.62</v>
      </c>
      <c r="AH82" s="6">
        <v>7.62</v>
      </c>
      <c r="AI82" s="6">
        <v>7.4867999999999997</v>
      </c>
      <c r="AJ82" s="6">
        <v>7.62</v>
      </c>
      <c r="AK82" s="6">
        <v>7.6</v>
      </c>
      <c r="AL82" s="6">
        <v>5.87</v>
      </c>
      <c r="AM82" s="6">
        <v>5.87</v>
      </c>
      <c r="AN82" s="6">
        <v>7.86</v>
      </c>
      <c r="AO82" s="6">
        <v>7.06</v>
      </c>
      <c r="AP82" s="6">
        <v>6.9226999999999999</v>
      </c>
      <c r="AQ82" s="6">
        <v>7.05</v>
      </c>
      <c r="AR82" s="6">
        <v>6.93</v>
      </c>
      <c r="AS82" s="6">
        <v>6.87</v>
      </c>
      <c r="AT82" s="6">
        <v>6.87</v>
      </c>
      <c r="AU82" s="6">
        <v>6.87</v>
      </c>
      <c r="AV82" s="6">
        <v>6.87</v>
      </c>
      <c r="AW82" s="6">
        <v>6.5624000000000002</v>
      </c>
      <c r="AX82" s="6">
        <v>6.8</v>
      </c>
      <c r="AY82" s="6">
        <v>6.82</v>
      </c>
      <c r="AZ82" s="6">
        <v>6.8</v>
      </c>
      <c r="BA82" s="6">
        <v>6.88</v>
      </c>
      <c r="BB82" s="6">
        <v>6.88</v>
      </c>
      <c r="BC82" s="6">
        <v>6.88</v>
      </c>
      <c r="BD82" s="6">
        <v>6.7770999999999999</v>
      </c>
      <c r="BE82" s="6">
        <v>6.88</v>
      </c>
      <c r="BF82" s="6">
        <v>6.5519999999999996</v>
      </c>
      <c r="BG82" s="6">
        <v>6.88</v>
      </c>
      <c r="BH82" s="6">
        <v>6.88</v>
      </c>
      <c r="BI82" s="6">
        <v>7.6</v>
      </c>
      <c r="BJ82" s="6">
        <v>8.5</v>
      </c>
      <c r="BK82" s="6">
        <v>8.4600000000000009</v>
      </c>
      <c r="BL82" s="6">
        <v>8.6199999999999992</v>
      </c>
      <c r="BM82" s="6">
        <v>8.7799999999999994</v>
      </c>
      <c r="BN82" s="6">
        <v>8.8000000000000007</v>
      </c>
      <c r="BO82" s="6">
        <v>8.84</v>
      </c>
      <c r="BP82" s="6">
        <v>8.84</v>
      </c>
      <c r="BQ82" s="6">
        <v>8.85</v>
      </c>
      <c r="BR82" s="6">
        <v>8.7475000000000005</v>
      </c>
      <c r="BS82" s="6">
        <v>8.8699999999999992</v>
      </c>
      <c r="BT82" s="6">
        <v>8.8699999999999992</v>
      </c>
      <c r="BU82" s="6">
        <v>8.8699999999999992</v>
      </c>
      <c r="BV82" s="6">
        <v>8.89</v>
      </c>
      <c r="BW82" s="6">
        <v>8.89</v>
      </c>
    </row>
    <row r="83" spans="1:75" x14ac:dyDescent="0.3">
      <c r="A83" s="1" t="s">
        <v>95</v>
      </c>
      <c r="B83" s="1" t="s">
        <v>84</v>
      </c>
      <c r="C83" s="5">
        <v>0</v>
      </c>
      <c r="D83" s="6">
        <v>7.77</v>
      </c>
      <c r="E83" s="6">
        <v>7.77</v>
      </c>
      <c r="F83" s="6">
        <v>7.77</v>
      </c>
      <c r="G83" s="6">
        <v>7.77</v>
      </c>
      <c r="H83" s="6">
        <v>7.77</v>
      </c>
      <c r="I83" s="6">
        <v>7.77</v>
      </c>
      <c r="J83" s="6">
        <v>7.77</v>
      </c>
      <c r="K83" s="6">
        <v>7.87</v>
      </c>
      <c r="L83" s="6">
        <v>7.87</v>
      </c>
      <c r="M83" s="6">
        <v>7.87</v>
      </c>
      <c r="N83" s="6">
        <v>7.87</v>
      </c>
      <c r="O83" s="6">
        <v>7.87</v>
      </c>
      <c r="P83" s="6">
        <v>7.87</v>
      </c>
      <c r="Q83" s="6">
        <v>7.87</v>
      </c>
      <c r="R83" s="6">
        <v>7.9</v>
      </c>
      <c r="S83" s="6">
        <v>7.9</v>
      </c>
      <c r="T83" s="6">
        <v>7.9</v>
      </c>
      <c r="U83" s="6">
        <v>7.9</v>
      </c>
      <c r="V83" s="6">
        <v>7.9</v>
      </c>
      <c r="W83" s="6">
        <v>7.9</v>
      </c>
      <c r="X83" s="6">
        <v>7.89</v>
      </c>
      <c r="Y83" s="6">
        <v>7.88</v>
      </c>
      <c r="Z83" s="6">
        <v>7.88</v>
      </c>
      <c r="AA83" s="6">
        <v>7.88</v>
      </c>
      <c r="AB83" s="6">
        <v>7.88</v>
      </c>
      <c r="AC83" s="6">
        <v>7.88</v>
      </c>
      <c r="AD83" s="6">
        <v>7.88</v>
      </c>
      <c r="AE83" s="6">
        <v>7.88</v>
      </c>
      <c r="AF83" s="6">
        <v>7.9</v>
      </c>
      <c r="AG83" s="6">
        <v>7.9</v>
      </c>
      <c r="AH83" s="6">
        <v>7.9</v>
      </c>
      <c r="AI83" s="6">
        <v>7.9</v>
      </c>
      <c r="AJ83" s="6">
        <v>7.9</v>
      </c>
      <c r="AK83" s="6">
        <v>7.9</v>
      </c>
      <c r="AL83" s="6">
        <v>7.88</v>
      </c>
      <c r="AM83" s="6">
        <v>7.86</v>
      </c>
      <c r="AN83" s="6">
        <v>7.86</v>
      </c>
      <c r="AO83" s="6">
        <v>7.86</v>
      </c>
      <c r="AP83" s="6">
        <v>7.86</v>
      </c>
      <c r="AQ83" s="6">
        <v>7.86</v>
      </c>
      <c r="AR83" s="6">
        <v>7.86</v>
      </c>
      <c r="AS83" s="6">
        <v>7.86</v>
      </c>
      <c r="AT83" s="6">
        <v>7.86</v>
      </c>
      <c r="AU83" s="6">
        <v>7.86</v>
      </c>
      <c r="AV83" s="6">
        <v>7.86</v>
      </c>
      <c r="AW83" s="6">
        <v>7.86</v>
      </c>
      <c r="AX83" s="6">
        <v>7.86</v>
      </c>
      <c r="AY83" s="6">
        <v>7.86</v>
      </c>
      <c r="AZ83" s="6">
        <v>7.84</v>
      </c>
      <c r="BA83" s="6">
        <v>7.84</v>
      </c>
      <c r="BB83" s="6">
        <v>7.84</v>
      </c>
      <c r="BC83" s="6">
        <v>7.84</v>
      </c>
      <c r="BD83" s="6">
        <v>7.84</v>
      </c>
      <c r="BE83" s="6">
        <v>7.84</v>
      </c>
      <c r="BF83" s="6">
        <v>7.5351999999999997</v>
      </c>
      <c r="BG83" s="6">
        <v>7.84</v>
      </c>
      <c r="BH83" s="6">
        <v>7.84</v>
      </c>
      <c r="BI83" s="6">
        <v>7.84</v>
      </c>
      <c r="BJ83" s="6">
        <v>7.9</v>
      </c>
      <c r="BK83" s="6">
        <v>7.9</v>
      </c>
      <c r="BL83" s="6">
        <v>7.9</v>
      </c>
      <c r="BM83" s="6">
        <v>7.9</v>
      </c>
      <c r="BN83" s="6">
        <v>7.9</v>
      </c>
      <c r="BO83" s="6">
        <v>7.9</v>
      </c>
      <c r="BP83" s="6">
        <v>7.9</v>
      </c>
      <c r="BQ83" s="6">
        <v>7.9</v>
      </c>
      <c r="BR83" s="6">
        <v>7.9</v>
      </c>
      <c r="BS83" s="6">
        <v>7.9</v>
      </c>
      <c r="BT83" s="6">
        <v>7.9</v>
      </c>
      <c r="BU83" s="6">
        <v>7.9</v>
      </c>
      <c r="BV83" s="6">
        <v>7.9</v>
      </c>
      <c r="BW83" s="6">
        <v>7.9</v>
      </c>
    </row>
    <row r="84" spans="1:75" x14ac:dyDescent="0.3">
      <c r="A84" s="1" t="s">
        <v>95</v>
      </c>
      <c r="B84" s="1" t="s">
        <v>85</v>
      </c>
      <c r="C84" s="5">
        <v>0</v>
      </c>
      <c r="D84" s="6">
        <v>20.89</v>
      </c>
      <c r="E84" s="6">
        <v>20.170000000000002</v>
      </c>
      <c r="F84" s="6">
        <v>20</v>
      </c>
      <c r="G84" s="6">
        <v>19.98</v>
      </c>
      <c r="H84" s="6">
        <v>19.98</v>
      </c>
      <c r="I84" s="6">
        <v>19.940000000000001</v>
      </c>
      <c r="J84" s="6">
        <v>19.920000000000002</v>
      </c>
      <c r="K84" s="6">
        <v>17.899999999999999</v>
      </c>
      <c r="L84" s="6">
        <v>17.899999999999999</v>
      </c>
      <c r="M84" s="6">
        <v>17.899999999999999</v>
      </c>
      <c r="N84" s="6">
        <v>19.739191919191999</v>
      </c>
      <c r="O84" s="6">
        <v>19.899999999999999</v>
      </c>
      <c r="P84" s="6">
        <v>19.899999999999999</v>
      </c>
      <c r="Q84" s="6">
        <v>19.899999999999999</v>
      </c>
      <c r="R84" s="6">
        <v>17.899999999999999</v>
      </c>
      <c r="S84" s="6">
        <v>17.899999999999999</v>
      </c>
      <c r="T84" s="6">
        <v>17.899999999999999</v>
      </c>
      <c r="U84" s="6">
        <v>19.69898989899</v>
      </c>
      <c r="V84" s="6">
        <v>19.899999999999999</v>
      </c>
      <c r="W84" s="6">
        <v>19.899999999999999</v>
      </c>
      <c r="X84" s="6">
        <v>19.899999999999999</v>
      </c>
      <c r="Y84" s="6">
        <v>19.899999999999999</v>
      </c>
      <c r="Z84" s="6">
        <v>23.1</v>
      </c>
      <c r="AA84" s="6">
        <v>19.899999999999999</v>
      </c>
      <c r="AB84" s="6">
        <v>19.739191919191999</v>
      </c>
      <c r="AC84" s="6">
        <v>19.899999999999999</v>
      </c>
      <c r="AD84" s="6">
        <v>19.899999999999999</v>
      </c>
      <c r="AE84" s="6">
        <v>23.33</v>
      </c>
      <c r="AF84" s="6">
        <v>22.95</v>
      </c>
      <c r="AG84" s="6">
        <v>29.17</v>
      </c>
      <c r="AH84" s="6">
        <v>28.92</v>
      </c>
      <c r="AI84" s="6">
        <v>28.594000000000001</v>
      </c>
      <c r="AJ84" s="6">
        <v>28.76</v>
      </c>
      <c r="AK84" s="6">
        <v>28.79</v>
      </c>
      <c r="AL84" s="6">
        <v>28.75</v>
      </c>
      <c r="AM84" s="6">
        <v>28.72</v>
      </c>
      <c r="AN84" s="6">
        <v>28.6</v>
      </c>
      <c r="AO84" s="6">
        <v>28.6</v>
      </c>
      <c r="AP84" s="6">
        <v>28.77</v>
      </c>
      <c r="AQ84" s="6">
        <v>28.96</v>
      </c>
      <c r="AR84" s="6">
        <v>29.34</v>
      </c>
      <c r="AS84" s="6">
        <v>29.56</v>
      </c>
      <c r="AT84" s="6">
        <v>29.51</v>
      </c>
      <c r="AU84" s="6">
        <v>29.49</v>
      </c>
      <c r="AV84" s="6">
        <v>29.57</v>
      </c>
      <c r="AW84" s="6">
        <v>29.287500000000001</v>
      </c>
      <c r="AX84" s="6">
        <v>29.59</v>
      </c>
      <c r="AY84" s="6">
        <v>29.64</v>
      </c>
      <c r="AZ84" s="6">
        <v>29.64</v>
      </c>
      <c r="BA84" s="6">
        <v>29.62</v>
      </c>
      <c r="BB84" s="6">
        <v>29.58</v>
      </c>
      <c r="BC84" s="6">
        <v>29.6</v>
      </c>
      <c r="BD84" s="6">
        <v>29.4102</v>
      </c>
      <c r="BE84" s="6">
        <v>29.58</v>
      </c>
      <c r="BF84" s="6">
        <v>28.316500000000001</v>
      </c>
      <c r="BG84" s="6">
        <v>29.6</v>
      </c>
      <c r="BH84" s="6">
        <v>29.6</v>
      </c>
      <c r="BI84" s="6">
        <v>29.68</v>
      </c>
      <c r="BJ84" s="6">
        <v>29.68</v>
      </c>
      <c r="BK84" s="6">
        <v>29.582799999999999</v>
      </c>
      <c r="BL84" s="6">
        <v>29.66</v>
      </c>
      <c r="BM84" s="6">
        <v>29.66</v>
      </c>
      <c r="BN84" s="6">
        <v>29.62</v>
      </c>
      <c r="BO84" s="6">
        <v>29.62</v>
      </c>
      <c r="BP84" s="6">
        <v>29.62</v>
      </c>
      <c r="BQ84" s="6">
        <v>29.6</v>
      </c>
      <c r="BR84" s="6">
        <v>29.506</v>
      </c>
      <c r="BS84" s="6">
        <v>29.68</v>
      </c>
      <c r="BT84" s="6">
        <v>29.72</v>
      </c>
      <c r="BU84" s="6">
        <v>29.72</v>
      </c>
      <c r="BV84" s="6">
        <v>29.76</v>
      </c>
      <c r="BW84" s="6">
        <v>29.82</v>
      </c>
    </row>
    <row r="85" spans="1:75" x14ac:dyDescent="0.3">
      <c r="A85" s="1" t="s">
        <v>95</v>
      </c>
      <c r="B85" s="1" t="s">
        <v>86</v>
      </c>
      <c r="C85" s="5">
        <v>0</v>
      </c>
      <c r="D85" s="6">
        <v>1.9</v>
      </c>
      <c r="E85" s="6">
        <v>1.9</v>
      </c>
      <c r="F85" s="6">
        <v>1.9</v>
      </c>
      <c r="G85" s="6">
        <v>2.9</v>
      </c>
      <c r="H85" s="6">
        <v>2.9</v>
      </c>
      <c r="I85" s="6">
        <v>2.9</v>
      </c>
      <c r="J85" s="6">
        <v>2.89</v>
      </c>
      <c r="K85" s="6">
        <v>2.88</v>
      </c>
      <c r="L85" s="6">
        <v>2.88</v>
      </c>
      <c r="M85" s="6">
        <v>2.88</v>
      </c>
      <c r="N85" s="6">
        <v>2.88</v>
      </c>
      <c r="O85" s="6">
        <v>2.88</v>
      </c>
      <c r="P85" s="6">
        <v>2.88</v>
      </c>
      <c r="Q85" s="6">
        <v>2.88</v>
      </c>
      <c r="R85" s="6">
        <v>2.9</v>
      </c>
      <c r="S85" s="6">
        <v>2.9</v>
      </c>
      <c r="T85" s="6">
        <v>2.9</v>
      </c>
      <c r="U85" s="6">
        <v>2.9</v>
      </c>
      <c r="V85" s="6">
        <v>2.9</v>
      </c>
      <c r="W85" s="6">
        <v>3.38</v>
      </c>
      <c r="X85" s="6">
        <v>3.73</v>
      </c>
      <c r="Y85" s="6">
        <v>3.84</v>
      </c>
      <c r="Z85" s="6">
        <v>3.87</v>
      </c>
      <c r="AA85" s="6">
        <v>3.89</v>
      </c>
      <c r="AB85" s="6">
        <v>3.89</v>
      </c>
      <c r="AC85" s="6">
        <v>3.89</v>
      </c>
      <c r="AD85" s="6">
        <v>4.2699999999999996</v>
      </c>
      <c r="AE85" s="6">
        <v>4.7300000000000004</v>
      </c>
      <c r="AF85" s="6">
        <v>4.83</v>
      </c>
      <c r="AG85" s="6">
        <v>4.8899999999999997</v>
      </c>
      <c r="AH85" s="6">
        <v>4.78</v>
      </c>
      <c r="AI85" s="6">
        <v>4.78</v>
      </c>
      <c r="AJ85" s="6">
        <v>4.78</v>
      </c>
      <c r="AK85" s="6">
        <v>4.4800000000000004</v>
      </c>
      <c r="AL85" s="6">
        <v>4.47</v>
      </c>
      <c r="AM85" s="6">
        <v>4.8899999999999997</v>
      </c>
      <c r="AN85" s="6">
        <v>4.8899999999999997</v>
      </c>
      <c r="AO85" s="6">
        <v>4.8899999999999997</v>
      </c>
      <c r="AP85" s="6">
        <v>4.9000000000000004</v>
      </c>
      <c r="AQ85" s="6">
        <v>4.9000000000000004</v>
      </c>
      <c r="AR85" s="6">
        <v>4.9000000000000004</v>
      </c>
      <c r="AS85" s="6">
        <v>4.87</v>
      </c>
      <c r="AT85" s="6">
        <v>4.87</v>
      </c>
      <c r="AU85" s="6">
        <v>4.8600000000000003</v>
      </c>
      <c r="AV85" s="6">
        <v>4.8499999999999996</v>
      </c>
      <c r="AW85" s="6">
        <v>4.8499999999999996</v>
      </c>
      <c r="AX85" s="6">
        <v>4.8600000000000003</v>
      </c>
      <c r="AY85" s="6">
        <v>4.8600000000000003</v>
      </c>
      <c r="AZ85" s="6">
        <v>4.8600000000000003</v>
      </c>
      <c r="BA85" s="6">
        <v>4.88</v>
      </c>
      <c r="BB85" s="6">
        <v>4.88</v>
      </c>
      <c r="BC85" s="6">
        <v>4.84</v>
      </c>
      <c r="BD85" s="6">
        <v>4.84</v>
      </c>
      <c r="BE85" s="6">
        <v>4.84</v>
      </c>
      <c r="BF85" s="6">
        <v>4.84</v>
      </c>
      <c r="BG85" s="6">
        <v>4.84</v>
      </c>
      <c r="BH85" s="6">
        <v>4.9000000000000004</v>
      </c>
      <c r="BI85" s="6">
        <v>4.9000000000000004</v>
      </c>
      <c r="BJ85" s="6">
        <v>4.9000000000000004</v>
      </c>
      <c r="BK85" s="6">
        <v>4.9000000000000004</v>
      </c>
      <c r="BL85" s="6">
        <v>4.9000000000000004</v>
      </c>
      <c r="BM85" s="6">
        <v>4.9000000000000004</v>
      </c>
      <c r="BN85" s="6">
        <v>4.9000000000000004</v>
      </c>
      <c r="BO85" s="6">
        <v>4.88</v>
      </c>
      <c r="BP85" s="6">
        <v>4.88</v>
      </c>
      <c r="BQ85" s="6">
        <v>4.88</v>
      </c>
      <c r="BR85" s="6">
        <v>4.88</v>
      </c>
      <c r="BS85" s="6">
        <v>4.9000000000000004</v>
      </c>
      <c r="BT85" s="6">
        <v>4.9000000000000004</v>
      </c>
      <c r="BU85" s="6">
        <v>5.39</v>
      </c>
      <c r="BV85" s="6">
        <v>5.6</v>
      </c>
      <c r="BW85" s="6">
        <v>5.65</v>
      </c>
    </row>
    <row r="86" spans="1:75" x14ac:dyDescent="0.3">
      <c r="A86" s="1"/>
      <c r="B86" s="1"/>
      <c r="C86" s="5"/>
      <c r="D86" s="6">
        <f t="shared" ref="D86:AI86" si="2">SUM(D6:D85)</f>
        <v>1115.3619012913946</v>
      </c>
      <c r="E86" s="6">
        <f t="shared" si="2"/>
        <v>1117.3181208513711</v>
      </c>
      <c r="F86" s="6">
        <f t="shared" si="2"/>
        <v>1116.9236615717139</v>
      </c>
      <c r="G86" s="6">
        <f t="shared" si="2"/>
        <v>1123.0563782198881</v>
      </c>
      <c r="H86" s="6">
        <f t="shared" si="2"/>
        <v>1133.4348124098119</v>
      </c>
      <c r="I86" s="6">
        <f t="shared" si="2"/>
        <v>1127.7248970719859</v>
      </c>
      <c r="J86" s="6">
        <f t="shared" si="2"/>
        <v>1128.2271768316077</v>
      </c>
      <c r="K86" s="6">
        <f t="shared" si="2"/>
        <v>1120.1306925435349</v>
      </c>
      <c r="L86" s="6">
        <f t="shared" si="2"/>
        <v>1116.5166795200507</v>
      </c>
      <c r="M86" s="6">
        <f t="shared" si="2"/>
        <v>1116.3089147110206</v>
      </c>
      <c r="N86" s="6">
        <f t="shared" si="2"/>
        <v>1124.2566288968978</v>
      </c>
      <c r="O86" s="6">
        <f t="shared" si="2"/>
        <v>1150.2892929292939</v>
      </c>
      <c r="P86" s="6">
        <f t="shared" si="2"/>
        <v>1146.4841131313124</v>
      </c>
      <c r="Q86" s="6">
        <f t="shared" si="2"/>
        <v>1145.2252727272719</v>
      </c>
      <c r="R86" s="6">
        <f t="shared" si="2"/>
        <v>1093.2755886350583</v>
      </c>
      <c r="S86" s="6">
        <f t="shared" si="2"/>
        <v>1090.0977843404526</v>
      </c>
      <c r="T86" s="6">
        <f t="shared" si="2"/>
        <v>1089.8472973366954</v>
      </c>
      <c r="U86" s="6">
        <f t="shared" si="2"/>
        <v>1096.5990517203884</v>
      </c>
      <c r="V86" s="6">
        <f t="shared" si="2"/>
        <v>1097.6132476665384</v>
      </c>
      <c r="W86" s="6">
        <f t="shared" si="2"/>
        <v>1096.6066810966818</v>
      </c>
      <c r="X86" s="6">
        <f t="shared" si="2"/>
        <v>1093.1594133644135</v>
      </c>
      <c r="Y86" s="6">
        <f t="shared" si="2"/>
        <v>1098.5714345991562</v>
      </c>
      <c r="Z86" s="6">
        <f t="shared" si="2"/>
        <v>1101.9304321566171</v>
      </c>
      <c r="AA86" s="6">
        <f t="shared" si="2"/>
        <v>1098.3950123183065</v>
      </c>
      <c r="AB86" s="6">
        <f t="shared" si="2"/>
        <v>1102.6135525228415</v>
      </c>
      <c r="AC86" s="6">
        <f t="shared" si="2"/>
        <v>1103.0682111436954</v>
      </c>
      <c r="AD86" s="6">
        <f t="shared" si="2"/>
        <v>1107.1050733137834</v>
      </c>
      <c r="AE86" s="6">
        <f t="shared" si="2"/>
        <v>1091.0538905180842</v>
      </c>
      <c r="AF86" s="6">
        <f t="shared" si="2"/>
        <v>1083.244141414141</v>
      </c>
      <c r="AG86" s="6">
        <f t="shared" si="2"/>
        <v>1089.5650000000001</v>
      </c>
      <c r="AH86" s="6">
        <f t="shared" si="2"/>
        <v>1089.2149999999999</v>
      </c>
      <c r="AI86" s="6">
        <f t="shared" si="2"/>
        <v>1102.3470333333332</v>
      </c>
      <c r="AJ86" s="6">
        <f t="shared" ref="AJ86:BO86" si="3">SUM(AJ6:AJ85)</f>
        <v>1103.3124999999998</v>
      </c>
      <c r="AK86" s="6">
        <f t="shared" si="3"/>
        <v>1104.8124999999998</v>
      </c>
      <c r="AL86" s="6">
        <f t="shared" si="3"/>
        <v>1101.3308</v>
      </c>
      <c r="AM86" s="6">
        <f t="shared" si="3"/>
        <v>1093.435431914894</v>
      </c>
      <c r="AN86" s="6">
        <f t="shared" si="3"/>
        <v>1095.2754319148937</v>
      </c>
      <c r="AO86" s="6">
        <f t="shared" si="3"/>
        <v>1093.4547936170209</v>
      </c>
      <c r="AP86" s="6">
        <f t="shared" si="3"/>
        <v>1095.2226895353883</v>
      </c>
      <c r="AQ86" s="6">
        <f t="shared" si="3"/>
        <v>1099.1085956521738</v>
      </c>
      <c r="AR86" s="6">
        <f t="shared" si="3"/>
        <v>1093.8615956521739</v>
      </c>
      <c r="AS86" s="6">
        <f t="shared" si="3"/>
        <v>1087.5402723404256</v>
      </c>
      <c r="AT86" s="6">
        <f t="shared" si="3"/>
        <v>1090.6966791666669</v>
      </c>
      <c r="AU86" s="6">
        <f t="shared" si="3"/>
        <v>1090.9954285714289</v>
      </c>
      <c r="AV86" s="6">
        <f t="shared" si="3"/>
        <v>1088.6055959183668</v>
      </c>
      <c r="AW86" s="6">
        <f t="shared" si="3"/>
        <v>1091.5099070210224</v>
      </c>
      <c r="AX86" s="6">
        <f t="shared" si="3"/>
        <v>1169.8198279627952</v>
      </c>
      <c r="AY86" s="6">
        <f t="shared" si="3"/>
        <v>1105.8483795918366</v>
      </c>
      <c r="AZ86" s="6">
        <f t="shared" si="3"/>
        <v>1107.0479795918366</v>
      </c>
      <c r="BA86" s="6">
        <f t="shared" si="3"/>
        <v>1100.9937224489797</v>
      </c>
      <c r="BB86" s="6">
        <f t="shared" si="3"/>
        <v>1101.1512470729542</v>
      </c>
      <c r="BC86" s="6">
        <f t="shared" si="3"/>
        <v>1101.650359212656</v>
      </c>
      <c r="BD86" s="6">
        <f t="shared" si="3"/>
        <v>1101.2814730336297</v>
      </c>
      <c r="BE86" s="6">
        <f t="shared" si="3"/>
        <v>1101.7235030732861</v>
      </c>
      <c r="BF86" s="6">
        <f t="shared" si="3"/>
        <v>1097.9538187451399</v>
      </c>
      <c r="BG86" s="6">
        <f t="shared" si="3"/>
        <v>1101.8528599822532</v>
      </c>
      <c r="BH86" s="6">
        <f t="shared" si="3"/>
        <v>1098.8926520614614</v>
      </c>
      <c r="BI86" s="6">
        <f t="shared" si="3"/>
        <v>1097.5534441406692</v>
      </c>
      <c r="BJ86" s="6">
        <f t="shared" si="3"/>
        <v>1103.8570800631767</v>
      </c>
      <c r="BK86" s="6">
        <f t="shared" si="3"/>
        <v>1103.1537240464866</v>
      </c>
      <c r="BL86" s="6">
        <f t="shared" si="3"/>
        <v>1103.8485666666668</v>
      </c>
      <c r="BM86" s="6">
        <f t="shared" si="3"/>
        <v>1104.1759263157892</v>
      </c>
      <c r="BN86" s="6">
        <f t="shared" si="3"/>
        <v>1103.9743263157886</v>
      </c>
      <c r="BO86" s="6">
        <f t="shared" si="3"/>
        <v>1103.8805276595738</v>
      </c>
      <c r="BP86" s="6">
        <f t="shared" ref="BP86:BV86" si="4">SUM(BP6:BP85)</f>
        <v>1103.9493463917527</v>
      </c>
      <c r="BQ86" s="6">
        <f t="shared" si="4"/>
        <v>1104.2984361785138</v>
      </c>
      <c r="BR86" s="6">
        <f t="shared" si="4"/>
        <v>1103.2201763863573</v>
      </c>
      <c r="BS86" s="6">
        <f t="shared" si="4"/>
        <v>1129.110206185567</v>
      </c>
      <c r="BT86" s="6">
        <f t="shared" si="4"/>
        <v>1107.3698833333331</v>
      </c>
      <c r="BU86" s="6">
        <f t="shared" si="4"/>
        <v>1105.3398833333331</v>
      </c>
      <c r="BV86" s="6">
        <f t="shared" si="4"/>
        <v>1140.7195959595965</v>
      </c>
      <c r="BW86" s="6">
        <f>SUM(BW6:BW85)</f>
        <v>1140.9495959595965</v>
      </c>
    </row>
    <row r="87" spans="1:75" x14ac:dyDescent="0.3">
      <c r="A87" s="1"/>
      <c r="B87" s="1"/>
      <c r="C87" s="1"/>
      <c r="D87" s="1">
        <f t="shared" ref="D87:BO87" si="5">$BY$6/D86-1</f>
        <v>2.2941158953498242E-2</v>
      </c>
      <c r="E87" s="1">
        <f t="shared" si="5"/>
        <v>2.1150176182785696E-2</v>
      </c>
      <c r="F87" s="1">
        <f t="shared" si="5"/>
        <v>2.1510811539325658E-2</v>
      </c>
      <c r="G87" s="1">
        <f t="shared" si="5"/>
        <v>1.5932608626532341E-2</v>
      </c>
      <c r="H87" s="1">
        <f t="shared" si="5"/>
        <v>6.6300977061108934E-3</v>
      </c>
      <c r="I87" s="1">
        <f t="shared" si="5"/>
        <v>1.1726883854340064E-2</v>
      </c>
      <c r="J87" s="1">
        <f t="shared" si="5"/>
        <v>1.1276469304450698E-2</v>
      </c>
      <c r="K87" s="1">
        <f t="shared" si="5"/>
        <v>1.8586137809318615E-2</v>
      </c>
      <c r="L87" s="1">
        <f t="shared" si="5"/>
        <v>2.1883162954671409E-2</v>
      </c>
      <c r="M87" s="1">
        <f t="shared" si="5"/>
        <v>2.2073353463234469E-2</v>
      </c>
      <c r="N87" s="1">
        <f t="shared" si="5"/>
        <v>1.4848004124358605E-2</v>
      </c>
      <c r="O87" s="1">
        <f t="shared" si="5"/>
        <v>-8.1194331087904859E-3</v>
      </c>
      <c r="P87" s="1">
        <f t="shared" si="5"/>
        <v>-4.8273823495030843E-3</v>
      </c>
      <c r="Q87" s="1">
        <f t="shared" si="5"/>
        <v>-3.7334809748768016E-3</v>
      </c>
      <c r="R87" s="1">
        <f t="shared" si="5"/>
        <v>4.3606578085273684E-2</v>
      </c>
      <c r="S87" s="1">
        <f t="shared" si="5"/>
        <v>4.6648853295221615E-2</v>
      </c>
      <c r="T87" s="1">
        <f t="shared" si="5"/>
        <v>4.6889411707293105E-2</v>
      </c>
      <c r="U87" s="1">
        <f t="shared" si="5"/>
        <v>4.0443719306185066E-2</v>
      </c>
      <c r="V87" s="1">
        <f t="shared" si="5"/>
        <v>3.948234807222728E-2</v>
      </c>
      <c r="W87" s="1">
        <f t="shared" si="5"/>
        <v>4.0436480670142272E-2</v>
      </c>
      <c r="X87" s="1">
        <f t="shared" si="5"/>
        <v>4.3717487139500966E-2</v>
      </c>
      <c r="Y87" s="1">
        <f t="shared" si="5"/>
        <v>3.8575699336204972E-2</v>
      </c>
      <c r="Z87" s="1">
        <f t="shared" si="5"/>
        <v>3.540982503461132E-2</v>
      </c>
      <c r="AA87" s="1">
        <f t="shared" si="5"/>
        <v>3.8742513543896129E-2</v>
      </c>
      <c r="AB87" s="1">
        <f t="shared" si="5"/>
        <v>3.4768340502472572E-2</v>
      </c>
      <c r="AC87" s="1">
        <f t="shared" si="5"/>
        <v>3.4341833472496308E-2</v>
      </c>
      <c r="AD87" s="1">
        <f t="shared" si="5"/>
        <v>3.0570289543078166E-2</v>
      </c>
      <c r="AE87" s="1">
        <f t="shared" si="5"/>
        <v>4.5731659888788245E-2</v>
      </c>
      <c r="AF87" s="1">
        <f t="shared" si="5"/>
        <v>5.3270959278046925E-2</v>
      </c>
      <c r="AG87" s="1">
        <f t="shared" si="5"/>
        <v>4.7160652149799587E-2</v>
      </c>
      <c r="AH87" s="1">
        <f t="shared" si="5"/>
        <v>4.7497138727979893E-2</v>
      </c>
      <c r="AI87" s="1">
        <f t="shared" si="5"/>
        <v>3.5018520900387262E-2</v>
      </c>
      <c r="AJ87" s="1">
        <f t="shared" si="5"/>
        <v>3.4112815688752463E-2</v>
      </c>
      <c r="AK87" s="1">
        <f t="shared" si="5"/>
        <v>3.2708804398571489E-2</v>
      </c>
      <c r="AL87" s="1">
        <f t="shared" si="5"/>
        <v>3.5973565762073001E-2</v>
      </c>
      <c r="AM87" s="1">
        <f t="shared" si="5"/>
        <v>4.345401901005963E-2</v>
      </c>
      <c r="AN87" s="1">
        <f t="shared" si="5"/>
        <v>4.1701076015965954E-2</v>
      </c>
      <c r="AO87" s="1">
        <f t="shared" si="5"/>
        <v>4.3435542666989013E-2</v>
      </c>
      <c r="AP87" s="1">
        <f t="shared" si="5"/>
        <v>4.1751240967812908E-2</v>
      </c>
      <c r="AQ87" s="1">
        <f t="shared" si="5"/>
        <v>3.8068122179133468E-2</v>
      </c>
      <c r="AR87" s="1">
        <f t="shared" si="5"/>
        <v>4.3047493846191776E-2</v>
      </c>
      <c r="AS87" s="1">
        <f t="shared" si="5"/>
        <v>4.911020306791225E-2</v>
      </c>
      <c r="AT87" s="1">
        <f t="shared" si="5"/>
        <v>4.6074144858793131E-2</v>
      </c>
      <c r="AU87" s="1">
        <f t="shared" si="5"/>
        <v>4.5787696336710315E-2</v>
      </c>
      <c r="AV87" s="1">
        <f t="shared" si="5"/>
        <v>4.8083530194488189E-2</v>
      </c>
      <c r="AW87" s="1">
        <f t="shared" si="5"/>
        <v>4.5294768852356393E-2</v>
      </c>
      <c r="AX87" s="1">
        <f t="shared" si="5"/>
        <v>-2.4679212399293382E-2</v>
      </c>
      <c r="AY87" s="1">
        <f t="shared" si="5"/>
        <v>3.1741436724549432E-2</v>
      </c>
      <c r="AZ87" s="1">
        <f t="shared" si="5"/>
        <v>3.0623439085503135E-2</v>
      </c>
      <c r="BA87" s="1">
        <f t="shared" si="5"/>
        <v>3.6290736900607801E-2</v>
      </c>
      <c r="BB87" s="1">
        <f t="shared" si="5"/>
        <v>3.6142490863478649E-2</v>
      </c>
      <c r="BC87" s="1">
        <f t="shared" si="5"/>
        <v>3.5673057625132065E-2</v>
      </c>
      <c r="BD87" s="1">
        <f t="shared" si="5"/>
        <v>3.6019967553522436E-2</v>
      </c>
      <c r="BE87" s="1">
        <f t="shared" si="5"/>
        <v>3.5604298879789997E-2</v>
      </c>
      <c r="BF87" s="1">
        <f t="shared" si="5"/>
        <v>3.9159914087822711E-2</v>
      </c>
      <c r="BG87" s="1">
        <f t="shared" si="5"/>
        <v>3.5482719514811745E-2</v>
      </c>
      <c r="BH87" s="1">
        <f t="shared" si="5"/>
        <v>3.8272113130648933E-2</v>
      </c>
      <c r="BI87" s="1">
        <f t="shared" si="5"/>
        <v>3.953898741842532E-2</v>
      </c>
      <c r="BJ87" s="1">
        <f t="shared" si="5"/>
        <v>3.3602643463859438E-2</v>
      </c>
      <c r="BK87" s="1">
        <f t="shared" si="5"/>
        <v>3.4261654644532014E-2</v>
      </c>
      <c r="BL87" s="1">
        <f t="shared" si="5"/>
        <v>3.3610615090949647E-2</v>
      </c>
      <c r="BM87" s="1">
        <f t="shared" si="5"/>
        <v>3.3304176234403959E-2</v>
      </c>
      <c r="BN87" s="1">
        <f t="shared" si="5"/>
        <v>3.3492870950362352E-2</v>
      </c>
      <c r="BO87" s="1">
        <f t="shared" si="5"/>
        <v>3.3580688644464063E-2</v>
      </c>
      <c r="BP87" s="1">
        <f t="shared" ref="BP87:BV87" si="6">$BY$6/BP86-1</f>
        <v>3.3516256600702565E-2</v>
      </c>
      <c r="BQ87" s="1">
        <f t="shared" si="6"/>
        <v>3.3189542410216655E-2</v>
      </c>
      <c r="BR87" s="1">
        <f t="shared" si="6"/>
        <v>3.4199356013251636E-2</v>
      </c>
      <c r="BS87" s="1">
        <f t="shared" si="6"/>
        <v>1.0485592734146065E-2</v>
      </c>
      <c r="BT87" s="1">
        <f t="shared" si="6"/>
        <v>3.0323844933532129E-2</v>
      </c>
      <c r="BU87" s="1">
        <f t="shared" si="6"/>
        <v>3.2216075040083281E-2</v>
      </c>
      <c r="BV87" s="1">
        <f t="shared" si="6"/>
        <v>2.0162711398552524E-4</v>
      </c>
      <c r="BW87" s="1">
        <f>$BY$6/BW86-1</f>
        <v>0</v>
      </c>
    </row>
  </sheetData>
  <mergeCells count="1">
    <mergeCell ref="A3:BW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84"/>
  <sheetViews>
    <sheetView rightToLeft="1" topLeftCell="BI1" workbookViewId="0">
      <selection activeCell="BX1" sqref="BX1:BX1048576"/>
    </sheetView>
  </sheetViews>
  <sheetFormatPr defaultRowHeight="14" x14ac:dyDescent="0.3"/>
  <cols>
    <col min="2" max="2" width="64.83203125" bestFit="1" customWidth="1"/>
    <col min="3" max="3" width="8.6640625" customWidth="1"/>
    <col min="4" max="6" width="9.5" customWidth="1"/>
    <col min="7" max="9" width="8.6640625" customWidth="1"/>
    <col min="10" max="10" width="9.5" customWidth="1"/>
    <col min="11" max="16" width="8.6640625" customWidth="1"/>
    <col min="17" max="17" width="9.5" bestFit="1" customWidth="1"/>
    <col min="23" max="24" width="9.5" bestFit="1" customWidth="1"/>
    <col min="34" max="34" width="9.5" bestFit="1" customWidth="1"/>
    <col min="37" max="38" width="9.5" bestFit="1" customWidth="1"/>
    <col min="51" max="52" width="9.5" bestFit="1" customWidth="1"/>
    <col min="62" max="62" width="9.5" bestFit="1" customWidth="1"/>
    <col min="66" max="67" width="9.5" bestFit="1" customWidth="1"/>
    <col min="71" max="71" width="8.75" customWidth="1"/>
    <col min="72" max="72" width="10.4140625" bestFit="1" customWidth="1"/>
    <col min="73" max="73" width="9.5" bestFit="1" customWidth="1"/>
    <col min="74" max="75" width="10.4140625" bestFit="1" customWidth="1"/>
  </cols>
  <sheetData>
    <row r="1" spans="1:77" x14ac:dyDescent="0.3">
      <c r="A1" s="1" t="s">
        <v>0</v>
      </c>
      <c r="B1" s="1" t="s">
        <v>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</row>
    <row r="2" spans="1:77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</row>
    <row r="3" spans="1:77" ht="14.5" x14ac:dyDescent="0.35">
      <c r="A3" s="35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</row>
    <row r="4" spans="1:77" x14ac:dyDescent="0.3">
      <c r="A4" s="1"/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  <c r="T4" s="1">
        <v>19</v>
      </c>
      <c r="U4" s="1">
        <v>20</v>
      </c>
      <c r="V4" s="1">
        <v>21</v>
      </c>
      <c r="W4" s="1">
        <v>22</v>
      </c>
      <c r="X4" s="1">
        <v>23</v>
      </c>
      <c r="Y4" s="1">
        <v>24</v>
      </c>
      <c r="Z4" s="1">
        <v>25</v>
      </c>
      <c r="AA4" s="1">
        <v>26</v>
      </c>
      <c r="AB4" s="1">
        <v>27</v>
      </c>
      <c r="AC4" s="1">
        <v>28</v>
      </c>
      <c r="AD4" s="1">
        <v>29</v>
      </c>
      <c r="AE4" s="1">
        <v>30</v>
      </c>
      <c r="AF4" s="1">
        <v>31</v>
      </c>
      <c r="AG4" s="1">
        <v>32</v>
      </c>
      <c r="AH4" s="1">
        <v>33</v>
      </c>
      <c r="AI4" s="1">
        <v>34</v>
      </c>
      <c r="AJ4" s="1">
        <v>35</v>
      </c>
      <c r="AK4" s="1">
        <v>36</v>
      </c>
      <c r="AL4" s="1">
        <v>37</v>
      </c>
      <c r="AM4" s="1">
        <v>38</v>
      </c>
      <c r="AN4" s="1">
        <v>39</v>
      </c>
      <c r="AO4" s="1">
        <v>40</v>
      </c>
      <c r="AP4" s="1">
        <v>41</v>
      </c>
      <c r="AQ4" s="1">
        <v>42</v>
      </c>
      <c r="AR4" s="1">
        <v>43</v>
      </c>
      <c r="AS4" s="1">
        <v>44</v>
      </c>
      <c r="AT4" s="1">
        <v>45</v>
      </c>
      <c r="AU4" s="1">
        <v>46</v>
      </c>
      <c r="AV4" s="1">
        <v>47</v>
      </c>
      <c r="AW4" s="1">
        <v>48</v>
      </c>
      <c r="AX4" s="1">
        <v>49</v>
      </c>
      <c r="AY4" s="1">
        <v>50</v>
      </c>
      <c r="AZ4" s="1">
        <v>51</v>
      </c>
      <c r="BA4" s="1">
        <v>52</v>
      </c>
      <c r="BB4" s="1">
        <v>53</v>
      </c>
      <c r="BC4" s="1">
        <v>54</v>
      </c>
      <c r="BD4" s="1">
        <v>55</v>
      </c>
      <c r="BE4" s="1">
        <v>56</v>
      </c>
      <c r="BF4" s="1">
        <v>57</v>
      </c>
      <c r="BG4" s="1">
        <v>58</v>
      </c>
      <c r="BH4" s="1">
        <v>59</v>
      </c>
      <c r="BI4" s="1">
        <v>60</v>
      </c>
      <c r="BJ4" s="1">
        <v>61</v>
      </c>
      <c r="BK4" s="1">
        <v>62</v>
      </c>
      <c r="BL4" s="1">
        <v>63</v>
      </c>
      <c r="BM4" s="1">
        <v>64</v>
      </c>
      <c r="BN4" s="1">
        <v>65</v>
      </c>
      <c r="BO4" s="1">
        <v>66</v>
      </c>
      <c r="BP4" s="1">
        <v>67</v>
      </c>
      <c r="BQ4" s="1">
        <v>68</v>
      </c>
      <c r="BR4" s="1">
        <v>69</v>
      </c>
      <c r="BS4" s="1">
        <v>70</v>
      </c>
      <c r="BT4" s="1">
        <v>71</v>
      </c>
      <c r="BU4" s="1">
        <v>72</v>
      </c>
      <c r="BV4" s="1">
        <v>73</v>
      </c>
      <c r="BW4" s="1">
        <v>74</v>
      </c>
    </row>
    <row r="5" spans="1:77" ht="14.5" x14ac:dyDescent="0.35">
      <c r="A5" s="2" t="s">
        <v>3</v>
      </c>
      <c r="B5" s="2" t="s">
        <v>4</v>
      </c>
      <c r="C5" s="2" t="s">
        <v>5</v>
      </c>
      <c r="D5" s="3">
        <f t="shared" ref="D5:BO5" si="0">E5-1</f>
        <v>45139</v>
      </c>
      <c r="E5" s="3">
        <f t="shared" si="0"/>
        <v>45140</v>
      </c>
      <c r="F5" s="3">
        <f t="shared" si="0"/>
        <v>45141</v>
      </c>
      <c r="G5" s="3">
        <f t="shared" si="0"/>
        <v>45142</v>
      </c>
      <c r="H5" s="3">
        <f t="shared" si="0"/>
        <v>45143</v>
      </c>
      <c r="I5" s="3">
        <f t="shared" si="0"/>
        <v>45144</v>
      </c>
      <c r="J5" s="3">
        <f t="shared" si="0"/>
        <v>45145</v>
      </c>
      <c r="K5" s="3">
        <f t="shared" si="0"/>
        <v>45146</v>
      </c>
      <c r="L5" s="3">
        <f t="shared" si="0"/>
        <v>45147</v>
      </c>
      <c r="M5" s="3">
        <f t="shared" si="0"/>
        <v>45148</v>
      </c>
      <c r="N5" s="3">
        <f t="shared" si="0"/>
        <v>45149</v>
      </c>
      <c r="O5" s="3">
        <f t="shared" si="0"/>
        <v>45150</v>
      </c>
      <c r="P5" s="3">
        <f t="shared" si="0"/>
        <v>45151</v>
      </c>
      <c r="Q5" s="3">
        <f t="shared" si="0"/>
        <v>45152</v>
      </c>
      <c r="R5" s="3">
        <f t="shared" si="0"/>
        <v>45153</v>
      </c>
      <c r="S5" s="3">
        <f t="shared" si="0"/>
        <v>45154</v>
      </c>
      <c r="T5" s="3">
        <f t="shared" si="0"/>
        <v>45155</v>
      </c>
      <c r="U5" s="3">
        <f t="shared" si="0"/>
        <v>45156</v>
      </c>
      <c r="V5" s="3">
        <f t="shared" si="0"/>
        <v>45157</v>
      </c>
      <c r="W5" s="3">
        <f t="shared" si="0"/>
        <v>45158</v>
      </c>
      <c r="X5" s="3">
        <f t="shared" si="0"/>
        <v>45159</v>
      </c>
      <c r="Y5" s="3">
        <f t="shared" si="0"/>
        <v>45160</v>
      </c>
      <c r="Z5" s="3">
        <f t="shared" si="0"/>
        <v>45161</v>
      </c>
      <c r="AA5" s="3">
        <f t="shared" si="0"/>
        <v>45162</v>
      </c>
      <c r="AB5" s="3">
        <f t="shared" si="0"/>
        <v>45163</v>
      </c>
      <c r="AC5" s="3">
        <f t="shared" si="0"/>
        <v>45164</v>
      </c>
      <c r="AD5" s="3">
        <f t="shared" si="0"/>
        <v>45165</v>
      </c>
      <c r="AE5" s="3">
        <f t="shared" si="0"/>
        <v>45166</v>
      </c>
      <c r="AF5" s="3">
        <f t="shared" si="0"/>
        <v>45167</v>
      </c>
      <c r="AG5" s="3">
        <f t="shared" si="0"/>
        <v>45168</v>
      </c>
      <c r="AH5" s="3">
        <f t="shared" si="0"/>
        <v>45169</v>
      </c>
      <c r="AI5" s="3">
        <f t="shared" si="0"/>
        <v>45170</v>
      </c>
      <c r="AJ5" s="3">
        <f t="shared" si="0"/>
        <v>45171</v>
      </c>
      <c r="AK5" s="3">
        <f t="shared" si="0"/>
        <v>45172</v>
      </c>
      <c r="AL5" s="3">
        <f t="shared" si="0"/>
        <v>45173</v>
      </c>
      <c r="AM5" s="3">
        <f t="shared" si="0"/>
        <v>45174</v>
      </c>
      <c r="AN5" s="3">
        <f t="shared" si="0"/>
        <v>45175</v>
      </c>
      <c r="AO5" s="3">
        <f t="shared" si="0"/>
        <v>45176</v>
      </c>
      <c r="AP5" s="3">
        <f t="shared" si="0"/>
        <v>45177</v>
      </c>
      <c r="AQ5" s="3">
        <f t="shared" si="0"/>
        <v>45178</v>
      </c>
      <c r="AR5" s="3">
        <f t="shared" si="0"/>
        <v>45179</v>
      </c>
      <c r="AS5" s="3">
        <f t="shared" si="0"/>
        <v>45180</v>
      </c>
      <c r="AT5" s="3">
        <f t="shared" si="0"/>
        <v>45181</v>
      </c>
      <c r="AU5" s="3">
        <f t="shared" si="0"/>
        <v>45182</v>
      </c>
      <c r="AV5" s="3">
        <f t="shared" si="0"/>
        <v>45183</v>
      </c>
      <c r="AW5" s="3">
        <f t="shared" si="0"/>
        <v>45184</v>
      </c>
      <c r="AX5" s="3">
        <f t="shared" si="0"/>
        <v>45185</v>
      </c>
      <c r="AY5" s="3">
        <f t="shared" si="0"/>
        <v>45186</v>
      </c>
      <c r="AZ5" s="3">
        <f t="shared" si="0"/>
        <v>45187</v>
      </c>
      <c r="BA5" s="3">
        <f t="shared" si="0"/>
        <v>45188</v>
      </c>
      <c r="BB5" s="3">
        <f t="shared" si="0"/>
        <v>45189</v>
      </c>
      <c r="BC5" s="3">
        <f t="shared" si="0"/>
        <v>45190</v>
      </c>
      <c r="BD5" s="3">
        <f t="shared" si="0"/>
        <v>45191</v>
      </c>
      <c r="BE5" s="3">
        <f t="shared" si="0"/>
        <v>45192</v>
      </c>
      <c r="BF5" s="3">
        <f t="shared" si="0"/>
        <v>45193</v>
      </c>
      <c r="BG5" s="3">
        <f t="shared" si="0"/>
        <v>45194</v>
      </c>
      <c r="BH5" s="3">
        <f t="shared" si="0"/>
        <v>45195</v>
      </c>
      <c r="BI5" s="3">
        <f t="shared" si="0"/>
        <v>45196</v>
      </c>
      <c r="BJ5" s="3">
        <f t="shared" si="0"/>
        <v>45197</v>
      </c>
      <c r="BK5" s="3">
        <f t="shared" si="0"/>
        <v>45198</v>
      </c>
      <c r="BL5" s="3">
        <f t="shared" si="0"/>
        <v>45199</v>
      </c>
      <c r="BM5" s="3">
        <f t="shared" si="0"/>
        <v>45200</v>
      </c>
      <c r="BN5" s="3">
        <f t="shared" si="0"/>
        <v>45201</v>
      </c>
      <c r="BO5" s="3">
        <f t="shared" si="0"/>
        <v>45202</v>
      </c>
      <c r="BP5" s="3">
        <f t="shared" ref="BP5:BU5" si="1">BQ5-1</f>
        <v>45203</v>
      </c>
      <c r="BQ5" s="3">
        <f t="shared" si="1"/>
        <v>45204</v>
      </c>
      <c r="BR5" s="3">
        <f t="shared" si="1"/>
        <v>45205</v>
      </c>
      <c r="BS5" s="3">
        <f t="shared" si="1"/>
        <v>45206</v>
      </c>
      <c r="BT5" s="3">
        <f t="shared" si="1"/>
        <v>45207</v>
      </c>
      <c r="BU5" s="3">
        <f t="shared" si="1"/>
        <v>45208</v>
      </c>
      <c r="BV5" s="3">
        <f>BW5-1</f>
        <v>45209</v>
      </c>
      <c r="BW5" s="3">
        <v>45210</v>
      </c>
      <c r="BY5" s="4" t="s">
        <v>101</v>
      </c>
    </row>
    <row r="6" spans="1:77" x14ac:dyDescent="0.3">
      <c r="A6" s="1" t="s">
        <v>97</v>
      </c>
      <c r="B6" s="1" t="s">
        <v>7</v>
      </c>
      <c r="C6" s="5">
        <v>7290000060880</v>
      </c>
      <c r="D6" s="6">
        <v>6.75</v>
      </c>
      <c r="E6" s="6">
        <v>6.75</v>
      </c>
      <c r="F6" s="6">
        <v>6.75</v>
      </c>
      <c r="G6" s="6">
        <v>6.7571428571428998</v>
      </c>
      <c r="H6" s="6">
        <v>6.75</v>
      </c>
      <c r="I6" s="6">
        <v>6.75</v>
      </c>
      <c r="J6" s="6">
        <v>6.75</v>
      </c>
      <c r="K6" s="6">
        <v>6.75</v>
      </c>
      <c r="L6" s="6">
        <v>6.75</v>
      </c>
      <c r="M6" s="6">
        <v>6.75</v>
      </c>
      <c r="N6" s="6">
        <v>6.7570512820513002</v>
      </c>
      <c r="O6" s="6">
        <v>6.75</v>
      </c>
      <c r="P6" s="6">
        <v>6.75</v>
      </c>
      <c r="Q6" s="6">
        <v>6.75</v>
      </c>
      <c r="R6" s="6">
        <v>7.3</v>
      </c>
      <c r="S6" s="6">
        <v>7.3</v>
      </c>
      <c r="T6" s="6">
        <v>7.3</v>
      </c>
      <c r="U6" s="6">
        <v>7.3</v>
      </c>
      <c r="V6" s="6">
        <v>7.3</v>
      </c>
      <c r="W6" s="6">
        <v>7.3</v>
      </c>
      <c r="X6" s="6">
        <v>7.3</v>
      </c>
      <c r="Y6" s="6">
        <v>7.3</v>
      </c>
      <c r="Z6" s="6">
        <v>7.3</v>
      </c>
      <c r="AA6" s="6">
        <v>7.3</v>
      </c>
      <c r="AB6" s="6">
        <v>7.3</v>
      </c>
      <c r="AC6" s="6">
        <v>7.3</v>
      </c>
      <c r="AD6" s="6">
        <v>7.3</v>
      </c>
      <c r="AE6" s="6">
        <v>7.3</v>
      </c>
      <c r="AF6" s="6">
        <v>7.3</v>
      </c>
      <c r="AG6" s="6">
        <v>7.3</v>
      </c>
      <c r="AH6" s="6">
        <v>7.3</v>
      </c>
      <c r="AI6" s="6">
        <v>7.3</v>
      </c>
      <c r="AJ6" s="6">
        <v>7.3</v>
      </c>
      <c r="AK6" s="6">
        <v>7.3</v>
      </c>
      <c r="AL6" s="6">
        <v>7.3</v>
      </c>
      <c r="AM6" s="6">
        <v>7.3</v>
      </c>
      <c r="AN6" s="6">
        <v>7.3</v>
      </c>
      <c r="AO6" s="6">
        <v>7.3</v>
      </c>
      <c r="AP6" s="6">
        <v>7.3</v>
      </c>
      <c r="AQ6" s="6">
        <v>7.3</v>
      </c>
      <c r="AR6" s="6">
        <v>7.3</v>
      </c>
      <c r="AS6" s="6">
        <v>7.3</v>
      </c>
      <c r="AT6" s="6">
        <v>7.3</v>
      </c>
      <c r="AU6" s="6">
        <v>7.3</v>
      </c>
      <c r="AV6" s="6">
        <v>7.3</v>
      </c>
      <c r="AW6" s="6">
        <v>7.3</v>
      </c>
      <c r="AX6" s="6">
        <v>7.3</v>
      </c>
      <c r="AY6" s="6">
        <v>7.3</v>
      </c>
      <c r="AZ6" s="6">
        <v>7.3</v>
      </c>
      <c r="BA6" s="6">
        <v>7.3</v>
      </c>
      <c r="BB6" s="6">
        <v>7.3</v>
      </c>
      <c r="BC6" s="6">
        <v>6.75</v>
      </c>
      <c r="BD6" s="6">
        <v>6.7711538461538003</v>
      </c>
      <c r="BE6" s="6">
        <v>6.75</v>
      </c>
      <c r="BF6" s="6">
        <v>6.75</v>
      </c>
      <c r="BG6" s="6">
        <v>6.75</v>
      </c>
      <c r="BH6" s="6">
        <v>6.75</v>
      </c>
      <c r="BI6" s="6">
        <v>6.75</v>
      </c>
      <c r="BJ6" s="6">
        <v>6.75</v>
      </c>
      <c r="BK6" s="6">
        <v>6.75</v>
      </c>
      <c r="BL6" s="6">
        <v>6.75</v>
      </c>
      <c r="BM6" s="6">
        <v>6.75</v>
      </c>
      <c r="BN6" s="6">
        <v>6.75</v>
      </c>
      <c r="BO6" s="6">
        <v>6.75</v>
      </c>
      <c r="BP6" s="6">
        <v>6.75</v>
      </c>
      <c r="BQ6" s="6">
        <v>6.75</v>
      </c>
      <c r="BR6" s="6">
        <v>6.7567901234568</v>
      </c>
      <c r="BS6" s="6">
        <v>6.75</v>
      </c>
      <c r="BT6" s="6">
        <v>6.75</v>
      </c>
      <c r="BU6" s="6">
        <v>6.75</v>
      </c>
      <c r="BV6" s="6">
        <v>6.75</v>
      </c>
      <c r="BW6" s="6">
        <v>6.75</v>
      </c>
      <c r="BY6" s="1">
        <f>HLOOKUP('טבלה מסכמת  סלים'!D3,$D$5:$BW$84,79,FALSE)</f>
        <v>1075.2680555555555</v>
      </c>
    </row>
    <row r="7" spans="1:77" x14ac:dyDescent="0.3">
      <c r="A7" s="1" t="s">
        <v>97</v>
      </c>
      <c r="B7" s="1" t="s">
        <v>8</v>
      </c>
      <c r="C7" s="5">
        <v>7290000060781</v>
      </c>
      <c r="D7" s="6">
        <v>6.75</v>
      </c>
      <c r="E7" s="6">
        <v>6.75</v>
      </c>
      <c r="F7" s="6">
        <v>6.75</v>
      </c>
      <c r="G7" s="6">
        <v>6.75</v>
      </c>
      <c r="H7" s="6">
        <v>6.75</v>
      </c>
      <c r="I7" s="6">
        <v>6.75</v>
      </c>
      <c r="J7" s="6">
        <v>6.75</v>
      </c>
      <c r="K7" s="6">
        <v>6.75</v>
      </c>
      <c r="L7" s="6">
        <v>6.75</v>
      </c>
      <c r="M7" s="6">
        <v>6.75</v>
      </c>
      <c r="N7" s="6">
        <v>6.75</v>
      </c>
      <c r="O7" s="6">
        <v>6.75</v>
      </c>
      <c r="P7" s="6">
        <v>6.75</v>
      </c>
      <c r="Q7" s="6">
        <v>6.75</v>
      </c>
      <c r="R7" s="6">
        <v>7.3</v>
      </c>
      <c r="S7" s="6">
        <v>7.3</v>
      </c>
      <c r="T7" s="6">
        <v>7.3</v>
      </c>
      <c r="U7" s="6">
        <v>7.3</v>
      </c>
      <c r="V7" s="6">
        <v>7.3</v>
      </c>
      <c r="W7" s="6">
        <v>7.3</v>
      </c>
      <c r="X7" s="6">
        <v>7.3</v>
      </c>
      <c r="Y7" s="6">
        <v>7.3</v>
      </c>
      <c r="Z7" s="6">
        <v>7.3</v>
      </c>
      <c r="AA7" s="6">
        <v>7.3</v>
      </c>
      <c r="AB7" s="6">
        <v>7.3</v>
      </c>
      <c r="AC7" s="6">
        <v>7.3</v>
      </c>
      <c r="AD7" s="6">
        <v>7.3</v>
      </c>
      <c r="AE7" s="6">
        <v>7.3</v>
      </c>
      <c r="AF7" s="6">
        <v>7.3</v>
      </c>
      <c r="AG7" s="6">
        <v>7.3</v>
      </c>
      <c r="AH7" s="6">
        <v>7.3</v>
      </c>
      <c r="AI7" s="6">
        <v>7.3</v>
      </c>
      <c r="AJ7" s="6">
        <v>7.3</v>
      </c>
      <c r="AK7" s="6">
        <v>7.3</v>
      </c>
      <c r="AL7" s="6">
        <v>7.3</v>
      </c>
      <c r="AM7" s="6">
        <v>7.3</v>
      </c>
      <c r="AN7" s="6">
        <v>7.3</v>
      </c>
      <c r="AO7" s="6">
        <v>7.3</v>
      </c>
      <c r="AP7" s="6">
        <v>7.3</v>
      </c>
      <c r="AQ7" s="6">
        <v>7.3</v>
      </c>
      <c r="AR7" s="6">
        <v>7.3</v>
      </c>
      <c r="AS7" s="6">
        <v>7.3</v>
      </c>
      <c r="AT7" s="6">
        <v>7.3</v>
      </c>
      <c r="AU7" s="6">
        <v>7.3</v>
      </c>
      <c r="AV7" s="6">
        <v>7.3</v>
      </c>
      <c r="AW7" s="6">
        <v>7.3</v>
      </c>
      <c r="AX7" s="6">
        <v>7.3</v>
      </c>
      <c r="AY7" s="6">
        <v>7.3</v>
      </c>
      <c r="AZ7" s="6">
        <v>7.3</v>
      </c>
      <c r="BA7" s="6">
        <v>7.3</v>
      </c>
      <c r="BB7" s="6">
        <v>7.3</v>
      </c>
      <c r="BC7" s="6">
        <v>6.75</v>
      </c>
      <c r="BD7" s="6">
        <v>6.7639240506328999</v>
      </c>
      <c r="BE7" s="6">
        <v>6.75</v>
      </c>
      <c r="BF7" s="6">
        <v>6.75</v>
      </c>
      <c r="BG7" s="6">
        <v>6.75</v>
      </c>
      <c r="BH7" s="6">
        <v>6.75</v>
      </c>
      <c r="BI7" s="6">
        <v>6.75</v>
      </c>
      <c r="BJ7" s="6">
        <v>6.75</v>
      </c>
      <c r="BK7" s="6">
        <v>6.75</v>
      </c>
      <c r="BL7" s="6">
        <v>6.75</v>
      </c>
      <c r="BM7" s="6">
        <v>6.75</v>
      </c>
      <c r="BN7" s="6">
        <v>6.75</v>
      </c>
      <c r="BO7" s="6">
        <v>6.75</v>
      </c>
      <c r="BP7" s="6">
        <v>6.75</v>
      </c>
      <c r="BQ7" s="6">
        <v>6.7565476190476002</v>
      </c>
      <c r="BR7" s="6">
        <v>6.75</v>
      </c>
      <c r="BS7" s="6">
        <v>6.75</v>
      </c>
      <c r="BT7" s="6">
        <v>6.75</v>
      </c>
      <c r="BU7" s="6">
        <v>6.75</v>
      </c>
      <c r="BV7" s="6">
        <v>6.75</v>
      </c>
      <c r="BW7" s="6">
        <v>6.75</v>
      </c>
    </row>
    <row r="8" spans="1:77" x14ac:dyDescent="0.3">
      <c r="A8" s="1" t="s">
        <v>97</v>
      </c>
      <c r="B8" s="1" t="s">
        <v>9</v>
      </c>
      <c r="C8" s="5">
        <v>7290107871990</v>
      </c>
      <c r="D8" s="6">
        <v>6.75</v>
      </c>
      <c r="E8" s="6">
        <v>6.75</v>
      </c>
      <c r="F8" s="6">
        <v>6.75</v>
      </c>
      <c r="G8" s="6">
        <v>6.7567901234568</v>
      </c>
      <c r="H8" s="6">
        <v>6.75</v>
      </c>
      <c r="I8" s="6">
        <v>6.75</v>
      </c>
      <c r="J8" s="6">
        <v>6.75</v>
      </c>
      <c r="K8" s="6">
        <v>6.75</v>
      </c>
      <c r="L8" s="6">
        <v>6.75</v>
      </c>
      <c r="M8" s="6">
        <v>6.75</v>
      </c>
      <c r="N8" s="6">
        <v>6.7569620253164997</v>
      </c>
      <c r="O8" s="6">
        <v>6.75</v>
      </c>
      <c r="P8" s="6">
        <v>6.75</v>
      </c>
      <c r="Q8" s="6">
        <v>6.75</v>
      </c>
      <c r="R8" s="6">
        <v>7.3</v>
      </c>
      <c r="S8" s="6">
        <v>7.3</v>
      </c>
      <c r="T8" s="6">
        <v>7.3</v>
      </c>
      <c r="U8" s="6">
        <v>7.3</v>
      </c>
      <c r="V8" s="6">
        <v>7.3</v>
      </c>
      <c r="W8" s="6">
        <v>7.3</v>
      </c>
      <c r="X8" s="6">
        <v>7.3</v>
      </c>
      <c r="Y8" s="6">
        <v>7.3</v>
      </c>
      <c r="Z8" s="6">
        <v>7.3</v>
      </c>
      <c r="AA8" s="6">
        <v>7.3</v>
      </c>
      <c r="AB8" s="6">
        <v>7.3</v>
      </c>
      <c r="AC8" s="6">
        <v>7.3</v>
      </c>
      <c r="AD8" s="6">
        <v>7.3</v>
      </c>
      <c r="AE8" s="6">
        <v>7.3</v>
      </c>
      <c r="AF8" s="6">
        <v>7.3</v>
      </c>
      <c r="AG8" s="6">
        <v>7.3</v>
      </c>
      <c r="AH8" s="6">
        <v>7.3</v>
      </c>
      <c r="AI8" s="6">
        <v>7.3</v>
      </c>
      <c r="AJ8" s="6">
        <v>7.3</v>
      </c>
      <c r="AK8" s="6">
        <v>7.3</v>
      </c>
      <c r="AL8" s="6">
        <v>7.3</v>
      </c>
      <c r="AM8" s="6">
        <v>7.3</v>
      </c>
      <c r="AN8" s="6">
        <v>7.3</v>
      </c>
      <c r="AO8" s="6">
        <v>7.3</v>
      </c>
      <c r="AP8" s="6">
        <v>7.3</v>
      </c>
      <c r="AQ8" s="6">
        <v>7.3</v>
      </c>
      <c r="AR8" s="6">
        <v>7.3</v>
      </c>
      <c r="AS8" s="6">
        <v>7.3</v>
      </c>
      <c r="AT8" s="6">
        <v>7.3</v>
      </c>
      <c r="AU8" s="6">
        <v>7.3</v>
      </c>
      <c r="AV8" s="6">
        <v>7.3</v>
      </c>
      <c r="AW8" s="6">
        <v>7.3</v>
      </c>
      <c r="AX8" s="6">
        <v>7.3</v>
      </c>
      <c r="AY8" s="6">
        <v>7.3</v>
      </c>
      <c r="AZ8" s="6">
        <v>7.3</v>
      </c>
      <c r="BA8" s="6">
        <v>7.3</v>
      </c>
      <c r="BB8" s="6">
        <v>7.3</v>
      </c>
      <c r="BC8" s="6">
        <v>6.75</v>
      </c>
      <c r="BD8" s="6">
        <v>6.7708860759493996</v>
      </c>
      <c r="BE8" s="6">
        <v>6.75</v>
      </c>
      <c r="BF8" s="6">
        <v>6.75</v>
      </c>
      <c r="BG8" s="6">
        <v>6.75</v>
      </c>
      <c r="BH8" s="6">
        <v>6.75</v>
      </c>
      <c r="BI8" s="6">
        <v>6.75</v>
      </c>
      <c r="BJ8" s="6">
        <v>6.75</v>
      </c>
      <c r="BK8" s="6">
        <v>6.75</v>
      </c>
      <c r="BL8" s="6">
        <v>6.75</v>
      </c>
      <c r="BM8" s="6">
        <v>6.75</v>
      </c>
      <c r="BN8" s="6">
        <v>6.75</v>
      </c>
      <c r="BO8" s="6">
        <v>6.75</v>
      </c>
      <c r="BP8" s="6">
        <v>6.75</v>
      </c>
      <c r="BQ8" s="6">
        <v>6.756875</v>
      </c>
      <c r="BR8" s="6">
        <v>6.7634146341463</v>
      </c>
      <c r="BS8" s="6">
        <v>6.75</v>
      </c>
      <c r="BT8" s="6">
        <v>6.75</v>
      </c>
      <c r="BU8" s="6">
        <v>6.75</v>
      </c>
      <c r="BV8" s="6">
        <v>6.75</v>
      </c>
      <c r="BW8" s="6">
        <v>6.75</v>
      </c>
    </row>
    <row r="9" spans="1:77" x14ac:dyDescent="0.3">
      <c r="A9" s="1" t="s">
        <v>97</v>
      </c>
      <c r="B9" s="1" t="s">
        <v>10</v>
      </c>
      <c r="C9" s="5">
        <v>8076802085738</v>
      </c>
      <c r="D9" s="6">
        <v>8.9</v>
      </c>
      <c r="E9" s="6">
        <v>8.9</v>
      </c>
      <c r="F9" s="6">
        <v>8.9</v>
      </c>
      <c r="G9" s="6">
        <v>8.9</v>
      </c>
      <c r="H9" s="6">
        <v>8.9</v>
      </c>
      <c r="I9" s="6">
        <v>8.9</v>
      </c>
      <c r="J9" s="6">
        <v>8.9</v>
      </c>
      <c r="K9" s="6">
        <v>8.9</v>
      </c>
      <c r="L9" s="6">
        <v>8.9</v>
      </c>
      <c r="M9" s="6">
        <v>8.9</v>
      </c>
      <c r="N9" s="6">
        <v>8.9</v>
      </c>
      <c r="O9" s="6">
        <v>8.9</v>
      </c>
      <c r="P9" s="6">
        <v>8.9</v>
      </c>
      <c r="Q9" s="6">
        <v>8.9</v>
      </c>
      <c r="R9" s="6">
        <v>8.9</v>
      </c>
      <c r="S9" s="6">
        <v>8.9</v>
      </c>
      <c r="T9" s="6">
        <v>8.9</v>
      </c>
      <c r="U9" s="6">
        <v>8.9</v>
      </c>
      <c r="V9" s="6">
        <v>8.9</v>
      </c>
      <c r="W9" s="6">
        <v>8.9</v>
      </c>
      <c r="X9" s="6">
        <v>8.9</v>
      </c>
      <c r="Y9" s="6">
        <v>8.9</v>
      </c>
      <c r="Z9" s="6">
        <v>8.9</v>
      </c>
      <c r="AA9" s="6">
        <v>8.9</v>
      </c>
      <c r="AB9" s="6">
        <v>8.9</v>
      </c>
      <c r="AC9" s="6">
        <v>8.9</v>
      </c>
      <c r="AD9" s="6">
        <v>8.9</v>
      </c>
      <c r="AE9" s="6">
        <v>8.9</v>
      </c>
      <c r="AF9" s="6">
        <v>8.9</v>
      </c>
      <c r="AG9" s="6">
        <v>8.9</v>
      </c>
      <c r="AH9" s="6">
        <v>8.9</v>
      </c>
      <c r="AI9" s="6">
        <v>8.9</v>
      </c>
      <c r="AJ9" s="6">
        <v>8.9</v>
      </c>
      <c r="AK9" s="6">
        <v>8.9</v>
      </c>
      <c r="AL9" s="6">
        <v>8.9</v>
      </c>
      <c r="AM9" s="6">
        <v>8.9</v>
      </c>
      <c r="AN9" s="6">
        <v>8.9</v>
      </c>
      <c r="AO9" s="6">
        <v>8.9</v>
      </c>
      <c r="AP9" s="6">
        <v>8.9</v>
      </c>
      <c r="AQ9" s="6">
        <v>8.9</v>
      </c>
      <c r="AR9" s="6">
        <v>8.9</v>
      </c>
      <c r="AS9" s="6">
        <v>8.9</v>
      </c>
      <c r="AT9" s="6">
        <v>8.9</v>
      </c>
      <c r="AU9" s="6">
        <v>8.9</v>
      </c>
      <c r="AV9" s="6">
        <v>8.9</v>
      </c>
      <c r="AW9" s="6">
        <v>8.9</v>
      </c>
      <c r="AX9" s="6">
        <v>8.9</v>
      </c>
      <c r="AY9" s="6">
        <v>8.9</v>
      </c>
      <c r="AZ9" s="6">
        <v>8.9</v>
      </c>
      <c r="BA9" s="6">
        <v>8.9</v>
      </c>
      <c r="BB9" s="6">
        <v>8.9</v>
      </c>
      <c r="BC9" s="6">
        <v>8.9</v>
      </c>
      <c r="BD9" s="6">
        <v>8.9</v>
      </c>
      <c r="BE9" s="6">
        <v>8.9</v>
      </c>
      <c r="BF9" s="6">
        <v>8.9</v>
      </c>
      <c r="BG9" s="6">
        <v>8.9</v>
      </c>
      <c r="BH9" s="6">
        <v>8.9</v>
      </c>
      <c r="BI9" s="6">
        <v>8.9</v>
      </c>
      <c r="BJ9" s="6">
        <v>8.9</v>
      </c>
      <c r="BK9" s="6">
        <v>8.9</v>
      </c>
      <c r="BL9" s="6">
        <v>8.9</v>
      </c>
      <c r="BM9" s="6">
        <v>8.9</v>
      </c>
      <c r="BN9" s="6">
        <v>8.9</v>
      </c>
      <c r="BO9" s="6">
        <v>8.9</v>
      </c>
      <c r="BP9" s="6">
        <v>8.9</v>
      </c>
      <c r="BQ9" s="6">
        <v>8.9</v>
      </c>
      <c r="BR9" s="6">
        <v>8.9</v>
      </c>
      <c r="BS9" s="6">
        <v>8.9</v>
      </c>
      <c r="BT9" s="6">
        <v>8.9</v>
      </c>
      <c r="BU9" s="6">
        <v>8.9</v>
      </c>
      <c r="BV9" s="6">
        <v>8.9</v>
      </c>
      <c r="BW9" s="6">
        <v>8.9</v>
      </c>
    </row>
    <row r="10" spans="1:77" x14ac:dyDescent="0.3">
      <c r="A10" s="1" t="s">
        <v>97</v>
      </c>
      <c r="B10" s="1" t="s">
        <v>11</v>
      </c>
      <c r="C10" s="5">
        <v>8076800195057</v>
      </c>
      <c r="D10" s="6">
        <v>8.9</v>
      </c>
      <c r="E10" s="6">
        <v>8.9</v>
      </c>
      <c r="F10" s="6">
        <v>8.9</v>
      </c>
      <c r="G10" s="6">
        <v>8.9</v>
      </c>
      <c r="H10" s="6">
        <v>8.9</v>
      </c>
      <c r="I10" s="6">
        <v>8.9</v>
      </c>
      <c r="J10" s="6">
        <v>8.9</v>
      </c>
      <c r="K10" s="6">
        <v>8.9</v>
      </c>
      <c r="L10" s="6">
        <v>8.9</v>
      </c>
      <c r="M10" s="6">
        <v>8.9</v>
      </c>
      <c r="N10" s="6">
        <v>8.9</v>
      </c>
      <c r="O10" s="6">
        <v>8.9</v>
      </c>
      <c r="P10" s="6">
        <v>8.9</v>
      </c>
      <c r="Q10" s="6">
        <v>8.9</v>
      </c>
      <c r="R10" s="6">
        <v>8.9</v>
      </c>
      <c r="S10" s="6">
        <v>8.9</v>
      </c>
      <c r="T10" s="6">
        <v>8.9</v>
      </c>
      <c r="U10" s="6">
        <v>8.9</v>
      </c>
      <c r="V10" s="6">
        <v>8.9</v>
      </c>
      <c r="W10" s="6">
        <v>8.9</v>
      </c>
      <c r="X10" s="6">
        <v>8.9</v>
      </c>
      <c r="Y10" s="6">
        <v>8.9</v>
      </c>
      <c r="Z10" s="6">
        <v>8.9</v>
      </c>
      <c r="AA10" s="6">
        <v>8.9</v>
      </c>
      <c r="AB10" s="6">
        <v>8.9</v>
      </c>
      <c r="AC10" s="6">
        <v>8.9</v>
      </c>
      <c r="AD10" s="6">
        <v>8.9</v>
      </c>
      <c r="AE10" s="6">
        <v>8.9</v>
      </c>
      <c r="AF10" s="6">
        <v>8.9</v>
      </c>
      <c r="AG10" s="6">
        <v>8.9</v>
      </c>
      <c r="AH10" s="6">
        <v>8.9</v>
      </c>
      <c r="AI10" s="6">
        <v>8.9</v>
      </c>
      <c r="AJ10" s="6">
        <v>8.9</v>
      </c>
      <c r="AK10" s="6">
        <v>8.9</v>
      </c>
      <c r="AL10" s="6">
        <v>8.9</v>
      </c>
      <c r="AM10" s="6">
        <v>8.9</v>
      </c>
      <c r="AN10" s="6">
        <v>8.9</v>
      </c>
      <c r="AO10" s="6">
        <v>8.9</v>
      </c>
      <c r="AP10" s="6">
        <v>8.9</v>
      </c>
      <c r="AQ10" s="6">
        <v>8.9</v>
      </c>
      <c r="AR10" s="6">
        <v>8.9</v>
      </c>
      <c r="AS10" s="6">
        <v>8.9</v>
      </c>
      <c r="AT10" s="6">
        <v>8.9</v>
      </c>
      <c r="AU10" s="6">
        <v>8.9</v>
      </c>
      <c r="AV10" s="6">
        <v>8.9</v>
      </c>
      <c r="AW10" s="6">
        <v>8.9</v>
      </c>
      <c r="AX10" s="6">
        <v>8.9</v>
      </c>
      <c r="AY10" s="6">
        <v>8.9</v>
      </c>
      <c r="AZ10" s="6">
        <v>8.9</v>
      </c>
      <c r="BA10" s="6">
        <v>8.9</v>
      </c>
      <c r="BB10" s="6">
        <v>8.9</v>
      </c>
      <c r="BC10" s="6">
        <v>8.9</v>
      </c>
      <c r="BD10" s="6">
        <v>8.9</v>
      </c>
      <c r="BE10" s="6">
        <v>8.9</v>
      </c>
      <c r="BF10" s="6">
        <v>8.9</v>
      </c>
      <c r="BG10" s="6">
        <v>8.9</v>
      </c>
      <c r="BH10" s="6">
        <v>8.9</v>
      </c>
      <c r="BI10" s="6">
        <v>8.9</v>
      </c>
      <c r="BJ10" s="6">
        <v>8.9</v>
      </c>
      <c r="BK10" s="6">
        <v>8.9</v>
      </c>
      <c r="BL10" s="6">
        <v>8.9</v>
      </c>
      <c r="BM10" s="6">
        <v>8.9</v>
      </c>
      <c r="BN10" s="6">
        <v>8.9</v>
      </c>
      <c r="BO10" s="6">
        <v>8.9</v>
      </c>
      <c r="BP10" s="6">
        <v>8.9</v>
      </c>
      <c r="BQ10" s="6">
        <v>8.9</v>
      </c>
      <c r="BR10" s="6">
        <v>8.9</v>
      </c>
      <c r="BS10" s="6">
        <v>8.9</v>
      </c>
      <c r="BT10" s="6">
        <v>8.9</v>
      </c>
      <c r="BU10" s="6">
        <v>8.9</v>
      </c>
      <c r="BV10" s="6">
        <v>8.9</v>
      </c>
      <c r="BW10" s="6">
        <v>8.9</v>
      </c>
    </row>
    <row r="11" spans="1:77" x14ac:dyDescent="0.3">
      <c r="A11" s="1" t="s">
        <v>97</v>
      </c>
      <c r="B11" s="1" t="s">
        <v>12</v>
      </c>
      <c r="C11" s="5">
        <v>7290000104676</v>
      </c>
      <c r="D11" s="6">
        <v>15</v>
      </c>
      <c r="E11" s="6">
        <v>15</v>
      </c>
      <c r="F11" s="6">
        <v>15</v>
      </c>
      <c r="G11" s="6">
        <v>15</v>
      </c>
      <c r="H11" s="6">
        <v>19.899999999999999</v>
      </c>
      <c r="I11" s="6">
        <v>15</v>
      </c>
      <c r="J11" s="6">
        <v>15</v>
      </c>
      <c r="K11" s="6">
        <v>15</v>
      </c>
      <c r="L11" s="6">
        <v>15</v>
      </c>
      <c r="M11" s="6">
        <v>15</v>
      </c>
      <c r="N11" s="6">
        <v>15.0765625</v>
      </c>
      <c r="O11" s="6">
        <v>15</v>
      </c>
      <c r="P11" s="6">
        <v>15</v>
      </c>
      <c r="Q11" s="6">
        <v>15</v>
      </c>
      <c r="R11" s="6">
        <v>14.93</v>
      </c>
      <c r="S11" s="6">
        <v>14.93</v>
      </c>
      <c r="T11" s="6">
        <v>14.93</v>
      </c>
      <c r="U11" s="6">
        <v>14.93</v>
      </c>
      <c r="V11" s="6">
        <v>14.93</v>
      </c>
      <c r="W11" s="6">
        <v>14.93</v>
      </c>
      <c r="X11" s="6">
        <v>14.93</v>
      </c>
      <c r="Y11" s="6">
        <v>14.93</v>
      </c>
      <c r="Z11" s="6">
        <v>14.93</v>
      </c>
      <c r="AA11" s="6">
        <v>14.93</v>
      </c>
      <c r="AB11" s="6">
        <v>15.090322580644999</v>
      </c>
      <c r="AC11" s="6">
        <v>14.93</v>
      </c>
      <c r="AD11" s="6">
        <v>14.93</v>
      </c>
      <c r="AE11" s="6">
        <v>14.93</v>
      </c>
      <c r="AF11" s="6">
        <v>14.93</v>
      </c>
      <c r="AG11" s="6">
        <v>14.93</v>
      </c>
      <c r="AH11" s="6">
        <v>14.93</v>
      </c>
      <c r="AI11" s="6">
        <v>14.93</v>
      </c>
      <c r="AJ11" s="6">
        <v>14.93</v>
      </c>
      <c r="AK11" s="6">
        <v>14.93</v>
      </c>
      <c r="AL11" s="6">
        <v>14.93</v>
      </c>
      <c r="AM11" s="6">
        <v>14.93</v>
      </c>
      <c r="AN11" s="6">
        <v>15.080606060606</v>
      </c>
      <c r="AO11" s="6">
        <v>14.93</v>
      </c>
      <c r="AP11" s="6">
        <v>14.93</v>
      </c>
      <c r="AQ11" s="6">
        <v>14.93</v>
      </c>
      <c r="AR11" s="6">
        <v>15</v>
      </c>
      <c r="AS11" s="6">
        <v>15</v>
      </c>
      <c r="AT11" s="6">
        <v>15</v>
      </c>
      <c r="AU11" s="6">
        <v>15</v>
      </c>
      <c r="AV11" s="6">
        <v>15</v>
      </c>
      <c r="AW11" s="6">
        <v>15</v>
      </c>
      <c r="AX11" s="6">
        <v>15.072058823529</v>
      </c>
      <c r="AY11" s="6">
        <v>14.93</v>
      </c>
      <c r="AZ11" s="6">
        <v>14.93</v>
      </c>
      <c r="BA11" s="6">
        <v>14.93</v>
      </c>
      <c r="BB11" s="6">
        <v>14.93</v>
      </c>
      <c r="BC11" s="6">
        <v>14.93</v>
      </c>
      <c r="BD11" s="6">
        <v>14.93</v>
      </c>
      <c r="BE11" s="6">
        <v>14.93</v>
      </c>
      <c r="BF11" s="6">
        <v>14.93</v>
      </c>
      <c r="BG11" s="6">
        <v>14.93</v>
      </c>
      <c r="BH11" s="6">
        <v>14.93</v>
      </c>
      <c r="BI11" s="6">
        <v>14.93</v>
      </c>
      <c r="BJ11" s="6">
        <v>14.93</v>
      </c>
      <c r="BK11" s="6">
        <v>14.93</v>
      </c>
      <c r="BL11" s="6">
        <v>14.93</v>
      </c>
      <c r="BM11" s="6">
        <v>14.93</v>
      </c>
      <c r="BN11" s="6">
        <v>14.93</v>
      </c>
      <c r="BO11" s="6">
        <v>14.93</v>
      </c>
      <c r="BP11" s="6">
        <v>14.93</v>
      </c>
      <c r="BQ11" s="6">
        <v>15.07</v>
      </c>
      <c r="BR11" s="6">
        <v>15.000999999999999</v>
      </c>
      <c r="BS11" s="6">
        <v>14.93</v>
      </c>
      <c r="BT11" s="6">
        <v>14.93</v>
      </c>
      <c r="BU11" s="6">
        <v>14.93</v>
      </c>
      <c r="BV11" s="6">
        <v>15.068055555556001</v>
      </c>
      <c r="BW11" s="6">
        <v>15.068055555556001</v>
      </c>
    </row>
    <row r="12" spans="1:77" x14ac:dyDescent="0.3">
      <c r="A12" s="1" t="s">
        <v>97</v>
      </c>
      <c r="B12" s="1" t="s">
        <v>13</v>
      </c>
      <c r="C12" s="5">
        <v>7290000104201</v>
      </c>
      <c r="D12" s="6">
        <v>19.899999999999999</v>
      </c>
      <c r="E12" s="6">
        <v>19.899999999999999</v>
      </c>
      <c r="F12" s="6">
        <v>19.899999999999999</v>
      </c>
      <c r="G12" s="6">
        <v>19.899999999999999</v>
      </c>
      <c r="H12" s="6">
        <v>19.899999999999999</v>
      </c>
      <c r="I12" s="6">
        <v>19.899999999999999</v>
      </c>
      <c r="J12" s="6">
        <v>19.899999999999999</v>
      </c>
      <c r="K12" s="6">
        <v>19.899999999999999</v>
      </c>
      <c r="L12" s="6">
        <v>19.899999999999999</v>
      </c>
      <c r="M12" s="6">
        <v>19.899999999999999</v>
      </c>
      <c r="N12" s="6">
        <v>19.899999999999999</v>
      </c>
      <c r="O12" s="6">
        <v>19.899999999999999</v>
      </c>
      <c r="P12" s="6">
        <v>19.899999999999999</v>
      </c>
      <c r="Q12" s="6">
        <v>19.899999999999999</v>
      </c>
      <c r="R12" s="6">
        <v>14.93</v>
      </c>
      <c r="S12" s="6">
        <v>14.93</v>
      </c>
      <c r="T12" s="6">
        <v>14.93</v>
      </c>
      <c r="U12" s="6">
        <v>14.93</v>
      </c>
      <c r="V12" s="6">
        <v>14.93</v>
      </c>
      <c r="W12" s="6">
        <v>14.93</v>
      </c>
      <c r="X12" s="6">
        <v>14.93</v>
      </c>
      <c r="Y12" s="6">
        <v>14.93</v>
      </c>
      <c r="Z12" s="6">
        <v>14.93</v>
      </c>
      <c r="AA12" s="6">
        <v>14.93</v>
      </c>
      <c r="AB12" s="6">
        <v>15.011475409836001</v>
      </c>
      <c r="AC12" s="6">
        <v>14.93</v>
      </c>
      <c r="AD12" s="6">
        <v>14.93</v>
      </c>
      <c r="AE12" s="6">
        <v>14.93</v>
      </c>
      <c r="AF12" s="6">
        <v>14.93</v>
      </c>
      <c r="AG12" s="6">
        <v>14.93</v>
      </c>
      <c r="AH12" s="6">
        <v>14.93</v>
      </c>
      <c r="AI12" s="6">
        <v>14.93</v>
      </c>
      <c r="AJ12" s="6">
        <v>14.93</v>
      </c>
      <c r="AK12" s="6">
        <v>14.93</v>
      </c>
      <c r="AL12" s="6">
        <v>14.93</v>
      </c>
      <c r="AM12" s="6">
        <v>14.93</v>
      </c>
      <c r="AN12" s="6">
        <v>14.93</v>
      </c>
      <c r="AO12" s="6">
        <v>14.93</v>
      </c>
      <c r="AP12" s="6">
        <v>14.93</v>
      </c>
      <c r="AQ12" s="6">
        <v>14.93</v>
      </c>
      <c r="AR12" s="6">
        <v>14.93</v>
      </c>
      <c r="AS12" s="6">
        <v>14.93</v>
      </c>
      <c r="AT12" s="6">
        <v>14.93</v>
      </c>
      <c r="AU12" s="6">
        <v>14.93</v>
      </c>
      <c r="AV12" s="6">
        <v>14.93</v>
      </c>
      <c r="AW12" s="6">
        <v>15.006461538462</v>
      </c>
      <c r="AX12" s="6">
        <v>19.899999999999999</v>
      </c>
      <c r="AY12" s="6">
        <v>14.93</v>
      </c>
      <c r="AZ12" s="6">
        <v>14.93</v>
      </c>
      <c r="BA12" s="6">
        <v>14.93</v>
      </c>
      <c r="BB12" s="6">
        <v>14.93</v>
      </c>
      <c r="BC12" s="6">
        <v>14.93</v>
      </c>
      <c r="BD12" s="6">
        <v>14.93</v>
      </c>
      <c r="BE12" s="6">
        <v>14.93</v>
      </c>
      <c r="BF12" s="6">
        <v>14.93</v>
      </c>
      <c r="BG12" s="6">
        <v>14.93</v>
      </c>
      <c r="BH12" s="6">
        <v>14.93</v>
      </c>
      <c r="BI12" s="6">
        <v>14.93</v>
      </c>
      <c r="BJ12" s="6">
        <v>14.93</v>
      </c>
      <c r="BK12" s="6">
        <v>14.93</v>
      </c>
      <c r="BL12" s="6">
        <v>14.93</v>
      </c>
      <c r="BM12" s="6">
        <v>14.93</v>
      </c>
      <c r="BN12" s="6">
        <v>14.93</v>
      </c>
      <c r="BO12" s="6">
        <v>14.93</v>
      </c>
      <c r="BP12" s="6">
        <v>14.93</v>
      </c>
      <c r="BQ12" s="6">
        <v>14.93</v>
      </c>
      <c r="BR12" s="6">
        <v>15.085312500000001</v>
      </c>
      <c r="BS12" s="6">
        <v>14.93</v>
      </c>
      <c r="BT12" s="6">
        <v>14.93</v>
      </c>
      <c r="BU12" s="6">
        <v>14.93</v>
      </c>
      <c r="BV12" s="6">
        <v>19.899999999999999</v>
      </c>
      <c r="BW12" s="6">
        <v>19.899999999999999</v>
      </c>
    </row>
    <row r="13" spans="1:77" x14ac:dyDescent="0.3">
      <c r="A13" s="1" t="s">
        <v>97</v>
      </c>
      <c r="B13" s="1" t="s">
        <v>14</v>
      </c>
      <c r="C13" s="5">
        <v>7290000107189</v>
      </c>
      <c r="D13" s="6">
        <v>24.7</v>
      </c>
      <c r="E13" s="6">
        <v>24.7</v>
      </c>
      <c r="F13" s="6">
        <v>24.7</v>
      </c>
      <c r="G13" s="6">
        <v>24.7</v>
      </c>
      <c r="H13" s="6">
        <v>24.7</v>
      </c>
      <c r="I13" s="6">
        <v>24.7</v>
      </c>
      <c r="J13" s="6">
        <v>24.7</v>
      </c>
      <c r="K13" s="6">
        <v>24.7</v>
      </c>
      <c r="L13" s="6">
        <v>24.7</v>
      </c>
      <c r="M13" s="6">
        <v>24.7</v>
      </c>
      <c r="N13" s="6">
        <v>24.7</v>
      </c>
      <c r="O13" s="6">
        <v>24.7</v>
      </c>
      <c r="P13" s="6">
        <v>24.7</v>
      </c>
      <c r="Q13" s="6">
        <v>24.7</v>
      </c>
      <c r="R13" s="6">
        <v>18.53</v>
      </c>
      <c r="S13" s="6">
        <v>18.53</v>
      </c>
      <c r="T13" s="6">
        <v>18.53</v>
      </c>
      <c r="U13" s="6">
        <v>18.53</v>
      </c>
      <c r="V13" s="6">
        <v>18.53</v>
      </c>
      <c r="W13" s="6">
        <v>18.53</v>
      </c>
      <c r="X13" s="6">
        <v>18.53</v>
      </c>
      <c r="Y13" s="6">
        <v>18.53</v>
      </c>
      <c r="Z13" s="6">
        <v>18.53</v>
      </c>
      <c r="AA13" s="6">
        <v>18.53</v>
      </c>
      <c r="AB13" s="6">
        <v>18.776800000000001</v>
      </c>
      <c r="AC13" s="6">
        <v>18.53</v>
      </c>
      <c r="AD13" s="6">
        <v>18.53</v>
      </c>
      <c r="AE13" s="6">
        <v>18.53</v>
      </c>
      <c r="AF13" s="6">
        <v>18.53</v>
      </c>
      <c r="AG13" s="6">
        <v>18.53</v>
      </c>
      <c r="AH13" s="6">
        <v>18.53</v>
      </c>
      <c r="AI13" s="6">
        <v>18.53</v>
      </c>
      <c r="AJ13" s="6">
        <v>18.53</v>
      </c>
      <c r="AK13" s="6">
        <v>18.53</v>
      </c>
      <c r="AL13" s="6">
        <v>18.53</v>
      </c>
      <c r="AM13" s="6">
        <v>18.53</v>
      </c>
      <c r="AN13" s="6">
        <v>18.987037037036998</v>
      </c>
      <c r="AO13" s="6">
        <v>18.53</v>
      </c>
      <c r="AP13" s="6">
        <v>18.53</v>
      </c>
      <c r="AQ13" s="6">
        <v>18.53</v>
      </c>
      <c r="AR13" s="6">
        <v>18.53</v>
      </c>
      <c r="AS13" s="6">
        <v>18.53</v>
      </c>
      <c r="AT13" s="6">
        <v>18.53</v>
      </c>
      <c r="AU13" s="6">
        <v>18.53</v>
      </c>
      <c r="AV13" s="6">
        <v>18.53</v>
      </c>
      <c r="AW13" s="6">
        <v>19.131951219512001</v>
      </c>
      <c r="AX13" s="6">
        <v>24.7</v>
      </c>
      <c r="AY13" s="6">
        <v>18.53</v>
      </c>
      <c r="AZ13" s="6">
        <v>18.53</v>
      </c>
      <c r="BA13" s="6">
        <v>18.53</v>
      </c>
      <c r="BB13" s="6">
        <v>18.53</v>
      </c>
      <c r="BC13" s="6">
        <v>18.53</v>
      </c>
      <c r="BD13" s="6">
        <v>19.390930232557999</v>
      </c>
      <c r="BE13" s="6">
        <v>18.53</v>
      </c>
      <c r="BF13" s="6">
        <v>18.53</v>
      </c>
      <c r="BG13" s="6">
        <v>18.53</v>
      </c>
      <c r="BH13" s="6">
        <v>18.53</v>
      </c>
      <c r="BI13" s="6">
        <v>18.53</v>
      </c>
      <c r="BJ13" s="6">
        <v>18.53</v>
      </c>
      <c r="BK13" s="6">
        <v>18.53</v>
      </c>
      <c r="BL13" s="6">
        <v>18.53</v>
      </c>
      <c r="BM13" s="6">
        <v>18.53</v>
      </c>
      <c r="BN13" s="6">
        <v>18.53</v>
      </c>
      <c r="BO13" s="6">
        <v>18.53</v>
      </c>
      <c r="BP13" s="6">
        <v>18.53</v>
      </c>
      <c r="BQ13" s="6">
        <v>18.863513513514</v>
      </c>
      <c r="BR13" s="6">
        <v>18.863513513514</v>
      </c>
      <c r="BS13" s="6">
        <v>18.53</v>
      </c>
      <c r="BT13" s="6">
        <v>18.53</v>
      </c>
      <c r="BU13" s="6">
        <v>18.53</v>
      </c>
      <c r="BV13" s="6">
        <v>24.7</v>
      </c>
      <c r="BW13" s="6">
        <v>24.7</v>
      </c>
    </row>
    <row r="14" spans="1:77" x14ac:dyDescent="0.3">
      <c r="A14" s="1" t="s">
        <v>97</v>
      </c>
      <c r="B14" s="1" t="s">
        <v>15</v>
      </c>
      <c r="C14" s="5">
        <v>7290000174099</v>
      </c>
      <c r="D14" s="6">
        <v>14.7</v>
      </c>
      <c r="E14" s="6">
        <v>14.7</v>
      </c>
      <c r="F14" s="6">
        <v>14.7</v>
      </c>
      <c r="G14" s="6">
        <v>14.7</v>
      </c>
      <c r="H14" s="6">
        <v>14.7</v>
      </c>
      <c r="I14" s="6">
        <v>14.7</v>
      </c>
      <c r="J14" s="6">
        <v>14.7</v>
      </c>
      <c r="K14" s="6">
        <v>14.7</v>
      </c>
      <c r="L14" s="6">
        <v>14.7</v>
      </c>
      <c r="M14" s="6">
        <v>14.7</v>
      </c>
      <c r="N14" s="6">
        <v>14.7</v>
      </c>
      <c r="O14" s="6">
        <v>14.7</v>
      </c>
      <c r="P14" s="6">
        <v>14.7</v>
      </c>
      <c r="Q14" s="6">
        <v>14.7</v>
      </c>
      <c r="R14" s="6">
        <v>14.7</v>
      </c>
      <c r="S14" s="6">
        <v>14.7</v>
      </c>
      <c r="T14" s="6">
        <v>14.7</v>
      </c>
      <c r="U14" s="6">
        <v>14.7</v>
      </c>
      <c r="V14" s="6">
        <v>14.7</v>
      </c>
      <c r="W14" s="6">
        <v>14.7</v>
      </c>
      <c r="X14" s="6">
        <v>14.7</v>
      </c>
      <c r="Y14" s="6">
        <v>14.7</v>
      </c>
      <c r="Z14" s="6">
        <v>14.7</v>
      </c>
      <c r="AA14" s="6">
        <v>14.7</v>
      </c>
      <c r="AB14" s="6">
        <v>14.7</v>
      </c>
      <c r="AC14" s="6">
        <v>14.7</v>
      </c>
      <c r="AD14" s="6">
        <v>14.7</v>
      </c>
      <c r="AE14" s="6">
        <v>14.7</v>
      </c>
      <c r="AF14" s="6">
        <v>14.7</v>
      </c>
      <c r="AG14" s="6">
        <v>14.7</v>
      </c>
      <c r="AH14" s="6">
        <v>14.7</v>
      </c>
      <c r="AI14" s="6">
        <v>14.7</v>
      </c>
      <c r="AJ14" s="6">
        <v>14.7</v>
      </c>
      <c r="AK14" s="6">
        <v>14.7</v>
      </c>
      <c r="AL14" s="6">
        <v>14.7</v>
      </c>
      <c r="AM14" s="6">
        <v>14.7</v>
      </c>
      <c r="AN14" s="6">
        <v>14.7</v>
      </c>
      <c r="AO14" s="6">
        <v>14.7</v>
      </c>
      <c r="AP14" s="6">
        <v>14.7</v>
      </c>
      <c r="AQ14" s="6">
        <v>14.7</v>
      </c>
      <c r="AR14" s="6">
        <v>14.7</v>
      </c>
      <c r="AS14" s="6">
        <v>14.7</v>
      </c>
      <c r="AT14" s="6">
        <v>14.7</v>
      </c>
      <c r="AU14" s="6">
        <v>14.7</v>
      </c>
      <c r="AV14" s="6">
        <v>14.7</v>
      </c>
      <c r="AW14" s="6">
        <v>14.7</v>
      </c>
      <c r="AX14" s="6">
        <v>14.7</v>
      </c>
      <c r="AY14" s="6">
        <v>14.7</v>
      </c>
      <c r="AZ14" s="6">
        <v>14.7</v>
      </c>
      <c r="BA14" s="6">
        <v>14.7</v>
      </c>
      <c r="BB14" s="6">
        <v>14.7</v>
      </c>
      <c r="BC14" s="6">
        <v>14.7</v>
      </c>
      <c r="BD14" s="6">
        <v>14.7</v>
      </c>
      <c r="BE14" s="6">
        <v>14.7</v>
      </c>
      <c r="BF14" s="6">
        <v>14.7</v>
      </c>
      <c r="BG14" s="6">
        <v>14.7</v>
      </c>
      <c r="BH14" s="6">
        <v>14.7</v>
      </c>
      <c r="BI14" s="6">
        <v>14.7</v>
      </c>
      <c r="BJ14" s="6">
        <v>14.7</v>
      </c>
      <c r="BK14" s="6">
        <v>14.7</v>
      </c>
      <c r="BL14" s="6">
        <v>14.7</v>
      </c>
      <c r="BM14" s="6">
        <v>14.7</v>
      </c>
      <c r="BN14" s="6">
        <v>14.7</v>
      </c>
      <c r="BO14" s="6">
        <v>14.7</v>
      </c>
      <c r="BP14" s="6">
        <v>14.7</v>
      </c>
      <c r="BQ14" s="6">
        <v>14.7</v>
      </c>
      <c r="BR14" s="6">
        <v>14.7</v>
      </c>
      <c r="BS14" s="6">
        <v>14.7</v>
      </c>
      <c r="BT14" s="6">
        <v>14.7</v>
      </c>
      <c r="BU14" s="6">
        <v>14.7</v>
      </c>
      <c r="BV14" s="6">
        <v>10.9</v>
      </c>
      <c r="BW14" s="6">
        <v>10.9</v>
      </c>
    </row>
    <row r="15" spans="1:77" x14ac:dyDescent="0.3">
      <c r="A15" s="1" t="s">
        <v>97</v>
      </c>
      <c r="B15" s="1" t="s">
        <v>16</v>
      </c>
      <c r="C15" s="5">
        <v>7290002824640</v>
      </c>
      <c r="D15" s="6">
        <v>5.43</v>
      </c>
      <c r="E15" s="6">
        <v>5.43</v>
      </c>
      <c r="F15" s="6">
        <v>5.43</v>
      </c>
      <c r="G15" s="6">
        <v>5.43</v>
      </c>
      <c r="H15" s="6">
        <v>5.43</v>
      </c>
      <c r="I15" s="6">
        <v>5.43</v>
      </c>
      <c r="J15" s="6">
        <v>5.43</v>
      </c>
      <c r="K15" s="6">
        <v>5.43</v>
      </c>
      <c r="L15" s="6">
        <v>5.43</v>
      </c>
      <c r="M15" s="6">
        <v>5.43</v>
      </c>
      <c r="N15" s="6">
        <v>5.43</v>
      </c>
      <c r="O15" s="6">
        <v>5.43</v>
      </c>
      <c r="P15" s="6">
        <v>5.43</v>
      </c>
      <c r="Q15" s="6">
        <v>5.43</v>
      </c>
      <c r="R15" s="6">
        <v>5.43</v>
      </c>
      <c r="S15" s="6">
        <v>5.43</v>
      </c>
      <c r="T15" s="6">
        <v>5.43</v>
      </c>
      <c r="U15" s="6">
        <v>5.43</v>
      </c>
      <c r="V15" s="6">
        <v>5.43</v>
      </c>
      <c r="W15" s="6">
        <v>5.43</v>
      </c>
      <c r="X15" s="6">
        <v>5.43</v>
      </c>
      <c r="Y15" s="6">
        <v>5.43</v>
      </c>
      <c r="Z15" s="6">
        <v>5.43</v>
      </c>
      <c r="AA15" s="6">
        <v>5.43</v>
      </c>
      <c r="AB15" s="6">
        <v>5.43</v>
      </c>
      <c r="AC15" s="6">
        <v>5.43</v>
      </c>
      <c r="AD15" s="6">
        <v>5.43</v>
      </c>
      <c r="AE15" s="6">
        <v>5.43</v>
      </c>
      <c r="AF15" s="6">
        <v>5.43</v>
      </c>
      <c r="AG15" s="6">
        <v>5.43</v>
      </c>
      <c r="AH15" s="6">
        <v>5.43</v>
      </c>
      <c r="AI15" s="6">
        <v>5.43</v>
      </c>
      <c r="AJ15" s="6">
        <v>5.43</v>
      </c>
      <c r="AK15" s="6">
        <v>5.43</v>
      </c>
      <c r="AL15" s="6">
        <v>5.43</v>
      </c>
      <c r="AM15" s="6">
        <v>5.43</v>
      </c>
      <c r="AN15" s="6">
        <v>5.43</v>
      </c>
      <c r="AO15" s="6">
        <v>5.43</v>
      </c>
      <c r="AP15" s="6">
        <v>5.43</v>
      </c>
      <c r="AQ15" s="6">
        <v>5.43</v>
      </c>
      <c r="AR15" s="6">
        <v>5.43</v>
      </c>
      <c r="AS15" s="6">
        <v>5.43</v>
      </c>
      <c r="AT15" s="6">
        <v>5.43</v>
      </c>
      <c r="AU15" s="6">
        <v>5.43</v>
      </c>
      <c r="AV15" s="6">
        <v>5.43</v>
      </c>
      <c r="AW15" s="6">
        <v>5.43</v>
      </c>
      <c r="AX15" s="6">
        <v>5.43</v>
      </c>
      <c r="AY15" s="6">
        <v>5.43</v>
      </c>
      <c r="AZ15" s="6">
        <v>5.43</v>
      </c>
      <c r="BA15" s="6">
        <v>5.43</v>
      </c>
      <c r="BB15" s="6">
        <v>5.43</v>
      </c>
      <c r="BC15" s="6">
        <v>5.43</v>
      </c>
      <c r="BD15" s="6">
        <v>5.43</v>
      </c>
      <c r="BE15" s="6">
        <v>5.43</v>
      </c>
      <c r="BF15" s="6">
        <v>5.43</v>
      </c>
      <c r="BG15" s="6">
        <v>5.43</v>
      </c>
      <c r="BH15" s="6">
        <v>5.43</v>
      </c>
      <c r="BI15" s="6">
        <v>5.43</v>
      </c>
      <c r="BJ15" s="6">
        <v>5.43</v>
      </c>
      <c r="BK15" s="6">
        <v>5.43</v>
      </c>
      <c r="BL15" s="6">
        <v>5.43</v>
      </c>
      <c r="BM15" s="6">
        <v>5.43</v>
      </c>
      <c r="BN15" s="6">
        <v>5.43</v>
      </c>
      <c r="BO15" s="6">
        <v>5.43</v>
      </c>
      <c r="BP15" s="6">
        <v>5.43</v>
      </c>
      <c r="BQ15" s="6">
        <v>5.43</v>
      </c>
      <c r="BR15" s="6">
        <v>5.43</v>
      </c>
      <c r="BS15" s="6">
        <v>5.43</v>
      </c>
      <c r="BT15" s="6">
        <v>5.43</v>
      </c>
      <c r="BU15" s="6">
        <v>5.43</v>
      </c>
      <c r="BV15" s="6">
        <v>5.43</v>
      </c>
      <c r="BW15" s="6">
        <v>5.43</v>
      </c>
    </row>
    <row r="16" spans="1:77" x14ac:dyDescent="0.3">
      <c r="A16" s="1" t="s">
        <v>97</v>
      </c>
      <c r="B16" s="1" t="s">
        <v>17</v>
      </c>
      <c r="C16" s="5">
        <v>7290000048185</v>
      </c>
      <c r="D16" s="6">
        <v>5.43</v>
      </c>
      <c r="E16" s="6">
        <v>5.43</v>
      </c>
      <c r="F16" s="6">
        <v>5.43</v>
      </c>
      <c r="G16" s="6">
        <v>5.43</v>
      </c>
      <c r="H16" s="6">
        <v>5.43</v>
      </c>
      <c r="I16" s="6">
        <v>5.43</v>
      </c>
      <c r="J16" s="6">
        <v>5.43</v>
      </c>
      <c r="K16" s="6">
        <v>5.43</v>
      </c>
      <c r="L16" s="6">
        <v>5.43</v>
      </c>
      <c r="M16" s="6">
        <v>5.43</v>
      </c>
      <c r="N16" s="6">
        <v>5.43</v>
      </c>
      <c r="O16" s="6">
        <v>5.43</v>
      </c>
      <c r="P16" s="6">
        <v>5.43</v>
      </c>
      <c r="Q16" s="6">
        <v>5.43</v>
      </c>
      <c r="R16" s="6">
        <v>5.43</v>
      </c>
      <c r="S16" s="6">
        <v>5.43</v>
      </c>
      <c r="T16" s="6">
        <v>5.43</v>
      </c>
      <c r="U16" s="6">
        <v>5.43</v>
      </c>
      <c r="V16" s="6">
        <v>5.43</v>
      </c>
      <c r="W16" s="6">
        <v>5.43</v>
      </c>
      <c r="X16" s="6">
        <v>5.43</v>
      </c>
      <c r="Y16" s="6">
        <v>5.43</v>
      </c>
      <c r="Z16" s="6">
        <v>5.43</v>
      </c>
      <c r="AA16" s="6">
        <v>5.43</v>
      </c>
      <c r="AB16" s="6">
        <v>5.43</v>
      </c>
      <c r="AC16" s="6">
        <v>5.43</v>
      </c>
      <c r="AD16" s="6">
        <v>5.43</v>
      </c>
      <c r="AE16" s="6">
        <v>5.43</v>
      </c>
      <c r="AF16" s="6">
        <v>5.43</v>
      </c>
      <c r="AG16" s="6">
        <v>5.43</v>
      </c>
      <c r="AH16" s="6">
        <v>5.43</v>
      </c>
      <c r="AI16" s="6">
        <v>5.43</v>
      </c>
      <c r="AJ16" s="6">
        <v>5.43</v>
      </c>
      <c r="AK16" s="6">
        <v>5.43</v>
      </c>
      <c r="AL16" s="6">
        <v>5.43</v>
      </c>
      <c r="AM16" s="6">
        <v>5.43</v>
      </c>
      <c r="AN16" s="6">
        <v>5.43</v>
      </c>
      <c r="AO16" s="6">
        <v>5.43</v>
      </c>
      <c r="AP16" s="6">
        <v>5.43</v>
      </c>
      <c r="AQ16" s="6">
        <v>5.43</v>
      </c>
      <c r="AR16" s="6">
        <v>5.43</v>
      </c>
      <c r="AS16" s="6">
        <v>5.43</v>
      </c>
      <c r="AT16" s="6">
        <v>5.43</v>
      </c>
      <c r="AU16" s="6">
        <v>5.43</v>
      </c>
      <c r="AV16" s="6">
        <v>5.43</v>
      </c>
      <c r="AW16" s="6">
        <v>5.43</v>
      </c>
      <c r="AX16" s="6">
        <v>5.43</v>
      </c>
      <c r="AY16" s="6">
        <v>5.43</v>
      </c>
      <c r="AZ16" s="6">
        <v>5.43</v>
      </c>
      <c r="BA16" s="6">
        <v>5.43</v>
      </c>
      <c r="BB16" s="6">
        <v>5.43</v>
      </c>
      <c r="BC16" s="6">
        <v>5.43</v>
      </c>
      <c r="BD16" s="6">
        <v>5.43</v>
      </c>
      <c r="BE16" s="6">
        <v>5.43</v>
      </c>
      <c r="BF16" s="6">
        <v>5.43</v>
      </c>
      <c r="BG16" s="6">
        <v>5.43</v>
      </c>
      <c r="BH16" s="6">
        <v>5.43</v>
      </c>
      <c r="BI16" s="6">
        <v>5.43</v>
      </c>
      <c r="BJ16" s="6">
        <v>5.43</v>
      </c>
      <c r="BK16" s="6">
        <v>5.43</v>
      </c>
      <c r="BL16" s="6">
        <v>5.43</v>
      </c>
      <c r="BM16" s="6">
        <v>5.43</v>
      </c>
      <c r="BN16" s="6">
        <v>5.43</v>
      </c>
      <c r="BO16" s="6">
        <v>5.43</v>
      </c>
      <c r="BP16" s="6">
        <v>5.43</v>
      </c>
      <c r="BQ16" s="6">
        <v>5.43</v>
      </c>
      <c r="BR16" s="6">
        <v>5.43</v>
      </c>
      <c r="BS16" s="6">
        <v>5.43</v>
      </c>
      <c r="BT16" s="6">
        <v>5.43</v>
      </c>
      <c r="BU16" s="6">
        <v>5.43</v>
      </c>
      <c r="BV16" s="6">
        <v>5.43</v>
      </c>
      <c r="BW16" s="6">
        <v>5.43</v>
      </c>
    </row>
    <row r="17" spans="1:75" x14ac:dyDescent="0.3">
      <c r="A17" s="1" t="s">
        <v>97</v>
      </c>
      <c r="B17" s="1" t="s">
        <v>18</v>
      </c>
      <c r="C17" s="5">
        <v>7290004127800</v>
      </c>
      <c r="D17" s="6">
        <v>10.86</v>
      </c>
      <c r="E17" s="6">
        <v>10.86</v>
      </c>
      <c r="F17" s="6">
        <v>10.86</v>
      </c>
      <c r="G17" s="6">
        <v>10.86</v>
      </c>
      <c r="H17" s="6">
        <v>10.86</v>
      </c>
      <c r="I17" s="6">
        <v>10.86</v>
      </c>
      <c r="J17" s="6">
        <v>10.86</v>
      </c>
      <c r="K17" s="6">
        <v>10.86</v>
      </c>
      <c r="L17" s="6">
        <v>10.86</v>
      </c>
      <c r="M17" s="6">
        <v>10.86</v>
      </c>
      <c r="N17" s="6">
        <v>10.86</v>
      </c>
      <c r="O17" s="6">
        <v>10.86</v>
      </c>
      <c r="P17" s="6">
        <v>10.86</v>
      </c>
      <c r="Q17" s="6">
        <v>10.86</v>
      </c>
      <c r="R17" s="6">
        <v>10.86</v>
      </c>
      <c r="S17" s="6">
        <v>10.86</v>
      </c>
      <c r="T17" s="6">
        <v>10.86</v>
      </c>
      <c r="U17" s="6">
        <v>10.86</v>
      </c>
      <c r="V17" s="6">
        <v>10.86</v>
      </c>
      <c r="W17" s="6">
        <v>10.86</v>
      </c>
      <c r="X17" s="6">
        <v>10.86</v>
      </c>
      <c r="Y17" s="6">
        <v>10.86</v>
      </c>
      <c r="Z17" s="6">
        <v>10.86</v>
      </c>
      <c r="AA17" s="6">
        <v>10.86</v>
      </c>
      <c r="AB17" s="6">
        <v>10.86</v>
      </c>
      <c r="AC17" s="6">
        <v>10.86</v>
      </c>
      <c r="AD17" s="6">
        <v>10.86</v>
      </c>
      <c r="AE17" s="6">
        <v>10.86</v>
      </c>
      <c r="AF17" s="6">
        <v>10.86</v>
      </c>
      <c r="AG17" s="6">
        <v>10.86</v>
      </c>
      <c r="AH17" s="6">
        <v>10.86</v>
      </c>
      <c r="AI17" s="6">
        <v>10.86</v>
      </c>
      <c r="AJ17" s="6">
        <v>10.86</v>
      </c>
      <c r="AK17" s="6">
        <v>10.86</v>
      </c>
      <c r="AL17" s="6">
        <v>10.86</v>
      </c>
      <c r="AM17" s="6">
        <v>10.86</v>
      </c>
      <c r="AN17" s="6">
        <v>10.86</v>
      </c>
      <c r="AO17" s="6">
        <v>10.86</v>
      </c>
      <c r="AP17" s="6">
        <v>10.86</v>
      </c>
      <c r="AQ17" s="6">
        <v>10.86</v>
      </c>
      <c r="AR17" s="6">
        <v>10.86</v>
      </c>
      <c r="AS17" s="6">
        <v>10.86</v>
      </c>
      <c r="AT17" s="6">
        <v>10.86</v>
      </c>
      <c r="AU17" s="6">
        <v>10.86</v>
      </c>
      <c r="AV17" s="6">
        <v>10.86</v>
      </c>
      <c r="AW17" s="6">
        <v>10.86</v>
      </c>
      <c r="AX17" s="6">
        <v>10.86</v>
      </c>
      <c r="AY17" s="6">
        <v>10.86</v>
      </c>
      <c r="AZ17" s="6">
        <v>10.86</v>
      </c>
      <c r="BA17" s="6">
        <v>10.86</v>
      </c>
      <c r="BB17" s="6">
        <v>10.86</v>
      </c>
      <c r="BC17" s="6">
        <v>10.86</v>
      </c>
      <c r="BD17" s="6">
        <v>10.86</v>
      </c>
      <c r="BE17" s="6">
        <v>10.86</v>
      </c>
      <c r="BF17" s="6">
        <v>10.86</v>
      </c>
      <c r="BG17" s="6">
        <v>10.86</v>
      </c>
      <c r="BH17" s="6">
        <v>10.86</v>
      </c>
      <c r="BI17" s="6">
        <v>10.86</v>
      </c>
      <c r="BJ17" s="6">
        <v>10.86</v>
      </c>
      <c r="BK17" s="6">
        <v>10.86</v>
      </c>
      <c r="BL17" s="6">
        <v>10.86</v>
      </c>
      <c r="BM17" s="6">
        <v>10.86</v>
      </c>
      <c r="BN17" s="6">
        <v>10.86</v>
      </c>
      <c r="BO17" s="6">
        <v>10.86</v>
      </c>
      <c r="BP17" s="6">
        <v>10.86</v>
      </c>
      <c r="BQ17" s="6">
        <v>10.86</v>
      </c>
      <c r="BR17" s="6">
        <v>10.86</v>
      </c>
      <c r="BS17" s="6">
        <v>10.86</v>
      </c>
      <c r="BT17" s="6">
        <v>10.86</v>
      </c>
      <c r="BU17" s="6">
        <v>10.86</v>
      </c>
      <c r="BV17" s="6">
        <v>10.86</v>
      </c>
      <c r="BW17" s="6">
        <v>10.86</v>
      </c>
    </row>
    <row r="18" spans="1:75" x14ac:dyDescent="0.3">
      <c r="A18" s="1" t="s">
        <v>97</v>
      </c>
      <c r="B18" s="1" t="s">
        <v>19</v>
      </c>
      <c r="C18" s="5">
        <v>7290002824183</v>
      </c>
      <c r="D18" s="6">
        <v>10.86</v>
      </c>
      <c r="E18" s="6">
        <v>10.86</v>
      </c>
      <c r="F18" s="6">
        <v>10.86</v>
      </c>
      <c r="G18" s="6">
        <v>10.86</v>
      </c>
      <c r="H18" s="6">
        <v>10.86</v>
      </c>
      <c r="I18" s="6">
        <v>10.86</v>
      </c>
      <c r="J18" s="6">
        <v>10.86</v>
      </c>
      <c r="K18" s="6">
        <v>10.86</v>
      </c>
      <c r="L18" s="6">
        <v>10.86</v>
      </c>
      <c r="M18" s="6">
        <v>10.86</v>
      </c>
      <c r="N18" s="6">
        <v>10.86</v>
      </c>
      <c r="O18" s="6">
        <v>10.86</v>
      </c>
      <c r="P18" s="6">
        <v>10.86</v>
      </c>
      <c r="Q18" s="6">
        <v>10.86</v>
      </c>
      <c r="R18" s="6">
        <v>10.86</v>
      </c>
      <c r="S18" s="6">
        <v>10.86</v>
      </c>
      <c r="T18" s="6">
        <v>10.86</v>
      </c>
      <c r="U18" s="6">
        <v>10.86</v>
      </c>
      <c r="V18" s="6">
        <v>10.86</v>
      </c>
      <c r="W18" s="6">
        <v>10.86</v>
      </c>
      <c r="X18" s="6">
        <v>10.86</v>
      </c>
      <c r="Y18" s="6">
        <v>10.86</v>
      </c>
      <c r="Z18" s="6">
        <v>10.86</v>
      </c>
      <c r="AA18" s="6">
        <v>10.86</v>
      </c>
      <c r="AB18" s="6">
        <v>10.86</v>
      </c>
      <c r="AC18" s="6">
        <v>10.86</v>
      </c>
      <c r="AD18" s="6">
        <v>10.86</v>
      </c>
      <c r="AE18" s="6">
        <v>10.86</v>
      </c>
      <c r="AF18" s="6">
        <v>10.86</v>
      </c>
      <c r="AG18" s="6">
        <v>10.86</v>
      </c>
      <c r="AH18" s="6">
        <v>10.86</v>
      </c>
      <c r="AI18" s="6">
        <v>10.86</v>
      </c>
      <c r="AJ18" s="6">
        <v>10.86</v>
      </c>
      <c r="AK18" s="6">
        <v>10.86</v>
      </c>
      <c r="AL18" s="6">
        <v>10.86</v>
      </c>
      <c r="AM18" s="6">
        <v>10.86</v>
      </c>
      <c r="AN18" s="6">
        <v>10.86</v>
      </c>
      <c r="AO18" s="6">
        <v>10.86</v>
      </c>
      <c r="AP18" s="6">
        <v>10.86</v>
      </c>
      <c r="AQ18" s="6">
        <v>10.86</v>
      </c>
      <c r="AR18" s="6">
        <v>10.86</v>
      </c>
      <c r="AS18" s="6">
        <v>10.86</v>
      </c>
      <c r="AT18" s="6">
        <v>10.86</v>
      </c>
      <c r="AU18" s="6">
        <v>10.86</v>
      </c>
      <c r="AV18" s="6">
        <v>10.86</v>
      </c>
      <c r="AW18" s="6">
        <v>10.86</v>
      </c>
      <c r="AX18" s="6">
        <v>10.86</v>
      </c>
      <c r="AY18" s="6">
        <v>10.86</v>
      </c>
      <c r="AZ18" s="6">
        <v>10.86</v>
      </c>
      <c r="BA18" s="6">
        <v>10.86</v>
      </c>
      <c r="BB18" s="6">
        <v>10.86</v>
      </c>
      <c r="BC18" s="6">
        <v>10.86</v>
      </c>
      <c r="BD18" s="6">
        <v>10.86</v>
      </c>
      <c r="BE18" s="6">
        <v>10.86</v>
      </c>
      <c r="BF18" s="6">
        <v>10.86</v>
      </c>
      <c r="BG18" s="6">
        <v>10.86</v>
      </c>
      <c r="BH18" s="6">
        <v>10.86</v>
      </c>
      <c r="BI18" s="6">
        <v>10.86</v>
      </c>
      <c r="BJ18" s="6">
        <v>10.86</v>
      </c>
      <c r="BK18" s="6">
        <v>10.86</v>
      </c>
      <c r="BL18" s="6">
        <v>10.86</v>
      </c>
      <c r="BM18" s="6">
        <v>10.86</v>
      </c>
      <c r="BN18" s="6">
        <v>10.86</v>
      </c>
      <c r="BO18" s="6">
        <v>10.86</v>
      </c>
      <c r="BP18" s="6">
        <v>10.86</v>
      </c>
      <c r="BQ18" s="6">
        <v>10.86</v>
      </c>
      <c r="BR18" s="6">
        <v>10.86</v>
      </c>
      <c r="BS18" s="6">
        <v>10.86</v>
      </c>
      <c r="BT18" s="6">
        <v>10.86</v>
      </c>
      <c r="BU18" s="6">
        <v>10.86</v>
      </c>
      <c r="BV18" s="6">
        <v>10.86</v>
      </c>
      <c r="BW18" s="6">
        <v>10.86</v>
      </c>
    </row>
    <row r="19" spans="1:75" x14ac:dyDescent="0.3">
      <c r="A19" s="1" t="s">
        <v>97</v>
      </c>
      <c r="B19" s="1" t="s">
        <v>20</v>
      </c>
      <c r="C19" s="5">
        <v>7290106574977</v>
      </c>
      <c r="D19" s="6">
        <v>12.5</v>
      </c>
      <c r="E19" s="6">
        <v>12.5</v>
      </c>
      <c r="F19" s="6">
        <v>12.5</v>
      </c>
      <c r="G19" s="6">
        <v>12.5</v>
      </c>
      <c r="H19" s="6">
        <v>12.5</v>
      </c>
      <c r="I19" s="6">
        <v>12.5</v>
      </c>
      <c r="J19" s="6">
        <v>12.5</v>
      </c>
      <c r="K19" s="6">
        <v>12.5</v>
      </c>
      <c r="L19" s="6">
        <v>12.5</v>
      </c>
      <c r="M19" s="6">
        <v>12.5</v>
      </c>
      <c r="N19" s="6">
        <v>12.5</v>
      </c>
      <c r="O19" s="6">
        <v>12.5</v>
      </c>
      <c r="P19" s="6">
        <v>12.5</v>
      </c>
      <c r="Q19" s="6">
        <v>12.5</v>
      </c>
      <c r="R19" s="6">
        <v>12.5</v>
      </c>
      <c r="S19" s="6">
        <v>12.5</v>
      </c>
      <c r="T19" s="6">
        <v>12.5</v>
      </c>
      <c r="U19" s="6">
        <v>12.5</v>
      </c>
      <c r="V19" s="6">
        <v>12.5</v>
      </c>
      <c r="W19" s="6">
        <v>12.5</v>
      </c>
      <c r="X19" s="6">
        <v>12.5</v>
      </c>
      <c r="Y19" s="6">
        <v>12.5</v>
      </c>
      <c r="Z19" s="6">
        <v>12.5</v>
      </c>
      <c r="AA19" s="6">
        <v>12.5</v>
      </c>
      <c r="AB19" s="6">
        <v>12.5</v>
      </c>
      <c r="AC19" s="6">
        <v>12.5</v>
      </c>
      <c r="AD19" s="6">
        <v>12.5</v>
      </c>
      <c r="AE19" s="6">
        <v>12.5</v>
      </c>
      <c r="AF19" s="6">
        <v>12.5</v>
      </c>
      <c r="AG19" s="6">
        <v>12.5</v>
      </c>
      <c r="AH19" s="6">
        <v>12.5</v>
      </c>
      <c r="AI19" s="6">
        <v>12.5</v>
      </c>
      <c r="AJ19" s="6">
        <v>12.5</v>
      </c>
      <c r="AK19" s="6">
        <v>12.5</v>
      </c>
      <c r="AL19" s="6">
        <v>12.5</v>
      </c>
      <c r="AM19" s="6">
        <v>12.5</v>
      </c>
      <c r="AN19" s="6">
        <v>12.5</v>
      </c>
      <c r="AO19" s="6">
        <v>12.5</v>
      </c>
      <c r="AP19" s="6">
        <v>12.5</v>
      </c>
      <c r="AQ19" s="6">
        <v>12.5</v>
      </c>
      <c r="AR19" s="6">
        <v>12.5</v>
      </c>
      <c r="AS19" s="6">
        <v>12.5</v>
      </c>
      <c r="AT19" s="6">
        <v>12.5</v>
      </c>
      <c r="AU19" s="6">
        <v>12.5</v>
      </c>
      <c r="AV19" s="6">
        <v>12.5</v>
      </c>
      <c r="AW19" s="6">
        <v>12.5</v>
      </c>
      <c r="AX19" s="6">
        <v>12.5</v>
      </c>
      <c r="AY19" s="6">
        <v>12.5</v>
      </c>
      <c r="AZ19" s="6">
        <v>12.5</v>
      </c>
      <c r="BA19" s="6">
        <v>12.5</v>
      </c>
      <c r="BB19" s="6">
        <v>12.5</v>
      </c>
      <c r="BC19" s="6">
        <v>12.5</v>
      </c>
      <c r="BD19" s="6">
        <v>12.5</v>
      </c>
      <c r="BE19" s="6">
        <v>12.5</v>
      </c>
      <c r="BF19" s="6">
        <v>12.5</v>
      </c>
      <c r="BG19" s="6">
        <v>12.5</v>
      </c>
      <c r="BH19" s="6">
        <v>12.5</v>
      </c>
      <c r="BI19" s="6">
        <v>12.5</v>
      </c>
      <c r="BJ19" s="6">
        <v>12.5</v>
      </c>
      <c r="BK19" s="6">
        <v>12.5</v>
      </c>
      <c r="BL19" s="6">
        <v>12.5</v>
      </c>
      <c r="BM19" s="6">
        <v>12.5</v>
      </c>
      <c r="BN19" s="6">
        <v>12.5</v>
      </c>
      <c r="BO19" s="6">
        <v>12.5</v>
      </c>
      <c r="BP19" s="6">
        <v>12.5</v>
      </c>
      <c r="BQ19" s="6">
        <v>12.5</v>
      </c>
      <c r="BR19" s="6">
        <v>12.5</v>
      </c>
      <c r="BS19" s="6">
        <v>12.5</v>
      </c>
      <c r="BT19" s="6">
        <v>12.5</v>
      </c>
      <c r="BU19" s="6">
        <v>12.5</v>
      </c>
      <c r="BV19" s="6">
        <v>12.5</v>
      </c>
      <c r="BW19" s="6">
        <v>12.5</v>
      </c>
    </row>
    <row r="20" spans="1:75" x14ac:dyDescent="0.3">
      <c r="A20" s="1" t="s">
        <v>97</v>
      </c>
      <c r="B20" s="1" t="s">
        <v>21</v>
      </c>
      <c r="C20" s="5">
        <v>7290000076133</v>
      </c>
      <c r="D20" s="6">
        <v>12.5</v>
      </c>
      <c r="E20" s="6">
        <v>12.5</v>
      </c>
      <c r="F20" s="6">
        <v>12.5</v>
      </c>
      <c r="G20" s="6">
        <v>12.5</v>
      </c>
      <c r="H20" s="6">
        <v>12.5</v>
      </c>
      <c r="I20" s="6">
        <v>12.5</v>
      </c>
      <c r="J20" s="6">
        <v>12.5</v>
      </c>
      <c r="K20" s="6">
        <v>12.5</v>
      </c>
      <c r="L20" s="6">
        <v>12.5</v>
      </c>
      <c r="M20" s="6">
        <v>12.5</v>
      </c>
      <c r="N20" s="6">
        <v>12.5</v>
      </c>
      <c r="O20" s="6">
        <v>12.5</v>
      </c>
      <c r="P20" s="6">
        <v>12.5</v>
      </c>
      <c r="Q20" s="6">
        <v>12.5</v>
      </c>
      <c r="R20" s="6">
        <v>12.5</v>
      </c>
      <c r="S20" s="6">
        <v>12.5</v>
      </c>
      <c r="T20" s="6">
        <v>12.5</v>
      </c>
      <c r="U20" s="6">
        <v>12.5</v>
      </c>
      <c r="V20" s="6">
        <v>12.5</v>
      </c>
      <c r="W20" s="6">
        <v>12.5</v>
      </c>
      <c r="X20" s="6">
        <v>12.5</v>
      </c>
      <c r="Y20" s="6">
        <v>12.5</v>
      </c>
      <c r="Z20" s="6">
        <v>12.5</v>
      </c>
      <c r="AA20" s="6">
        <v>12.5</v>
      </c>
      <c r="AB20" s="6">
        <v>12.5</v>
      </c>
      <c r="AC20" s="6">
        <v>12.5</v>
      </c>
      <c r="AD20" s="6">
        <v>12.5</v>
      </c>
      <c r="AE20" s="6">
        <v>12.5</v>
      </c>
      <c r="AF20" s="6">
        <v>12.5</v>
      </c>
      <c r="AG20" s="6">
        <v>12.5</v>
      </c>
      <c r="AH20" s="6">
        <v>12.5</v>
      </c>
      <c r="AI20" s="6">
        <v>12.5</v>
      </c>
      <c r="AJ20" s="6">
        <v>12.5</v>
      </c>
      <c r="AK20" s="6">
        <v>12.5</v>
      </c>
      <c r="AL20" s="6">
        <v>12.5</v>
      </c>
      <c r="AM20" s="6">
        <v>12.5</v>
      </c>
      <c r="AN20" s="6">
        <v>12.5</v>
      </c>
      <c r="AO20" s="6">
        <v>12.5</v>
      </c>
      <c r="AP20" s="6">
        <v>12.5</v>
      </c>
      <c r="AQ20" s="6">
        <v>12.5</v>
      </c>
      <c r="AR20" s="6">
        <v>12.5</v>
      </c>
      <c r="AS20" s="6">
        <v>12.5</v>
      </c>
      <c r="AT20" s="6">
        <v>12.5</v>
      </c>
      <c r="AU20" s="6">
        <v>12.5</v>
      </c>
      <c r="AV20" s="6">
        <v>12.5</v>
      </c>
      <c r="AW20" s="6">
        <v>12.5</v>
      </c>
      <c r="AX20" s="6">
        <v>12.5</v>
      </c>
      <c r="AY20" s="6">
        <v>12.5</v>
      </c>
      <c r="AZ20" s="6">
        <v>12.5</v>
      </c>
      <c r="BA20" s="6">
        <v>12.5</v>
      </c>
      <c r="BB20" s="6">
        <v>12.5</v>
      </c>
      <c r="BC20" s="6">
        <v>12.5</v>
      </c>
      <c r="BD20" s="6">
        <v>12.5</v>
      </c>
      <c r="BE20" s="6">
        <v>12.5</v>
      </c>
      <c r="BF20" s="6">
        <v>12.5</v>
      </c>
      <c r="BG20" s="6">
        <v>12.5</v>
      </c>
      <c r="BH20" s="6">
        <v>12.5</v>
      </c>
      <c r="BI20" s="6">
        <v>12.5</v>
      </c>
      <c r="BJ20" s="6">
        <v>12.5</v>
      </c>
      <c r="BK20" s="6">
        <v>12.5</v>
      </c>
      <c r="BL20" s="6">
        <v>12.5</v>
      </c>
      <c r="BM20" s="6">
        <v>12.5</v>
      </c>
      <c r="BN20" s="6">
        <v>12.5</v>
      </c>
      <c r="BO20" s="6">
        <v>12.5</v>
      </c>
      <c r="BP20" s="6">
        <v>12.5</v>
      </c>
      <c r="BQ20" s="6">
        <v>12.5</v>
      </c>
      <c r="BR20" s="6">
        <v>12.5</v>
      </c>
      <c r="BS20" s="6">
        <v>12.5</v>
      </c>
      <c r="BT20" s="6">
        <v>12.5</v>
      </c>
      <c r="BU20" s="6">
        <v>12.5</v>
      </c>
      <c r="BV20" s="6">
        <v>12.5</v>
      </c>
      <c r="BW20" s="6">
        <v>12.5</v>
      </c>
    </row>
    <row r="21" spans="1:75" x14ac:dyDescent="0.3">
      <c r="A21" s="1" t="s">
        <v>97</v>
      </c>
      <c r="B21" s="1" t="s">
        <v>22</v>
      </c>
      <c r="C21" s="5">
        <v>7290000211442</v>
      </c>
      <c r="D21" s="6">
        <v>11.5</v>
      </c>
      <c r="E21" s="6">
        <v>11.5</v>
      </c>
      <c r="F21" s="6">
        <v>11.5</v>
      </c>
      <c r="G21" s="6">
        <v>11.5</v>
      </c>
      <c r="H21" s="6">
        <v>11.5</v>
      </c>
      <c r="I21" s="6">
        <v>11.5</v>
      </c>
      <c r="J21" s="6">
        <v>11.5</v>
      </c>
      <c r="K21" s="6">
        <v>11.5</v>
      </c>
      <c r="L21" s="6">
        <v>11.5</v>
      </c>
      <c r="M21" s="6">
        <v>11.5</v>
      </c>
      <c r="N21" s="6">
        <v>11.5</v>
      </c>
      <c r="O21" s="6">
        <v>11.5</v>
      </c>
      <c r="P21" s="6">
        <v>11.5</v>
      </c>
      <c r="Q21" s="6">
        <v>11.5</v>
      </c>
      <c r="R21" s="6">
        <v>10</v>
      </c>
      <c r="S21" s="6">
        <v>10</v>
      </c>
      <c r="T21" s="6">
        <v>10</v>
      </c>
      <c r="U21" s="6">
        <v>10</v>
      </c>
      <c r="V21" s="6">
        <v>10</v>
      </c>
      <c r="W21" s="6">
        <v>10</v>
      </c>
      <c r="X21" s="6">
        <v>10</v>
      </c>
      <c r="Y21" s="6">
        <v>10</v>
      </c>
      <c r="Z21" s="6">
        <v>10</v>
      </c>
      <c r="AA21" s="6">
        <v>10</v>
      </c>
      <c r="AB21" s="6">
        <v>10</v>
      </c>
      <c r="AC21" s="6">
        <v>10</v>
      </c>
      <c r="AD21" s="6">
        <v>10</v>
      </c>
      <c r="AE21" s="6">
        <v>10</v>
      </c>
      <c r="AF21" s="6">
        <v>10</v>
      </c>
      <c r="AG21" s="6">
        <v>10</v>
      </c>
      <c r="AH21" s="6">
        <v>10</v>
      </c>
      <c r="AI21" s="6">
        <v>10</v>
      </c>
      <c r="AJ21" s="6">
        <v>10</v>
      </c>
      <c r="AK21" s="6">
        <v>10</v>
      </c>
      <c r="AL21" s="6">
        <v>10</v>
      </c>
      <c r="AM21" s="6">
        <v>10</v>
      </c>
      <c r="AN21" s="6">
        <v>10</v>
      </c>
      <c r="AO21" s="6">
        <v>10</v>
      </c>
      <c r="AP21" s="6">
        <v>10</v>
      </c>
      <c r="AQ21" s="6">
        <v>10</v>
      </c>
      <c r="AR21" s="6">
        <v>10</v>
      </c>
      <c r="AS21" s="6">
        <v>10</v>
      </c>
      <c r="AT21" s="6">
        <v>10</v>
      </c>
      <c r="AU21" s="6">
        <v>10</v>
      </c>
      <c r="AV21" s="6">
        <v>10</v>
      </c>
      <c r="AW21" s="6">
        <v>10</v>
      </c>
      <c r="AX21" s="6">
        <v>11.49</v>
      </c>
      <c r="AY21" s="6">
        <v>10</v>
      </c>
      <c r="AZ21" s="6">
        <v>10</v>
      </c>
      <c r="BA21" s="6">
        <v>10</v>
      </c>
      <c r="BB21" s="6">
        <v>10</v>
      </c>
      <c r="BC21" s="6">
        <v>10</v>
      </c>
      <c r="BD21" s="6">
        <v>10</v>
      </c>
      <c r="BE21" s="6">
        <v>10</v>
      </c>
      <c r="BF21" s="6">
        <v>10</v>
      </c>
      <c r="BG21" s="6">
        <v>10</v>
      </c>
      <c r="BH21" s="6">
        <v>10</v>
      </c>
      <c r="BI21" s="6">
        <v>10</v>
      </c>
      <c r="BJ21" s="6">
        <v>10</v>
      </c>
      <c r="BK21" s="6">
        <v>10</v>
      </c>
      <c r="BL21" s="6">
        <v>10</v>
      </c>
      <c r="BM21" s="6">
        <v>10</v>
      </c>
      <c r="BN21" s="6">
        <v>10</v>
      </c>
      <c r="BO21" s="6">
        <v>10</v>
      </c>
      <c r="BP21" s="6">
        <v>10</v>
      </c>
      <c r="BQ21" s="6">
        <v>10</v>
      </c>
      <c r="BR21" s="6">
        <v>10</v>
      </c>
      <c r="BS21" s="6">
        <v>10</v>
      </c>
      <c r="BT21" s="6">
        <v>10</v>
      </c>
      <c r="BU21" s="6">
        <v>10</v>
      </c>
      <c r="BV21" s="6">
        <v>11.5</v>
      </c>
      <c r="BW21" s="6">
        <v>11.5</v>
      </c>
    </row>
    <row r="22" spans="1:75" x14ac:dyDescent="0.3">
      <c r="A22" s="1" t="s">
        <v>97</v>
      </c>
      <c r="B22" s="1" t="s">
        <v>23</v>
      </c>
      <c r="C22" s="5">
        <v>7290003643004</v>
      </c>
      <c r="D22" s="6">
        <v>16.5</v>
      </c>
      <c r="E22" s="6">
        <v>16.5</v>
      </c>
      <c r="F22" s="6">
        <v>16.5</v>
      </c>
      <c r="G22" s="6">
        <v>16.5</v>
      </c>
      <c r="H22" s="6">
        <v>16.5</v>
      </c>
      <c r="I22" s="6">
        <v>16.5</v>
      </c>
      <c r="J22" s="6">
        <v>16.5</v>
      </c>
      <c r="K22" s="6">
        <v>16.5</v>
      </c>
      <c r="L22" s="6">
        <v>16.5</v>
      </c>
      <c r="M22" s="6">
        <v>16.5</v>
      </c>
      <c r="N22" s="6">
        <v>16.5</v>
      </c>
      <c r="O22" s="6">
        <v>16.5</v>
      </c>
      <c r="P22" s="6">
        <v>16.5</v>
      </c>
      <c r="Q22" s="6">
        <v>16.5</v>
      </c>
      <c r="R22" s="6">
        <v>16.5</v>
      </c>
      <c r="S22" s="6">
        <v>16.5</v>
      </c>
      <c r="T22" s="6">
        <v>16.5</v>
      </c>
      <c r="U22" s="6">
        <v>16.5</v>
      </c>
      <c r="V22" s="6">
        <v>16.5</v>
      </c>
      <c r="W22" s="6">
        <v>16.5</v>
      </c>
      <c r="X22" s="6">
        <v>16.5</v>
      </c>
      <c r="Y22" s="6">
        <v>16.5</v>
      </c>
      <c r="Z22" s="6">
        <v>16.5</v>
      </c>
      <c r="AA22" s="6">
        <v>16.5</v>
      </c>
      <c r="AB22" s="6">
        <v>16.5</v>
      </c>
      <c r="AC22" s="6">
        <v>16.5</v>
      </c>
      <c r="AD22" s="6">
        <v>16.5</v>
      </c>
      <c r="AE22" s="6">
        <v>16.5</v>
      </c>
      <c r="AF22" s="6">
        <v>16.5</v>
      </c>
      <c r="AG22" s="6">
        <v>16.5</v>
      </c>
      <c r="AH22" s="6">
        <v>16.5</v>
      </c>
      <c r="AI22" s="6">
        <v>16.5</v>
      </c>
      <c r="AJ22" s="6">
        <v>16.5</v>
      </c>
      <c r="AK22" s="6">
        <v>16.5</v>
      </c>
      <c r="AL22" s="6">
        <v>16.5</v>
      </c>
      <c r="AM22" s="6">
        <v>16.5</v>
      </c>
      <c r="AN22" s="6">
        <v>16.5</v>
      </c>
      <c r="AO22" s="6">
        <v>16.5</v>
      </c>
      <c r="AP22" s="6">
        <v>16.5</v>
      </c>
      <c r="AQ22" s="6">
        <v>16.5</v>
      </c>
      <c r="AR22" s="6">
        <v>16.5</v>
      </c>
      <c r="AS22" s="6">
        <v>16.5</v>
      </c>
      <c r="AT22" s="6">
        <v>16.5</v>
      </c>
      <c r="AU22" s="6">
        <v>16.5</v>
      </c>
      <c r="AV22" s="6">
        <v>16.5</v>
      </c>
      <c r="AW22" s="6">
        <v>16.5</v>
      </c>
      <c r="AX22" s="6">
        <v>16.5</v>
      </c>
      <c r="AY22" s="6">
        <v>16.5</v>
      </c>
      <c r="AZ22" s="6">
        <v>16.5</v>
      </c>
      <c r="BA22" s="6">
        <v>16.5</v>
      </c>
      <c r="BB22" s="6">
        <v>16.5</v>
      </c>
      <c r="BC22" s="6">
        <v>16.5</v>
      </c>
      <c r="BD22" s="6">
        <v>16.5</v>
      </c>
      <c r="BE22" s="6">
        <v>16.5</v>
      </c>
      <c r="BF22" s="6">
        <v>16.5</v>
      </c>
      <c r="BG22" s="6">
        <v>16.5</v>
      </c>
      <c r="BH22" s="6">
        <v>16.5</v>
      </c>
      <c r="BI22" s="6">
        <v>16.5</v>
      </c>
      <c r="BJ22" s="6">
        <v>16.5</v>
      </c>
      <c r="BK22" s="6">
        <v>16.5</v>
      </c>
      <c r="BL22" s="6">
        <v>16.5</v>
      </c>
      <c r="BM22" s="6">
        <v>16.5</v>
      </c>
      <c r="BN22" s="6">
        <v>16.5</v>
      </c>
      <c r="BO22" s="6">
        <v>16.5</v>
      </c>
      <c r="BP22" s="6">
        <v>16.5</v>
      </c>
      <c r="BQ22" s="6">
        <v>16.5</v>
      </c>
      <c r="BR22" s="6">
        <v>16.5</v>
      </c>
      <c r="BS22" s="6">
        <v>16.5</v>
      </c>
      <c r="BT22" s="6">
        <v>16.5</v>
      </c>
      <c r="BU22" s="6">
        <v>16.5</v>
      </c>
      <c r="BV22" s="6">
        <v>16.5</v>
      </c>
      <c r="BW22" s="6">
        <v>16.5</v>
      </c>
    </row>
    <row r="23" spans="1:75" x14ac:dyDescent="0.3">
      <c r="A23" s="1" t="s">
        <v>97</v>
      </c>
      <c r="B23" s="1" t="s">
        <v>24</v>
      </c>
      <c r="C23" s="5">
        <v>8901537024014</v>
      </c>
      <c r="D23" s="6">
        <v>15.9</v>
      </c>
      <c r="E23" s="6">
        <v>15.9</v>
      </c>
      <c r="F23" s="6">
        <v>15.9</v>
      </c>
      <c r="G23" s="6">
        <v>15.9</v>
      </c>
      <c r="H23" s="6">
        <v>15.9</v>
      </c>
      <c r="I23" s="6">
        <v>15.9</v>
      </c>
      <c r="J23" s="6">
        <v>15.9</v>
      </c>
      <c r="K23" s="6">
        <v>15.9</v>
      </c>
      <c r="L23" s="6">
        <v>15.9</v>
      </c>
      <c r="M23" s="6">
        <v>15.9</v>
      </c>
      <c r="N23" s="6">
        <v>15.9</v>
      </c>
      <c r="O23" s="6">
        <v>15.9</v>
      </c>
      <c r="P23" s="6">
        <v>15.9</v>
      </c>
      <c r="Q23" s="6">
        <v>15.9</v>
      </c>
      <c r="R23" s="6">
        <v>15.9</v>
      </c>
      <c r="S23" s="6">
        <v>15.9</v>
      </c>
      <c r="T23" s="6">
        <v>15.9</v>
      </c>
      <c r="U23" s="6">
        <v>15.9</v>
      </c>
      <c r="V23" s="6">
        <v>15.9</v>
      </c>
      <c r="W23" s="6">
        <v>15.9</v>
      </c>
      <c r="X23" s="6">
        <v>15.9</v>
      </c>
      <c r="Y23" s="6">
        <v>15.9</v>
      </c>
      <c r="Z23" s="6">
        <v>15.9</v>
      </c>
      <c r="AA23" s="6">
        <v>15.9</v>
      </c>
      <c r="AB23" s="6">
        <v>15.9</v>
      </c>
      <c r="AC23" s="6">
        <v>15.9</v>
      </c>
      <c r="AD23" s="6">
        <v>15.9</v>
      </c>
      <c r="AE23" s="6">
        <v>15.9</v>
      </c>
      <c r="AF23" s="6">
        <v>15.9</v>
      </c>
      <c r="AG23" s="6">
        <v>15.9</v>
      </c>
      <c r="AH23" s="6">
        <v>15.9</v>
      </c>
      <c r="AI23" s="6">
        <v>15.9</v>
      </c>
      <c r="AJ23" s="6">
        <v>15.9</v>
      </c>
      <c r="AK23" s="6">
        <v>15.9</v>
      </c>
      <c r="AL23" s="6">
        <v>15.9</v>
      </c>
      <c r="AM23" s="6">
        <v>15.9</v>
      </c>
      <c r="AN23" s="6">
        <v>15.9</v>
      </c>
      <c r="AO23" s="6">
        <v>15.9</v>
      </c>
      <c r="AP23" s="6">
        <v>15.9</v>
      </c>
      <c r="AQ23" s="6">
        <v>15.9</v>
      </c>
      <c r="AR23" s="6">
        <v>15.9</v>
      </c>
      <c r="AS23" s="6">
        <v>15.9</v>
      </c>
      <c r="AT23" s="6">
        <v>15.9</v>
      </c>
      <c r="AU23" s="6">
        <v>15.9</v>
      </c>
      <c r="AV23" s="6">
        <v>15.9</v>
      </c>
      <c r="AW23" s="6">
        <v>15.9</v>
      </c>
      <c r="AX23" s="6">
        <v>15.9</v>
      </c>
      <c r="AY23" s="6">
        <v>15.9</v>
      </c>
      <c r="AZ23" s="6">
        <v>15.9</v>
      </c>
      <c r="BA23" s="6">
        <v>15.9</v>
      </c>
      <c r="BB23" s="6">
        <v>15.9</v>
      </c>
      <c r="BC23" s="6">
        <v>15.9</v>
      </c>
      <c r="BD23" s="6">
        <v>15.9</v>
      </c>
      <c r="BE23" s="6">
        <v>15.9</v>
      </c>
      <c r="BF23" s="6">
        <v>15.9</v>
      </c>
      <c r="BG23" s="6">
        <v>15.9</v>
      </c>
      <c r="BH23" s="6">
        <v>15.9</v>
      </c>
      <c r="BI23" s="6">
        <v>15.9</v>
      </c>
      <c r="BJ23" s="6">
        <v>15.9</v>
      </c>
      <c r="BK23" s="6">
        <v>15.9</v>
      </c>
      <c r="BL23" s="6">
        <v>15.9</v>
      </c>
      <c r="BM23" s="6">
        <v>15.9</v>
      </c>
      <c r="BN23" s="6">
        <v>15.9</v>
      </c>
      <c r="BO23" s="6">
        <v>15.9</v>
      </c>
      <c r="BP23" s="6">
        <v>15.9</v>
      </c>
      <c r="BQ23" s="6">
        <v>15.9</v>
      </c>
      <c r="BR23" s="6">
        <v>15.9</v>
      </c>
      <c r="BS23" s="6">
        <v>15.9</v>
      </c>
      <c r="BT23" s="6">
        <v>15.9</v>
      </c>
      <c r="BU23" s="6">
        <v>15.9</v>
      </c>
      <c r="BV23" s="6">
        <v>15.9</v>
      </c>
      <c r="BW23" s="6">
        <v>15.9</v>
      </c>
    </row>
    <row r="24" spans="1:75" x14ac:dyDescent="0.3">
      <c r="A24" s="1" t="s">
        <v>97</v>
      </c>
      <c r="B24" s="1" t="s">
        <v>25</v>
      </c>
      <c r="C24" s="5">
        <v>7290100700396</v>
      </c>
      <c r="D24" s="6">
        <v>11.5</v>
      </c>
      <c r="E24" s="6">
        <v>11.5</v>
      </c>
      <c r="F24" s="6">
        <v>11.5</v>
      </c>
      <c r="G24" s="6">
        <v>11.512499999999999</v>
      </c>
      <c r="H24" s="6">
        <v>11.5</v>
      </c>
      <c r="I24" s="6">
        <v>11.5</v>
      </c>
      <c r="J24" s="6">
        <v>11.5</v>
      </c>
      <c r="K24" s="6">
        <v>11.5</v>
      </c>
      <c r="L24" s="6">
        <v>11.5</v>
      </c>
      <c r="M24" s="6">
        <v>11.5</v>
      </c>
      <c r="N24" s="6">
        <v>11.5</v>
      </c>
      <c r="O24" s="6">
        <v>11.5</v>
      </c>
      <c r="P24" s="6">
        <v>11.5</v>
      </c>
      <c r="Q24" s="6">
        <v>11.5</v>
      </c>
      <c r="R24" s="6">
        <v>10</v>
      </c>
      <c r="S24" s="6">
        <v>10</v>
      </c>
      <c r="T24" s="6">
        <v>10</v>
      </c>
      <c r="U24" s="6">
        <v>10</v>
      </c>
      <c r="V24" s="6">
        <v>10</v>
      </c>
      <c r="W24" s="6">
        <v>10</v>
      </c>
      <c r="X24" s="6">
        <v>10</v>
      </c>
      <c r="Y24" s="6">
        <v>10</v>
      </c>
      <c r="Z24" s="6">
        <v>10</v>
      </c>
      <c r="AA24" s="6">
        <v>10</v>
      </c>
      <c r="AB24" s="6">
        <v>10</v>
      </c>
      <c r="AC24" s="6">
        <v>10</v>
      </c>
      <c r="AD24" s="6">
        <v>10</v>
      </c>
      <c r="AE24" s="6">
        <v>10</v>
      </c>
      <c r="AF24" s="6">
        <v>10</v>
      </c>
      <c r="AG24" s="6">
        <v>10</v>
      </c>
      <c r="AH24" s="6">
        <v>10</v>
      </c>
      <c r="AI24" s="6">
        <v>10</v>
      </c>
      <c r="AJ24" s="6">
        <v>10</v>
      </c>
      <c r="AK24" s="6">
        <v>10</v>
      </c>
      <c r="AL24" s="6">
        <v>10</v>
      </c>
      <c r="AM24" s="6">
        <v>10</v>
      </c>
      <c r="AN24" s="6">
        <v>10</v>
      </c>
      <c r="AO24" s="6">
        <v>10</v>
      </c>
      <c r="AP24" s="6">
        <v>10</v>
      </c>
      <c r="AQ24" s="6">
        <v>10</v>
      </c>
      <c r="AR24" s="6">
        <v>10</v>
      </c>
      <c r="AS24" s="6">
        <v>10</v>
      </c>
      <c r="AT24" s="6">
        <v>10</v>
      </c>
      <c r="AU24" s="6">
        <v>10</v>
      </c>
      <c r="AV24" s="6">
        <v>10</v>
      </c>
      <c r="AW24" s="6">
        <v>10</v>
      </c>
      <c r="AX24" s="6">
        <v>12.5</v>
      </c>
      <c r="AY24" s="6">
        <v>10</v>
      </c>
      <c r="AZ24" s="6">
        <v>10</v>
      </c>
      <c r="BA24" s="6">
        <v>10</v>
      </c>
      <c r="BB24" s="6">
        <v>10</v>
      </c>
      <c r="BC24" s="6">
        <v>10</v>
      </c>
      <c r="BD24" s="6">
        <v>10</v>
      </c>
      <c r="BE24" s="6">
        <v>10</v>
      </c>
      <c r="BF24" s="6">
        <v>10</v>
      </c>
      <c r="BG24" s="6">
        <v>10</v>
      </c>
      <c r="BH24" s="6">
        <v>10</v>
      </c>
      <c r="BI24" s="6">
        <v>10</v>
      </c>
      <c r="BJ24" s="6">
        <v>10</v>
      </c>
      <c r="BK24" s="6">
        <v>10</v>
      </c>
      <c r="BL24" s="6">
        <v>10</v>
      </c>
      <c r="BM24" s="6">
        <v>10</v>
      </c>
      <c r="BN24" s="6">
        <v>10</v>
      </c>
      <c r="BO24" s="6">
        <v>10</v>
      </c>
      <c r="BP24" s="6">
        <v>10</v>
      </c>
      <c r="BQ24" s="6">
        <v>10</v>
      </c>
      <c r="BR24" s="6">
        <v>10</v>
      </c>
      <c r="BS24" s="6">
        <v>10</v>
      </c>
      <c r="BT24" s="6">
        <v>10</v>
      </c>
      <c r="BU24" s="6">
        <v>10</v>
      </c>
      <c r="BV24" s="6">
        <v>11.5</v>
      </c>
      <c r="BW24" s="6">
        <v>11.5</v>
      </c>
    </row>
    <row r="25" spans="1:75" x14ac:dyDescent="0.3">
      <c r="A25" s="1" t="s">
        <v>97</v>
      </c>
      <c r="B25" s="1" t="s">
        <v>26</v>
      </c>
      <c r="C25" s="5">
        <v>7290000057118</v>
      </c>
      <c r="D25" s="6">
        <v>27.38</v>
      </c>
      <c r="E25" s="6">
        <v>27.39</v>
      </c>
      <c r="F25" s="6">
        <v>27.39</v>
      </c>
      <c r="G25" s="6">
        <v>27.39</v>
      </c>
      <c r="H25" s="6">
        <v>27.39</v>
      </c>
      <c r="I25" s="6">
        <v>27.39</v>
      </c>
      <c r="J25" s="6">
        <v>27.39</v>
      </c>
      <c r="K25" s="6">
        <v>27.39</v>
      </c>
      <c r="L25" s="6">
        <v>27.39</v>
      </c>
      <c r="M25" s="6">
        <v>27.39</v>
      </c>
      <c r="N25" s="6">
        <v>27.4</v>
      </c>
      <c r="O25" s="6">
        <v>27.4</v>
      </c>
      <c r="P25" s="6">
        <v>27.4</v>
      </c>
      <c r="Q25" s="6">
        <v>27.4</v>
      </c>
      <c r="R25" s="6">
        <v>27.4</v>
      </c>
      <c r="S25" s="6">
        <v>27.4</v>
      </c>
      <c r="T25" s="6">
        <v>27.4</v>
      </c>
      <c r="U25" s="6">
        <v>27.4</v>
      </c>
      <c r="V25" s="6">
        <v>27.4</v>
      </c>
      <c r="W25" s="6">
        <v>27.4</v>
      </c>
      <c r="X25" s="6">
        <v>27.4</v>
      </c>
      <c r="Y25" s="6">
        <v>27.4</v>
      </c>
      <c r="Z25" s="6">
        <v>27.4</v>
      </c>
      <c r="AA25" s="6">
        <v>27.4</v>
      </c>
      <c r="AB25" s="6">
        <v>27.4</v>
      </c>
      <c r="AC25" s="6">
        <v>27.4</v>
      </c>
      <c r="AD25" s="6">
        <v>27.4</v>
      </c>
      <c r="AE25" s="6">
        <v>27.4</v>
      </c>
      <c r="AF25" s="6">
        <v>27.4</v>
      </c>
      <c r="AG25" s="6">
        <v>27.4</v>
      </c>
      <c r="AH25" s="6">
        <v>27.4</v>
      </c>
      <c r="AI25" s="6">
        <v>27.4</v>
      </c>
      <c r="AJ25" s="6">
        <v>27.4</v>
      </c>
      <c r="AK25" s="6">
        <v>27.4</v>
      </c>
      <c r="AL25" s="6">
        <v>27.4</v>
      </c>
      <c r="AM25" s="6">
        <v>27.4</v>
      </c>
      <c r="AN25" s="6">
        <v>27.4</v>
      </c>
      <c r="AO25" s="6">
        <v>27.4</v>
      </c>
      <c r="AP25" s="6">
        <v>27.4</v>
      </c>
      <c r="AQ25" s="6">
        <v>27.4</v>
      </c>
      <c r="AR25" s="6">
        <v>27.4</v>
      </c>
      <c r="AS25" s="6">
        <v>27.4</v>
      </c>
      <c r="AT25" s="6">
        <v>27.4</v>
      </c>
      <c r="AU25" s="6">
        <v>27.4</v>
      </c>
      <c r="AV25" s="6">
        <v>27.4</v>
      </c>
      <c r="AW25" s="6">
        <v>27.4</v>
      </c>
      <c r="AX25" s="6">
        <v>27.4</v>
      </c>
      <c r="AY25" s="6">
        <v>27.4</v>
      </c>
      <c r="AZ25" s="6">
        <v>27.4</v>
      </c>
      <c r="BA25" s="6">
        <v>27.4</v>
      </c>
      <c r="BB25" s="6">
        <v>27.4</v>
      </c>
      <c r="BC25" s="6">
        <v>27.4</v>
      </c>
      <c r="BD25" s="6">
        <v>27.4</v>
      </c>
      <c r="BE25" s="6">
        <v>27.4</v>
      </c>
      <c r="BF25" s="6">
        <v>27.4</v>
      </c>
      <c r="BG25" s="6">
        <v>27.4</v>
      </c>
      <c r="BH25" s="6">
        <v>27.4</v>
      </c>
      <c r="BI25" s="6">
        <v>27.4</v>
      </c>
      <c r="BJ25" s="6">
        <v>27.4</v>
      </c>
      <c r="BK25" s="6">
        <v>27.4</v>
      </c>
      <c r="BL25" s="6">
        <v>27.4</v>
      </c>
      <c r="BM25" s="6">
        <v>27.4</v>
      </c>
      <c r="BN25" s="6">
        <v>27.4</v>
      </c>
      <c r="BO25" s="6">
        <v>27.4</v>
      </c>
      <c r="BP25" s="6">
        <v>27.4</v>
      </c>
      <c r="BQ25" s="6">
        <v>27.4</v>
      </c>
      <c r="BR25" s="6">
        <v>27.4</v>
      </c>
      <c r="BS25" s="6">
        <v>27.4</v>
      </c>
      <c r="BT25" s="6">
        <v>27.4</v>
      </c>
      <c r="BU25" s="6">
        <v>27.4</v>
      </c>
      <c r="BV25" s="6">
        <v>27.4</v>
      </c>
      <c r="BW25" s="6">
        <v>27.4</v>
      </c>
    </row>
    <row r="26" spans="1:75" x14ac:dyDescent="0.3">
      <c r="A26" s="1" t="s">
        <v>97</v>
      </c>
      <c r="B26" s="1" t="s">
        <v>27</v>
      </c>
      <c r="C26" s="5">
        <v>7290102394463</v>
      </c>
      <c r="D26" s="6">
        <v>32.200000000000003</v>
      </c>
      <c r="E26" s="6">
        <v>32.200000000000003</v>
      </c>
      <c r="F26" s="6">
        <v>32.200000000000003</v>
      </c>
      <c r="G26" s="6">
        <v>32.200000000000003</v>
      </c>
      <c r="H26" s="6">
        <v>32.200000000000003</v>
      </c>
      <c r="I26" s="6">
        <v>32.200000000000003</v>
      </c>
      <c r="J26" s="6">
        <v>32.200000000000003</v>
      </c>
      <c r="K26" s="6">
        <v>32.200000000000003</v>
      </c>
      <c r="L26" s="6">
        <v>32.200000000000003</v>
      </c>
      <c r="M26" s="6">
        <v>32.200000000000003</v>
      </c>
      <c r="N26" s="6">
        <v>32.200000000000003</v>
      </c>
      <c r="O26" s="6">
        <v>32.200000000000003</v>
      </c>
      <c r="P26" s="6">
        <v>32.200000000000003</v>
      </c>
      <c r="Q26" s="6">
        <v>32.200000000000003</v>
      </c>
      <c r="R26" s="6">
        <v>32.200000000000003</v>
      </c>
      <c r="S26" s="6">
        <v>32.200000000000003</v>
      </c>
      <c r="T26" s="6">
        <v>32.200000000000003</v>
      </c>
      <c r="U26" s="6">
        <v>32.200000000000003</v>
      </c>
      <c r="V26" s="6">
        <v>32.200000000000003</v>
      </c>
      <c r="W26" s="6">
        <v>32.200000000000003</v>
      </c>
      <c r="X26" s="6">
        <v>32.200000000000003</v>
      </c>
      <c r="Y26" s="6">
        <v>32.200000000000003</v>
      </c>
      <c r="Z26" s="6">
        <v>32.200000000000003</v>
      </c>
      <c r="AA26" s="6">
        <v>32.200000000000003</v>
      </c>
      <c r="AB26" s="6">
        <v>32.200000000000003</v>
      </c>
      <c r="AC26" s="6">
        <v>32.200000000000003</v>
      </c>
      <c r="AD26" s="6">
        <v>32.200000000000003</v>
      </c>
      <c r="AE26" s="6">
        <v>32.200000000000003</v>
      </c>
      <c r="AF26" s="6">
        <v>32.200000000000003</v>
      </c>
      <c r="AG26" s="6">
        <v>32.200000000000003</v>
      </c>
      <c r="AH26" s="6">
        <v>32.200000000000003</v>
      </c>
      <c r="AI26" s="6">
        <v>32.200000000000003</v>
      </c>
      <c r="AJ26" s="6">
        <v>32.200000000000003</v>
      </c>
      <c r="AK26" s="6">
        <v>32.200000000000003</v>
      </c>
      <c r="AL26" s="6">
        <v>32.200000000000003</v>
      </c>
      <c r="AM26" s="6">
        <v>32.200000000000003</v>
      </c>
      <c r="AN26" s="6">
        <v>32.200000000000003</v>
      </c>
      <c r="AO26" s="6">
        <v>32.200000000000003</v>
      </c>
      <c r="AP26" s="6">
        <v>32.200000000000003</v>
      </c>
      <c r="AQ26" s="6">
        <v>32.200000000000003</v>
      </c>
      <c r="AR26" s="6">
        <v>32.200000000000003</v>
      </c>
      <c r="AS26" s="6">
        <v>32.200000000000003</v>
      </c>
      <c r="AT26" s="6">
        <v>32.200000000000003</v>
      </c>
      <c r="AU26" s="6">
        <v>32.200000000000003</v>
      </c>
      <c r="AV26" s="6">
        <v>32.200000000000003</v>
      </c>
      <c r="AW26" s="6">
        <v>32.200000000000003</v>
      </c>
      <c r="AX26" s="6">
        <v>32.200000000000003</v>
      </c>
      <c r="AY26" s="6">
        <v>32.200000000000003</v>
      </c>
      <c r="AZ26" s="6">
        <v>32.200000000000003</v>
      </c>
      <c r="BA26" s="6">
        <v>32.200000000000003</v>
      </c>
      <c r="BB26" s="6">
        <v>32.200000000000003</v>
      </c>
      <c r="BC26" s="6">
        <v>32.200000000000003</v>
      </c>
      <c r="BD26" s="6">
        <v>32.200000000000003</v>
      </c>
      <c r="BE26" s="6">
        <v>32.200000000000003</v>
      </c>
      <c r="BF26" s="6">
        <v>32.200000000000003</v>
      </c>
      <c r="BG26" s="6">
        <v>32.200000000000003</v>
      </c>
      <c r="BH26" s="6">
        <v>32.200000000000003</v>
      </c>
      <c r="BI26" s="6">
        <v>32.200000000000003</v>
      </c>
      <c r="BJ26" s="6">
        <v>32.200000000000003</v>
      </c>
      <c r="BK26" s="6">
        <v>32.200000000000003</v>
      </c>
      <c r="BL26" s="6">
        <v>32.200000000000003</v>
      </c>
      <c r="BM26" s="6">
        <v>32.200000000000003</v>
      </c>
      <c r="BN26" s="6">
        <v>32.200000000000003</v>
      </c>
      <c r="BO26" s="6">
        <v>32.200000000000003</v>
      </c>
      <c r="BP26" s="6">
        <v>32.200000000000003</v>
      </c>
      <c r="BQ26" s="6">
        <v>32.200000000000003</v>
      </c>
      <c r="BR26" s="6">
        <v>32.200000000000003</v>
      </c>
      <c r="BS26" s="6">
        <v>32.200000000000003</v>
      </c>
      <c r="BT26" s="6">
        <v>32.200000000000003</v>
      </c>
      <c r="BU26" s="6">
        <v>32.200000000000003</v>
      </c>
      <c r="BV26" s="6">
        <v>32.200000000000003</v>
      </c>
      <c r="BW26" s="6">
        <v>32.200000000000003</v>
      </c>
    </row>
    <row r="27" spans="1:75" x14ac:dyDescent="0.3">
      <c r="A27" s="1" t="s">
        <v>97</v>
      </c>
      <c r="B27" s="1" t="s">
        <v>28</v>
      </c>
      <c r="C27" s="5">
        <v>7290000111186</v>
      </c>
      <c r="D27" s="6">
        <v>12.1</v>
      </c>
      <c r="E27" s="6">
        <v>12.1</v>
      </c>
      <c r="F27" s="6">
        <v>12.1</v>
      </c>
      <c r="G27" s="6">
        <v>12.1</v>
      </c>
      <c r="H27" s="6">
        <v>12.1</v>
      </c>
      <c r="I27" s="6">
        <v>12.1</v>
      </c>
      <c r="J27" s="6">
        <v>12.1</v>
      </c>
      <c r="K27" s="6">
        <v>12.1</v>
      </c>
      <c r="L27" s="6">
        <v>12.1</v>
      </c>
      <c r="M27" s="6">
        <v>12.1</v>
      </c>
      <c r="N27" s="6">
        <v>12.1</v>
      </c>
      <c r="O27" s="6">
        <v>12.1</v>
      </c>
      <c r="P27" s="6">
        <v>12.1</v>
      </c>
      <c r="Q27" s="6">
        <v>12.1</v>
      </c>
      <c r="R27" s="6">
        <v>12.1</v>
      </c>
      <c r="S27" s="6">
        <v>12.1</v>
      </c>
      <c r="T27" s="6">
        <v>12.1</v>
      </c>
      <c r="U27" s="6">
        <v>12.1</v>
      </c>
      <c r="V27" s="6">
        <v>12.1</v>
      </c>
      <c r="W27" s="6">
        <v>12.1</v>
      </c>
      <c r="X27" s="6">
        <v>12.1</v>
      </c>
      <c r="Y27" s="6">
        <v>12.1</v>
      </c>
      <c r="Z27" s="6">
        <v>12.1</v>
      </c>
      <c r="AA27" s="6">
        <v>12.1</v>
      </c>
      <c r="AB27" s="6">
        <v>12.1</v>
      </c>
      <c r="AC27" s="6">
        <v>12.1</v>
      </c>
      <c r="AD27" s="6">
        <v>12.1</v>
      </c>
      <c r="AE27" s="6">
        <v>12.1</v>
      </c>
      <c r="AF27" s="6">
        <v>12.1</v>
      </c>
      <c r="AG27" s="6">
        <v>12.1</v>
      </c>
      <c r="AH27" s="6">
        <v>12.1</v>
      </c>
      <c r="AI27" s="6">
        <v>12.1</v>
      </c>
      <c r="AJ27" s="6">
        <v>12.1</v>
      </c>
      <c r="AK27" s="6">
        <v>12.1</v>
      </c>
      <c r="AL27" s="6">
        <v>12.1</v>
      </c>
      <c r="AM27" s="6">
        <v>12.1</v>
      </c>
      <c r="AN27" s="6">
        <v>12.1</v>
      </c>
      <c r="AO27" s="6">
        <v>12.1</v>
      </c>
      <c r="AP27" s="6">
        <v>12.1</v>
      </c>
      <c r="AQ27" s="6">
        <v>12.1</v>
      </c>
      <c r="AR27" s="6">
        <v>12.1</v>
      </c>
      <c r="AS27" s="6">
        <v>12.1</v>
      </c>
      <c r="AT27" s="6">
        <v>12.1</v>
      </c>
      <c r="AU27" s="6">
        <v>12.1</v>
      </c>
      <c r="AV27" s="6">
        <v>12.1</v>
      </c>
      <c r="AW27" s="6">
        <v>12.1</v>
      </c>
      <c r="AX27" s="6">
        <v>12.1</v>
      </c>
      <c r="AY27" s="6">
        <v>12.1</v>
      </c>
      <c r="AZ27" s="6">
        <v>12.1</v>
      </c>
      <c r="BA27" s="6">
        <v>12.1</v>
      </c>
      <c r="BB27" s="6">
        <v>12.1</v>
      </c>
      <c r="BC27" s="6">
        <v>12.1</v>
      </c>
      <c r="BD27" s="6">
        <v>12.1</v>
      </c>
      <c r="BE27" s="6">
        <v>12.1</v>
      </c>
      <c r="BF27" s="6">
        <v>12.1</v>
      </c>
      <c r="BG27" s="6">
        <v>12.1</v>
      </c>
      <c r="BH27" s="6">
        <v>12.1</v>
      </c>
      <c r="BI27" s="6">
        <v>12.1</v>
      </c>
      <c r="BJ27" s="6">
        <v>12.1</v>
      </c>
      <c r="BK27" s="6">
        <v>12.1</v>
      </c>
      <c r="BL27" s="6">
        <v>12.1</v>
      </c>
      <c r="BM27" s="6">
        <v>12.1</v>
      </c>
      <c r="BN27" s="6">
        <v>12.1</v>
      </c>
      <c r="BO27" s="6">
        <v>12.1</v>
      </c>
      <c r="BP27" s="6">
        <v>12.1</v>
      </c>
      <c r="BQ27" s="6">
        <v>12.1</v>
      </c>
      <c r="BR27" s="6">
        <v>12.1</v>
      </c>
      <c r="BS27" s="6">
        <v>12.1</v>
      </c>
      <c r="BT27" s="6">
        <v>12.1</v>
      </c>
      <c r="BU27" s="6">
        <v>12.1</v>
      </c>
      <c r="BV27" s="6">
        <v>12.1</v>
      </c>
      <c r="BW27" s="6">
        <v>12.1</v>
      </c>
    </row>
    <row r="28" spans="1:75" x14ac:dyDescent="0.3">
      <c r="A28" s="1" t="s">
        <v>97</v>
      </c>
      <c r="B28" s="1" t="s">
        <v>29</v>
      </c>
      <c r="C28" s="5">
        <v>7290113192539</v>
      </c>
      <c r="D28" s="6">
        <v>7.9</v>
      </c>
      <c r="E28" s="6">
        <v>7.9</v>
      </c>
      <c r="F28" s="6">
        <v>7.9</v>
      </c>
      <c r="G28" s="6">
        <v>7.9</v>
      </c>
      <c r="H28" s="6">
        <v>7.9</v>
      </c>
      <c r="I28" s="6">
        <v>7.9</v>
      </c>
      <c r="J28" s="6">
        <v>7.9</v>
      </c>
      <c r="K28" s="6">
        <v>7.9</v>
      </c>
      <c r="L28" s="6">
        <v>7.9</v>
      </c>
      <c r="M28" s="6">
        <v>7.9</v>
      </c>
      <c r="N28" s="6">
        <v>7.9</v>
      </c>
      <c r="O28" s="6">
        <v>7.9</v>
      </c>
      <c r="P28" s="6">
        <v>7.9</v>
      </c>
      <c r="Q28" s="6">
        <v>7.9</v>
      </c>
      <c r="R28" s="6">
        <v>7.9</v>
      </c>
      <c r="S28" s="6">
        <v>7.9</v>
      </c>
      <c r="T28" s="6">
        <v>7.9</v>
      </c>
      <c r="U28" s="6">
        <v>7.9</v>
      </c>
      <c r="V28" s="6">
        <v>7.9</v>
      </c>
      <c r="W28" s="6">
        <v>7.9</v>
      </c>
      <c r="X28" s="6">
        <v>7.9</v>
      </c>
      <c r="Y28" s="6">
        <v>7.9</v>
      </c>
      <c r="Z28" s="6">
        <v>7.9</v>
      </c>
      <c r="AA28" s="6">
        <v>7.9</v>
      </c>
      <c r="AB28" s="6">
        <v>7.9</v>
      </c>
      <c r="AC28" s="6">
        <v>7.9</v>
      </c>
      <c r="AD28" s="6">
        <v>7.9</v>
      </c>
      <c r="AE28" s="6">
        <v>7.9</v>
      </c>
      <c r="AF28" s="6">
        <v>7.9</v>
      </c>
      <c r="AG28" s="6">
        <v>7.9</v>
      </c>
      <c r="AH28" s="6">
        <v>7.9</v>
      </c>
      <c r="AI28" s="6">
        <v>7.9</v>
      </c>
      <c r="AJ28" s="6">
        <v>7.9</v>
      </c>
      <c r="AK28" s="6">
        <v>7.9</v>
      </c>
      <c r="AL28" s="6">
        <v>7.9</v>
      </c>
      <c r="AM28" s="6">
        <v>7.9</v>
      </c>
      <c r="AN28" s="6">
        <v>7.9</v>
      </c>
      <c r="AO28" s="6">
        <v>7.9</v>
      </c>
      <c r="AP28" s="6">
        <v>7.9</v>
      </c>
      <c r="AQ28" s="6">
        <v>7.9</v>
      </c>
      <c r="AR28" s="6">
        <v>7.9</v>
      </c>
      <c r="AS28" s="6">
        <v>7.9</v>
      </c>
      <c r="AT28" s="6">
        <v>7.9</v>
      </c>
      <c r="AU28" s="6">
        <v>7.9</v>
      </c>
      <c r="AV28" s="6">
        <v>7.9</v>
      </c>
      <c r="AW28" s="6">
        <v>7.9</v>
      </c>
      <c r="AX28" s="6">
        <v>7.9</v>
      </c>
      <c r="AY28" s="6">
        <v>7.9</v>
      </c>
      <c r="AZ28" s="6">
        <v>7.9</v>
      </c>
      <c r="BA28" s="6">
        <v>7.9</v>
      </c>
      <c r="BB28" s="6">
        <v>7.9</v>
      </c>
      <c r="BC28" s="6">
        <v>7.9</v>
      </c>
      <c r="BD28" s="6">
        <v>7.9</v>
      </c>
      <c r="BE28" s="6">
        <v>7.9</v>
      </c>
      <c r="BF28" s="6">
        <v>7.9</v>
      </c>
      <c r="BG28" s="6">
        <v>7.9</v>
      </c>
      <c r="BH28" s="6">
        <v>7.9</v>
      </c>
      <c r="BI28" s="6">
        <v>7.9</v>
      </c>
      <c r="BJ28" s="6">
        <v>7.9</v>
      </c>
      <c r="BK28" s="6">
        <v>7.9</v>
      </c>
      <c r="BL28" s="6">
        <v>7.9</v>
      </c>
      <c r="BM28" s="6">
        <v>7.9</v>
      </c>
      <c r="BN28" s="6"/>
      <c r="BO28" s="6">
        <v>7.9</v>
      </c>
      <c r="BP28" s="6">
        <v>7.9</v>
      </c>
      <c r="BQ28" s="6">
        <v>7.9</v>
      </c>
      <c r="BR28" s="6">
        <v>7.9</v>
      </c>
      <c r="BS28" s="6">
        <v>7.9</v>
      </c>
      <c r="BT28" s="6">
        <v>7.9</v>
      </c>
      <c r="BU28" s="6">
        <v>7.9</v>
      </c>
      <c r="BV28" s="6">
        <v>7.9</v>
      </c>
      <c r="BW28" s="6">
        <v>7.9</v>
      </c>
    </row>
    <row r="29" spans="1:75" x14ac:dyDescent="0.3">
      <c r="A29" s="1" t="s">
        <v>97</v>
      </c>
      <c r="B29" s="1" t="s">
        <v>30</v>
      </c>
      <c r="C29" s="5">
        <v>7290000208329</v>
      </c>
      <c r="D29" s="6">
        <v>8.9</v>
      </c>
      <c r="E29" s="6">
        <v>8.9</v>
      </c>
      <c r="F29" s="6">
        <v>8.9</v>
      </c>
      <c r="G29" s="6">
        <v>8.9</v>
      </c>
      <c r="H29" s="6">
        <v>8.9</v>
      </c>
      <c r="I29" s="6">
        <v>8.9</v>
      </c>
      <c r="J29" s="6">
        <v>8.9</v>
      </c>
      <c r="K29" s="6">
        <v>8.9</v>
      </c>
      <c r="L29" s="6">
        <v>8.9</v>
      </c>
      <c r="M29" s="6">
        <v>8.9</v>
      </c>
      <c r="N29" s="6">
        <v>8.9</v>
      </c>
      <c r="O29" s="6">
        <v>8.9</v>
      </c>
      <c r="P29" s="6">
        <v>8.9</v>
      </c>
      <c r="Q29" s="6">
        <v>8.9</v>
      </c>
      <c r="R29" s="6">
        <v>8.9</v>
      </c>
      <c r="S29" s="6">
        <v>8.9</v>
      </c>
      <c r="T29" s="6">
        <v>8.9</v>
      </c>
      <c r="U29" s="6">
        <v>8.9</v>
      </c>
      <c r="V29" s="6">
        <v>8.9</v>
      </c>
      <c r="W29" s="6">
        <v>8.9</v>
      </c>
      <c r="X29" s="6">
        <v>8.9</v>
      </c>
      <c r="Y29" s="6">
        <v>8.9</v>
      </c>
      <c r="Z29" s="6">
        <v>8.9</v>
      </c>
      <c r="AA29" s="6">
        <v>8.9</v>
      </c>
      <c r="AB29" s="6">
        <v>8.9</v>
      </c>
      <c r="AC29" s="6">
        <v>8.9</v>
      </c>
      <c r="AD29" s="6">
        <v>8.9</v>
      </c>
      <c r="AE29" s="6">
        <v>8.9</v>
      </c>
      <c r="AF29" s="6">
        <v>8.9</v>
      </c>
      <c r="AG29" s="6">
        <v>8.9</v>
      </c>
      <c r="AH29" s="6">
        <v>8.9</v>
      </c>
      <c r="AI29" s="6">
        <v>8.9</v>
      </c>
      <c r="AJ29" s="6">
        <v>8.9</v>
      </c>
      <c r="AK29" s="6">
        <v>8.9</v>
      </c>
      <c r="AL29" s="6">
        <v>8.9</v>
      </c>
      <c r="AM29" s="6">
        <v>8.9</v>
      </c>
      <c r="AN29" s="6">
        <v>8.9</v>
      </c>
      <c r="AO29" s="6">
        <v>8.9</v>
      </c>
      <c r="AP29" s="6">
        <v>8.9</v>
      </c>
      <c r="AQ29" s="6">
        <v>8.9</v>
      </c>
      <c r="AR29" s="6">
        <v>8.9</v>
      </c>
      <c r="AS29" s="6">
        <v>8.9</v>
      </c>
      <c r="AT29" s="6">
        <v>8.9</v>
      </c>
      <c r="AU29" s="6">
        <v>8.9</v>
      </c>
      <c r="AV29" s="6">
        <v>8.9</v>
      </c>
      <c r="AW29" s="6">
        <v>8.9</v>
      </c>
      <c r="AX29" s="6">
        <v>8.9</v>
      </c>
      <c r="AY29" s="6">
        <v>8.9</v>
      </c>
      <c r="AZ29" s="6">
        <v>8.9</v>
      </c>
      <c r="BA29" s="6">
        <v>8.9</v>
      </c>
      <c r="BB29" s="6">
        <v>8.9</v>
      </c>
      <c r="BC29" s="6">
        <v>8.9</v>
      </c>
      <c r="BD29" s="6">
        <v>8.9</v>
      </c>
      <c r="BE29" s="6">
        <v>8.9</v>
      </c>
      <c r="BF29" s="6">
        <v>8.9</v>
      </c>
      <c r="BG29" s="6">
        <v>8.9</v>
      </c>
      <c r="BH29" s="6">
        <v>8.9</v>
      </c>
      <c r="BI29" s="6">
        <v>8.9</v>
      </c>
      <c r="BJ29" s="6">
        <v>8.9</v>
      </c>
      <c r="BK29" s="6">
        <v>8.9</v>
      </c>
      <c r="BL29" s="6">
        <v>8.9</v>
      </c>
      <c r="BM29" s="6">
        <v>8.9</v>
      </c>
      <c r="BN29" s="6">
        <v>8.9</v>
      </c>
      <c r="BO29" s="6">
        <v>8.9</v>
      </c>
      <c r="BP29" s="6">
        <v>8.9</v>
      </c>
      <c r="BQ29" s="6">
        <v>8.9</v>
      </c>
      <c r="BR29" s="6">
        <v>8.9</v>
      </c>
      <c r="BS29" s="6">
        <v>8.9</v>
      </c>
      <c r="BT29" s="6">
        <v>8.9</v>
      </c>
      <c r="BU29" s="6">
        <v>8.9</v>
      </c>
      <c r="BV29" s="6">
        <v>8.9</v>
      </c>
      <c r="BW29" s="6">
        <v>8.9</v>
      </c>
    </row>
    <row r="30" spans="1:75" x14ac:dyDescent="0.3">
      <c r="A30" s="1" t="s">
        <v>97</v>
      </c>
      <c r="B30" s="1" t="s">
        <v>31</v>
      </c>
      <c r="C30" s="5">
        <v>7290000074184</v>
      </c>
      <c r="D30" s="6">
        <v>12.7</v>
      </c>
      <c r="E30" s="6">
        <v>12.7</v>
      </c>
      <c r="F30" s="6">
        <v>12.7</v>
      </c>
      <c r="G30" s="6">
        <v>12.7</v>
      </c>
      <c r="H30" s="6">
        <v>12.7</v>
      </c>
      <c r="I30" s="6">
        <v>12.7</v>
      </c>
      <c r="J30" s="6">
        <v>12.7</v>
      </c>
      <c r="K30" s="6">
        <v>12.7</v>
      </c>
      <c r="L30" s="6">
        <v>12.7</v>
      </c>
      <c r="M30" s="6">
        <v>12.7</v>
      </c>
      <c r="N30" s="6">
        <v>12.7</v>
      </c>
      <c r="O30" s="6">
        <v>12.7</v>
      </c>
      <c r="P30" s="6">
        <v>12.7</v>
      </c>
      <c r="Q30" s="6">
        <v>12.7</v>
      </c>
      <c r="R30" s="6">
        <v>10</v>
      </c>
      <c r="S30" s="6">
        <v>10</v>
      </c>
      <c r="T30" s="6">
        <v>10</v>
      </c>
      <c r="U30" s="6">
        <v>10</v>
      </c>
      <c r="V30" s="6">
        <v>10</v>
      </c>
      <c r="W30" s="6">
        <v>10</v>
      </c>
      <c r="X30" s="6">
        <v>10</v>
      </c>
      <c r="Y30" s="6">
        <v>10</v>
      </c>
      <c r="Z30" s="6">
        <v>10</v>
      </c>
      <c r="AA30" s="6">
        <v>10</v>
      </c>
      <c r="AB30" s="6">
        <v>10</v>
      </c>
      <c r="AC30" s="6">
        <v>10</v>
      </c>
      <c r="AD30" s="6">
        <v>10</v>
      </c>
      <c r="AE30" s="6">
        <v>10</v>
      </c>
      <c r="AF30" s="6">
        <v>10</v>
      </c>
      <c r="AG30" s="6">
        <v>10</v>
      </c>
      <c r="AH30" s="6">
        <v>10</v>
      </c>
      <c r="AI30" s="6">
        <v>10</v>
      </c>
      <c r="AJ30" s="6">
        <v>10</v>
      </c>
      <c r="AK30" s="6">
        <v>10</v>
      </c>
      <c r="AL30" s="6">
        <v>10</v>
      </c>
      <c r="AM30" s="6">
        <v>10</v>
      </c>
      <c r="AN30" s="6">
        <v>10</v>
      </c>
      <c r="AO30" s="6">
        <v>10</v>
      </c>
      <c r="AP30" s="6">
        <v>10</v>
      </c>
      <c r="AQ30" s="6">
        <v>10</v>
      </c>
      <c r="AR30" s="6">
        <v>10</v>
      </c>
      <c r="AS30" s="6">
        <v>10</v>
      </c>
      <c r="AT30" s="6">
        <v>10</v>
      </c>
      <c r="AU30" s="6">
        <v>10</v>
      </c>
      <c r="AV30" s="6">
        <v>10</v>
      </c>
      <c r="AW30" s="6">
        <v>10</v>
      </c>
      <c r="AX30" s="6">
        <v>12.7</v>
      </c>
      <c r="AY30" s="6">
        <v>10</v>
      </c>
      <c r="AZ30" s="6">
        <v>10</v>
      </c>
      <c r="BA30" s="6">
        <v>10</v>
      </c>
      <c r="BB30" s="6">
        <v>10</v>
      </c>
      <c r="BC30" s="6">
        <v>10</v>
      </c>
      <c r="BD30" s="6">
        <v>10.031395348837</v>
      </c>
      <c r="BE30" s="6">
        <v>10</v>
      </c>
      <c r="BF30" s="6">
        <v>10</v>
      </c>
      <c r="BG30" s="6">
        <v>10</v>
      </c>
      <c r="BH30" s="6">
        <v>10</v>
      </c>
      <c r="BI30" s="6">
        <v>10</v>
      </c>
      <c r="BJ30" s="6">
        <v>10</v>
      </c>
      <c r="BK30" s="6">
        <v>10</v>
      </c>
      <c r="BL30" s="6">
        <v>10</v>
      </c>
      <c r="BM30" s="6">
        <v>10</v>
      </c>
      <c r="BN30" s="6">
        <v>10</v>
      </c>
      <c r="BO30" s="6">
        <v>10</v>
      </c>
      <c r="BP30" s="6">
        <v>10</v>
      </c>
      <c r="BQ30" s="6">
        <v>10</v>
      </c>
      <c r="BR30" s="6">
        <v>10</v>
      </c>
      <c r="BS30" s="6">
        <v>10</v>
      </c>
      <c r="BT30" s="6">
        <v>10</v>
      </c>
      <c r="BU30" s="6">
        <v>10</v>
      </c>
      <c r="BV30" s="6">
        <v>12.7</v>
      </c>
      <c r="BW30" s="6">
        <v>12.7</v>
      </c>
    </row>
    <row r="31" spans="1:75" x14ac:dyDescent="0.3">
      <c r="A31" s="1" t="s">
        <v>97</v>
      </c>
      <c r="B31" s="1" t="s">
        <v>32</v>
      </c>
      <c r="C31" s="5">
        <v>7290000060200</v>
      </c>
      <c r="D31" s="6">
        <v>8.3000000000000007</v>
      </c>
      <c r="E31" s="6">
        <v>8.3000000000000007</v>
      </c>
      <c r="F31" s="6">
        <v>8.3000000000000007</v>
      </c>
      <c r="G31" s="6">
        <v>8.3000000000000007</v>
      </c>
      <c r="H31" s="6">
        <v>8.3000000000000007</v>
      </c>
      <c r="I31" s="6">
        <v>8.3000000000000007</v>
      </c>
      <c r="J31" s="6">
        <v>8.3000000000000007</v>
      </c>
      <c r="K31" s="6">
        <v>8.3000000000000007</v>
      </c>
      <c r="L31" s="6">
        <v>8.3000000000000007</v>
      </c>
      <c r="M31" s="6">
        <v>8.3000000000000007</v>
      </c>
      <c r="N31" s="6">
        <v>8.3000000000000007</v>
      </c>
      <c r="O31" s="6">
        <v>8.3000000000000007</v>
      </c>
      <c r="P31" s="6">
        <v>8.3000000000000007</v>
      </c>
      <c r="Q31" s="6">
        <v>8.3000000000000007</v>
      </c>
      <c r="R31" s="6">
        <v>8.3000000000000007</v>
      </c>
      <c r="S31" s="6">
        <v>8.3000000000000007</v>
      </c>
      <c r="T31" s="6">
        <v>8.3000000000000007</v>
      </c>
      <c r="U31" s="6">
        <v>8.3000000000000007</v>
      </c>
      <c r="V31" s="6">
        <v>8.3000000000000007</v>
      </c>
      <c r="W31" s="6">
        <v>8.3000000000000007</v>
      </c>
      <c r="X31" s="6">
        <v>8.3000000000000007</v>
      </c>
      <c r="Y31" s="6">
        <v>8.3000000000000007</v>
      </c>
      <c r="Z31" s="6">
        <v>8.3000000000000007</v>
      </c>
      <c r="AA31" s="6">
        <v>8.3000000000000007</v>
      </c>
      <c r="AB31" s="6">
        <v>8.3000000000000007</v>
      </c>
      <c r="AC31" s="6">
        <v>8.3000000000000007</v>
      </c>
      <c r="AD31" s="6">
        <v>8.3000000000000007</v>
      </c>
      <c r="AE31" s="6">
        <v>8.3000000000000007</v>
      </c>
      <c r="AF31" s="6">
        <v>8.3000000000000007</v>
      </c>
      <c r="AG31" s="6">
        <v>8.3000000000000007</v>
      </c>
      <c r="AH31" s="6">
        <v>8.3000000000000007</v>
      </c>
      <c r="AI31" s="6">
        <v>8.3000000000000007</v>
      </c>
      <c r="AJ31" s="6">
        <v>8.3000000000000007</v>
      </c>
      <c r="AK31" s="6">
        <v>8.3000000000000007</v>
      </c>
      <c r="AL31" s="6">
        <v>8.3000000000000007</v>
      </c>
      <c r="AM31" s="6">
        <v>8.3000000000000007</v>
      </c>
      <c r="AN31" s="6">
        <v>8.3000000000000007</v>
      </c>
      <c r="AO31" s="6">
        <v>8.3000000000000007</v>
      </c>
      <c r="AP31" s="6">
        <v>8.3000000000000007</v>
      </c>
      <c r="AQ31" s="6">
        <v>8.3000000000000007</v>
      </c>
      <c r="AR31" s="6">
        <v>8.3000000000000007</v>
      </c>
      <c r="AS31" s="6">
        <v>8.3000000000000007</v>
      </c>
      <c r="AT31" s="6">
        <v>8.3000000000000007</v>
      </c>
      <c r="AU31" s="6">
        <v>8.3000000000000007</v>
      </c>
      <c r="AV31" s="6">
        <v>8.3000000000000007</v>
      </c>
      <c r="AW31" s="6">
        <v>8.3000000000000007</v>
      </c>
      <c r="AX31" s="6">
        <v>8.3000000000000007</v>
      </c>
      <c r="AY31" s="6">
        <v>8.3000000000000007</v>
      </c>
      <c r="AZ31" s="6">
        <v>8.3000000000000007</v>
      </c>
      <c r="BA31" s="6">
        <v>8.3000000000000007</v>
      </c>
      <c r="BB31" s="6">
        <v>8.3000000000000007</v>
      </c>
      <c r="BC31" s="6">
        <v>8.3000000000000007</v>
      </c>
      <c r="BD31" s="6">
        <v>8.3000000000000007</v>
      </c>
      <c r="BE31" s="6">
        <v>8.3000000000000007</v>
      </c>
      <c r="BF31" s="6">
        <v>8.3000000000000007</v>
      </c>
      <c r="BG31" s="6">
        <v>8.3000000000000007</v>
      </c>
      <c r="BH31" s="6">
        <v>8.3000000000000007</v>
      </c>
      <c r="BI31" s="6">
        <v>8.3000000000000007</v>
      </c>
      <c r="BJ31" s="6">
        <v>8.3000000000000007</v>
      </c>
      <c r="BK31" s="6">
        <v>8.3000000000000007</v>
      </c>
      <c r="BL31" s="6">
        <v>8.3000000000000007</v>
      </c>
      <c r="BM31" s="6">
        <v>8.3000000000000007</v>
      </c>
      <c r="BN31" s="6">
        <v>8.3000000000000007</v>
      </c>
      <c r="BO31" s="6">
        <v>8.3000000000000007</v>
      </c>
      <c r="BP31" s="6">
        <v>8.3000000000000007</v>
      </c>
      <c r="BQ31" s="6">
        <v>8.3000000000000007</v>
      </c>
      <c r="BR31" s="6">
        <v>8.3000000000000007</v>
      </c>
      <c r="BS31" s="6">
        <v>8.3000000000000007</v>
      </c>
      <c r="BT31" s="6">
        <v>8.3000000000000007</v>
      </c>
      <c r="BU31" s="6">
        <v>8.3000000000000007</v>
      </c>
      <c r="BV31" s="6">
        <v>7.65</v>
      </c>
      <c r="BW31" s="6">
        <v>7.65</v>
      </c>
    </row>
    <row r="32" spans="1:75" x14ac:dyDescent="0.3">
      <c r="A32" s="1" t="s">
        <v>97</v>
      </c>
      <c r="B32" s="1" t="s">
        <v>33</v>
      </c>
      <c r="C32" s="5">
        <v>7290000060903</v>
      </c>
      <c r="D32" s="6">
        <v>8.3000000000000007</v>
      </c>
      <c r="E32" s="6">
        <v>8.3000000000000007</v>
      </c>
      <c r="F32" s="6">
        <v>8.3000000000000007</v>
      </c>
      <c r="G32" s="6">
        <v>8.3000000000000007</v>
      </c>
      <c r="H32" s="6">
        <v>8.3000000000000007</v>
      </c>
      <c r="I32" s="6">
        <v>8.3000000000000007</v>
      </c>
      <c r="J32" s="6">
        <v>8.3000000000000007</v>
      </c>
      <c r="K32" s="6">
        <v>8.3000000000000007</v>
      </c>
      <c r="L32" s="6">
        <v>8.3000000000000007</v>
      </c>
      <c r="M32" s="6">
        <v>8.3000000000000007</v>
      </c>
      <c r="N32" s="6">
        <v>8.3000000000000007</v>
      </c>
      <c r="O32" s="6">
        <v>8.3000000000000007</v>
      </c>
      <c r="P32" s="6">
        <v>8.3000000000000007</v>
      </c>
      <c r="Q32" s="6">
        <v>8.3000000000000007</v>
      </c>
      <c r="R32" s="6">
        <v>8.3000000000000007</v>
      </c>
      <c r="S32" s="6">
        <v>8.3000000000000007</v>
      </c>
      <c r="T32" s="6">
        <v>8.3000000000000007</v>
      </c>
      <c r="U32" s="6">
        <v>8.3000000000000007</v>
      </c>
      <c r="V32" s="6">
        <v>8.3000000000000007</v>
      </c>
      <c r="W32" s="6">
        <v>8.3000000000000007</v>
      </c>
      <c r="X32" s="6">
        <v>8.3000000000000007</v>
      </c>
      <c r="Y32" s="6">
        <v>8.3000000000000007</v>
      </c>
      <c r="Z32" s="6">
        <v>8.3000000000000007</v>
      </c>
      <c r="AA32" s="6">
        <v>8.3000000000000007</v>
      </c>
      <c r="AB32" s="6">
        <v>8.3000000000000007</v>
      </c>
      <c r="AC32" s="6">
        <v>8.3000000000000007</v>
      </c>
      <c r="AD32" s="6">
        <v>8.3000000000000007</v>
      </c>
      <c r="AE32" s="6">
        <v>8.3000000000000007</v>
      </c>
      <c r="AF32" s="6">
        <v>8.3000000000000007</v>
      </c>
      <c r="AG32" s="6">
        <v>8.3000000000000007</v>
      </c>
      <c r="AH32" s="6">
        <v>8.3000000000000007</v>
      </c>
      <c r="AI32" s="6">
        <v>8.3000000000000007</v>
      </c>
      <c r="AJ32" s="6">
        <v>8.3000000000000007</v>
      </c>
      <c r="AK32" s="6">
        <v>8.3000000000000007</v>
      </c>
      <c r="AL32" s="6">
        <v>8.3000000000000007</v>
      </c>
      <c r="AM32" s="6">
        <v>8.3000000000000007</v>
      </c>
      <c r="AN32" s="6">
        <v>8.3000000000000007</v>
      </c>
      <c r="AO32" s="6">
        <v>8.3000000000000007</v>
      </c>
      <c r="AP32" s="6">
        <v>8.3000000000000007</v>
      </c>
      <c r="AQ32" s="6">
        <v>8.3000000000000007</v>
      </c>
      <c r="AR32" s="6">
        <v>8.3000000000000007</v>
      </c>
      <c r="AS32" s="6">
        <v>8.3000000000000007</v>
      </c>
      <c r="AT32" s="6">
        <v>8.3000000000000007</v>
      </c>
      <c r="AU32" s="6">
        <v>8.3000000000000007</v>
      </c>
      <c r="AV32" s="6">
        <v>8.3000000000000007</v>
      </c>
      <c r="AW32" s="6">
        <v>8.3000000000000007</v>
      </c>
      <c r="AX32" s="6">
        <v>8.3000000000000007</v>
      </c>
      <c r="AY32" s="6">
        <v>8.3000000000000007</v>
      </c>
      <c r="AZ32" s="6">
        <v>8.3000000000000007</v>
      </c>
      <c r="BA32" s="6">
        <v>8.3000000000000007</v>
      </c>
      <c r="BB32" s="6">
        <v>8.3000000000000007</v>
      </c>
      <c r="BC32" s="6">
        <v>8.3000000000000007</v>
      </c>
      <c r="BD32" s="6">
        <v>8.3000000000000007</v>
      </c>
      <c r="BE32" s="6">
        <v>8.3000000000000007</v>
      </c>
      <c r="BF32" s="6">
        <v>8.3000000000000007</v>
      </c>
      <c r="BG32" s="6">
        <v>8.3000000000000007</v>
      </c>
      <c r="BH32" s="6">
        <v>8.3000000000000007</v>
      </c>
      <c r="BI32" s="6">
        <v>8.3000000000000007</v>
      </c>
      <c r="BJ32" s="6">
        <v>8.3000000000000007</v>
      </c>
      <c r="BK32" s="6">
        <v>8.3000000000000007</v>
      </c>
      <c r="BL32" s="6">
        <v>8.3000000000000007</v>
      </c>
      <c r="BM32" s="6">
        <v>8.3000000000000007</v>
      </c>
      <c r="BN32" s="6">
        <v>8.3000000000000007</v>
      </c>
      <c r="BO32" s="6">
        <v>8.3000000000000007</v>
      </c>
      <c r="BP32" s="6">
        <v>8.3000000000000007</v>
      </c>
      <c r="BQ32" s="6">
        <v>8.3000000000000007</v>
      </c>
      <c r="BR32" s="6">
        <v>8.3000000000000007</v>
      </c>
      <c r="BS32" s="6">
        <v>8.3000000000000007</v>
      </c>
      <c r="BT32" s="6">
        <v>8.3000000000000007</v>
      </c>
      <c r="BU32" s="6">
        <v>8.3000000000000007</v>
      </c>
      <c r="BV32" s="6">
        <v>7.65</v>
      </c>
      <c r="BW32" s="6">
        <v>7.65</v>
      </c>
    </row>
    <row r="33" spans="1:75" x14ac:dyDescent="0.3">
      <c r="A33" s="1" t="s">
        <v>97</v>
      </c>
      <c r="B33" s="1" t="s">
        <v>88</v>
      </c>
      <c r="C33" s="5">
        <v>7290000060408</v>
      </c>
      <c r="D33" s="6">
        <v>8.3000000000000007</v>
      </c>
      <c r="E33" s="6">
        <v>8.3000000000000007</v>
      </c>
      <c r="F33" s="6">
        <v>8.3000000000000007</v>
      </c>
      <c r="G33" s="6">
        <v>8.3000000000000007</v>
      </c>
      <c r="H33" s="6">
        <v>8.3000000000000007</v>
      </c>
      <c r="I33" s="6">
        <v>8.3000000000000007</v>
      </c>
      <c r="J33" s="6">
        <v>8.3000000000000007</v>
      </c>
      <c r="K33" s="6">
        <v>8.3000000000000007</v>
      </c>
      <c r="L33" s="6">
        <v>8.3000000000000007</v>
      </c>
      <c r="M33" s="6">
        <v>8.3000000000000007</v>
      </c>
      <c r="N33" s="6">
        <v>8.3000000000000007</v>
      </c>
      <c r="O33" s="6">
        <v>8.3000000000000007</v>
      </c>
      <c r="P33" s="6">
        <v>8.3000000000000007</v>
      </c>
      <c r="Q33" s="6">
        <v>8.3000000000000007</v>
      </c>
      <c r="R33" s="6">
        <v>8.3000000000000007</v>
      </c>
      <c r="S33" s="6">
        <v>8.3000000000000007</v>
      </c>
      <c r="T33" s="6">
        <v>8.3000000000000007</v>
      </c>
      <c r="U33" s="6">
        <v>8.3000000000000007</v>
      </c>
      <c r="V33" s="6">
        <v>8.3000000000000007</v>
      </c>
      <c r="W33" s="6">
        <v>8.3000000000000007</v>
      </c>
      <c r="X33" s="6">
        <v>8.3000000000000007</v>
      </c>
      <c r="Y33" s="6">
        <v>8.3000000000000007</v>
      </c>
      <c r="Z33" s="6">
        <v>8.3000000000000007</v>
      </c>
      <c r="AA33" s="6">
        <v>8.3000000000000007</v>
      </c>
      <c r="AB33" s="6">
        <v>8.3000000000000007</v>
      </c>
      <c r="AC33" s="6">
        <v>8.3000000000000007</v>
      </c>
      <c r="AD33" s="6">
        <v>8.3000000000000007</v>
      </c>
      <c r="AE33" s="6">
        <v>8.3000000000000007</v>
      </c>
      <c r="AF33" s="6">
        <v>8.3000000000000007</v>
      </c>
      <c r="AG33" s="6">
        <v>8.3000000000000007</v>
      </c>
      <c r="AH33" s="6">
        <v>8.3000000000000007</v>
      </c>
      <c r="AI33" s="6">
        <v>8.3000000000000007</v>
      </c>
      <c r="AJ33" s="6">
        <v>8.3000000000000007</v>
      </c>
      <c r="AK33" s="6">
        <v>8.3000000000000007</v>
      </c>
      <c r="AL33" s="6">
        <v>8.3000000000000007</v>
      </c>
      <c r="AM33" s="6">
        <v>8.3000000000000007</v>
      </c>
      <c r="AN33" s="6">
        <v>8.3000000000000007</v>
      </c>
      <c r="AO33" s="6">
        <v>8.3000000000000007</v>
      </c>
      <c r="AP33" s="6">
        <v>8.3000000000000007</v>
      </c>
      <c r="AQ33" s="6">
        <v>8.3000000000000007</v>
      </c>
      <c r="AR33" s="6">
        <v>8.3000000000000007</v>
      </c>
      <c r="AS33" s="6">
        <v>8.3000000000000007</v>
      </c>
      <c r="AT33" s="6">
        <v>8.3000000000000007</v>
      </c>
      <c r="AU33" s="6">
        <v>8.3000000000000007</v>
      </c>
      <c r="AV33" s="6">
        <v>8.3000000000000007</v>
      </c>
      <c r="AW33" s="6">
        <v>8.3000000000000007</v>
      </c>
      <c r="AX33" s="6">
        <v>8.3000000000000007</v>
      </c>
      <c r="AY33" s="6">
        <v>8.3000000000000007</v>
      </c>
      <c r="AZ33" s="6">
        <v>8.3000000000000007</v>
      </c>
      <c r="BA33" s="6">
        <v>8.3000000000000007</v>
      </c>
      <c r="BB33" s="6">
        <v>8.3000000000000007</v>
      </c>
      <c r="BC33" s="6">
        <v>8.3000000000000007</v>
      </c>
      <c r="BD33" s="6">
        <v>8.3000000000000007</v>
      </c>
      <c r="BE33" s="6">
        <v>8.3000000000000007</v>
      </c>
      <c r="BF33" s="6">
        <v>8.3000000000000007</v>
      </c>
      <c r="BG33" s="6">
        <v>8.3000000000000007</v>
      </c>
      <c r="BH33" s="6">
        <v>8.3000000000000007</v>
      </c>
      <c r="BI33" s="6">
        <v>8.3000000000000007</v>
      </c>
      <c r="BJ33" s="6">
        <v>8.3000000000000007</v>
      </c>
      <c r="BK33" s="6">
        <v>8.3000000000000007</v>
      </c>
      <c r="BL33" s="6">
        <v>8.3000000000000007</v>
      </c>
      <c r="BM33" s="6">
        <v>8.3000000000000007</v>
      </c>
      <c r="BN33" s="6">
        <v>8.3000000000000007</v>
      </c>
      <c r="BO33" s="6">
        <v>8.3000000000000007</v>
      </c>
      <c r="BP33" s="6">
        <v>8.3000000000000007</v>
      </c>
      <c r="BQ33" s="6">
        <v>8.3000000000000007</v>
      </c>
      <c r="BR33" s="6">
        <v>8.3000000000000007</v>
      </c>
      <c r="BS33" s="6">
        <v>8.3000000000000007</v>
      </c>
      <c r="BT33" s="6">
        <v>8.3000000000000007</v>
      </c>
      <c r="BU33" s="6">
        <v>8.3000000000000007</v>
      </c>
      <c r="BV33" s="6">
        <v>7.65</v>
      </c>
      <c r="BW33" s="6">
        <v>7.65</v>
      </c>
    </row>
    <row r="34" spans="1:75" x14ac:dyDescent="0.3">
      <c r="A34" s="1" t="s">
        <v>97</v>
      </c>
      <c r="B34" s="1" t="s">
        <v>34</v>
      </c>
      <c r="C34" s="5">
        <v>7290000144474</v>
      </c>
      <c r="D34" s="6">
        <v>14</v>
      </c>
      <c r="E34" s="6">
        <v>14</v>
      </c>
      <c r="F34" s="6">
        <v>14</v>
      </c>
      <c r="G34" s="6">
        <v>14.037662337662001</v>
      </c>
      <c r="H34" s="6">
        <v>14</v>
      </c>
      <c r="I34" s="6">
        <v>14</v>
      </c>
      <c r="J34" s="6">
        <v>14</v>
      </c>
      <c r="K34" s="6">
        <v>14</v>
      </c>
      <c r="L34" s="6">
        <v>14</v>
      </c>
      <c r="M34" s="6">
        <v>14</v>
      </c>
      <c r="N34" s="6">
        <v>14.078378378378</v>
      </c>
      <c r="O34" s="6">
        <v>14</v>
      </c>
      <c r="P34" s="6">
        <v>14</v>
      </c>
      <c r="Q34" s="6">
        <v>14</v>
      </c>
      <c r="R34" s="6">
        <v>16.899999999999999</v>
      </c>
      <c r="S34" s="6">
        <v>16.899999999999999</v>
      </c>
      <c r="T34" s="6">
        <v>16.899999999999999</v>
      </c>
      <c r="U34" s="6">
        <v>16.899999999999999</v>
      </c>
      <c r="V34" s="6">
        <v>16.899999999999999</v>
      </c>
      <c r="W34" s="6">
        <v>16.899999999999999</v>
      </c>
      <c r="X34" s="6">
        <v>16.899999999999999</v>
      </c>
      <c r="Y34" s="6">
        <v>16.899999999999999</v>
      </c>
      <c r="Z34" s="6">
        <v>16.899999999999999</v>
      </c>
      <c r="AA34" s="6">
        <v>16.899999999999999</v>
      </c>
      <c r="AB34" s="6">
        <v>16.899999999999999</v>
      </c>
      <c r="AC34" s="6">
        <v>16.899999999999999</v>
      </c>
      <c r="AD34" s="6">
        <v>16.899999999999999</v>
      </c>
      <c r="AE34" s="6">
        <v>16.899999999999999</v>
      </c>
      <c r="AF34" s="6">
        <v>16.899999999999999</v>
      </c>
      <c r="AG34" s="6">
        <v>16.899999999999999</v>
      </c>
      <c r="AH34" s="6">
        <v>16.899999999999999</v>
      </c>
      <c r="AI34" s="6">
        <v>16.899999999999999</v>
      </c>
      <c r="AJ34" s="6">
        <v>16.899999999999999</v>
      </c>
      <c r="AK34" s="6">
        <v>16.899999999999999</v>
      </c>
      <c r="AL34" s="6">
        <v>16.899999999999999</v>
      </c>
      <c r="AM34" s="6">
        <v>16.899999999999999</v>
      </c>
      <c r="AN34" s="6">
        <v>16.899999999999999</v>
      </c>
      <c r="AO34" s="6">
        <v>16.899999999999999</v>
      </c>
      <c r="AP34" s="6">
        <v>16.899999999999999</v>
      </c>
      <c r="AQ34" s="6">
        <v>16.899999999999999</v>
      </c>
      <c r="AR34" s="6">
        <v>16.899999999999999</v>
      </c>
      <c r="AS34" s="6">
        <v>16.899999999999999</v>
      </c>
      <c r="AT34" s="6">
        <v>16.899999999999999</v>
      </c>
      <c r="AU34" s="6">
        <v>16.899999999999999</v>
      </c>
      <c r="AV34" s="6">
        <v>16.899999999999999</v>
      </c>
      <c r="AW34" s="6">
        <v>16.899999999999999</v>
      </c>
      <c r="AX34" s="6">
        <v>16.899999999999999</v>
      </c>
      <c r="AY34" s="6">
        <v>16.899999999999999</v>
      </c>
      <c r="AZ34" s="6">
        <v>16.899999999999999</v>
      </c>
      <c r="BA34" s="6">
        <v>16.899999999999999</v>
      </c>
      <c r="BB34" s="6">
        <v>16.899999999999999</v>
      </c>
      <c r="BC34" s="6">
        <v>16.899999999999999</v>
      </c>
      <c r="BD34" s="6">
        <v>16.899999999999999</v>
      </c>
      <c r="BE34" s="6">
        <v>16.899999999999999</v>
      </c>
      <c r="BF34" s="6">
        <v>16.899999999999999</v>
      </c>
      <c r="BG34" s="6">
        <v>16.899999999999999</v>
      </c>
      <c r="BH34" s="6">
        <v>16.899999999999999</v>
      </c>
      <c r="BI34" s="6">
        <v>16.899999999999999</v>
      </c>
      <c r="BJ34" s="6">
        <v>16.899999999999999</v>
      </c>
      <c r="BK34" s="6">
        <v>16.899999999999999</v>
      </c>
      <c r="BL34" s="6">
        <v>16.899999999999999</v>
      </c>
      <c r="BM34" s="6">
        <v>16.899999999999999</v>
      </c>
      <c r="BN34" s="6">
        <v>16.899999999999999</v>
      </c>
      <c r="BO34" s="6">
        <v>16.899999999999999</v>
      </c>
      <c r="BP34" s="6">
        <v>16.899999999999999</v>
      </c>
      <c r="BQ34" s="6">
        <v>16.899999999999999</v>
      </c>
      <c r="BR34" s="6">
        <v>16.899999999999999</v>
      </c>
      <c r="BS34" s="6">
        <v>16.899999999999999</v>
      </c>
      <c r="BT34" s="6">
        <v>16.899999999999999</v>
      </c>
      <c r="BU34" s="6">
        <v>16.899999999999999</v>
      </c>
      <c r="BV34" s="6">
        <v>16.899999999999999</v>
      </c>
      <c r="BW34" s="6">
        <v>16.899999999999999</v>
      </c>
    </row>
    <row r="35" spans="1:75" x14ac:dyDescent="0.3">
      <c r="A35" s="1" t="s">
        <v>97</v>
      </c>
      <c r="B35" s="1" t="s">
        <v>35</v>
      </c>
      <c r="C35" s="5">
        <v>7290006983770</v>
      </c>
      <c r="D35" s="6">
        <v>14.1</v>
      </c>
      <c r="E35" s="6">
        <v>14.1</v>
      </c>
      <c r="F35" s="6">
        <v>14.1</v>
      </c>
      <c r="G35" s="6">
        <v>14.1</v>
      </c>
      <c r="H35" s="6">
        <v>14.1</v>
      </c>
      <c r="I35" s="6">
        <v>14.1</v>
      </c>
      <c r="J35" s="6">
        <v>14.1</v>
      </c>
      <c r="K35" s="6">
        <v>14.1</v>
      </c>
      <c r="L35" s="6">
        <v>14.1</v>
      </c>
      <c r="M35" s="6">
        <v>14.1</v>
      </c>
      <c r="N35" s="6">
        <v>14.1</v>
      </c>
      <c r="O35" s="6">
        <v>14.1</v>
      </c>
      <c r="P35" s="6">
        <v>14.1</v>
      </c>
      <c r="Q35" s="6">
        <v>14.1</v>
      </c>
      <c r="R35" s="6">
        <v>14.1</v>
      </c>
      <c r="S35" s="6">
        <v>14.1</v>
      </c>
      <c r="T35" s="6">
        <v>14.1</v>
      </c>
      <c r="U35" s="6">
        <v>14.1</v>
      </c>
      <c r="V35" s="6">
        <v>14.1</v>
      </c>
      <c r="W35" s="6">
        <v>14.1</v>
      </c>
      <c r="X35" s="6">
        <v>14.1</v>
      </c>
      <c r="Y35" s="6">
        <v>14.1</v>
      </c>
      <c r="Z35" s="6">
        <v>14.1</v>
      </c>
      <c r="AA35" s="6">
        <v>14.1</v>
      </c>
      <c r="AB35" s="6">
        <v>14.1</v>
      </c>
      <c r="AC35" s="6">
        <v>14.1</v>
      </c>
      <c r="AD35" s="6">
        <v>14.1</v>
      </c>
      <c r="AE35" s="6">
        <v>14.1</v>
      </c>
      <c r="AF35" s="6">
        <v>14.1</v>
      </c>
      <c r="AG35" s="6">
        <v>14.1</v>
      </c>
      <c r="AH35" s="6">
        <v>14.1</v>
      </c>
      <c r="AI35" s="6">
        <v>14.1</v>
      </c>
      <c r="AJ35" s="6">
        <v>14.1</v>
      </c>
      <c r="AK35" s="6">
        <v>14.1</v>
      </c>
      <c r="AL35" s="6">
        <v>14.1</v>
      </c>
      <c r="AM35" s="6">
        <v>14.1</v>
      </c>
      <c r="AN35" s="6">
        <v>14.1</v>
      </c>
      <c r="AO35" s="6">
        <v>14.1</v>
      </c>
      <c r="AP35" s="6">
        <v>14.1</v>
      </c>
      <c r="AQ35" s="6">
        <v>14.1</v>
      </c>
      <c r="AR35" s="6">
        <v>14.1</v>
      </c>
      <c r="AS35" s="6">
        <v>14.1</v>
      </c>
      <c r="AT35" s="6">
        <v>14.1</v>
      </c>
      <c r="AU35" s="6">
        <v>14.1</v>
      </c>
      <c r="AV35" s="6">
        <v>14.1</v>
      </c>
      <c r="AW35" s="6">
        <v>14.1</v>
      </c>
      <c r="AX35" s="6">
        <v>14.1</v>
      </c>
      <c r="AY35" s="6">
        <v>14.1</v>
      </c>
      <c r="AZ35" s="6">
        <v>14.1</v>
      </c>
      <c r="BA35" s="6">
        <v>14.1</v>
      </c>
      <c r="BB35" s="6">
        <v>14.1</v>
      </c>
      <c r="BC35" s="6">
        <v>14.1</v>
      </c>
      <c r="BD35" s="6">
        <v>14.1</v>
      </c>
      <c r="BE35" s="6">
        <v>14.1</v>
      </c>
      <c r="BF35" s="6">
        <v>14.1</v>
      </c>
      <c r="BG35" s="6">
        <v>14.1</v>
      </c>
      <c r="BH35" s="6">
        <v>14.1</v>
      </c>
      <c r="BI35" s="6">
        <v>14.1</v>
      </c>
      <c r="BJ35" s="6">
        <v>14.1</v>
      </c>
      <c r="BK35" s="6">
        <v>14.1</v>
      </c>
      <c r="BL35" s="6">
        <v>14.1</v>
      </c>
      <c r="BM35" s="6">
        <v>14.1</v>
      </c>
      <c r="BN35" s="6">
        <v>14.1</v>
      </c>
      <c r="BO35" s="6">
        <v>14.1</v>
      </c>
      <c r="BP35" s="6">
        <v>14.1</v>
      </c>
      <c r="BQ35" s="6">
        <v>14.1</v>
      </c>
      <c r="BR35" s="6">
        <v>14.1</v>
      </c>
      <c r="BS35" s="6">
        <v>14.1</v>
      </c>
      <c r="BT35" s="6">
        <v>14.1</v>
      </c>
      <c r="BU35" s="6">
        <v>14.1</v>
      </c>
      <c r="BV35" s="6">
        <v>14.1</v>
      </c>
      <c r="BW35" s="6">
        <v>14.1</v>
      </c>
    </row>
    <row r="36" spans="1:75" x14ac:dyDescent="0.3">
      <c r="A36" s="1" t="s">
        <v>97</v>
      </c>
      <c r="B36" s="1" t="s">
        <v>36</v>
      </c>
      <c r="C36" s="5">
        <v>7290006983787</v>
      </c>
      <c r="D36" s="6">
        <v>14.1</v>
      </c>
      <c r="E36" s="6">
        <v>14.1</v>
      </c>
      <c r="F36" s="6">
        <v>14.1</v>
      </c>
      <c r="G36" s="6">
        <v>14.1</v>
      </c>
      <c r="H36" s="6">
        <v>14.1</v>
      </c>
      <c r="I36" s="6">
        <v>14.1</v>
      </c>
      <c r="J36" s="6">
        <v>14.1</v>
      </c>
      <c r="K36" s="6">
        <v>14.1</v>
      </c>
      <c r="L36" s="6">
        <v>14.1</v>
      </c>
      <c r="M36" s="6">
        <v>14.1</v>
      </c>
      <c r="N36" s="6">
        <v>14.1</v>
      </c>
      <c r="O36" s="6">
        <v>14.1</v>
      </c>
      <c r="P36" s="6">
        <v>14.1</v>
      </c>
      <c r="Q36" s="6">
        <v>14.1</v>
      </c>
      <c r="R36" s="6">
        <v>14.1</v>
      </c>
      <c r="S36" s="6">
        <v>14.1</v>
      </c>
      <c r="T36" s="6">
        <v>14.1</v>
      </c>
      <c r="U36" s="6">
        <v>14.1</v>
      </c>
      <c r="V36" s="6">
        <v>14.1</v>
      </c>
      <c r="W36" s="6">
        <v>14.1</v>
      </c>
      <c r="X36" s="6">
        <v>14.1</v>
      </c>
      <c r="Y36" s="6">
        <v>14.1</v>
      </c>
      <c r="Z36" s="6">
        <v>14.1</v>
      </c>
      <c r="AA36" s="6">
        <v>14.1</v>
      </c>
      <c r="AB36" s="6">
        <v>14.1</v>
      </c>
      <c r="AC36" s="6">
        <v>14.1</v>
      </c>
      <c r="AD36" s="6">
        <v>14.1</v>
      </c>
      <c r="AE36" s="6">
        <v>14.1</v>
      </c>
      <c r="AF36" s="6">
        <v>14.1</v>
      </c>
      <c r="AG36" s="6">
        <v>14.1</v>
      </c>
      <c r="AH36" s="6">
        <v>14.1</v>
      </c>
      <c r="AI36" s="6">
        <v>14.1</v>
      </c>
      <c r="AJ36" s="6">
        <v>14.1</v>
      </c>
      <c r="AK36" s="6">
        <v>14.1</v>
      </c>
      <c r="AL36" s="6">
        <v>14.1</v>
      </c>
      <c r="AM36" s="6">
        <v>14.1</v>
      </c>
      <c r="AN36" s="6">
        <v>14.1</v>
      </c>
      <c r="AO36" s="6">
        <v>14.1</v>
      </c>
      <c r="AP36" s="6">
        <v>14.1</v>
      </c>
      <c r="AQ36" s="6">
        <v>14.1</v>
      </c>
      <c r="AR36" s="6">
        <v>14.1</v>
      </c>
      <c r="AS36" s="6">
        <v>14.1</v>
      </c>
      <c r="AT36" s="6">
        <v>14.1</v>
      </c>
      <c r="AU36" s="6">
        <v>14.1</v>
      </c>
      <c r="AV36" s="6">
        <v>14.1</v>
      </c>
      <c r="AW36" s="6">
        <v>14.1</v>
      </c>
      <c r="AX36" s="6">
        <v>14.1</v>
      </c>
      <c r="AY36" s="6">
        <v>14.1</v>
      </c>
      <c r="AZ36" s="6">
        <v>14.1</v>
      </c>
      <c r="BA36" s="6">
        <v>14.1</v>
      </c>
      <c r="BB36" s="6">
        <v>14.1</v>
      </c>
      <c r="BC36" s="6">
        <v>14.1</v>
      </c>
      <c r="BD36" s="6">
        <v>14.1</v>
      </c>
      <c r="BE36" s="6">
        <v>14.1</v>
      </c>
      <c r="BF36" s="6">
        <v>14.1</v>
      </c>
      <c r="BG36" s="6">
        <v>14.1</v>
      </c>
      <c r="BH36" s="6">
        <v>14.1</v>
      </c>
      <c r="BI36" s="6">
        <v>14.1</v>
      </c>
      <c r="BJ36" s="6">
        <v>14.1</v>
      </c>
      <c r="BK36" s="6">
        <v>14.1</v>
      </c>
      <c r="BL36" s="6">
        <v>14.1</v>
      </c>
      <c r="BM36" s="6">
        <v>14.1</v>
      </c>
      <c r="BN36" s="6">
        <v>14.1</v>
      </c>
      <c r="BO36" s="6">
        <v>14.1</v>
      </c>
      <c r="BP36" s="6">
        <v>14.1</v>
      </c>
      <c r="BQ36" s="6">
        <v>14.1</v>
      </c>
      <c r="BR36" s="6">
        <v>14.1</v>
      </c>
      <c r="BS36" s="6">
        <v>14.1</v>
      </c>
      <c r="BT36" s="6">
        <v>14.1</v>
      </c>
      <c r="BU36" s="6">
        <v>14.1</v>
      </c>
      <c r="BV36" s="6">
        <v>14.1</v>
      </c>
      <c r="BW36" s="6">
        <v>14.1</v>
      </c>
    </row>
    <row r="37" spans="1:75" x14ac:dyDescent="0.3">
      <c r="A37" s="1" t="s">
        <v>97</v>
      </c>
      <c r="B37" s="1" t="s">
        <v>37</v>
      </c>
      <c r="C37" s="5">
        <v>7290112494351</v>
      </c>
      <c r="D37" s="6">
        <v>20.8</v>
      </c>
      <c r="E37" s="6">
        <v>20.8</v>
      </c>
      <c r="F37" s="6">
        <v>20.8</v>
      </c>
      <c r="G37" s="6">
        <v>20.8</v>
      </c>
      <c r="H37" s="6">
        <v>20.8</v>
      </c>
      <c r="I37" s="6">
        <v>20.8</v>
      </c>
      <c r="J37" s="6">
        <v>20.8</v>
      </c>
      <c r="K37" s="6">
        <v>20.8</v>
      </c>
      <c r="L37" s="6">
        <v>20.8</v>
      </c>
      <c r="M37" s="6">
        <v>20.8</v>
      </c>
      <c r="N37" s="6">
        <v>20.8</v>
      </c>
      <c r="O37" s="6">
        <v>20.8</v>
      </c>
      <c r="P37" s="6">
        <v>20.8</v>
      </c>
      <c r="Q37" s="6">
        <v>20.8</v>
      </c>
      <c r="R37" s="6">
        <v>20.8</v>
      </c>
      <c r="S37" s="6">
        <v>20.8</v>
      </c>
      <c r="T37" s="6">
        <v>20.8</v>
      </c>
      <c r="U37" s="6">
        <v>20.8</v>
      </c>
      <c r="V37" s="6">
        <v>20.8</v>
      </c>
      <c r="W37" s="6">
        <v>20.8</v>
      </c>
      <c r="X37" s="6">
        <v>20.8</v>
      </c>
      <c r="Y37" s="6">
        <v>20.8</v>
      </c>
      <c r="Z37" s="6">
        <v>20.8</v>
      </c>
      <c r="AA37" s="6">
        <v>20.8</v>
      </c>
      <c r="AB37" s="6">
        <v>20.8</v>
      </c>
      <c r="AC37" s="6">
        <v>20.8</v>
      </c>
      <c r="AD37" s="6">
        <v>20.8</v>
      </c>
      <c r="AE37" s="6">
        <v>20.8</v>
      </c>
      <c r="AF37" s="6">
        <v>20.8</v>
      </c>
      <c r="AG37" s="6">
        <v>20.8</v>
      </c>
      <c r="AH37" s="6">
        <v>20.8</v>
      </c>
      <c r="AI37" s="6">
        <v>20.8</v>
      </c>
      <c r="AJ37" s="6">
        <v>20.8</v>
      </c>
      <c r="AK37" s="6">
        <v>20.8</v>
      </c>
      <c r="AL37" s="6">
        <v>20.8</v>
      </c>
      <c r="AM37" s="6">
        <v>20.8</v>
      </c>
      <c r="AN37" s="6">
        <v>20.8</v>
      </c>
      <c r="AO37" s="6">
        <v>20.8</v>
      </c>
      <c r="AP37" s="6">
        <v>20.8</v>
      </c>
      <c r="AQ37" s="6">
        <v>20.8</v>
      </c>
      <c r="AR37" s="6">
        <v>20.8</v>
      </c>
      <c r="AS37" s="6">
        <v>20.8</v>
      </c>
      <c r="AT37" s="6">
        <v>20.8</v>
      </c>
      <c r="AU37" s="6">
        <v>20.8</v>
      </c>
      <c r="AV37" s="6">
        <v>20.8</v>
      </c>
      <c r="AW37" s="6">
        <v>20.8</v>
      </c>
      <c r="AX37" s="6">
        <v>20.8</v>
      </c>
      <c r="AY37" s="6">
        <v>20.8</v>
      </c>
      <c r="AZ37" s="6">
        <v>20.8</v>
      </c>
      <c r="BA37" s="6">
        <v>20.8</v>
      </c>
      <c r="BB37" s="6">
        <v>20.8</v>
      </c>
      <c r="BC37" s="6">
        <v>20.8</v>
      </c>
      <c r="BD37" s="6">
        <v>20.8</v>
      </c>
      <c r="BE37" s="6">
        <v>20.8</v>
      </c>
      <c r="BF37" s="6">
        <v>20.8</v>
      </c>
      <c r="BG37" s="6">
        <v>20.8</v>
      </c>
      <c r="BH37" s="6">
        <v>20.8</v>
      </c>
      <c r="BI37" s="6">
        <v>20.8</v>
      </c>
      <c r="BJ37" s="6">
        <v>20.8</v>
      </c>
      <c r="BK37" s="6">
        <v>20.8</v>
      </c>
      <c r="BL37" s="6">
        <v>20.8</v>
      </c>
      <c r="BM37" s="6">
        <v>20.8</v>
      </c>
      <c r="BN37" s="6">
        <v>20.8</v>
      </c>
      <c r="BO37" s="6">
        <v>20.8</v>
      </c>
      <c r="BP37" s="6">
        <v>20.8</v>
      </c>
      <c r="BQ37" s="6">
        <v>20.8</v>
      </c>
      <c r="BR37" s="6">
        <v>20.8</v>
      </c>
      <c r="BS37" s="6">
        <v>20.8</v>
      </c>
      <c r="BT37" s="6">
        <v>20.8</v>
      </c>
      <c r="BU37" s="6">
        <v>20.8</v>
      </c>
      <c r="BV37" s="6">
        <v>20.8</v>
      </c>
      <c r="BW37" s="6">
        <v>20.8</v>
      </c>
    </row>
    <row r="38" spans="1:75" x14ac:dyDescent="0.3">
      <c r="A38" s="1" t="s">
        <v>97</v>
      </c>
      <c r="B38" s="1" t="s">
        <v>38</v>
      </c>
      <c r="C38" s="5">
        <v>7290112495006</v>
      </c>
      <c r="D38" s="6">
        <v>30.2</v>
      </c>
      <c r="E38" s="6">
        <v>30.2</v>
      </c>
      <c r="F38" s="6">
        <v>30.2</v>
      </c>
      <c r="G38" s="6">
        <v>30.2</v>
      </c>
      <c r="H38" s="6">
        <v>30.2</v>
      </c>
      <c r="I38" s="6">
        <v>30.2</v>
      </c>
      <c r="J38" s="6">
        <v>30.2</v>
      </c>
      <c r="K38" s="6">
        <v>30.2</v>
      </c>
      <c r="L38" s="6">
        <v>30.2</v>
      </c>
      <c r="M38" s="6">
        <v>30.2</v>
      </c>
      <c r="N38" s="6">
        <v>30.2</v>
      </c>
      <c r="O38" s="6">
        <v>30.2</v>
      </c>
      <c r="P38" s="6">
        <v>30.2</v>
      </c>
      <c r="Q38" s="6">
        <v>30.2</v>
      </c>
      <c r="R38" s="6">
        <v>30.2</v>
      </c>
      <c r="S38" s="6">
        <v>30.2</v>
      </c>
      <c r="T38" s="6">
        <v>30.2</v>
      </c>
      <c r="U38" s="6">
        <v>30.2</v>
      </c>
      <c r="V38" s="6">
        <v>30.2</v>
      </c>
      <c r="W38" s="6">
        <v>30.2</v>
      </c>
      <c r="X38" s="6">
        <v>30.2</v>
      </c>
      <c r="Y38" s="6">
        <v>30.2</v>
      </c>
      <c r="Z38" s="6">
        <v>30.2</v>
      </c>
      <c r="AA38" s="6">
        <v>30.2</v>
      </c>
      <c r="AB38" s="6">
        <v>30.2</v>
      </c>
      <c r="AC38" s="6">
        <v>30.2</v>
      </c>
      <c r="AD38" s="6">
        <v>30.2</v>
      </c>
      <c r="AE38" s="6">
        <v>30.2</v>
      </c>
      <c r="AF38" s="6">
        <v>30.2</v>
      </c>
      <c r="AG38" s="6">
        <v>30.2</v>
      </c>
      <c r="AH38" s="6">
        <v>30.2</v>
      </c>
      <c r="AI38" s="6">
        <v>30.2</v>
      </c>
      <c r="AJ38" s="6">
        <v>30.2</v>
      </c>
      <c r="AK38" s="6">
        <v>30.2</v>
      </c>
      <c r="AL38" s="6">
        <v>30.2</v>
      </c>
      <c r="AM38" s="6">
        <v>30.2</v>
      </c>
      <c r="AN38" s="6">
        <v>30.2</v>
      </c>
      <c r="AO38" s="6">
        <v>30.2</v>
      </c>
      <c r="AP38" s="6">
        <v>30.2</v>
      </c>
      <c r="AQ38" s="6">
        <v>30.2</v>
      </c>
      <c r="AR38" s="6">
        <v>30.2</v>
      </c>
      <c r="AS38" s="6">
        <v>30.2</v>
      </c>
      <c r="AT38" s="6">
        <v>30.2</v>
      </c>
      <c r="AU38" s="6">
        <v>30.2</v>
      </c>
      <c r="AV38" s="6">
        <v>30.2</v>
      </c>
      <c r="AW38" s="6">
        <v>30.2</v>
      </c>
      <c r="AX38" s="6">
        <v>30.2</v>
      </c>
      <c r="AY38" s="6">
        <v>30.2</v>
      </c>
      <c r="AZ38" s="6">
        <v>30.2</v>
      </c>
      <c r="BA38" s="6">
        <v>30.2</v>
      </c>
      <c r="BB38" s="6">
        <v>30.2</v>
      </c>
      <c r="BC38" s="6">
        <v>30.2</v>
      </c>
      <c r="BD38" s="6">
        <v>30.2</v>
      </c>
      <c r="BE38" s="6">
        <v>30.2</v>
      </c>
      <c r="BF38" s="6">
        <v>30.2</v>
      </c>
      <c r="BG38" s="6">
        <v>30.2</v>
      </c>
      <c r="BH38" s="6">
        <v>30.2</v>
      </c>
      <c r="BI38" s="6">
        <v>30.2</v>
      </c>
      <c r="BJ38" s="6">
        <v>30.2</v>
      </c>
      <c r="BK38" s="6">
        <v>30.2</v>
      </c>
      <c r="BL38" s="6">
        <v>30.2</v>
      </c>
      <c r="BM38" s="6">
        <v>30.2</v>
      </c>
      <c r="BN38" s="6">
        <v>30.2</v>
      </c>
      <c r="BO38" s="6">
        <v>30.2</v>
      </c>
      <c r="BP38" s="6">
        <v>30.2</v>
      </c>
      <c r="BQ38" s="6">
        <v>30.2</v>
      </c>
      <c r="BR38" s="6">
        <v>30.2</v>
      </c>
      <c r="BS38" s="6">
        <v>30.2</v>
      </c>
      <c r="BT38" s="6">
        <v>30.2</v>
      </c>
      <c r="BU38" s="6">
        <v>30.2</v>
      </c>
      <c r="BV38" s="6">
        <v>30.2</v>
      </c>
      <c r="BW38" s="6">
        <v>30.2</v>
      </c>
    </row>
    <row r="39" spans="1:75" x14ac:dyDescent="0.3">
      <c r="A39" s="1" t="s">
        <v>97</v>
      </c>
      <c r="B39" s="1" t="s">
        <v>39</v>
      </c>
      <c r="C39" s="5">
        <v>7290000170053</v>
      </c>
      <c r="D39" s="6">
        <v>5.33</v>
      </c>
      <c r="E39" s="6">
        <v>5.33</v>
      </c>
      <c r="F39" s="6">
        <v>5.33</v>
      </c>
      <c r="G39" s="6">
        <v>5.3567499999999999</v>
      </c>
      <c r="H39" s="6">
        <v>5.33</v>
      </c>
      <c r="I39" s="6">
        <v>5.33</v>
      </c>
      <c r="J39" s="6">
        <v>5.33</v>
      </c>
      <c r="K39" s="6">
        <v>5.33</v>
      </c>
      <c r="L39" s="6">
        <v>5.33</v>
      </c>
      <c r="M39" s="6">
        <v>5.33</v>
      </c>
      <c r="N39" s="6">
        <v>5.33</v>
      </c>
      <c r="O39" s="6">
        <v>5.33</v>
      </c>
      <c r="P39" s="6">
        <v>5.33</v>
      </c>
      <c r="Q39" s="6">
        <v>5.33</v>
      </c>
      <c r="R39" s="6">
        <v>5</v>
      </c>
      <c r="S39" s="6">
        <v>5</v>
      </c>
      <c r="T39" s="6">
        <v>5</v>
      </c>
      <c r="U39" s="6">
        <v>5</v>
      </c>
      <c r="V39" s="6">
        <v>5</v>
      </c>
      <c r="W39" s="6">
        <v>5</v>
      </c>
      <c r="X39" s="6">
        <v>5</v>
      </c>
      <c r="Y39" s="6">
        <v>5</v>
      </c>
      <c r="Z39" s="6">
        <v>5</v>
      </c>
      <c r="AA39" s="6">
        <v>5</v>
      </c>
      <c r="AB39" s="6">
        <v>5.0181818181817999</v>
      </c>
      <c r="AC39" s="6">
        <v>5</v>
      </c>
      <c r="AD39" s="6">
        <v>5</v>
      </c>
      <c r="AE39" s="6">
        <v>5</v>
      </c>
      <c r="AF39" s="6">
        <v>5</v>
      </c>
      <c r="AG39" s="6">
        <v>5</v>
      </c>
      <c r="AH39" s="6">
        <v>5</v>
      </c>
      <c r="AI39" s="6">
        <v>5</v>
      </c>
      <c r="AJ39" s="6">
        <v>5</v>
      </c>
      <c r="AK39" s="6">
        <v>5</v>
      </c>
      <c r="AL39" s="6">
        <v>5</v>
      </c>
      <c r="AM39" s="6">
        <v>5</v>
      </c>
      <c r="AN39" s="6">
        <v>5</v>
      </c>
      <c r="AO39" s="6">
        <v>5</v>
      </c>
      <c r="AP39" s="6">
        <v>5</v>
      </c>
      <c r="AQ39" s="6">
        <v>5</v>
      </c>
      <c r="AR39" s="6">
        <v>5</v>
      </c>
      <c r="AS39" s="6">
        <v>5</v>
      </c>
      <c r="AT39" s="6">
        <v>5</v>
      </c>
      <c r="AU39" s="6">
        <v>5</v>
      </c>
      <c r="AV39" s="6">
        <v>5</v>
      </c>
      <c r="AW39" s="6">
        <v>5</v>
      </c>
      <c r="AX39" s="6">
        <v>6.4</v>
      </c>
      <c r="AY39" s="6">
        <v>5</v>
      </c>
      <c r="AZ39" s="6">
        <v>5</v>
      </c>
      <c r="BA39" s="6">
        <v>5</v>
      </c>
      <c r="BB39" s="6">
        <v>5</v>
      </c>
      <c r="BC39" s="6">
        <v>5</v>
      </c>
      <c r="BD39" s="6">
        <v>5.0350000000000001</v>
      </c>
      <c r="BE39" s="6">
        <v>5</v>
      </c>
      <c r="BF39" s="6">
        <v>5</v>
      </c>
      <c r="BG39" s="6">
        <v>5</v>
      </c>
      <c r="BH39" s="6">
        <v>5</v>
      </c>
      <c r="BI39" s="6">
        <v>5</v>
      </c>
      <c r="BJ39" s="6">
        <v>5</v>
      </c>
      <c r="BK39" s="6">
        <v>5</v>
      </c>
      <c r="BL39" s="6">
        <v>5</v>
      </c>
      <c r="BM39" s="6">
        <v>5</v>
      </c>
      <c r="BN39" s="6">
        <v>5</v>
      </c>
      <c r="BO39" s="6">
        <v>5</v>
      </c>
      <c r="BP39" s="6">
        <v>5</v>
      </c>
      <c r="BQ39" s="6">
        <v>5.0172839506173004</v>
      </c>
      <c r="BR39" s="6">
        <v>5.0341463414633996</v>
      </c>
      <c r="BS39" s="6">
        <v>5</v>
      </c>
      <c r="BT39" s="6">
        <v>5</v>
      </c>
      <c r="BU39" s="6">
        <v>5</v>
      </c>
      <c r="BV39" s="6">
        <v>5.63</v>
      </c>
      <c r="BW39" s="6">
        <v>5.63</v>
      </c>
    </row>
    <row r="40" spans="1:75" x14ac:dyDescent="0.3">
      <c r="A40" s="1" t="s">
        <v>97</v>
      </c>
      <c r="B40" s="1" t="s">
        <v>40</v>
      </c>
      <c r="C40" s="5">
        <v>7290005838002</v>
      </c>
      <c r="D40" s="6">
        <v>4.4000000000000004</v>
      </c>
      <c r="E40" s="6">
        <v>4.4000000000000004</v>
      </c>
      <c r="F40" s="6">
        <v>4.4000000000000004</v>
      </c>
      <c r="G40" s="6">
        <v>4.4000000000000004</v>
      </c>
      <c r="H40" s="6">
        <v>4.4000000000000004</v>
      </c>
      <c r="I40" s="6">
        <v>4.4000000000000004</v>
      </c>
      <c r="J40" s="6">
        <v>4.4000000000000004</v>
      </c>
      <c r="K40" s="6">
        <v>4.4000000000000004</v>
      </c>
      <c r="L40" s="6">
        <v>4.4000000000000004</v>
      </c>
      <c r="M40" s="6">
        <v>4.4000000000000004</v>
      </c>
      <c r="N40" s="6">
        <v>4.4000000000000004</v>
      </c>
      <c r="O40" s="6">
        <v>4.4000000000000004</v>
      </c>
      <c r="P40" s="6">
        <v>4.4000000000000004</v>
      </c>
      <c r="Q40" s="6">
        <v>4.4000000000000004</v>
      </c>
      <c r="R40" s="6">
        <v>4.4000000000000004</v>
      </c>
      <c r="S40" s="6">
        <v>4.4000000000000004</v>
      </c>
      <c r="T40" s="6">
        <v>4.4000000000000004</v>
      </c>
      <c r="U40" s="6">
        <v>4.4000000000000004</v>
      </c>
      <c r="V40" s="6">
        <v>4.4000000000000004</v>
      </c>
      <c r="W40" s="6">
        <v>4.4000000000000004</v>
      </c>
      <c r="X40" s="6">
        <v>4.4000000000000004</v>
      </c>
      <c r="Y40" s="6">
        <v>4.4000000000000004</v>
      </c>
      <c r="Z40" s="6">
        <v>4.4000000000000004</v>
      </c>
      <c r="AA40" s="6">
        <v>4.4000000000000004</v>
      </c>
      <c r="AB40" s="6">
        <v>4.4000000000000004</v>
      </c>
      <c r="AC40" s="6">
        <v>4.4000000000000004</v>
      </c>
      <c r="AD40" s="6">
        <v>4.4000000000000004</v>
      </c>
      <c r="AE40" s="6">
        <v>4.4000000000000004</v>
      </c>
      <c r="AF40" s="6">
        <v>4.4000000000000004</v>
      </c>
      <c r="AG40" s="6">
        <v>4.4000000000000004</v>
      </c>
      <c r="AH40" s="6">
        <v>4.4000000000000004</v>
      </c>
      <c r="AI40" s="6">
        <v>4.4000000000000004</v>
      </c>
      <c r="AJ40" s="6">
        <v>4.4000000000000004</v>
      </c>
      <c r="AK40" s="6">
        <v>4.4000000000000004</v>
      </c>
      <c r="AL40" s="6">
        <v>4.4000000000000004</v>
      </c>
      <c r="AM40" s="6">
        <v>4.4000000000000004</v>
      </c>
      <c r="AN40" s="6">
        <v>4.4000000000000004</v>
      </c>
      <c r="AO40" s="6">
        <v>4.4000000000000004</v>
      </c>
      <c r="AP40" s="6">
        <v>4.4000000000000004</v>
      </c>
      <c r="AQ40" s="6">
        <v>4.4000000000000004</v>
      </c>
      <c r="AR40" s="6">
        <v>4.4000000000000004</v>
      </c>
      <c r="AS40" s="6">
        <v>4.4000000000000004</v>
      </c>
      <c r="AT40" s="6">
        <v>4.4000000000000004</v>
      </c>
      <c r="AU40" s="6">
        <v>4.4000000000000004</v>
      </c>
      <c r="AV40" s="6">
        <v>4.4000000000000004</v>
      </c>
      <c r="AW40" s="6">
        <v>4.4000000000000004</v>
      </c>
      <c r="AX40" s="6">
        <v>4.4000000000000004</v>
      </c>
      <c r="AY40" s="6">
        <v>4.4000000000000004</v>
      </c>
      <c r="AZ40" s="6">
        <v>4.4000000000000004</v>
      </c>
      <c r="BA40" s="6">
        <v>4.4000000000000004</v>
      </c>
      <c r="BB40" s="6">
        <v>4.4000000000000004</v>
      </c>
      <c r="BC40" s="6">
        <v>4.4000000000000004</v>
      </c>
      <c r="BD40" s="6">
        <v>4.4000000000000004</v>
      </c>
      <c r="BE40" s="6">
        <v>4.4000000000000004</v>
      </c>
      <c r="BF40" s="6">
        <v>4.4000000000000004</v>
      </c>
      <c r="BG40" s="6">
        <v>4.4000000000000004</v>
      </c>
      <c r="BH40" s="6">
        <v>4.4000000000000004</v>
      </c>
      <c r="BI40" s="6">
        <v>4.4000000000000004</v>
      </c>
      <c r="BJ40" s="6">
        <v>4.4000000000000004</v>
      </c>
      <c r="BK40" s="6">
        <v>4.4000000000000004</v>
      </c>
      <c r="BL40" s="6">
        <v>4.4000000000000004</v>
      </c>
      <c r="BM40" s="6">
        <v>4.4000000000000004</v>
      </c>
      <c r="BN40" s="6">
        <v>4.4000000000000004</v>
      </c>
      <c r="BO40" s="6">
        <v>4.4000000000000004</v>
      </c>
      <c r="BP40" s="6">
        <v>4.4000000000000004</v>
      </c>
      <c r="BQ40" s="6">
        <v>4.4000000000000004</v>
      </c>
      <c r="BR40" s="6">
        <v>4.4000000000000004</v>
      </c>
      <c r="BS40" s="6">
        <v>4.4000000000000004</v>
      </c>
      <c r="BT40" s="6">
        <v>4.4000000000000004</v>
      </c>
      <c r="BU40" s="6">
        <v>4.4000000000000004</v>
      </c>
      <c r="BV40" s="6">
        <v>4.4000000000000004</v>
      </c>
      <c r="BW40" s="6">
        <v>4.4000000000000004</v>
      </c>
    </row>
    <row r="41" spans="1:75" x14ac:dyDescent="0.3">
      <c r="A41" s="1" t="s">
        <v>97</v>
      </c>
      <c r="B41" s="1" t="s">
        <v>41</v>
      </c>
      <c r="C41" s="5">
        <v>72940761</v>
      </c>
      <c r="D41" s="6">
        <v>3.2</v>
      </c>
      <c r="E41" s="6">
        <v>3.2</v>
      </c>
      <c r="F41" s="6">
        <v>3.2</v>
      </c>
      <c r="G41" s="6">
        <v>3.2</v>
      </c>
      <c r="H41" s="6">
        <v>3.2</v>
      </c>
      <c r="I41" s="6">
        <v>3.2</v>
      </c>
      <c r="J41" s="6">
        <v>3.2</v>
      </c>
      <c r="K41" s="6">
        <v>3.2</v>
      </c>
      <c r="L41" s="6">
        <v>3.2</v>
      </c>
      <c r="M41" s="6">
        <v>3.2</v>
      </c>
      <c r="N41" s="6">
        <v>3.2</v>
      </c>
      <c r="O41" s="6">
        <v>3.2</v>
      </c>
      <c r="P41" s="6">
        <v>3.2</v>
      </c>
      <c r="Q41" s="6">
        <v>3.2</v>
      </c>
      <c r="R41" s="6">
        <v>3.2</v>
      </c>
      <c r="S41" s="6">
        <v>3.2</v>
      </c>
      <c r="T41" s="6">
        <v>3.2</v>
      </c>
      <c r="U41" s="6">
        <v>3.2</v>
      </c>
      <c r="V41" s="6">
        <v>3.2</v>
      </c>
      <c r="W41" s="6">
        <v>3.2</v>
      </c>
      <c r="X41" s="6">
        <v>3.2</v>
      </c>
      <c r="Y41" s="6">
        <v>3.2</v>
      </c>
      <c r="Z41" s="6">
        <v>3.2</v>
      </c>
      <c r="AA41" s="6">
        <v>3.2</v>
      </c>
      <c r="AB41" s="6">
        <v>3.2</v>
      </c>
      <c r="AC41" s="6">
        <v>3.2</v>
      </c>
      <c r="AD41" s="6">
        <v>3.2</v>
      </c>
      <c r="AE41" s="6">
        <v>3.2</v>
      </c>
      <c r="AF41" s="6">
        <v>3.2</v>
      </c>
      <c r="AG41" s="6">
        <v>3.2</v>
      </c>
      <c r="AH41" s="6">
        <v>3.2</v>
      </c>
      <c r="AI41" s="6">
        <v>3.2</v>
      </c>
      <c r="AJ41" s="6">
        <v>3.2</v>
      </c>
      <c r="AK41" s="6">
        <v>3.2</v>
      </c>
      <c r="AL41" s="6">
        <v>3.2</v>
      </c>
      <c r="AM41" s="6">
        <v>3.2</v>
      </c>
      <c r="AN41" s="6">
        <v>3.2</v>
      </c>
      <c r="AO41" s="6">
        <v>3.2</v>
      </c>
      <c r="AP41" s="6">
        <v>3.2</v>
      </c>
      <c r="AQ41" s="6">
        <v>3.2</v>
      </c>
      <c r="AR41" s="6">
        <v>3.2</v>
      </c>
      <c r="AS41" s="6">
        <v>3.2</v>
      </c>
      <c r="AT41" s="6">
        <v>3.2</v>
      </c>
      <c r="AU41" s="6">
        <v>3.2</v>
      </c>
      <c r="AV41" s="6">
        <v>3.2</v>
      </c>
      <c r="AW41" s="6">
        <v>3.2</v>
      </c>
      <c r="AX41" s="6">
        <v>3.2</v>
      </c>
      <c r="AY41" s="6">
        <v>3.2</v>
      </c>
      <c r="AZ41" s="6">
        <v>3.2</v>
      </c>
      <c r="BA41" s="6">
        <v>3.2</v>
      </c>
      <c r="BB41" s="6">
        <v>3.2</v>
      </c>
      <c r="BC41" s="6">
        <v>3.2</v>
      </c>
      <c r="BD41" s="6">
        <v>3.2</v>
      </c>
      <c r="BE41" s="6">
        <v>3.2</v>
      </c>
      <c r="BF41" s="6">
        <v>3.2</v>
      </c>
      <c r="BG41" s="6">
        <v>3.2</v>
      </c>
      <c r="BH41" s="6">
        <v>3.2</v>
      </c>
      <c r="BI41" s="6">
        <v>3.2</v>
      </c>
      <c r="BJ41" s="6">
        <v>3.2</v>
      </c>
      <c r="BK41" s="6">
        <v>3.2</v>
      </c>
      <c r="BL41" s="6">
        <v>3.2</v>
      </c>
      <c r="BM41" s="6">
        <v>3.2</v>
      </c>
      <c r="BN41" s="6">
        <v>3.2</v>
      </c>
      <c r="BO41" s="6">
        <v>3.2</v>
      </c>
      <c r="BP41" s="6">
        <v>3.2</v>
      </c>
      <c r="BQ41" s="6">
        <v>3.2</v>
      </c>
      <c r="BR41" s="6">
        <v>3.2</v>
      </c>
      <c r="BS41" s="6">
        <v>3.2</v>
      </c>
      <c r="BT41" s="6">
        <v>3.2</v>
      </c>
      <c r="BU41" s="6">
        <v>3.2</v>
      </c>
      <c r="BV41" s="6">
        <v>3.2</v>
      </c>
      <c r="BW41" s="6">
        <v>3.2</v>
      </c>
    </row>
    <row r="42" spans="1:75" x14ac:dyDescent="0.3">
      <c r="A42" s="1" t="s">
        <v>97</v>
      </c>
      <c r="B42" s="1" t="s">
        <v>42</v>
      </c>
      <c r="C42" s="5">
        <v>7290000066318</v>
      </c>
      <c r="D42" s="6">
        <v>4.33</v>
      </c>
      <c r="E42" s="6">
        <v>4.33</v>
      </c>
      <c r="F42" s="6">
        <v>4.33</v>
      </c>
      <c r="G42" s="6">
        <v>4.33</v>
      </c>
      <c r="H42" s="6">
        <v>4.33</v>
      </c>
      <c r="I42" s="6">
        <v>4.33</v>
      </c>
      <c r="J42" s="6">
        <v>4.33</v>
      </c>
      <c r="K42" s="6">
        <v>4.33</v>
      </c>
      <c r="L42" s="6">
        <v>4.33</v>
      </c>
      <c r="M42" s="6">
        <v>4.33</v>
      </c>
      <c r="N42" s="6">
        <v>4.33</v>
      </c>
      <c r="O42" s="6">
        <v>4.9000000000000004</v>
      </c>
      <c r="P42" s="6">
        <v>4.33</v>
      </c>
      <c r="Q42" s="6">
        <v>4.33</v>
      </c>
      <c r="R42" s="6">
        <v>4.33</v>
      </c>
      <c r="S42" s="6">
        <v>4.33</v>
      </c>
      <c r="T42" s="6">
        <v>4.33</v>
      </c>
      <c r="U42" s="6">
        <v>4.33</v>
      </c>
      <c r="V42" s="6">
        <v>4.33</v>
      </c>
      <c r="W42" s="6">
        <v>4.33</v>
      </c>
      <c r="X42" s="6">
        <v>4.33</v>
      </c>
      <c r="Y42" s="6">
        <v>4.33</v>
      </c>
      <c r="Z42" s="6">
        <v>4.33</v>
      </c>
      <c r="AA42" s="6">
        <v>4.33</v>
      </c>
      <c r="AB42" s="6">
        <v>4.3368674698794996</v>
      </c>
      <c r="AC42" s="6">
        <v>4.33</v>
      </c>
      <c r="AD42" s="6">
        <v>4.33</v>
      </c>
      <c r="AE42" s="6">
        <v>4.33</v>
      </c>
      <c r="AF42" s="6">
        <v>4.33</v>
      </c>
      <c r="AG42" s="6">
        <v>4.33</v>
      </c>
      <c r="AH42" s="6">
        <v>4.33</v>
      </c>
      <c r="AI42" s="6">
        <v>4.33</v>
      </c>
      <c r="AJ42" s="6">
        <v>4.33</v>
      </c>
      <c r="AK42" s="6">
        <v>4.33</v>
      </c>
      <c r="AL42" s="6">
        <v>4.33</v>
      </c>
      <c r="AM42" s="6">
        <v>4.33</v>
      </c>
      <c r="AN42" s="6">
        <v>4.33</v>
      </c>
      <c r="AO42" s="6">
        <v>4.33</v>
      </c>
      <c r="AP42" s="6">
        <v>4.33</v>
      </c>
      <c r="AQ42" s="6">
        <v>4.33</v>
      </c>
      <c r="AR42" s="6">
        <v>4.33</v>
      </c>
      <c r="AS42" s="6">
        <v>4.33</v>
      </c>
      <c r="AT42" s="6">
        <v>4.33</v>
      </c>
      <c r="AU42" s="6">
        <v>4.33</v>
      </c>
      <c r="AV42" s="6">
        <v>4.33</v>
      </c>
      <c r="AW42" s="6">
        <v>4.33</v>
      </c>
      <c r="AX42" s="6">
        <v>4.9000000000000004</v>
      </c>
      <c r="AY42" s="6">
        <v>4.33</v>
      </c>
      <c r="AZ42" s="6">
        <v>4.33</v>
      </c>
      <c r="BA42" s="6">
        <v>4.33</v>
      </c>
      <c r="BB42" s="6">
        <v>4.33</v>
      </c>
      <c r="BC42" s="6">
        <v>4.33</v>
      </c>
      <c r="BD42" s="6">
        <v>4.33</v>
      </c>
      <c r="BE42" s="6">
        <v>4.33</v>
      </c>
      <c r="BF42" s="6">
        <v>4.33</v>
      </c>
      <c r="BG42" s="6">
        <v>4.33</v>
      </c>
      <c r="BH42" s="6">
        <v>4.33</v>
      </c>
      <c r="BI42" s="6">
        <v>4.33</v>
      </c>
      <c r="BJ42" s="6">
        <v>4.33</v>
      </c>
      <c r="BK42" s="6">
        <v>4.33</v>
      </c>
      <c r="BL42" s="6">
        <v>4.33</v>
      </c>
      <c r="BM42" s="6">
        <v>4.33</v>
      </c>
      <c r="BN42" s="6">
        <v>4.33</v>
      </c>
      <c r="BO42" s="6">
        <v>4.33</v>
      </c>
      <c r="BP42" s="6">
        <v>4.33</v>
      </c>
      <c r="BQ42" s="6">
        <v>4.33</v>
      </c>
      <c r="BR42" s="6">
        <v>4.33</v>
      </c>
      <c r="BS42" s="6">
        <v>4.33</v>
      </c>
      <c r="BT42" s="6">
        <v>4.33</v>
      </c>
      <c r="BU42" s="6">
        <v>4.33</v>
      </c>
      <c r="BV42" s="6">
        <v>4</v>
      </c>
      <c r="BW42" s="6">
        <v>4</v>
      </c>
    </row>
    <row r="43" spans="1:75" x14ac:dyDescent="0.3">
      <c r="A43" s="1" t="s">
        <v>97</v>
      </c>
      <c r="B43" s="1" t="s">
        <v>43</v>
      </c>
      <c r="C43" s="5">
        <v>7290100850916</v>
      </c>
      <c r="D43" s="6">
        <v>4</v>
      </c>
      <c r="E43" s="6">
        <v>4</v>
      </c>
      <c r="F43" s="6">
        <v>4</v>
      </c>
      <c r="G43" s="6">
        <v>4.0073170731707002</v>
      </c>
      <c r="H43" s="6">
        <v>4</v>
      </c>
      <c r="I43" s="6">
        <v>4</v>
      </c>
      <c r="J43" s="6">
        <v>4</v>
      </c>
      <c r="K43" s="6">
        <v>4</v>
      </c>
      <c r="L43" s="6">
        <v>4</v>
      </c>
      <c r="M43" s="6">
        <v>4</v>
      </c>
      <c r="N43" s="6">
        <v>4</v>
      </c>
      <c r="O43" s="6">
        <v>4</v>
      </c>
      <c r="P43" s="6">
        <v>4</v>
      </c>
      <c r="Q43" s="6">
        <v>4</v>
      </c>
      <c r="R43" s="6">
        <v>3.5</v>
      </c>
      <c r="S43" s="6">
        <v>3.5</v>
      </c>
      <c r="T43" s="6">
        <v>3.5</v>
      </c>
      <c r="U43" s="6">
        <v>3.5</v>
      </c>
      <c r="V43" s="6">
        <v>3.5</v>
      </c>
      <c r="W43" s="6">
        <v>3.5</v>
      </c>
      <c r="X43" s="6">
        <v>3.5</v>
      </c>
      <c r="Y43" s="6">
        <v>3.5</v>
      </c>
      <c r="Z43" s="6">
        <v>3.5</v>
      </c>
      <c r="AA43" s="6">
        <v>3.5</v>
      </c>
      <c r="AB43" s="6">
        <v>3.5</v>
      </c>
      <c r="AC43" s="6">
        <v>3.5</v>
      </c>
      <c r="AD43" s="6">
        <v>3.5</v>
      </c>
      <c r="AE43" s="6">
        <v>3.5</v>
      </c>
      <c r="AF43" s="6">
        <v>3.5</v>
      </c>
      <c r="AG43" s="6">
        <v>3.5</v>
      </c>
      <c r="AH43" s="6">
        <v>3.5</v>
      </c>
      <c r="AI43" s="6">
        <v>3.5</v>
      </c>
      <c r="AJ43" s="6">
        <v>3.5</v>
      </c>
      <c r="AK43" s="6">
        <v>3.5</v>
      </c>
      <c r="AL43" s="6">
        <v>3.5</v>
      </c>
      <c r="AM43" s="6">
        <v>3.5</v>
      </c>
      <c r="AN43" s="6">
        <v>3.5</v>
      </c>
      <c r="AO43" s="6">
        <v>3.5</v>
      </c>
      <c r="AP43" s="6">
        <v>3.5</v>
      </c>
      <c r="AQ43" s="6">
        <v>3.5</v>
      </c>
      <c r="AR43" s="6">
        <v>3.5</v>
      </c>
      <c r="AS43" s="6">
        <v>3.5</v>
      </c>
      <c r="AT43" s="6">
        <v>3.5</v>
      </c>
      <c r="AU43" s="6">
        <v>3.5</v>
      </c>
      <c r="AV43" s="6">
        <v>3.5</v>
      </c>
      <c r="AW43" s="6">
        <v>3.5</v>
      </c>
      <c r="AX43" s="6">
        <v>4.5999999999999996</v>
      </c>
      <c r="AY43" s="6">
        <v>3.5</v>
      </c>
      <c r="AZ43" s="6">
        <v>3.5</v>
      </c>
      <c r="BA43" s="6">
        <v>3.5</v>
      </c>
      <c r="BB43" s="6">
        <v>3.5</v>
      </c>
      <c r="BC43" s="6">
        <v>3.5</v>
      </c>
      <c r="BD43" s="6">
        <v>3.5129411764706</v>
      </c>
      <c r="BE43" s="6">
        <v>3.5</v>
      </c>
      <c r="BF43" s="6">
        <v>3.5</v>
      </c>
      <c r="BG43" s="6">
        <v>3.5</v>
      </c>
      <c r="BH43" s="6">
        <v>3.5</v>
      </c>
      <c r="BI43" s="6">
        <v>3.5</v>
      </c>
      <c r="BJ43" s="6">
        <v>3.5</v>
      </c>
      <c r="BK43" s="6">
        <v>3.5</v>
      </c>
      <c r="BL43" s="6">
        <v>3.5</v>
      </c>
      <c r="BM43" s="6">
        <v>3.5</v>
      </c>
      <c r="BN43" s="6">
        <v>3.5</v>
      </c>
      <c r="BO43" s="6">
        <v>3.5</v>
      </c>
      <c r="BP43" s="6">
        <v>3.5</v>
      </c>
      <c r="BQ43" s="6">
        <v>3.5</v>
      </c>
      <c r="BR43" s="6">
        <v>3.5</v>
      </c>
      <c r="BS43" s="6">
        <v>3.5</v>
      </c>
      <c r="BT43" s="6">
        <v>3.5</v>
      </c>
      <c r="BU43" s="6">
        <v>3.5</v>
      </c>
      <c r="BV43" s="6">
        <v>4.5999999999999996</v>
      </c>
      <c r="BW43" s="6">
        <v>4.5999999999999996</v>
      </c>
    </row>
    <row r="44" spans="1:75" x14ac:dyDescent="0.3">
      <c r="A44" s="1" t="s">
        <v>97</v>
      </c>
      <c r="B44" s="1" t="s">
        <v>44</v>
      </c>
      <c r="C44" s="5">
        <v>7290000066141</v>
      </c>
      <c r="D44" s="6">
        <v>4.67</v>
      </c>
      <c r="E44" s="6">
        <v>4.67</v>
      </c>
      <c r="F44" s="6">
        <v>4.67</v>
      </c>
      <c r="G44" s="6">
        <v>4.6715853658536997</v>
      </c>
      <c r="H44" s="6">
        <v>4.67</v>
      </c>
      <c r="I44" s="6">
        <v>4.67</v>
      </c>
      <c r="J44" s="6">
        <v>4.67</v>
      </c>
      <c r="K44" s="6">
        <v>4.67</v>
      </c>
      <c r="L44" s="6">
        <v>4.67</v>
      </c>
      <c r="M44" s="6">
        <v>4.67</v>
      </c>
      <c r="N44" s="6">
        <v>4.6715853658536997</v>
      </c>
      <c r="O44" s="6">
        <v>4.8</v>
      </c>
      <c r="P44" s="6">
        <v>4.67</v>
      </c>
      <c r="Q44" s="6">
        <v>4.67</v>
      </c>
      <c r="R44" s="6">
        <v>4.67</v>
      </c>
      <c r="S44" s="6">
        <v>4.67</v>
      </c>
      <c r="T44" s="6">
        <v>4.67</v>
      </c>
      <c r="U44" s="6">
        <v>4.67</v>
      </c>
      <c r="V44" s="6">
        <v>4.67</v>
      </c>
      <c r="W44" s="6">
        <v>4.67</v>
      </c>
      <c r="X44" s="6">
        <v>4.67</v>
      </c>
      <c r="Y44" s="6">
        <v>4.67</v>
      </c>
      <c r="Z44" s="6">
        <v>4.67</v>
      </c>
      <c r="AA44" s="6">
        <v>4.67</v>
      </c>
      <c r="AB44" s="6">
        <v>4.67</v>
      </c>
      <c r="AC44" s="6">
        <v>4.67</v>
      </c>
      <c r="AD44" s="6">
        <v>4.67</v>
      </c>
      <c r="AE44" s="6">
        <v>4.67</v>
      </c>
      <c r="AF44" s="6">
        <v>4.67</v>
      </c>
      <c r="AG44" s="6">
        <v>4.67</v>
      </c>
      <c r="AH44" s="6">
        <v>4.67</v>
      </c>
      <c r="AI44" s="6">
        <v>4.67</v>
      </c>
      <c r="AJ44" s="6">
        <v>4.67</v>
      </c>
      <c r="AK44" s="6">
        <v>4.67</v>
      </c>
      <c r="AL44" s="6">
        <v>4.67</v>
      </c>
      <c r="AM44" s="6">
        <v>4.67</v>
      </c>
      <c r="AN44" s="6">
        <v>4.67</v>
      </c>
      <c r="AO44" s="6">
        <v>4.67</v>
      </c>
      <c r="AP44" s="6">
        <v>4.67</v>
      </c>
      <c r="AQ44" s="6">
        <v>4.67</v>
      </c>
      <c r="AR44" s="6">
        <v>4.67</v>
      </c>
      <c r="AS44" s="6">
        <v>4.67</v>
      </c>
      <c r="AT44" s="6">
        <v>4.67</v>
      </c>
      <c r="AU44" s="6">
        <v>4.67</v>
      </c>
      <c r="AV44" s="6">
        <v>4.67</v>
      </c>
      <c r="AW44" s="6">
        <v>4.67</v>
      </c>
      <c r="AX44" s="6">
        <v>4.8</v>
      </c>
      <c r="AY44" s="6">
        <v>4.67</v>
      </c>
      <c r="AZ44" s="6">
        <v>4.67</v>
      </c>
      <c r="BA44" s="6">
        <v>4.67</v>
      </c>
      <c r="BB44" s="6">
        <v>4.67</v>
      </c>
      <c r="BC44" s="6">
        <v>4.67</v>
      </c>
      <c r="BD44" s="6">
        <v>4.6715662650601999</v>
      </c>
      <c r="BE44" s="6">
        <v>4.67</v>
      </c>
      <c r="BF44" s="6">
        <v>4.67</v>
      </c>
      <c r="BG44" s="6">
        <v>4.67</v>
      </c>
      <c r="BH44" s="6">
        <v>4.67</v>
      </c>
      <c r="BI44" s="6">
        <v>4.67</v>
      </c>
      <c r="BJ44" s="6">
        <v>4.67</v>
      </c>
      <c r="BK44" s="6">
        <v>4.67</v>
      </c>
      <c r="BL44" s="6">
        <v>4.67</v>
      </c>
      <c r="BM44" s="6">
        <v>4.67</v>
      </c>
      <c r="BN44" s="6">
        <v>4.67</v>
      </c>
      <c r="BO44" s="6">
        <v>4.67</v>
      </c>
      <c r="BP44" s="6">
        <v>4.67</v>
      </c>
      <c r="BQ44" s="6">
        <v>4.67</v>
      </c>
      <c r="BR44" s="6">
        <v>4.67</v>
      </c>
      <c r="BS44" s="6">
        <v>4.67</v>
      </c>
      <c r="BT44" s="6">
        <v>4.67</v>
      </c>
      <c r="BU44" s="6">
        <v>4.67</v>
      </c>
      <c r="BV44" s="6">
        <v>4</v>
      </c>
      <c r="BW44" s="6">
        <v>4</v>
      </c>
    </row>
    <row r="45" spans="1:75" x14ac:dyDescent="0.3">
      <c r="A45" s="1" t="s">
        <v>97</v>
      </c>
      <c r="B45" s="1" t="s">
        <v>45</v>
      </c>
      <c r="C45" s="5">
        <v>7290008745239</v>
      </c>
      <c r="D45" s="6">
        <v>4.7</v>
      </c>
      <c r="E45" s="6">
        <v>4.7</v>
      </c>
      <c r="F45" s="6">
        <v>4.7</v>
      </c>
      <c r="G45" s="6">
        <v>4.7</v>
      </c>
      <c r="H45" s="6">
        <v>4.7</v>
      </c>
      <c r="I45" s="6">
        <v>4.7</v>
      </c>
      <c r="J45" s="6">
        <v>4.7</v>
      </c>
      <c r="K45" s="6">
        <v>4.7</v>
      </c>
      <c r="L45" s="6">
        <v>4.7</v>
      </c>
      <c r="M45" s="6">
        <v>4.7</v>
      </c>
      <c r="N45" s="6">
        <v>4.7</v>
      </c>
      <c r="O45" s="6">
        <v>4.7</v>
      </c>
      <c r="P45" s="6">
        <v>4.7</v>
      </c>
      <c r="Q45" s="6">
        <v>4.7</v>
      </c>
      <c r="R45" s="6">
        <v>3.5</v>
      </c>
      <c r="S45" s="6">
        <v>3.5</v>
      </c>
      <c r="T45" s="6">
        <v>3.5</v>
      </c>
      <c r="U45" s="6">
        <v>3.5</v>
      </c>
      <c r="V45" s="6">
        <v>3.5</v>
      </c>
      <c r="W45" s="6">
        <v>3.5</v>
      </c>
      <c r="X45" s="6">
        <v>3.5</v>
      </c>
      <c r="Y45" s="6">
        <v>3.5</v>
      </c>
      <c r="Z45" s="6">
        <v>3.5</v>
      </c>
      <c r="AA45" s="6">
        <v>3.5</v>
      </c>
      <c r="AB45" s="6">
        <v>3.5</v>
      </c>
      <c r="AC45" s="6">
        <v>3.5</v>
      </c>
      <c r="AD45" s="6">
        <v>3.5</v>
      </c>
      <c r="AE45" s="6">
        <v>3.5</v>
      </c>
      <c r="AF45" s="6">
        <v>3.5</v>
      </c>
      <c r="AG45" s="6">
        <v>3.5</v>
      </c>
      <c r="AH45" s="6">
        <v>3.5</v>
      </c>
      <c r="AI45" s="6">
        <v>3.5</v>
      </c>
      <c r="AJ45" s="6">
        <v>3.5</v>
      </c>
      <c r="AK45" s="6">
        <v>3.5</v>
      </c>
      <c r="AL45" s="6">
        <v>3.5</v>
      </c>
      <c r="AM45" s="6">
        <v>3.5</v>
      </c>
      <c r="AN45" s="6">
        <v>3.5151898734176998</v>
      </c>
      <c r="AO45" s="6">
        <v>3.5</v>
      </c>
      <c r="AP45" s="6">
        <v>3.5</v>
      </c>
      <c r="AQ45" s="6">
        <v>3.5</v>
      </c>
      <c r="AR45" s="6">
        <v>3.5</v>
      </c>
      <c r="AS45" s="6">
        <v>3.5</v>
      </c>
      <c r="AT45" s="6">
        <v>3.5</v>
      </c>
      <c r="AU45" s="6">
        <v>3.5</v>
      </c>
      <c r="AV45" s="6">
        <v>3.5</v>
      </c>
      <c r="AW45" s="6">
        <v>3.5</v>
      </c>
      <c r="AX45" s="6">
        <v>4.7</v>
      </c>
      <c r="AY45" s="6">
        <v>3.5</v>
      </c>
      <c r="AZ45" s="6">
        <v>3.5</v>
      </c>
      <c r="BA45" s="6">
        <v>3.5</v>
      </c>
      <c r="BB45" s="6">
        <v>3.5</v>
      </c>
      <c r="BC45" s="6">
        <v>3.5</v>
      </c>
      <c r="BD45" s="6">
        <v>3.5</v>
      </c>
      <c r="BE45" s="6">
        <v>3.5</v>
      </c>
      <c r="BF45" s="6">
        <v>3.5</v>
      </c>
      <c r="BG45" s="6">
        <v>3.5</v>
      </c>
      <c r="BH45" s="6">
        <v>3.5</v>
      </c>
      <c r="BI45" s="6">
        <v>3.5</v>
      </c>
      <c r="BJ45" s="6">
        <v>3.5</v>
      </c>
      <c r="BK45" s="6">
        <v>3.5</v>
      </c>
      <c r="BL45" s="6">
        <v>3.5</v>
      </c>
      <c r="BM45" s="6">
        <v>3.5</v>
      </c>
      <c r="BN45" s="6">
        <v>3.5</v>
      </c>
      <c r="BO45" s="6">
        <v>3.5</v>
      </c>
      <c r="BP45" s="6">
        <v>3.5</v>
      </c>
      <c r="BQ45" s="6">
        <v>3.5</v>
      </c>
      <c r="BR45" s="6">
        <v>3.5</v>
      </c>
      <c r="BS45" s="6">
        <v>3.5</v>
      </c>
      <c r="BT45" s="6">
        <v>3.5</v>
      </c>
      <c r="BU45" s="6">
        <v>3.5</v>
      </c>
      <c r="BV45" s="6">
        <v>4.7</v>
      </c>
      <c r="BW45" s="6">
        <v>4.7</v>
      </c>
    </row>
    <row r="46" spans="1:75" x14ac:dyDescent="0.3">
      <c r="A46" s="1" t="s">
        <v>97</v>
      </c>
      <c r="B46" s="1" t="s">
        <v>46</v>
      </c>
      <c r="C46" s="5">
        <v>7290005200786</v>
      </c>
      <c r="D46" s="6">
        <v>4.7</v>
      </c>
      <c r="E46" s="6">
        <v>4.7</v>
      </c>
      <c r="F46" s="6">
        <v>4.7</v>
      </c>
      <c r="G46" s="6">
        <v>4.7</v>
      </c>
      <c r="H46" s="6">
        <v>4.7</v>
      </c>
      <c r="I46" s="6">
        <v>4.7</v>
      </c>
      <c r="J46" s="6">
        <v>4.7</v>
      </c>
      <c r="K46" s="6">
        <v>4.7</v>
      </c>
      <c r="L46" s="6">
        <v>4.7</v>
      </c>
      <c r="M46" s="6">
        <v>4.7</v>
      </c>
      <c r="N46" s="6">
        <v>4.7</v>
      </c>
      <c r="O46" s="6">
        <v>4.7</v>
      </c>
      <c r="P46" s="6">
        <v>4.7</v>
      </c>
      <c r="Q46" s="6">
        <v>4.7</v>
      </c>
      <c r="R46" s="6">
        <v>3.5</v>
      </c>
      <c r="S46" s="6">
        <v>3.5</v>
      </c>
      <c r="T46" s="6">
        <v>3.5</v>
      </c>
      <c r="U46" s="6">
        <v>3.5</v>
      </c>
      <c r="V46" s="6">
        <v>3.5</v>
      </c>
      <c r="W46" s="6">
        <v>3.5</v>
      </c>
      <c r="X46" s="6">
        <v>3.5</v>
      </c>
      <c r="Y46" s="6">
        <v>3.5</v>
      </c>
      <c r="Z46" s="6">
        <v>3.5</v>
      </c>
      <c r="AA46" s="6">
        <v>3.5</v>
      </c>
      <c r="AB46" s="6">
        <v>3.5</v>
      </c>
      <c r="AC46" s="6">
        <v>3.5</v>
      </c>
      <c r="AD46" s="6">
        <v>3.5</v>
      </c>
      <c r="AE46" s="6">
        <v>3.5</v>
      </c>
      <c r="AF46" s="6">
        <v>3.5</v>
      </c>
      <c r="AG46" s="6">
        <v>3.5</v>
      </c>
      <c r="AH46" s="6">
        <v>3.5</v>
      </c>
      <c r="AI46" s="6">
        <v>3.5</v>
      </c>
      <c r="AJ46" s="6">
        <v>3.5</v>
      </c>
      <c r="AK46" s="6">
        <v>3.5</v>
      </c>
      <c r="AL46" s="6">
        <v>3.5</v>
      </c>
      <c r="AM46" s="6">
        <v>3.5</v>
      </c>
      <c r="AN46" s="6">
        <v>3.5</v>
      </c>
      <c r="AO46" s="6">
        <v>3.5</v>
      </c>
      <c r="AP46" s="6">
        <v>3.5</v>
      </c>
      <c r="AQ46" s="6">
        <v>3.5</v>
      </c>
      <c r="AR46" s="6">
        <v>3.5</v>
      </c>
      <c r="AS46" s="6">
        <v>3.5</v>
      </c>
      <c r="AT46" s="6">
        <v>3.5</v>
      </c>
      <c r="AU46" s="6">
        <v>3.5</v>
      </c>
      <c r="AV46" s="6">
        <v>3.5</v>
      </c>
      <c r="AW46" s="6">
        <v>3.5</v>
      </c>
      <c r="AX46" s="6">
        <v>4.7</v>
      </c>
      <c r="AY46" s="6">
        <v>3.5</v>
      </c>
      <c r="AZ46" s="6">
        <v>3.5</v>
      </c>
      <c r="BA46" s="6">
        <v>3.5</v>
      </c>
      <c r="BB46" s="6">
        <v>3.5</v>
      </c>
      <c r="BC46" s="6">
        <v>3.5</v>
      </c>
      <c r="BD46" s="6">
        <v>3.5449999999999999</v>
      </c>
      <c r="BE46" s="6">
        <v>3.5</v>
      </c>
      <c r="BF46" s="6">
        <v>3.5</v>
      </c>
      <c r="BG46" s="6">
        <v>3.5</v>
      </c>
      <c r="BH46" s="6">
        <v>3.5</v>
      </c>
      <c r="BI46" s="6">
        <v>3.5</v>
      </c>
      <c r="BJ46" s="6">
        <v>3.5</v>
      </c>
      <c r="BK46" s="6">
        <v>3.5</v>
      </c>
      <c r="BL46" s="6">
        <v>3.5</v>
      </c>
      <c r="BM46" s="6">
        <v>3.5</v>
      </c>
      <c r="BN46" s="6">
        <v>3.5</v>
      </c>
      <c r="BO46" s="6">
        <v>3.5</v>
      </c>
      <c r="BP46" s="6">
        <v>3.5</v>
      </c>
      <c r="BQ46" s="6">
        <v>3.5</v>
      </c>
      <c r="BR46" s="6">
        <v>3.5</v>
      </c>
      <c r="BS46" s="6">
        <v>3.5</v>
      </c>
      <c r="BT46" s="6">
        <v>3.5</v>
      </c>
      <c r="BU46" s="6">
        <v>3.5</v>
      </c>
      <c r="BV46" s="6">
        <v>4.7</v>
      </c>
      <c r="BW46" s="6">
        <v>4.7</v>
      </c>
    </row>
    <row r="47" spans="1:75" x14ac:dyDescent="0.3">
      <c r="A47" s="1" t="s">
        <v>97</v>
      </c>
      <c r="B47" s="1" t="s">
        <v>47</v>
      </c>
      <c r="C47" s="5">
        <v>7290110115203</v>
      </c>
      <c r="D47" s="6">
        <v>7.8</v>
      </c>
      <c r="E47" s="6">
        <v>7.8</v>
      </c>
      <c r="F47" s="6">
        <v>7.8</v>
      </c>
      <c r="G47" s="6">
        <v>7.8</v>
      </c>
      <c r="H47" s="6">
        <v>7.8</v>
      </c>
      <c r="I47" s="6">
        <v>7.8</v>
      </c>
      <c r="J47" s="6">
        <v>7.8</v>
      </c>
      <c r="K47" s="6">
        <v>7.8</v>
      </c>
      <c r="L47" s="6">
        <v>7.8</v>
      </c>
      <c r="M47" s="6">
        <v>7.8</v>
      </c>
      <c r="N47" s="6">
        <v>7.8</v>
      </c>
      <c r="O47" s="6">
        <v>7.8</v>
      </c>
      <c r="P47" s="6">
        <v>7.8</v>
      </c>
      <c r="Q47" s="6">
        <v>7.8</v>
      </c>
      <c r="R47" s="6">
        <v>7.8</v>
      </c>
      <c r="S47" s="6">
        <v>7.8</v>
      </c>
      <c r="T47" s="6">
        <v>7.8</v>
      </c>
      <c r="U47" s="6">
        <v>7.8</v>
      </c>
      <c r="V47" s="6">
        <v>7.8</v>
      </c>
      <c r="W47" s="6">
        <v>7.8</v>
      </c>
      <c r="X47" s="6">
        <v>7.8</v>
      </c>
      <c r="Y47" s="6">
        <v>7.8</v>
      </c>
      <c r="Z47" s="6">
        <v>7.8</v>
      </c>
      <c r="AA47" s="6">
        <v>7.8</v>
      </c>
      <c r="AB47" s="6">
        <v>7.82</v>
      </c>
      <c r="AC47" s="6">
        <v>7.82</v>
      </c>
      <c r="AD47" s="6">
        <v>7.85</v>
      </c>
      <c r="AE47" s="6">
        <v>7.89</v>
      </c>
      <c r="AF47" s="6">
        <v>7.98</v>
      </c>
      <c r="AG47" s="6">
        <v>7.99</v>
      </c>
      <c r="AH47" s="6">
        <v>7.99</v>
      </c>
      <c r="AI47" s="6">
        <v>8</v>
      </c>
      <c r="AJ47" s="6">
        <v>8</v>
      </c>
      <c r="AK47" s="6">
        <v>8</v>
      </c>
      <c r="AL47" s="6">
        <v>8</v>
      </c>
      <c r="AM47" s="6">
        <v>8</v>
      </c>
      <c r="AN47" s="6">
        <v>8</v>
      </c>
      <c r="AO47" s="6">
        <v>8</v>
      </c>
      <c r="AP47" s="6">
        <v>8</v>
      </c>
      <c r="AQ47" s="6">
        <v>8</v>
      </c>
      <c r="AR47" s="6">
        <v>8</v>
      </c>
      <c r="AS47" s="6">
        <v>8</v>
      </c>
      <c r="AT47" s="6">
        <v>8</v>
      </c>
      <c r="AU47" s="6">
        <v>8</v>
      </c>
      <c r="AV47" s="6">
        <v>8</v>
      </c>
      <c r="AW47" s="6">
        <v>8</v>
      </c>
      <c r="AX47" s="6">
        <v>8</v>
      </c>
      <c r="AY47" s="6">
        <v>8</v>
      </c>
      <c r="AZ47" s="6">
        <v>8</v>
      </c>
      <c r="BA47" s="6">
        <v>8</v>
      </c>
      <c r="BB47" s="6">
        <v>8</v>
      </c>
      <c r="BC47" s="6">
        <v>8</v>
      </c>
      <c r="BD47" s="6">
        <v>8</v>
      </c>
      <c r="BE47" s="6">
        <v>8</v>
      </c>
      <c r="BF47" s="6">
        <v>8</v>
      </c>
      <c r="BG47" s="6">
        <v>8</v>
      </c>
      <c r="BH47" s="6">
        <v>8</v>
      </c>
      <c r="BI47" s="6">
        <v>8</v>
      </c>
      <c r="BJ47" s="6">
        <v>8</v>
      </c>
      <c r="BK47" s="6">
        <v>8</v>
      </c>
      <c r="BL47" s="6">
        <v>8</v>
      </c>
      <c r="BM47" s="6">
        <v>8</v>
      </c>
      <c r="BN47" s="6">
        <v>8</v>
      </c>
      <c r="BO47" s="6">
        <v>8</v>
      </c>
      <c r="BP47" s="6">
        <v>8</v>
      </c>
      <c r="BQ47" s="6">
        <v>8</v>
      </c>
      <c r="BR47" s="6">
        <v>8</v>
      </c>
      <c r="BS47" s="6">
        <v>8</v>
      </c>
      <c r="BT47" s="6">
        <v>8</v>
      </c>
      <c r="BU47" s="6">
        <v>8</v>
      </c>
      <c r="BV47" s="6">
        <v>8</v>
      </c>
      <c r="BW47" s="6">
        <v>8</v>
      </c>
    </row>
    <row r="48" spans="1:75" x14ac:dyDescent="0.3">
      <c r="A48" s="1" t="s">
        <v>97</v>
      </c>
      <c r="B48" s="1" t="s">
        <v>48</v>
      </c>
      <c r="C48" s="5">
        <v>7290110115227</v>
      </c>
      <c r="D48" s="6">
        <v>8.8000000000000007</v>
      </c>
      <c r="E48" s="6">
        <v>8.8000000000000007</v>
      </c>
      <c r="F48" s="6">
        <v>8.8000000000000007</v>
      </c>
      <c r="G48" s="6">
        <v>8.8000000000000007</v>
      </c>
      <c r="H48" s="6">
        <v>8.8000000000000007</v>
      </c>
      <c r="I48" s="6">
        <v>8.8000000000000007</v>
      </c>
      <c r="J48" s="6">
        <v>8.8000000000000007</v>
      </c>
      <c r="K48" s="6">
        <v>8.8000000000000007</v>
      </c>
      <c r="L48" s="6">
        <v>8.8000000000000007</v>
      </c>
      <c r="M48" s="6">
        <v>8.8000000000000007</v>
      </c>
      <c r="N48" s="6">
        <v>8.8000000000000007</v>
      </c>
      <c r="O48" s="6">
        <v>8.8000000000000007</v>
      </c>
      <c r="P48" s="6">
        <v>8.8000000000000007</v>
      </c>
      <c r="Q48" s="6">
        <v>8.8000000000000007</v>
      </c>
      <c r="R48" s="6">
        <v>8.8000000000000007</v>
      </c>
      <c r="S48" s="6">
        <v>8.8000000000000007</v>
      </c>
      <c r="T48" s="6">
        <v>8.8000000000000007</v>
      </c>
      <c r="U48" s="6">
        <v>8.8000000000000007</v>
      </c>
      <c r="V48" s="6">
        <v>8.8000000000000007</v>
      </c>
      <c r="W48" s="6">
        <v>8.8000000000000007</v>
      </c>
      <c r="X48" s="6">
        <v>8.8000000000000007</v>
      </c>
      <c r="Y48" s="6">
        <v>8.8000000000000007</v>
      </c>
      <c r="Z48" s="6">
        <v>8.8000000000000007</v>
      </c>
      <c r="AA48" s="6">
        <v>8.8000000000000007</v>
      </c>
      <c r="AB48" s="6">
        <v>8.8000000000000007</v>
      </c>
      <c r="AC48" s="6">
        <v>8.8000000000000007</v>
      </c>
      <c r="AD48" s="6">
        <v>8.8000000000000007</v>
      </c>
      <c r="AE48" s="6">
        <v>8.8000000000000007</v>
      </c>
      <c r="AF48" s="6">
        <v>8.8000000000000007</v>
      </c>
      <c r="AG48" s="6">
        <v>8.8000000000000007</v>
      </c>
      <c r="AH48" s="6">
        <v>8.8000000000000007</v>
      </c>
      <c r="AI48" s="6">
        <v>8.8000000000000007</v>
      </c>
      <c r="AJ48" s="6">
        <v>8.8000000000000007</v>
      </c>
      <c r="AK48" s="6">
        <v>8.8000000000000007</v>
      </c>
      <c r="AL48" s="6">
        <v>8.8000000000000007</v>
      </c>
      <c r="AM48" s="6">
        <v>8.8000000000000007</v>
      </c>
      <c r="AN48" s="6">
        <v>8.8000000000000007</v>
      </c>
      <c r="AO48" s="6">
        <v>8.8000000000000007</v>
      </c>
      <c r="AP48" s="6">
        <v>8.8000000000000007</v>
      </c>
      <c r="AQ48" s="6">
        <v>8.8000000000000007</v>
      </c>
      <c r="AR48" s="6">
        <v>8.8000000000000007</v>
      </c>
      <c r="AS48" s="6">
        <v>8.8000000000000007</v>
      </c>
      <c r="AT48" s="6">
        <v>8.8000000000000007</v>
      </c>
      <c r="AU48" s="6">
        <v>8.8000000000000007</v>
      </c>
      <c r="AV48" s="6">
        <v>8.8000000000000007</v>
      </c>
      <c r="AW48" s="6">
        <v>8.8000000000000007</v>
      </c>
      <c r="AX48" s="6">
        <v>8.8000000000000007</v>
      </c>
      <c r="AY48" s="6">
        <v>8.8000000000000007</v>
      </c>
      <c r="AZ48" s="6">
        <v>8.8000000000000007</v>
      </c>
      <c r="BA48" s="6">
        <v>8.8000000000000007</v>
      </c>
      <c r="BB48" s="6">
        <v>8.8000000000000007</v>
      </c>
      <c r="BC48" s="6">
        <v>8.8000000000000007</v>
      </c>
      <c r="BD48" s="6">
        <v>8.8000000000000007</v>
      </c>
      <c r="BE48" s="6">
        <v>8.8000000000000007</v>
      </c>
      <c r="BF48" s="6">
        <v>8.8000000000000007</v>
      </c>
      <c r="BG48" s="6">
        <v>8.8000000000000007</v>
      </c>
      <c r="BH48" s="6">
        <v>8.8000000000000007</v>
      </c>
      <c r="BI48" s="6">
        <v>8.8000000000000007</v>
      </c>
      <c r="BJ48" s="6">
        <v>8.8000000000000007</v>
      </c>
      <c r="BK48" s="6">
        <v>8.8000000000000007</v>
      </c>
      <c r="BL48" s="6">
        <v>8.8000000000000007</v>
      </c>
      <c r="BM48" s="6">
        <v>8.8000000000000007</v>
      </c>
      <c r="BN48" s="6">
        <v>8.8000000000000007</v>
      </c>
      <c r="BO48" s="6">
        <v>8.8000000000000007</v>
      </c>
      <c r="BP48" s="6">
        <v>8.8000000000000007</v>
      </c>
      <c r="BQ48" s="6">
        <v>8.8000000000000007</v>
      </c>
      <c r="BR48" s="6">
        <v>8.8000000000000007</v>
      </c>
      <c r="BS48" s="6">
        <v>8.8000000000000007</v>
      </c>
      <c r="BT48" s="6">
        <v>8.8000000000000007</v>
      </c>
      <c r="BU48" s="6">
        <v>8.8000000000000007</v>
      </c>
      <c r="BV48" s="6">
        <v>8.8000000000000007</v>
      </c>
      <c r="BW48" s="6">
        <v>8.8000000000000007</v>
      </c>
    </row>
    <row r="49" spans="1:75" x14ac:dyDescent="0.3">
      <c r="A49" s="1" t="s">
        <v>97</v>
      </c>
      <c r="B49" s="1" t="s">
        <v>49</v>
      </c>
      <c r="C49" s="5">
        <v>7290019056553</v>
      </c>
      <c r="D49" s="6">
        <v>13.8</v>
      </c>
      <c r="E49" s="6">
        <v>13.8</v>
      </c>
      <c r="F49" s="6">
        <v>13.8</v>
      </c>
      <c r="G49" s="6">
        <v>13.8</v>
      </c>
      <c r="H49" s="6">
        <v>13.8</v>
      </c>
      <c r="I49" s="6">
        <v>13.8</v>
      </c>
      <c r="J49" s="6">
        <v>13.8</v>
      </c>
      <c r="K49" s="6">
        <v>13.8</v>
      </c>
      <c r="L49" s="6">
        <v>13.8</v>
      </c>
      <c r="M49" s="6">
        <v>13.8</v>
      </c>
      <c r="N49" s="6">
        <v>13.8</v>
      </c>
      <c r="O49" s="6">
        <v>13.8</v>
      </c>
      <c r="P49" s="6">
        <v>13.8</v>
      </c>
      <c r="Q49" s="6">
        <v>13.8</v>
      </c>
      <c r="R49" s="6">
        <v>13.8</v>
      </c>
      <c r="S49" s="6">
        <v>13.8</v>
      </c>
      <c r="T49" s="6">
        <v>13.8</v>
      </c>
      <c r="U49" s="6">
        <v>13.8</v>
      </c>
      <c r="V49" s="6">
        <v>13.8</v>
      </c>
      <c r="W49" s="6">
        <v>13.8</v>
      </c>
      <c r="X49" s="6">
        <v>13.8</v>
      </c>
      <c r="Y49" s="6">
        <v>13.8</v>
      </c>
      <c r="Z49" s="6">
        <v>13.8</v>
      </c>
      <c r="AA49" s="6">
        <v>13.8</v>
      </c>
      <c r="AB49" s="6">
        <v>13.8</v>
      </c>
      <c r="AC49" s="6">
        <v>13.8</v>
      </c>
      <c r="AD49" s="6">
        <v>13.8</v>
      </c>
      <c r="AE49" s="6">
        <v>13.8</v>
      </c>
      <c r="AF49" s="6">
        <v>13.8</v>
      </c>
      <c r="AG49" s="6">
        <v>13.8</v>
      </c>
      <c r="AH49" s="6">
        <v>13.8</v>
      </c>
      <c r="AI49" s="6">
        <v>13.8</v>
      </c>
      <c r="AJ49" s="6">
        <v>13.8</v>
      </c>
      <c r="AK49" s="6">
        <v>13.8</v>
      </c>
      <c r="AL49" s="6">
        <v>13.8</v>
      </c>
      <c r="AM49" s="6">
        <v>13.8</v>
      </c>
      <c r="AN49" s="6">
        <v>13.8</v>
      </c>
      <c r="AO49" s="6">
        <v>13.8</v>
      </c>
      <c r="AP49" s="6">
        <v>13.8</v>
      </c>
      <c r="AQ49" s="6">
        <v>13.8</v>
      </c>
      <c r="AR49" s="6">
        <v>13.8</v>
      </c>
      <c r="AS49" s="6">
        <v>13.8</v>
      </c>
      <c r="AT49" s="6">
        <v>13.8</v>
      </c>
      <c r="AU49" s="6">
        <v>13.8</v>
      </c>
      <c r="AV49" s="6">
        <v>13.8</v>
      </c>
      <c r="AW49" s="6">
        <v>13.8</v>
      </c>
      <c r="AX49" s="6">
        <v>13.8</v>
      </c>
      <c r="AY49" s="6">
        <v>13.8</v>
      </c>
      <c r="AZ49" s="6">
        <v>13.8</v>
      </c>
      <c r="BA49" s="6">
        <v>13.8</v>
      </c>
      <c r="BB49" s="6">
        <v>13.8</v>
      </c>
      <c r="BC49" s="6">
        <v>13.8</v>
      </c>
      <c r="BD49" s="6">
        <v>13.8</v>
      </c>
      <c r="BE49" s="6">
        <v>13.8</v>
      </c>
      <c r="BF49" s="6">
        <v>13.8</v>
      </c>
      <c r="BG49" s="6">
        <v>13.8</v>
      </c>
      <c r="BH49" s="6">
        <v>13.8</v>
      </c>
      <c r="BI49" s="6">
        <v>13.8</v>
      </c>
      <c r="BJ49" s="6">
        <v>13.8</v>
      </c>
      <c r="BK49" s="6">
        <v>13.8</v>
      </c>
      <c r="BL49" s="6">
        <v>13.8</v>
      </c>
      <c r="BM49" s="6">
        <v>13.8</v>
      </c>
      <c r="BN49" s="6">
        <v>13.8</v>
      </c>
      <c r="BO49" s="6">
        <v>13.8</v>
      </c>
      <c r="BP49" s="6">
        <v>13.8</v>
      </c>
      <c r="BQ49" s="6">
        <v>13.8</v>
      </c>
      <c r="BR49" s="6">
        <v>13.8</v>
      </c>
      <c r="BS49" s="6">
        <v>13.8</v>
      </c>
      <c r="BT49" s="6">
        <v>13.8</v>
      </c>
      <c r="BU49" s="6">
        <v>13.8</v>
      </c>
      <c r="BV49" s="6">
        <v>13.8</v>
      </c>
      <c r="BW49" s="6">
        <v>13.8</v>
      </c>
    </row>
    <row r="50" spans="1:75" x14ac:dyDescent="0.3">
      <c r="A50" s="1" t="s">
        <v>97</v>
      </c>
      <c r="B50" s="1" t="s">
        <v>50</v>
      </c>
      <c r="C50" s="5">
        <v>7290019056973</v>
      </c>
      <c r="D50" s="6">
        <v>14.9</v>
      </c>
      <c r="E50" s="6">
        <v>14.9</v>
      </c>
      <c r="F50" s="6">
        <v>14.9</v>
      </c>
      <c r="G50" s="6">
        <v>14.9</v>
      </c>
      <c r="H50" s="6">
        <v>14.9</v>
      </c>
      <c r="I50" s="6">
        <v>14.9</v>
      </c>
      <c r="J50" s="6">
        <v>14.9</v>
      </c>
      <c r="K50" s="6">
        <v>14.9</v>
      </c>
      <c r="L50" s="6">
        <v>14.9</v>
      </c>
      <c r="M50" s="6">
        <v>14.9</v>
      </c>
      <c r="N50" s="6">
        <v>14.9</v>
      </c>
      <c r="O50" s="6">
        <v>14.9</v>
      </c>
      <c r="P50" s="6">
        <v>14.9</v>
      </c>
      <c r="Q50" s="6">
        <v>14.9</v>
      </c>
      <c r="R50" s="6">
        <v>14.9</v>
      </c>
      <c r="S50" s="6">
        <v>14.9</v>
      </c>
      <c r="T50" s="6">
        <v>14.9</v>
      </c>
      <c r="U50" s="6">
        <v>14.9</v>
      </c>
      <c r="V50" s="6">
        <v>14.9</v>
      </c>
      <c r="W50" s="6">
        <v>14.9</v>
      </c>
      <c r="X50" s="6">
        <v>14.9</v>
      </c>
      <c r="Y50" s="6">
        <v>14.9</v>
      </c>
      <c r="Z50" s="6">
        <v>14.9</v>
      </c>
      <c r="AA50" s="6">
        <v>14.9</v>
      </c>
      <c r="AB50" s="6">
        <v>14.93</v>
      </c>
      <c r="AC50" s="6">
        <v>14.94</v>
      </c>
      <c r="AD50" s="6">
        <v>15.01</v>
      </c>
      <c r="AE50" s="6">
        <v>15.08</v>
      </c>
      <c r="AF50" s="6">
        <v>15.25</v>
      </c>
      <c r="AG50" s="6">
        <v>15.28</v>
      </c>
      <c r="AH50" s="6">
        <v>15.28</v>
      </c>
      <c r="AI50" s="6">
        <v>15.29</v>
      </c>
      <c r="AJ50" s="6">
        <v>15.29</v>
      </c>
      <c r="AK50" s="6">
        <v>15.29</v>
      </c>
      <c r="AL50" s="6">
        <v>15.3</v>
      </c>
      <c r="AM50" s="6">
        <v>15.3</v>
      </c>
      <c r="AN50" s="6">
        <v>15.3</v>
      </c>
      <c r="AO50" s="6">
        <v>15.3</v>
      </c>
      <c r="AP50" s="6">
        <v>15.3</v>
      </c>
      <c r="AQ50" s="6">
        <v>15.3</v>
      </c>
      <c r="AR50" s="6">
        <v>15.3</v>
      </c>
      <c r="AS50" s="6">
        <v>15.3</v>
      </c>
      <c r="AT50" s="6">
        <v>15.3</v>
      </c>
      <c r="AU50" s="6">
        <v>15.3</v>
      </c>
      <c r="AV50" s="6">
        <v>15.3</v>
      </c>
      <c r="AW50" s="6">
        <v>15.3</v>
      </c>
      <c r="AX50" s="6">
        <v>15.3</v>
      </c>
      <c r="AY50" s="6">
        <v>15.3</v>
      </c>
      <c r="AZ50" s="6">
        <v>15.3</v>
      </c>
      <c r="BA50" s="6">
        <v>15.3</v>
      </c>
      <c r="BB50" s="6">
        <v>15.3</v>
      </c>
      <c r="BC50" s="6">
        <v>15.3</v>
      </c>
      <c r="BD50" s="6">
        <v>15.3</v>
      </c>
      <c r="BE50" s="6">
        <v>15.3</v>
      </c>
      <c r="BF50" s="6">
        <v>15.3</v>
      </c>
      <c r="BG50" s="6">
        <v>15.3</v>
      </c>
      <c r="BH50" s="6">
        <v>15.3</v>
      </c>
      <c r="BI50" s="6">
        <v>15.3</v>
      </c>
      <c r="BJ50" s="6">
        <v>15.3</v>
      </c>
      <c r="BK50" s="6">
        <v>15.3</v>
      </c>
      <c r="BL50" s="6">
        <v>15.3</v>
      </c>
      <c r="BM50" s="6">
        <v>15.3</v>
      </c>
      <c r="BN50" s="6">
        <v>15.3</v>
      </c>
      <c r="BO50" s="6">
        <v>15.3</v>
      </c>
      <c r="BP50" s="6">
        <v>15.3</v>
      </c>
      <c r="BQ50" s="6">
        <v>15.3</v>
      </c>
      <c r="BR50" s="6">
        <v>15.3</v>
      </c>
      <c r="BS50" s="6">
        <v>15.3</v>
      </c>
      <c r="BT50" s="6">
        <v>15.3</v>
      </c>
      <c r="BU50" s="6">
        <v>15.3</v>
      </c>
      <c r="BV50" s="6">
        <v>15.3</v>
      </c>
      <c r="BW50" s="6">
        <v>15.3</v>
      </c>
    </row>
    <row r="51" spans="1:75" x14ac:dyDescent="0.3">
      <c r="A51" s="1" t="s">
        <v>97</v>
      </c>
      <c r="B51" s="1" t="s">
        <v>51</v>
      </c>
      <c r="C51" s="5">
        <v>7290110114855</v>
      </c>
      <c r="D51" s="6">
        <v>14.7</v>
      </c>
      <c r="E51" s="6">
        <v>14.7</v>
      </c>
      <c r="F51" s="6">
        <v>14.7</v>
      </c>
      <c r="G51" s="6">
        <v>14.7</v>
      </c>
      <c r="H51" s="6">
        <v>14.7</v>
      </c>
      <c r="I51" s="6">
        <v>14.7</v>
      </c>
      <c r="J51" s="6">
        <v>14.7</v>
      </c>
      <c r="K51" s="6">
        <v>14.7</v>
      </c>
      <c r="L51" s="6">
        <v>14.7</v>
      </c>
      <c r="M51" s="6">
        <v>14.7</v>
      </c>
      <c r="N51" s="6">
        <v>14.7</v>
      </c>
      <c r="O51" s="6">
        <v>14.7</v>
      </c>
      <c r="P51" s="6">
        <v>14.7</v>
      </c>
      <c r="Q51" s="6">
        <v>14.7</v>
      </c>
      <c r="R51" s="6">
        <v>14.7</v>
      </c>
      <c r="S51" s="6">
        <v>14.7</v>
      </c>
      <c r="T51" s="6">
        <v>14.7</v>
      </c>
      <c r="U51" s="6">
        <v>14.7</v>
      </c>
      <c r="V51" s="6">
        <v>14.7</v>
      </c>
      <c r="W51" s="6">
        <v>14.7</v>
      </c>
      <c r="X51" s="6">
        <v>14.7</v>
      </c>
      <c r="Y51" s="6">
        <v>14.7</v>
      </c>
      <c r="Z51" s="6">
        <v>14.7</v>
      </c>
      <c r="AA51" s="6">
        <v>14.7</v>
      </c>
      <c r="AB51" s="6">
        <v>14.74</v>
      </c>
      <c r="AC51" s="6">
        <v>14.74</v>
      </c>
      <c r="AD51" s="6">
        <v>14.81</v>
      </c>
      <c r="AE51" s="6">
        <v>14.88</v>
      </c>
      <c r="AF51" s="6">
        <v>15.05</v>
      </c>
      <c r="AG51" s="6">
        <v>15.08</v>
      </c>
      <c r="AH51" s="6">
        <v>15.08</v>
      </c>
      <c r="AI51" s="6">
        <v>15.09</v>
      </c>
      <c r="AJ51" s="6">
        <v>15.09</v>
      </c>
      <c r="AK51" s="6">
        <v>15.09</v>
      </c>
      <c r="AL51" s="6">
        <v>15.1</v>
      </c>
      <c r="AM51" s="6">
        <v>15.1</v>
      </c>
      <c r="AN51" s="6">
        <v>15.1</v>
      </c>
      <c r="AO51" s="6">
        <v>15.1</v>
      </c>
      <c r="AP51" s="6">
        <v>15.1</v>
      </c>
      <c r="AQ51" s="6">
        <v>15.1</v>
      </c>
      <c r="AR51" s="6">
        <v>15.1</v>
      </c>
      <c r="AS51" s="6">
        <v>15.1</v>
      </c>
      <c r="AT51" s="6">
        <v>15.1</v>
      </c>
      <c r="AU51" s="6">
        <v>15.1</v>
      </c>
      <c r="AV51" s="6">
        <v>15.1</v>
      </c>
      <c r="AW51" s="6">
        <v>15.1</v>
      </c>
      <c r="AX51" s="6">
        <v>15.1</v>
      </c>
      <c r="AY51" s="6">
        <v>15.1</v>
      </c>
      <c r="AZ51" s="6">
        <v>15.1</v>
      </c>
      <c r="BA51" s="6">
        <v>15.1</v>
      </c>
      <c r="BB51" s="6">
        <v>15.1</v>
      </c>
      <c r="BC51" s="6">
        <v>15.1</v>
      </c>
      <c r="BD51" s="6">
        <v>15.1</v>
      </c>
      <c r="BE51" s="6">
        <v>15.1</v>
      </c>
      <c r="BF51" s="6">
        <v>15.1</v>
      </c>
      <c r="BG51" s="6">
        <v>15.1</v>
      </c>
      <c r="BH51" s="6">
        <v>15.1</v>
      </c>
      <c r="BI51" s="6">
        <v>15.1</v>
      </c>
      <c r="BJ51" s="6">
        <v>15.1</v>
      </c>
      <c r="BK51" s="6">
        <v>15.1</v>
      </c>
      <c r="BL51" s="6">
        <v>15.1</v>
      </c>
      <c r="BM51" s="6">
        <v>15.1</v>
      </c>
      <c r="BN51" s="6">
        <v>15.1</v>
      </c>
      <c r="BO51" s="6">
        <v>15.1</v>
      </c>
      <c r="BP51" s="6">
        <v>15.1</v>
      </c>
      <c r="BQ51" s="6">
        <v>15.1</v>
      </c>
      <c r="BR51" s="6">
        <v>15.1</v>
      </c>
      <c r="BS51" s="6">
        <v>15.1</v>
      </c>
      <c r="BT51" s="6">
        <v>15.1</v>
      </c>
      <c r="BU51" s="6">
        <v>15.1</v>
      </c>
      <c r="BV51" s="6">
        <v>15.1</v>
      </c>
      <c r="BW51" s="6">
        <v>15.1</v>
      </c>
    </row>
    <row r="52" spans="1:75" x14ac:dyDescent="0.3">
      <c r="A52" s="1" t="s">
        <v>97</v>
      </c>
      <c r="B52" s="1" t="s">
        <v>52</v>
      </c>
      <c r="C52" s="5">
        <v>7290110115463</v>
      </c>
      <c r="D52" s="6">
        <v>8.9</v>
      </c>
      <c r="E52" s="6">
        <v>8.9</v>
      </c>
      <c r="F52" s="6">
        <v>8.9</v>
      </c>
      <c r="G52" s="6">
        <v>8.9</v>
      </c>
      <c r="H52" s="6">
        <v>8.9</v>
      </c>
      <c r="I52" s="6">
        <v>8.9</v>
      </c>
      <c r="J52" s="6">
        <v>8.9</v>
      </c>
      <c r="K52" s="6">
        <v>8.9</v>
      </c>
      <c r="L52" s="6">
        <v>8.9</v>
      </c>
      <c r="M52" s="6">
        <v>8.9</v>
      </c>
      <c r="N52" s="6">
        <v>8.9</v>
      </c>
      <c r="O52" s="6">
        <v>8.9</v>
      </c>
      <c r="P52" s="6">
        <v>8.9</v>
      </c>
      <c r="Q52" s="6">
        <v>8.9</v>
      </c>
      <c r="R52" s="6">
        <v>6.5</v>
      </c>
      <c r="S52" s="6">
        <v>6.5</v>
      </c>
      <c r="T52" s="6">
        <v>6.5</v>
      </c>
      <c r="U52" s="6">
        <v>6.5</v>
      </c>
      <c r="V52" s="6">
        <v>6.5</v>
      </c>
      <c r="W52" s="6">
        <v>6.5</v>
      </c>
      <c r="X52" s="6">
        <v>6.5</v>
      </c>
      <c r="Y52" s="6">
        <v>6.5</v>
      </c>
      <c r="Z52" s="6">
        <v>6.5</v>
      </c>
      <c r="AA52" s="6">
        <v>6.5</v>
      </c>
      <c r="AB52" s="6">
        <v>6.5</v>
      </c>
      <c r="AC52" s="6">
        <v>6.5</v>
      </c>
      <c r="AD52" s="6">
        <v>6.5</v>
      </c>
      <c r="AE52" s="6">
        <v>6.5</v>
      </c>
      <c r="AF52" s="6">
        <v>6.5</v>
      </c>
      <c r="AG52" s="6">
        <v>6.5</v>
      </c>
      <c r="AH52" s="6">
        <v>6.5</v>
      </c>
      <c r="AI52" s="6">
        <v>6.5</v>
      </c>
      <c r="AJ52" s="6">
        <v>6.5</v>
      </c>
      <c r="AK52" s="6">
        <v>6.5</v>
      </c>
      <c r="AL52" s="6">
        <v>6.5</v>
      </c>
      <c r="AM52" s="6">
        <v>6.5</v>
      </c>
      <c r="AN52" s="6">
        <v>6.5</v>
      </c>
      <c r="AO52" s="6">
        <v>6.5</v>
      </c>
      <c r="AP52" s="6">
        <v>6.5</v>
      </c>
      <c r="AQ52" s="6">
        <v>6.5</v>
      </c>
      <c r="AR52" s="6">
        <v>6.5</v>
      </c>
      <c r="AS52" s="6">
        <v>6.5</v>
      </c>
      <c r="AT52" s="6">
        <v>6.5</v>
      </c>
      <c r="AU52" s="6">
        <v>6.5</v>
      </c>
      <c r="AV52" s="6">
        <v>6.5</v>
      </c>
      <c r="AW52" s="6">
        <v>6.5</v>
      </c>
      <c r="AX52" s="6">
        <v>9.1999999999999993</v>
      </c>
      <c r="AY52" s="6">
        <v>6.5</v>
      </c>
      <c r="AZ52" s="6">
        <v>6.5</v>
      </c>
      <c r="BA52" s="6">
        <v>6.5</v>
      </c>
      <c r="BB52" s="6">
        <v>6.5</v>
      </c>
      <c r="BC52" s="6">
        <v>6.5</v>
      </c>
      <c r="BD52" s="6">
        <v>6.5</v>
      </c>
      <c r="BE52" s="6">
        <v>6.5</v>
      </c>
      <c r="BF52" s="6">
        <v>6.5</v>
      </c>
      <c r="BG52" s="6">
        <v>6.5</v>
      </c>
      <c r="BH52" s="6">
        <v>6.5</v>
      </c>
      <c r="BI52" s="6">
        <v>6.5</v>
      </c>
      <c r="BJ52" s="6">
        <v>6.5</v>
      </c>
      <c r="BK52" s="6">
        <v>6.5</v>
      </c>
      <c r="BL52" s="6">
        <v>6.5</v>
      </c>
      <c r="BM52" s="6">
        <v>6.5</v>
      </c>
      <c r="BN52" s="6">
        <v>6.5</v>
      </c>
      <c r="BO52" s="6">
        <v>6.5</v>
      </c>
      <c r="BP52" s="6">
        <v>6.5</v>
      </c>
      <c r="BQ52" s="6">
        <v>6.5</v>
      </c>
      <c r="BR52" s="6">
        <v>6.5</v>
      </c>
      <c r="BS52" s="6">
        <v>6.5</v>
      </c>
      <c r="BT52" s="6">
        <v>6.5</v>
      </c>
      <c r="BU52" s="6">
        <v>6.5</v>
      </c>
      <c r="BV52" s="6">
        <v>9.1999999999999993</v>
      </c>
      <c r="BW52" s="6">
        <v>9.1999999999999993</v>
      </c>
    </row>
    <row r="53" spans="1:75" x14ac:dyDescent="0.3">
      <c r="A53" s="1" t="s">
        <v>97</v>
      </c>
      <c r="B53" s="1" t="s">
        <v>53</v>
      </c>
      <c r="C53" s="5">
        <v>7290019056591</v>
      </c>
      <c r="D53" s="6">
        <v>7.8</v>
      </c>
      <c r="E53" s="6">
        <v>7.8</v>
      </c>
      <c r="F53" s="6">
        <v>7.8</v>
      </c>
      <c r="G53" s="6">
        <v>7.8</v>
      </c>
      <c r="H53" s="6">
        <v>7.8</v>
      </c>
      <c r="I53" s="6">
        <v>7.8</v>
      </c>
      <c r="J53" s="6">
        <v>7.8</v>
      </c>
      <c r="K53" s="6">
        <v>7.8</v>
      </c>
      <c r="L53" s="6">
        <v>7.8</v>
      </c>
      <c r="M53" s="6">
        <v>7.8</v>
      </c>
      <c r="N53" s="6">
        <v>7.8</v>
      </c>
      <c r="O53" s="6">
        <v>7.8</v>
      </c>
      <c r="P53" s="6">
        <v>7.8</v>
      </c>
      <c r="Q53" s="6">
        <v>7.8</v>
      </c>
      <c r="R53" s="6">
        <v>6.5</v>
      </c>
      <c r="S53" s="6">
        <v>6.5</v>
      </c>
      <c r="T53" s="6">
        <v>6.5</v>
      </c>
      <c r="U53" s="6">
        <v>6.5</v>
      </c>
      <c r="V53" s="6">
        <v>6.5</v>
      </c>
      <c r="W53" s="6">
        <v>6.5</v>
      </c>
      <c r="X53" s="6">
        <v>6.5</v>
      </c>
      <c r="Y53" s="6">
        <v>6.5</v>
      </c>
      <c r="Z53" s="6">
        <v>6.5</v>
      </c>
      <c r="AA53" s="6">
        <v>6.5</v>
      </c>
      <c r="AB53" s="6">
        <v>6.6605172413793001</v>
      </c>
      <c r="AC53" s="6">
        <v>6.5</v>
      </c>
      <c r="AD53" s="6">
        <v>6.5</v>
      </c>
      <c r="AE53" s="6">
        <v>6.5</v>
      </c>
      <c r="AF53" s="6">
        <v>6.5</v>
      </c>
      <c r="AG53" s="6">
        <v>6.5</v>
      </c>
      <c r="AH53" s="6">
        <v>6.5</v>
      </c>
      <c r="AI53" s="6">
        <v>6.5</v>
      </c>
      <c r="AJ53" s="6">
        <v>6.5</v>
      </c>
      <c r="AK53" s="6">
        <v>6.5</v>
      </c>
      <c r="AL53" s="6">
        <v>6.5</v>
      </c>
      <c r="AM53" s="6">
        <v>6.5</v>
      </c>
      <c r="AN53" s="6">
        <v>6.5535714285714004</v>
      </c>
      <c r="AO53" s="6">
        <v>6.5</v>
      </c>
      <c r="AP53" s="6">
        <v>6.5</v>
      </c>
      <c r="AQ53" s="6">
        <v>6.5</v>
      </c>
      <c r="AR53" s="6">
        <v>6.5</v>
      </c>
      <c r="AS53" s="6">
        <v>6.5</v>
      </c>
      <c r="AT53" s="6">
        <v>6.5</v>
      </c>
      <c r="AU53" s="6">
        <v>6.5</v>
      </c>
      <c r="AV53" s="6">
        <v>6.5</v>
      </c>
      <c r="AW53" s="6">
        <v>6.5263157894737001</v>
      </c>
      <c r="AX53" s="6">
        <v>8</v>
      </c>
      <c r="AY53" s="6">
        <v>8</v>
      </c>
      <c r="AZ53" s="6">
        <v>8</v>
      </c>
      <c r="BA53" s="6">
        <v>8</v>
      </c>
      <c r="BB53" s="6">
        <v>8</v>
      </c>
      <c r="BC53" s="6">
        <v>8</v>
      </c>
      <c r="BD53" s="6">
        <v>8</v>
      </c>
      <c r="BE53" s="6">
        <v>8</v>
      </c>
      <c r="BF53" s="6">
        <v>8</v>
      </c>
      <c r="BG53" s="6">
        <v>8</v>
      </c>
      <c r="BH53" s="6">
        <v>8</v>
      </c>
      <c r="BI53" s="6">
        <v>8</v>
      </c>
      <c r="BJ53" s="6">
        <v>8</v>
      </c>
      <c r="BK53" s="6">
        <v>8</v>
      </c>
      <c r="BL53" s="6">
        <v>8</v>
      </c>
      <c r="BM53" s="6">
        <v>8</v>
      </c>
      <c r="BN53" s="6">
        <v>8</v>
      </c>
      <c r="BO53" s="6">
        <v>8</v>
      </c>
      <c r="BP53" s="6">
        <v>8</v>
      </c>
      <c r="BQ53" s="6">
        <v>8</v>
      </c>
      <c r="BR53" s="6">
        <v>8</v>
      </c>
      <c r="BS53" s="6">
        <v>8</v>
      </c>
      <c r="BT53" s="6">
        <v>8</v>
      </c>
      <c r="BU53" s="6">
        <v>8</v>
      </c>
      <c r="BV53" s="6">
        <v>7</v>
      </c>
      <c r="BW53" s="6">
        <v>7</v>
      </c>
    </row>
    <row r="54" spans="1:75" x14ac:dyDescent="0.3">
      <c r="A54" s="1" t="s">
        <v>97</v>
      </c>
      <c r="B54" s="1" t="s">
        <v>54</v>
      </c>
      <c r="C54" s="5">
        <v>7290019056584</v>
      </c>
      <c r="D54" s="6">
        <v>7.8</v>
      </c>
      <c r="E54" s="6">
        <v>7.8</v>
      </c>
      <c r="F54" s="6">
        <v>7.8</v>
      </c>
      <c r="G54" s="6">
        <v>7.8</v>
      </c>
      <c r="H54" s="6">
        <v>7.8</v>
      </c>
      <c r="I54" s="6">
        <v>7.8</v>
      </c>
      <c r="J54" s="6">
        <v>7.8</v>
      </c>
      <c r="K54" s="6">
        <v>7.8</v>
      </c>
      <c r="L54" s="6">
        <v>7.8</v>
      </c>
      <c r="M54" s="6">
        <v>7.8</v>
      </c>
      <c r="N54" s="6">
        <v>7.8</v>
      </c>
      <c r="O54" s="6">
        <v>7.8</v>
      </c>
      <c r="P54" s="6">
        <v>7.8</v>
      </c>
      <c r="Q54" s="6">
        <v>7.8</v>
      </c>
      <c r="R54" s="6">
        <v>6.5</v>
      </c>
      <c r="S54" s="6">
        <v>6.5</v>
      </c>
      <c r="T54" s="6">
        <v>6.5</v>
      </c>
      <c r="U54" s="6">
        <v>6.5</v>
      </c>
      <c r="V54" s="6">
        <v>6.5</v>
      </c>
      <c r="W54" s="6">
        <v>6.5</v>
      </c>
      <c r="X54" s="6">
        <v>6.5</v>
      </c>
      <c r="Y54" s="6">
        <v>6.5</v>
      </c>
      <c r="Z54" s="6">
        <v>6.5</v>
      </c>
      <c r="AA54" s="6">
        <v>6.5</v>
      </c>
      <c r="AB54" s="6">
        <v>6.6477777777778</v>
      </c>
      <c r="AC54" s="6">
        <v>6.5</v>
      </c>
      <c r="AD54" s="6">
        <v>6.5</v>
      </c>
      <c r="AE54" s="6">
        <v>6.5</v>
      </c>
      <c r="AF54" s="6">
        <v>6.5</v>
      </c>
      <c r="AG54" s="6">
        <v>6.5</v>
      </c>
      <c r="AH54" s="6">
        <v>6.5</v>
      </c>
      <c r="AI54" s="6">
        <v>6.5</v>
      </c>
      <c r="AJ54" s="6">
        <v>6.5</v>
      </c>
      <c r="AK54" s="6">
        <v>6.5</v>
      </c>
      <c r="AL54" s="6">
        <v>6.5</v>
      </c>
      <c r="AM54" s="6">
        <v>6.5</v>
      </c>
      <c r="AN54" s="6">
        <v>6.5882352941175997</v>
      </c>
      <c r="AO54" s="6">
        <v>6.5</v>
      </c>
      <c r="AP54" s="6">
        <v>6.5</v>
      </c>
      <c r="AQ54" s="6">
        <v>6.5</v>
      </c>
      <c r="AR54" s="6">
        <v>6.5</v>
      </c>
      <c r="AS54" s="6">
        <v>6.5</v>
      </c>
      <c r="AT54" s="6">
        <v>6.5</v>
      </c>
      <c r="AU54" s="6">
        <v>6.5</v>
      </c>
      <c r="AV54" s="6">
        <v>6.5</v>
      </c>
      <c r="AW54" s="6">
        <v>6.5526315789474001</v>
      </c>
      <c r="AX54" s="6">
        <v>8</v>
      </c>
      <c r="AY54" s="6">
        <v>8</v>
      </c>
      <c r="AZ54" s="6">
        <v>8</v>
      </c>
      <c r="BA54" s="6">
        <v>8</v>
      </c>
      <c r="BB54" s="6">
        <v>8</v>
      </c>
      <c r="BC54" s="6">
        <v>8</v>
      </c>
      <c r="BD54" s="6">
        <v>8</v>
      </c>
      <c r="BE54" s="6">
        <v>8</v>
      </c>
      <c r="BF54" s="6">
        <v>8</v>
      </c>
      <c r="BG54" s="6">
        <v>8</v>
      </c>
      <c r="BH54" s="6">
        <v>8</v>
      </c>
      <c r="BI54" s="6">
        <v>8</v>
      </c>
      <c r="BJ54" s="6">
        <v>8</v>
      </c>
      <c r="BK54" s="6">
        <v>8</v>
      </c>
      <c r="BL54" s="6">
        <v>8</v>
      </c>
      <c r="BM54" s="6">
        <v>8</v>
      </c>
      <c r="BN54" s="6">
        <v>8</v>
      </c>
      <c r="BO54" s="6">
        <v>8</v>
      </c>
      <c r="BP54" s="6">
        <v>8</v>
      </c>
      <c r="BQ54" s="6">
        <v>8</v>
      </c>
      <c r="BR54" s="6">
        <v>8</v>
      </c>
      <c r="BS54" s="6">
        <v>8</v>
      </c>
      <c r="BT54" s="6">
        <v>8</v>
      </c>
      <c r="BU54" s="6">
        <v>8</v>
      </c>
      <c r="BV54" s="6">
        <v>7</v>
      </c>
      <c r="BW54" s="6">
        <v>7</v>
      </c>
    </row>
    <row r="55" spans="1:75" x14ac:dyDescent="0.3">
      <c r="A55" s="1" t="s">
        <v>97</v>
      </c>
      <c r="B55" s="1" t="s">
        <v>55</v>
      </c>
      <c r="C55" s="5">
        <v>7290000072623</v>
      </c>
      <c r="D55" s="6">
        <v>13.2</v>
      </c>
      <c r="E55" s="6">
        <v>13.2</v>
      </c>
      <c r="F55" s="6">
        <v>13.2</v>
      </c>
      <c r="G55" s="6">
        <v>13.2</v>
      </c>
      <c r="H55" s="6">
        <v>13.2</v>
      </c>
      <c r="I55" s="6">
        <v>13.2</v>
      </c>
      <c r="J55" s="6">
        <v>13.2</v>
      </c>
      <c r="K55" s="6">
        <v>13.2</v>
      </c>
      <c r="L55" s="6">
        <v>13.2</v>
      </c>
      <c r="M55" s="6">
        <v>13.2</v>
      </c>
      <c r="N55" s="6">
        <v>13.2</v>
      </c>
      <c r="O55" s="6">
        <v>13.2</v>
      </c>
      <c r="P55" s="6">
        <v>13.2</v>
      </c>
      <c r="Q55" s="6">
        <v>13.2</v>
      </c>
      <c r="R55" s="6">
        <v>10</v>
      </c>
      <c r="S55" s="6">
        <v>10</v>
      </c>
      <c r="T55" s="6">
        <v>10</v>
      </c>
      <c r="U55" s="6">
        <v>10</v>
      </c>
      <c r="V55" s="6">
        <v>10</v>
      </c>
      <c r="W55" s="6">
        <v>10</v>
      </c>
      <c r="X55" s="6">
        <v>10</v>
      </c>
      <c r="Y55" s="6">
        <v>10</v>
      </c>
      <c r="Z55" s="6">
        <v>10</v>
      </c>
      <c r="AA55" s="6">
        <v>10</v>
      </c>
      <c r="AB55" s="6">
        <v>10</v>
      </c>
      <c r="AC55" s="6">
        <v>10</v>
      </c>
      <c r="AD55" s="6">
        <v>10</v>
      </c>
      <c r="AE55" s="6">
        <v>10</v>
      </c>
      <c r="AF55" s="6">
        <v>10</v>
      </c>
      <c r="AG55" s="6">
        <v>10</v>
      </c>
      <c r="AH55" s="6">
        <v>10</v>
      </c>
      <c r="AI55" s="6">
        <v>10</v>
      </c>
      <c r="AJ55" s="6">
        <v>10</v>
      </c>
      <c r="AK55" s="6">
        <v>10</v>
      </c>
      <c r="AL55" s="6">
        <v>10</v>
      </c>
      <c r="AM55" s="6">
        <v>10</v>
      </c>
      <c r="AN55" s="6">
        <v>10</v>
      </c>
      <c r="AO55" s="6">
        <v>10</v>
      </c>
      <c r="AP55" s="6">
        <v>10</v>
      </c>
      <c r="AQ55" s="6">
        <v>10</v>
      </c>
      <c r="AR55" s="6">
        <v>10</v>
      </c>
      <c r="AS55" s="6">
        <v>10</v>
      </c>
      <c r="AT55" s="6">
        <v>10</v>
      </c>
      <c r="AU55" s="6">
        <v>10</v>
      </c>
      <c r="AV55" s="6">
        <v>10</v>
      </c>
      <c r="AW55" s="6">
        <v>10</v>
      </c>
      <c r="AX55" s="6">
        <v>13.2</v>
      </c>
      <c r="AY55" s="6">
        <v>10</v>
      </c>
      <c r="AZ55" s="6">
        <v>10</v>
      </c>
      <c r="BA55" s="6">
        <v>10</v>
      </c>
      <c r="BB55" s="6">
        <v>10</v>
      </c>
      <c r="BC55" s="6">
        <v>10</v>
      </c>
      <c r="BD55" s="6">
        <v>10</v>
      </c>
      <c r="BE55" s="6">
        <v>10</v>
      </c>
      <c r="BF55" s="6">
        <v>10</v>
      </c>
      <c r="BG55" s="6">
        <v>10</v>
      </c>
      <c r="BH55" s="6">
        <v>10</v>
      </c>
      <c r="BI55" s="6">
        <v>10</v>
      </c>
      <c r="BJ55" s="6">
        <v>10</v>
      </c>
      <c r="BK55" s="6">
        <v>10</v>
      </c>
      <c r="BL55" s="6">
        <v>10</v>
      </c>
      <c r="BM55" s="6">
        <v>10</v>
      </c>
      <c r="BN55" s="6">
        <v>10</v>
      </c>
      <c r="BO55" s="6">
        <v>10</v>
      </c>
      <c r="BP55" s="6">
        <v>10</v>
      </c>
      <c r="BQ55" s="6">
        <v>10</v>
      </c>
      <c r="BR55" s="6">
        <v>10</v>
      </c>
      <c r="BS55" s="6">
        <v>10</v>
      </c>
      <c r="BT55" s="6">
        <v>10</v>
      </c>
      <c r="BU55" s="6">
        <v>10</v>
      </c>
      <c r="BV55" s="6">
        <v>13.2</v>
      </c>
      <c r="BW55" s="6">
        <v>13.2</v>
      </c>
    </row>
    <row r="56" spans="1:75" x14ac:dyDescent="0.3">
      <c r="A56" s="1" t="s">
        <v>97</v>
      </c>
      <c r="B56" s="1" t="s">
        <v>56</v>
      </c>
      <c r="C56" s="5">
        <v>7290000072753</v>
      </c>
      <c r="D56" s="6">
        <v>34.729999999999997</v>
      </c>
      <c r="E56" s="6">
        <v>34.729999999999997</v>
      </c>
      <c r="F56" s="6">
        <v>34.729999999999997</v>
      </c>
      <c r="G56" s="6">
        <v>34.729999999999997</v>
      </c>
      <c r="H56" s="6">
        <v>34.729999999999997</v>
      </c>
      <c r="I56" s="6">
        <v>34.729999999999997</v>
      </c>
      <c r="J56" s="6">
        <v>34.729999999999997</v>
      </c>
      <c r="K56" s="6">
        <v>34.729999999999997</v>
      </c>
      <c r="L56" s="6">
        <v>34.729999999999997</v>
      </c>
      <c r="M56" s="6">
        <v>34.729999999999997</v>
      </c>
      <c r="N56" s="6">
        <v>34.729999999999997</v>
      </c>
      <c r="O56" s="6">
        <v>34.729999999999997</v>
      </c>
      <c r="P56" s="6">
        <v>34.729999999999997</v>
      </c>
      <c r="Q56" s="6">
        <v>34.729999999999997</v>
      </c>
      <c r="R56" s="6">
        <v>34.729999999999997</v>
      </c>
      <c r="S56" s="6">
        <v>34.729999999999997</v>
      </c>
      <c r="T56" s="6">
        <v>34.799999999999997</v>
      </c>
      <c r="U56" s="6">
        <v>34.799999999999997</v>
      </c>
      <c r="V56" s="6">
        <v>34.799999999999997</v>
      </c>
      <c r="W56" s="6">
        <v>34.799999999999997</v>
      </c>
      <c r="X56" s="6">
        <v>34.799999999999997</v>
      </c>
      <c r="Y56" s="6">
        <v>34.799999999999997</v>
      </c>
      <c r="Z56" s="6">
        <v>34.799999999999997</v>
      </c>
      <c r="AA56" s="6">
        <v>34.799999999999997</v>
      </c>
      <c r="AB56" s="6">
        <v>34.799999999999997</v>
      </c>
      <c r="AC56" s="6">
        <v>34.799999999999997</v>
      </c>
      <c r="AD56" s="6">
        <v>34.799999999999997</v>
      </c>
      <c r="AE56" s="6">
        <v>34.799999999999997</v>
      </c>
      <c r="AF56" s="6">
        <v>34.799999999999997</v>
      </c>
      <c r="AG56" s="6">
        <v>34.799999999999997</v>
      </c>
      <c r="AH56" s="6">
        <v>34.799999999999997</v>
      </c>
      <c r="AI56" s="6">
        <v>34.799999999999997</v>
      </c>
      <c r="AJ56" s="6">
        <v>34.799999999999997</v>
      </c>
      <c r="AK56" s="6">
        <v>34.799999999999997</v>
      </c>
      <c r="AL56" s="6">
        <v>34.799999999999997</v>
      </c>
      <c r="AM56" s="6">
        <v>34.799999999999997</v>
      </c>
      <c r="AN56" s="6">
        <v>34.799999999999997</v>
      </c>
      <c r="AO56" s="6">
        <v>34.799999999999997</v>
      </c>
      <c r="AP56" s="6">
        <v>34.799999999999997</v>
      </c>
      <c r="AQ56" s="6">
        <v>34.799999999999997</v>
      </c>
      <c r="AR56" s="6">
        <v>34.799999999999997</v>
      </c>
      <c r="AS56" s="6">
        <v>34.799999999999997</v>
      </c>
      <c r="AT56" s="6">
        <v>34.799999999999997</v>
      </c>
      <c r="AU56" s="6">
        <v>34.799999999999997</v>
      </c>
      <c r="AV56" s="6">
        <v>34.799999999999997</v>
      </c>
      <c r="AW56" s="6">
        <v>34.799999999999997</v>
      </c>
      <c r="AX56" s="6">
        <v>34.799999999999997</v>
      </c>
      <c r="AY56" s="6">
        <v>34.799999999999997</v>
      </c>
      <c r="AZ56" s="6">
        <v>34.799999999999997</v>
      </c>
      <c r="BA56" s="6">
        <v>34.799999999999997</v>
      </c>
      <c r="BB56" s="6">
        <v>34.799999999999997</v>
      </c>
      <c r="BC56" s="6">
        <v>34.799999999999997</v>
      </c>
      <c r="BD56" s="6">
        <v>34.799999999999997</v>
      </c>
      <c r="BE56" s="6">
        <v>34.799999999999997</v>
      </c>
      <c r="BF56" s="6">
        <v>34.799999999999997</v>
      </c>
      <c r="BG56" s="6">
        <v>34.799999999999997</v>
      </c>
      <c r="BH56" s="6">
        <v>34.799999999999997</v>
      </c>
      <c r="BI56" s="6">
        <v>34.799999999999997</v>
      </c>
      <c r="BJ56" s="6">
        <v>34.799999999999997</v>
      </c>
      <c r="BK56" s="6">
        <v>34.799999999999997</v>
      </c>
      <c r="BL56" s="6">
        <v>34.799999999999997</v>
      </c>
      <c r="BM56" s="6">
        <v>34.799999999999997</v>
      </c>
      <c r="BN56" s="6">
        <v>34.799999999999997</v>
      </c>
      <c r="BO56" s="6">
        <v>34.799999999999997</v>
      </c>
      <c r="BP56" s="6">
        <v>34.799999999999997</v>
      </c>
      <c r="BQ56" s="6">
        <v>34.799999999999997</v>
      </c>
      <c r="BR56" s="6">
        <v>34.799999999999997</v>
      </c>
      <c r="BS56" s="6">
        <v>34.799999999999997</v>
      </c>
      <c r="BT56" s="6">
        <v>34.799999999999997</v>
      </c>
      <c r="BU56" s="6">
        <v>34.799999999999997</v>
      </c>
      <c r="BV56" s="6">
        <v>34.799999999999997</v>
      </c>
      <c r="BW56" s="6">
        <v>34.799999999999997</v>
      </c>
    </row>
    <row r="57" spans="1:75" x14ac:dyDescent="0.3">
      <c r="A57" s="1" t="s">
        <v>97</v>
      </c>
      <c r="B57" s="1" t="s">
        <v>57</v>
      </c>
      <c r="C57" s="5">
        <v>7290000176420</v>
      </c>
      <c r="D57" s="6">
        <v>23.3</v>
      </c>
      <c r="E57" s="6">
        <v>23.3</v>
      </c>
      <c r="F57" s="6">
        <v>23.3</v>
      </c>
      <c r="G57" s="6">
        <v>23.3</v>
      </c>
      <c r="H57" s="6">
        <v>23.3</v>
      </c>
      <c r="I57" s="6">
        <v>23.3</v>
      </c>
      <c r="J57" s="6">
        <v>23.3</v>
      </c>
      <c r="K57" s="6">
        <v>23.3</v>
      </c>
      <c r="L57" s="6">
        <v>23.3</v>
      </c>
      <c r="M57" s="6">
        <v>23.3</v>
      </c>
      <c r="N57" s="6">
        <v>23.3</v>
      </c>
      <c r="O57" s="6">
        <v>23.3</v>
      </c>
      <c r="P57" s="6">
        <v>23.3</v>
      </c>
      <c r="Q57" s="6">
        <v>23.3</v>
      </c>
      <c r="R57" s="6">
        <v>23.3</v>
      </c>
      <c r="S57" s="6">
        <v>23.3</v>
      </c>
      <c r="T57" s="6">
        <v>23.3</v>
      </c>
      <c r="U57" s="6">
        <v>23.3</v>
      </c>
      <c r="V57" s="6">
        <v>23.3</v>
      </c>
      <c r="W57" s="6">
        <v>23.3</v>
      </c>
      <c r="X57" s="6">
        <v>23.3</v>
      </c>
      <c r="Y57" s="6">
        <v>23.3</v>
      </c>
      <c r="Z57" s="6">
        <v>23.3</v>
      </c>
      <c r="AA57" s="6">
        <v>23.3</v>
      </c>
      <c r="AB57" s="6">
        <v>23.3</v>
      </c>
      <c r="AC57" s="6">
        <v>23.3</v>
      </c>
      <c r="AD57" s="6">
        <v>23.3</v>
      </c>
      <c r="AE57" s="6">
        <v>23.3</v>
      </c>
      <c r="AF57" s="6">
        <v>23.3</v>
      </c>
      <c r="AG57" s="6">
        <v>23.3</v>
      </c>
      <c r="AH57" s="6">
        <v>23.3</v>
      </c>
      <c r="AI57" s="6">
        <v>23.3</v>
      </c>
      <c r="AJ57" s="6">
        <v>23.3</v>
      </c>
      <c r="AK57" s="6">
        <v>23.3</v>
      </c>
      <c r="AL57" s="6">
        <v>23.3</v>
      </c>
      <c r="AM57" s="6">
        <v>23.3</v>
      </c>
      <c r="AN57" s="6">
        <v>23.3</v>
      </c>
      <c r="AO57" s="6">
        <v>23.3</v>
      </c>
      <c r="AP57" s="6">
        <v>23.3</v>
      </c>
      <c r="AQ57" s="6">
        <v>23.3</v>
      </c>
      <c r="AR57" s="6">
        <v>23.3</v>
      </c>
      <c r="AS57" s="6">
        <v>23.3</v>
      </c>
      <c r="AT57" s="6">
        <v>23.3</v>
      </c>
      <c r="AU57" s="6">
        <v>23.3</v>
      </c>
      <c r="AV57" s="6">
        <v>23.3</v>
      </c>
      <c r="AW57" s="6">
        <v>23.3</v>
      </c>
      <c r="AX57" s="6">
        <v>23.3</v>
      </c>
      <c r="AY57" s="6">
        <v>23.3</v>
      </c>
      <c r="AZ57" s="6">
        <v>23.3</v>
      </c>
      <c r="BA57" s="6">
        <v>23.3</v>
      </c>
      <c r="BB57" s="6">
        <v>23.3</v>
      </c>
      <c r="BC57" s="6">
        <v>23.3</v>
      </c>
      <c r="BD57" s="6">
        <v>23.3</v>
      </c>
      <c r="BE57" s="6">
        <v>23.3</v>
      </c>
      <c r="BF57" s="6">
        <v>23.3</v>
      </c>
      <c r="BG57" s="6">
        <v>23.3</v>
      </c>
      <c r="BH57" s="6">
        <v>23.3</v>
      </c>
      <c r="BI57" s="6">
        <v>23.3</v>
      </c>
      <c r="BJ57" s="6">
        <v>23.3</v>
      </c>
      <c r="BK57" s="6">
        <v>23.3</v>
      </c>
      <c r="BL57" s="6">
        <v>23.3</v>
      </c>
      <c r="BM57" s="6">
        <v>23.3</v>
      </c>
      <c r="BN57" s="6">
        <v>23.3</v>
      </c>
      <c r="BO57" s="6">
        <v>23.3</v>
      </c>
      <c r="BP57" s="6">
        <v>23.3</v>
      </c>
      <c r="BQ57" s="6">
        <v>23.3</v>
      </c>
      <c r="BR57" s="6">
        <v>23.3</v>
      </c>
      <c r="BS57" s="6">
        <v>23.3</v>
      </c>
      <c r="BT57" s="6">
        <v>23.3</v>
      </c>
      <c r="BU57" s="6">
        <v>23.3</v>
      </c>
      <c r="BV57" s="6">
        <v>23.3</v>
      </c>
      <c r="BW57" s="6">
        <v>23.3</v>
      </c>
    </row>
    <row r="58" spans="1:75" x14ac:dyDescent="0.3">
      <c r="A58" s="1" t="s">
        <v>97</v>
      </c>
      <c r="B58" s="1" t="s">
        <v>59</v>
      </c>
      <c r="C58" s="5">
        <v>7290000347752</v>
      </c>
      <c r="D58" s="6">
        <v>26.9</v>
      </c>
      <c r="E58" s="6">
        <v>26.9</v>
      </c>
      <c r="F58" s="6">
        <v>26.9</v>
      </c>
      <c r="G58" s="6">
        <v>26.9</v>
      </c>
      <c r="H58" s="6">
        <v>26.9</v>
      </c>
      <c r="I58" s="6">
        <v>26.9</v>
      </c>
      <c r="J58" s="6">
        <v>26.9</v>
      </c>
      <c r="K58" s="6">
        <v>26.9</v>
      </c>
      <c r="L58" s="6">
        <v>26.9</v>
      </c>
      <c r="M58" s="6">
        <v>26.9</v>
      </c>
      <c r="N58" s="6">
        <v>26.9</v>
      </c>
      <c r="O58" s="6">
        <v>26.9</v>
      </c>
      <c r="P58" s="6">
        <v>26.9</v>
      </c>
      <c r="Q58" s="6">
        <v>26.9</v>
      </c>
      <c r="R58" s="6">
        <v>26.9</v>
      </c>
      <c r="S58" s="6">
        <v>26.9</v>
      </c>
      <c r="T58" s="6">
        <v>26.9</v>
      </c>
      <c r="U58" s="6">
        <v>26.9</v>
      </c>
      <c r="V58" s="6">
        <v>26.9</v>
      </c>
      <c r="W58" s="6">
        <v>26.9</v>
      </c>
      <c r="X58" s="6">
        <v>26.9</v>
      </c>
      <c r="Y58" s="6">
        <v>26.9</v>
      </c>
      <c r="Z58" s="6">
        <v>26.9</v>
      </c>
      <c r="AA58" s="6">
        <v>26.9</v>
      </c>
      <c r="AB58" s="6">
        <v>26.9</v>
      </c>
      <c r="AC58" s="6">
        <v>26.9</v>
      </c>
      <c r="AD58" s="6">
        <v>26.9</v>
      </c>
      <c r="AE58" s="6">
        <v>26.9</v>
      </c>
      <c r="AF58" s="6">
        <v>26.9</v>
      </c>
      <c r="AG58" s="6">
        <v>26.9</v>
      </c>
      <c r="AH58" s="6">
        <v>26.9</v>
      </c>
      <c r="AI58" s="6">
        <v>26.9</v>
      </c>
      <c r="AJ58" s="6">
        <v>26.9</v>
      </c>
      <c r="AK58" s="6">
        <v>26.9</v>
      </c>
      <c r="AL58" s="6">
        <v>26.9</v>
      </c>
      <c r="AM58" s="6">
        <v>26.9</v>
      </c>
      <c r="AN58" s="6">
        <v>26.9</v>
      </c>
      <c r="AO58" s="6">
        <v>26.9</v>
      </c>
      <c r="AP58" s="6">
        <v>26.9</v>
      </c>
      <c r="AQ58" s="6">
        <v>26.9</v>
      </c>
      <c r="AR58" s="6">
        <v>26.9</v>
      </c>
      <c r="AS58" s="6">
        <v>26.9</v>
      </c>
      <c r="AT58" s="6">
        <v>26.9</v>
      </c>
      <c r="AU58" s="6">
        <v>26.9</v>
      </c>
      <c r="AV58" s="6">
        <v>26.9</v>
      </c>
      <c r="AW58" s="6">
        <v>26.9</v>
      </c>
      <c r="AX58" s="6">
        <v>26.9</v>
      </c>
      <c r="AY58" s="6">
        <v>26.9</v>
      </c>
      <c r="AZ58" s="6">
        <v>26.9</v>
      </c>
      <c r="BA58" s="6">
        <v>26.9</v>
      </c>
      <c r="BB58" s="6">
        <v>26.9</v>
      </c>
      <c r="BC58" s="6">
        <v>26.9</v>
      </c>
      <c r="BD58" s="6">
        <v>26.9</v>
      </c>
      <c r="BE58" s="6">
        <v>26.9</v>
      </c>
      <c r="BF58" s="6">
        <v>26.9</v>
      </c>
      <c r="BG58" s="6">
        <v>26.9</v>
      </c>
      <c r="BH58" s="6">
        <v>26.9</v>
      </c>
      <c r="BI58" s="6">
        <v>26.9</v>
      </c>
      <c r="BJ58" s="6">
        <v>26.9</v>
      </c>
      <c r="BK58" s="6">
        <v>26.9</v>
      </c>
      <c r="BL58" s="6">
        <v>26.9</v>
      </c>
      <c r="BM58" s="6">
        <v>26.9</v>
      </c>
      <c r="BN58" s="6">
        <v>26.9</v>
      </c>
      <c r="BO58" s="6">
        <v>26.9</v>
      </c>
      <c r="BP58" s="6">
        <v>26.9</v>
      </c>
      <c r="BQ58" s="6">
        <v>26.9</v>
      </c>
      <c r="BR58" s="6">
        <v>26.9</v>
      </c>
      <c r="BS58" s="6">
        <v>26.9</v>
      </c>
      <c r="BT58" s="6">
        <v>26.9</v>
      </c>
      <c r="BU58" s="6">
        <v>26.9</v>
      </c>
      <c r="BV58" s="6">
        <v>26.9</v>
      </c>
      <c r="BW58" s="6">
        <v>26.9</v>
      </c>
    </row>
    <row r="59" spans="1:75" x14ac:dyDescent="0.3">
      <c r="A59" s="1" t="s">
        <v>97</v>
      </c>
      <c r="B59" s="1" t="s">
        <v>60</v>
      </c>
      <c r="C59" s="5">
        <v>7290000104836</v>
      </c>
      <c r="D59" s="6">
        <v>25.9</v>
      </c>
      <c r="E59" s="6">
        <v>25.9</v>
      </c>
      <c r="F59" s="6">
        <v>25.9</v>
      </c>
      <c r="G59" s="6">
        <v>25.9</v>
      </c>
      <c r="H59" s="6">
        <v>25.9</v>
      </c>
      <c r="I59" s="6">
        <v>25.9</v>
      </c>
      <c r="J59" s="6">
        <v>25.9</v>
      </c>
      <c r="K59" s="6">
        <v>25.9</v>
      </c>
      <c r="L59" s="6">
        <v>25.9</v>
      </c>
      <c r="M59" s="6">
        <v>25.9</v>
      </c>
      <c r="N59" s="6">
        <v>25.9</v>
      </c>
      <c r="O59" s="6">
        <v>25.9</v>
      </c>
      <c r="P59" s="6">
        <v>25.9</v>
      </c>
      <c r="Q59" s="6">
        <v>25.9</v>
      </c>
      <c r="R59" s="6">
        <v>19.43</v>
      </c>
      <c r="S59" s="6">
        <v>19.43</v>
      </c>
      <c r="T59" s="6">
        <v>19.43</v>
      </c>
      <c r="U59" s="6">
        <v>19.43</v>
      </c>
      <c r="V59" s="6">
        <v>19.43</v>
      </c>
      <c r="W59" s="6">
        <v>19.43</v>
      </c>
      <c r="X59" s="6">
        <v>19.43</v>
      </c>
      <c r="Y59" s="6">
        <v>19.43</v>
      </c>
      <c r="Z59" s="6">
        <v>19.43</v>
      </c>
      <c r="AA59" s="6">
        <v>19.43</v>
      </c>
      <c r="AB59" s="6">
        <v>19.614857142857002</v>
      </c>
      <c r="AC59" s="6">
        <v>19.43</v>
      </c>
      <c r="AD59" s="6">
        <v>19.43</v>
      </c>
      <c r="AE59" s="6">
        <v>19.43</v>
      </c>
      <c r="AF59" s="6">
        <v>19.43</v>
      </c>
      <c r="AG59" s="6">
        <v>19.43</v>
      </c>
      <c r="AH59" s="6">
        <v>19.43</v>
      </c>
      <c r="AI59" s="6">
        <v>19.43</v>
      </c>
      <c r="AJ59" s="6">
        <v>19.43</v>
      </c>
      <c r="AK59" s="6">
        <v>19.43</v>
      </c>
      <c r="AL59" s="6">
        <v>19.43</v>
      </c>
      <c r="AM59" s="6">
        <v>19.43</v>
      </c>
      <c r="AN59" s="6">
        <v>19.43</v>
      </c>
      <c r="AO59" s="6">
        <v>19.43</v>
      </c>
      <c r="AP59" s="6">
        <v>19.43</v>
      </c>
      <c r="AQ59" s="6">
        <v>19.43</v>
      </c>
      <c r="AR59" s="6">
        <v>19.43</v>
      </c>
      <c r="AS59" s="6">
        <v>19.43</v>
      </c>
      <c r="AT59" s="6">
        <v>19.43</v>
      </c>
      <c r="AU59" s="6">
        <v>19.525147058824</v>
      </c>
      <c r="AV59" s="6">
        <v>19.43</v>
      </c>
      <c r="AW59" s="6">
        <v>19.609722222222</v>
      </c>
      <c r="AX59" s="6">
        <v>25.9</v>
      </c>
      <c r="AY59" s="6">
        <v>19.43</v>
      </c>
      <c r="AZ59" s="6">
        <v>19.43</v>
      </c>
      <c r="BA59" s="6">
        <v>19.43</v>
      </c>
      <c r="BB59" s="6">
        <v>19.43</v>
      </c>
      <c r="BC59" s="6">
        <v>19.43</v>
      </c>
      <c r="BD59" s="6">
        <v>19.43</v>
      </c>
      <c r="BE59" s="6">
        <v>19.43</v>
      </c>
      <c r="BF59" s="6">
        <v>19.43</v>
      </c>
      <c r="BG59" s="6">
        <v>19.43</v>
      </c>
      <c r="BH59" s="6">
        <v>19.43</v>
      </c>
      <c r="BI59" s="6">
        <v>19.43</v>
      </c>
      <c r="BJ59" s="6">
        <v>19.43</v>
      </c>
      <c r="BK59" s="6">
        <v>19.43</v>
      </c>
      <c r="BL59" s="6">
        <v>19.43</v>
      </c>
      <c r="BM59" s="6">
        <v>19.43</v>
      </c>
      <c r="BN59" s="6">
        <v>19.43</v>
      </c>
      <c r="BO59" s="6">
        <v>19.43</v>
      </c>
      <c r="BP59" s="6">
        <v>19.43</v>
      </c>
      <c r="BQ59" s="6">
        <v>19.43</v>
      </c>
      <c r="BR59" s="6">
        <v>19.711304347826001</v>
      </c>
      <c r="BS59" s="6">
        <v>19.43</v>
      </c>
      <c r="BT59" s="6">
        <v>19.43</v>
      </c>
      <c r="BU59" s="6">
        <v>19.43</v>
      </c>
      <c r="BV59" s="6">
        <v>25.9</v>
      </c>
      <c r="BW59" s="6">
        <v>25.9</v>
      </c>
    </row>
    <row r="60" spans="1:75" x14ac:dyDescent="0.3">
      <c r="A60" s="1" t="s">
        <v>97</v>
      </c>
      <c r="B60" s="1" t="s">
        <v>61</v>
      </c>
      <c r="C60" s="5">
        <v>7290000107295</v>
      </c>
      <c r="D60" s="6">
        <v>28.9</v>
      </c>
      <c r="E60" s="6">
        <v>28.9</v>
      </c>
      <c r="F60" s="6">
        <v>28.9</v>
      </c>
      <c r="G60" s="6">
        <v>28.9</v>
      </c>
      <c r="H60" s="6">
        <v>28.9</v>
      </c>
      <c r="I60" s="6">
        <v>28.9</v>
      </c>
      <c r="J60" s="6">
        <v>28.9</v>
      </c>
      <c r="K60" s="6">
        <v>28.9</v>
      </c>
      <c r="L60" s="6">
        <v>28.9</v>
      </c>
      <c r="M60" s="6">
        <v>28.9</v>
      </c>
      <c r="N60" s="6">
        <v>28.9</v>
      </c>
      <c r="O60" s="6">
        <v>28.9</v>
      </c>
      <c r="P60" s="6">
        <v>28.9</v>
      </c>
      <c r="Q60" s="6">
        <v>28.9</v>
      </c>
      <c r="R60" s="6">
        <v>21.68</v>
      </c>
      <c r="S60" s="6">
        <v>21.68</v>
      </c>
      <c r="T60" s="6">
        <v>21.68</v>
      </c>
      <c r="U60" s="6">
        <v>21.68</v>
      </c>
      <c r="V60" s="6">
        <v>21.68</v>
      </c>
      <c r="W60" s="6">
        <v>21.68</v>
      </c>
      <c r="X60" s="6">
        <v>21.68</v>
      </c>
      <c r="Y60" s="6">
        <v>21.68</v>
      </c>
      <c r="Z60" s="6">
        <v>21.68</v>
      </c>
      <c r="AA60" s="6">
        <v>21.68</v>
      </c>
      <c r="AB60" s="6">
        <v>21.798360655738001</v>
      </c>
      <c r="AC60" s="6">
        <v>21.68</v>
      </c>
      <c r="AD60" s="6">
        <v>21.68</v>
      </c>
      <c r="AE60" s="6">
        <v>21.68</v>
      </c>
      <c r="AF60" s="6">
        <v>21.68</v>
      </c>
      <c r="AG60" s="6">
        <v>21.68</v>
      </c>
      <c r="AH60" s="6">
        <v>21.68</v>
      </c>
      <c r="AI60" s="6">
        <v>21.68</v>
      </c>
      <c r="AJ60" s="6">
        <v>21.68</v>
      </c>
      <c r="AK60" s="6">
        <v>21.68</v>
      </c>
      <c r="AL60" s="6">
        <v>21.68</v>
      </c>
      <c r="AM60" s="6">
        <v>21.68</v>
      </c>
      <c r="AN60" s="6">
        <v>21.902153846154</v>
      </c>
      <c r="AO60" s="6">
        <v>21.68</v>
      </c>
      <c r="AP60" s="6">
        <v>21.68</v>
      </c>
      <c r="AQ60" s="6">
        <v>21.68</v>
      </c>
      <c r="AR60" s="6">
        <v>21.68</v>
      </c>
      <c r="AS60" s="6">
        <v>21.68</v>
      </c>
      <c r="AT60" s="6">
        <v>21.68</v>
      </c>
      <c r="AU60" s="6">
        <v>21.68</v>
      </c>
      <c r="AV60" s="6">
        <v>21.68</v>
      </c>
      <c r="AW60" s="6">
        <v>21.902153846154</v>
      </c>
      <c r="AX60" s="6">
        <v>28.9</v>
      </c>
      <c r="AY60" s="6">
        <v>21.68</v>
      </c>
      <c r="AZ60" s="6">
        <v>21.68</v>
      </c>
      <c r="BA60" s="6">
        <v>21.68</v>
      </c>
      <c r="BB60" s="6">
        <v>21.68</v>
      </c>
      <c r="BC60" s="6">
        <v>21.68</v>
      </c>
      <c r="BD60" s="6">
        <v>21.898787878787999</v>
      </c>
      <c r="BE60" s="6">
        <v>21.68</v>
      </c>
      <c r="BF60" s="6">
        <v>21.68</v>
      </c>
      <c r="BG60" s="6">
        <v>21.68</v>
      </c>
      <c r="BH60" s="6">
        <v>21.68</v>
      </c>
      <c r="BI60" s="6">
        <v>21.68</v>
      </c>
      <c r="BJ60" s="6">
        <v>21.68</v>
      </c>
      <c r="BK60" s="6">
        <v>21.68</v>
      </c>
      <c r="BL60" s="6">
        <v>21.68</v>
      </c>
      <c r="BM60" s="6">
        <v>21.68</v>
      </c>
      <c r="BN60" s="6">
        <v>21.68</v>
      </c>
      <c r="BO60" s="6">
        <v>21.68</v>
      </c>
      <c r="BP60" s="6">
        <v>21.68</v>
      </c>
      <c r="BQ60" s="6">
        <v>21.68</v>
      </c>
      <c r="BR60" s="6">
        <v>21.895522388060002</v>
      </c>
      <c r="BS60" s="6">
        <v>21.68</v>
      </c>
      <c r="BT60" s="6">
        <v>21.68</v>
      </c>
      <c r="BU60" s="6">
        <v>21.68</v>
      </c>
      <c r="BV60" s="6">
        <v>28.9</v>
      </c>
      <c r="BW60" s="6">
        <v>28.9</v>
      </c>
    </row>
    <row r="61" spans="1:75" x14ac:dyDescent="0.3">
      <c r="A61" s="1" t="s">
        <v>97</v>
      </c>
      <c r="B61" s="1" t="s">
        <v>62</v>
      </c>
      <c r="C61" s="5">
        <v>7290000207162</v>
      </c>
      <c r="D61" s="6">
        <v>2.9</v>
      </c>
      <c r="E61" s="6">
        <v>2.9</v>
      </c>
      <c r="F61" s="6">
        <v>2.9</v>
      </c>
      <c r="G61" s="6">
        <v>2.9</v>
      </c>
      <c r="H61" s="6">
        <v>2.9</v>
      </c>
      <c r="I61" s="6">
        <v>2.9</v>
      </c>
      <c r="J61" s="6">
        <v>2.9</v>
      </c>
      <c r="K61" s="6">
        <v>2.9</v>
      </c>
      <c r="L61" s="6">
        <v>2.9</v>
      </c>
      <c r="M61" s="6">
        <v>2.9</v>
      </c>
      <c r="N61" s="6">
        <v>2.9</v>
      </c>
      <c r="O61" s="6">
        <v>2.9</v>
      </c>
      <c r="P61" s="6">
        <v>2.9</v>
      </c>
      <c r="Q61" s="6">
        <v>2.9</v>
      </c>
      <c r="R61" s="6">
        <v>2.9</v>
      </c>
      <c r="S61" s="6">
        <v>2.9</v>
      </c>
      <c r="T61" s="6">
        <v>2.9</v>
      </c>
      <c r="U61" s="6">
        <v>2.9</v>
      </c>
      <c r="V61" s="6">
        <v>2.9</v>
      </c>
      <c r="W61" s="6">
        <v>2.9</v>
      </c>
      <c r="X61" s="6">
        <v>2.9</v>
      </c>
      <c r="Y61" s="6">
        <v>2.9</v>
      </c>
      <c r="Z61" s="6">
        <v>2.9</v>
      </c>
      <c r="AA61" s="6">
        <v>2.9</v>
      </c>
      <c r="AB61" s="6">
        <v>2.9</v>
      </c>
      <c r="AC61" s="6">
        <v>2.9</v>
      </c>
      <c r="AD61" s="6">
        <v>2.9</v>
      </c>
      <c r="AE61" s="6">
        <v>2.9</v>
      </c>
      <c r="AF61" s="6">
        <v>2.9</v>
      </c>
      <c r="AG61" s="6">
        <v>2.9</v>
      </c>
      <c r="AH61" s="6">
        <v>2.9</v>
      </c>
      <c r="AI61" s="6">
        <v>2.9</v>
      </c>
      <c r="AJ61" s="6">
        <v>2.9</v>
      </c>
      <c r="AK61" s="6">
        <v>2.9</v>
      </c>
      <c r="AL61" s="6">
        <v>2.9</v>
      </c>
      <c r="AM61" s="6">
        <v>2.9</v>
      </c>
      <c r="AN61" s="6">
        <v>2.9</v>
      </c>
      <c r="AO61" s="6">
        <v>2.9</v>
      </c>
      <c r="AP61" s="6">
        <v>2.9</v>
      </c>
      <c r="AQ61" s="6">
        <v>2.9</v>
      </c>
      <c r="AR61" s="6">
        <v>2.9</v>
      </c>
      <c r="AS61" s="6">
        <v>2.9</v>
      </c>
      <c r="AT61" s="6">
        <v>2.9</v>
      </c>
      <c r="AU61" s="6">
        <v>2.9</v>
      </c>
      <c r="AV61" s="6">
        <v>2.9</v>
      </c>
      <c r="AW61" s="6">
        <v>2.9</v>
      </c>
      <c r="AX61" s="6">
        <v>2.9</v>
      </c>
      <c r="AY61" s="6">
        <v>2.9</v>
      </c>
      <c r="AZ61" s="6">
        <v>2.9</v>
      </c>
      <c r="BA61" s="6">
        <v>2.9</v>
      </c>
      <c r="BB61" s="6">
        <v>2.9</v>
      </c>
      <c r="BC61" s="6">
        <v>2.9</v>
      </c>
      <c r="BD61" s="6">
        <v>2.9</v>
      </c>
      <c r="BE61" s="6">
        <v>2.9</v>
      </c>
      <c r="BF61" s="6">
        <v>2.9</v>
      </c>
      <c r="BG61" s="6">
        <v>2.9</v>
      </c>
      <c r="BH61" s="6">
        <v>2.9</v>
      </c>
      <c r="BI61" s="6">
        <v>2.9</v>
      </c>
      <c r="BJ61" s="6">
        <v>2.9</v>
      </c>
      <c r="BK61" s="6">
        <v>2.9</v>
      </c>
      <c r="BL61" s="6">
        <v>2.9</v>
      </c>
      <c r="BM61" s="6">
        <v>2.9</v>
      </c>
      <c r="BN61" s="6">
        <v>2.9</v>
      </c>
      <c r="BO61" s="6">
        <v>2.9</v>
      </c>
      <c r="BP61" s="6">
        <v>2.9</v>
      </c>
      <c r="BQ61" s="6">
        <v>2.9</v>
      </c>
      <c r="BR61" s="6">
        <v>2.9</v>
      </c>
      <c r="BS61" s="6">
        <v>2.9</v>
      </c>
      <c r="BT61" s="6">
        <v>2.9</v>
      </c>
      <c r="BU61" s="6">
        <v>2.9</v>
      </c>
      <c r="BV61" s="6">
        <v>2.9</v>
      </c>
      <c r="BW61" s="6">
        <v>2.9</v>
      </c>
    </row>
    <row r="62" spans="1:75" x14ac:dyDescent="0.3">
      <c r="A62" s="1" t="s">
        <v>97</v>
      </c>
      <c r="B62" s="1" t="s">
        <v>63</v>
      </c>
      <c r="C62" s="5">
        <v>7290005287206</v>
      </c>
      <c r="D62" s="6">
        <v>25.9</v>
      </c>
      <c r="E62" s="6">
        <v>25.9</v>
      </c>
      <c r="F62" s="6">
        <v>25.9</v>
      </c>
      <c r="G62" s="6">
        <v>25.9</v>
      </c>
      <c r="H62" s="6">
        <v>25.9</v>
      </c>
      <c r="I62" s="6">
        <v>25.9</v>
      </c>
      <c r="J62" s="6">
        <v>25.9</v>
      </c>
      <c r="K62" s="6">
        <v>25.9</v>
      </c>
      <c r="L62" s="6">
        <v>25.9</v>
      </c>
      <c r="M62" s="6">
        <v>25.9</v>
      </c>
      <c r="N62" s="6">
        <v>25.9</v>
      </c>
      <c r="O62" s="6">
        <v>25.9</v>
      </c>
      <c r="P62" s="6">
        <v>25.9</v>
      </c>
      <c r="Q62" s="6">
        <v>25.9</v>
      </c>
      <c r="R62" s="6">
        <v>25.9</v>
      </c>
      <c r="S62" s="6">
        <v>25.9</v>
      </c>
      <c r="T62" s="6">
        <v>25.9</v>
      </c>
      <c r="U62" s="6">
        <v>25.9</v>
      </c>
      <c r="V62" s="6">
        <v>25.9</v>
      </c>
      <c r="W62" s="6">
        <v>25.9</v>
      </c>
      <c r="X62" s="6">
        <v>25.9</v>
      </c>
      <c r="Y62" s="6">
        <v>25.9</v>
      </c>
      <c r="Z62" s="6">
        <v>25.9</v>
      </c>
      <c r="AA62" s="6">
        <v>25.9</v>
      </c>
      <c r="AB62" s="6">
        <v>25.9</v>
      </c>
      <c r="AC62" s="6">
        <v>25.9</v>
      </c>
      <c r="AD62" s="6">
        <v>25.9</v>
      </c>
      <c r="AE62" s="6">
        <v>25.9</v>
      </c>
      <c r="AF62" s="6">
        <v>25.9</v>
      </c>
      <c r="AG62" s="6">
        <v>25.9</v>
      </c>
      <c r="AH62" s="6">
        <v>25.9</v>
      </c>
      <c r="AI62" s="6">
        <v>25.9</v>
      </c>
      <c r="AJ62" s="6">
        <v>25.9</v>
      </c>
      <c r="AK62" s="6">
        <v>25.9</v>
      </c>
      <c r="AL62" s="6">
        <v>25.9</v>
      </c>
      <c r="AM62" s="6">
        <v>25.9</v>
      </c>
      <c r="AN62" s="6">
        <v>25.9</v>
      </c>
      <c r="AO62" s="6">
        <v>25.9</v>
      </c>
      <c r="AP62" s="6">
        <v>25.9</v>
      </c>
      <c r="AQ62" s="6">
        <v>25.9</v>
      </c>
      <c r="AR62" s="6">
        <v>25.9</v>
      </c>
      <c r="AS62" s="6">
        <v>25.9</v>
      </c>
      <c r="AT62" s="6">
        <v>25.9</v>
      </c>
      <c r="AU62" s="6">
        <v>25.9</v>
      </c>
      <c r="AV62" s="6">
        <v>25.9</v>
      </c>
      <c r="AW62" s="6">
        <v>25.9</v>
      </c>
      <c r="AX62" s="6">
        <v>25.9</v>
      </c>
      <c r="AY62" s="6">
        <v>25.9</v>
      </c>
      <c r="AZ62" s="6">
        <v>25.9</v>
      </c>
      <c r="BA62" s="6">
        <v>25.9</v>
      </c>
      <c r="BB62" s="6">
        <v>25.9</v>
      </c>
      <c r="BC62" s="6">
        <v>25.9</v>
      </c>
      <c r="BD62" s="6">
        <v>25.9</v>
      </c>
      <c r="BE62" s="6">
        <v>25.9</v>
      </c>
      <c r="BF62" s="6">
        <v>25.9</v>
      </c>
      <c r="BG62" s="6">
        <v>25.9</v>
      </c>
      <c r="BH62" s="6">
        <v>25.9</v>
      </c>
      <c r="BI62" s="6">
        <v>25.9</v>
      </c>
      <c r="BJ62" s="6">
        <v>25.9</v>
      </c>
      <c r="BK62" s="6">
        <v>25.9</v>
      </c>
      <c r="BL62" s="6">
        <v>25.9</v>
      </c>
      <c r="BM62" s="6">
        <v>25.9</v>
      </c>
      <c r="BN62" s="6">
        <v>25.9</v>
      </c>
      <c r="BO62" s="6">
        <v>25.9</v>
      </c>
      <c r="BP62" s="6">
        <v>25.9</v>
      </c>
      <c r="BQ62" s="6">
        <v>25.9</v>
      </c>
      <c r="BR62" s="6">
        <v>26.03</v>
      </c>
      <c r="BS62" s="6">
        <v>26.03</v>
      </c>
      <c r="BT62" s="6">
        <v>26.06</v>
      </c>
      <c r="BU62" s="6">
        <v>26.11</v>
      </c>
      <c r="BV62" s="6">
        <v>26.37</v>
      </c>
      <c r="BW62" s="6">
        <v>26.53</v>
      </c>
    </row>
    <row r="63" spans="1:75" x14ac:dyDescent="0.3">
      <c r="A63" s="1" t="s">
        <v>97</v>
      </c>
      <c r="B63" s="1" t="s">
        <v>64</v>
      </c>
      <c r="C63" s="5">
        <v>7290010429554</v>
      </c>
      <c r="D63" s="6">
        <v>40.200000000000003</v>
      </c>
      <c r="E63" s="6">
        <v>40.200000000000003</v>
      </c>
      <c r="F63" s="6">
        <v>40.200000000000003</v>
      </c>
      <c r="G63" s="6">
        <v>40.200000000000003</v>
      </c>
      <c r="H63" s="6">
        <v>40.200000000000003</v>
      </c>
      <c r="I63" s="6">
        <v>40.200000000000003</v>
      </c>
      <c r="J63" s="6">
        <v>40.200000000000003</v>
      </c>
      <c r="K63" s="6">
        <v>40.200000000000003</v>
      </c>
      <c r="L63" s="6">
        <v>40.200000000000003</v>
      </c>
      <c r="M63" s="6">
        <v>40.200000000000003</v>
      </c>
      <c r="N63" s="6">
        <v>40.200000000000003</v>
      </c>
      <c r="O63" s="6">
        <v>40.200000000000003</v>
      </c>
      <c r="P63" s="6">
        <v>40.200000000000003</v>
      </c>
      <c r="Q63" s="6">
        <v>40.200000000000003</v>
      </c>
      <c r="R63" s="6">
        <v>40.200000000000003</v>
      </c>
      <c r="S63" s="6">
        <v>40.200000000000003</v>
      </c>
      <c r="T63" s="6">
        <v>40.200000000000003</v>
      </c>
      <c r="U63" s="6">
        <v>40.200000000000003</v>
      </c>
      <c r="V63" s="6">
        <v>40.200000000000003</v>
      </c>
      <c r="W63" s="6">
        <v>40.200000000000003</v>
      </c>
      <c r="X63" s="6">
        <v>40.200000000000003</v>
      </c>
      <c r="Y63" s="6">
        <v>40.200000000000003</v>
      </c>
      <c r="Z63" s="6">
        <v>40.200000000000003</v>
      </c>
      <c r="AA63" s="6">
        <v>40.200000000000003</v>
      </c>
      <c r="AB63" s="6">
        <v>40.200000000000003</v>
      </c>
      <c r="AC63" s="6">
        <v>40.200000000000003</v>
      </c>
      <c r="AD63" s="6">
        <v>40.200000000000003</v>
      </c>
      <c r="AE63" s="6">
        <v>40.200000000000003</v>
      </c>
      <c r="AF63" s="6">
        <v>40.200000000000003</v>
      </c>
      <c r="AG63" s="6">
        <v>40.200000000000003</v>
      </c>
      <c r="AH63" s="6">
        <v>40.200000000000003</v>
      </c>
      <c r="AI63" s="6">
        <v>40.200000000000003</v>
      </c>
      <c r="AJ63" s="6">
        <v>40.200000000000003</v>
      </c>
      <c r="AK63" s="6">
        <v>40.200000000000003</v>
      </c>
      <c r="AL63" s="6">
        <v>40.200000000000003</v>
      </c>
      <c r="AM63" s="6">
        <v>40.200000000000003</v>
      </c>
      <c r="AN63" s="6">
        <v>40.200000000000003</v>
      </c>
      <c r="AO63" s="6">
        <v>40.200000000000003</v>
      </c>
      <c r="AP63" s="6">
        <v>40.200000000000003</v>
      </c>
      <c r="AQ63" s="6">
        <v>40.200000000000003</v>
      </c>
      <c r="AR63" s="6">
        <v>40.200000000000003</v>
      </c>
      <c r="AS63" s="6">
        <v>40.200000000000003</v>
      </c>
      <c r="AT63" s="6">
        <v>40.200000000000003</v>
      </c>
      <c r="AU63" s="6">
        <v>40.200000000000003</v>
      </c>
      <c r="AV63" s="6">
        <v>40.200000000000003</v>
      </c>
      <c r="AW63" s="6">
        <v>40.200000000000003</v>
      </c>
      <c r="AX63" s="6">
        <v>40.200000000000003</v>
      </c>
      <c r="AY63" s="6">
        <v>40.200000000000003</v>
      </c>
      <c r="AZ63" s="6">
        <v>40.200000000000003</v>
      </c>
      <c r="BA63" s="6">
        <v>40.200000000000003</v>
      </c>
      <c r="BB63" s="6">
        <v>40.200000000000003</v>
      </c>
      <c r="BC63" s="6">
        <v>40.200000000000003</v>
      </c>
      <c r="BD63" s="6">
        <v>40.200000000000003</v>
      </c>
      <c r="BE63" s="6">
        <v>40.200000000000003</v>
      </c>
      <c r="BF63" s="6">
        <v>40.200000000000003</v>
      </c>
      <c r="BG63" s="6">
        <v>40.200000000000003</v>
      </c>
      <c r="BH63" s="6">
        <v>40.200000000000003</v>
      </c>
      <c r="BI63" s="6">
        <v>40.200000000000003</v>
      </c>
      <c r="BJ63" s="6">
        <v>40.200000000000003</v>
      </c>
      <c r="BK63" s="6">
        <v>40.200000000000003</v>
      </c>
      <c r="BL63" s="6">
        <v>40.200000000000003</v>
      </c>
      <c r="BM63" s="6">
        <v>40.200000000000003</v>
      </c>
      <c r="BN63" s="6">
        <v>40.200000000000003</v>
      </c>
      <c r="BO63" s="6">
        <v>40.200000000000003</v>
      </c>
      <c r="BP63" s="6">
        <v>40.200000000000003</v>
      </c>
      <c r="BQ63" s="6">
        <v>40.200000000000003</v>
      </c>
      <c r="BR63" s="6">
        <v>40.200000000000003</v>
      </c>
      <c r="BS63" s="6">
        <v>40.200000000000003</v>
      </c>
      <c r="BT63" s="6">
        <v>40.200000000000003</v>
      </c>
      <c r="BU63" s="6">
        <v>40.200000000000003</v>
      </c>
      <c r="BV63" s="6">
        <v>40.200000000000003</v>
      </c>
      <c r="BW63" s="6">
        <v>40.200000000000003</v>
      </c>
    </row>
    <row r="64" spans="1:75" x14ac:dyDescent="0.3">
      <c r="A64" s="1" t="s">
        <v>97</v>
      </c>
      <c r="B64" s="1" t="s">
        <v>65</v>
      </c>
      <c r="C64" s="5">
        <v>7290000416021</v>
      </c>
      <c r="D64" s="6">
        <v>14.9</v>
      </c>
      <c r="E64" s="6">
        <v>14.9</v>
      </c>
      <c r="F64" s="6">
        <v>14.9</v>
      </c>
      <c r="G64" s="6">
        <v>14.9</v>
      </c>
      <c r="H64" s="6">
        <v>14.9</v>
      </c>
      <c r="I64" s="6">
        <v>14.9</v>
      </c>
      <c r="J64" s="6">
        <v>14.9</v>
      </c>
      <c r="K64" s="6">
        <v>14.9</v>
      </c>
      <c r="L64" s="6">
        <v>14.9</v>
      </c>
      <c r="M64" s="6">
        <v>14.9</v>
      </c>
      <c r="N64" s="6">
        <v>14.9</v>
      </c>
      <c r="O64" s="6">
        <v>14.9</v>
      </c>
      <c r="P64" s="6">
        <v>14.9</v>
      </c>
      <c r="Q64" s="6">
        <v>14.9</v>
      </c>
      <c r="R64" s="6">
        <v>14.9</v>
      </c>
      <c r="S64" s="6">
        <v>14.9</v>
      </c>
      <c r="T64" s="6">
        <v>14.9</v>
      </c>
      <c r="U64" s="6">
        <v>14.9</v>
      </c>
      <c r="V64" s="6">
        <v>14.9</v>
      </c>
      <c r="W64" s="6">
        <v>14.9</v>
      </c>
      <c r="X64" s="6">
        <v>14.9</v>
      </c>
      <c r="Y64" s="6">
        <v>14.9</v>
      </c>
      <c r="Z64" s="6">
        <v>14.9</v>
      </c>
      <c r="AA64" s="6">
        <v>14.9</v>
      </c>
      <c r="AB64" s="6">
        <v>14.9</v>
      </c>
      <c r="AC64" s="6">
        <v>14.9</v>
      </c>
      <c r="AD64" s="6">
        <v>14.9</v>
      </c>
      <c r="AE64" s="6">
        <v>14.9</v>
      </c>
      <c r="AF64" s="6">
        <v>14.9</v>
      </c>
      <c r="AG64" s="6">
        <v>14.9</v>
      </c>
      <c r="AH64" s="6">
        <v>14.9</v>
      </c>
      <c r="AI64" s="6">
        <v>14.9</v>
      </c>
      <c r="AJ64" s="6">
        <v>14.9</v>
      </c>
      <c r="AK64" s="6">
        <v>14.9</v>
      </c>
      <c r="AL64" s="6">
        <v>14.9</v>
      </c>
      <c r="AM64" s="6">
        <v>14.9</v>
      </c>
      <c r="AN64" s="6">
        <v>14.9</v>
      </c>
      <c r="AO64" s="6">
        <v>14.9</v>
      </c>
      <c r="AP64" s="6">
        <v>14.9</v>
      </c>
      <c r="AQ64" s="6">
        <v>14.9</v>
      </c>
      <c r="AR64" s="6">
        <v>14.9</v>
      </c>
      <c r="AS64" s="6">
        <v>14.9</v>
      </c>
      <c r="AT64" s="6">
        <v>14.9</v>
      </c>
      <c r="AU64" s="6">
        <v>14.9</v>
      </c>
      <c r="AV64" s="6">
        <v>14.9</v>
      </c>
      <c r="AW64" s="6">
        <v>14.9</v>
      </c>
      <c r="AX64" s="6">
        <v>14.9</v>
      </c>
      <c r="AY64" s="6">
        <v>14.9</v>
      </c>
      <c r="AZ64" s="6">
        <v>14.9</v>
      </c>
      <c r="BA64" s="6">
        <v>14.9</v>
      </c>
      <c r="BB64" s="6">
        <v>14.9</v>
      </c>
      <c r="BC64" s="6">
        <v>14.9</v>
      </c>
      <c r="BD64" s="6">
        <v>14.9</v>
      </c>
      <c r="BE64" s="6">
        <v>14.9</v>
      </c>
      <c r="BF64" s="6">
        <v>14.9</v>
      </c>
      <c r="BG64" s="6">
        <v>14.9</v>
      </c>
      <c r="BH64" s="6">
        <v>14.9</v>
      </c>
      <c r="BI64" s="6">
        <v>14.9</v>
      </c>
      <c r="BJ64" s="6">
        <v>14.9</v>
      </c>
      <c r="BK64" s="6">
        <v>14.9</v>
      </c>
      <c r="BL64" s="6">
        <v>14.9</v>
      </c>
      <c r="BM64" s="6">
        <v>14.9</v>
      </c>
      <c r="BN64" s="6">
        <v>14.9</v>
      </c>
      <c r="BO64" s="6">
        <v>14.9</v>
      </c>
      <c r="BP64" s="6">
        <v>14.9</v>
      </c>
      <c r="BQ64" s="6">
        <v>14.9</v>
      </c>
      <c r="BR64" s="6">
        <v>14.9</v>
      </c>
      <c r="BS64" s="6">
        <v>14.9</v>
      </c>
      <c r="BT64" s="6">
        <v>14.9</v>
      </c>
      <c r="BU64" s="6">
        <v>14.9</v>
      </c>
      <c r="BV64" s="6">
        <v>14.9</v>
      </c>
      <c r="BW64" s="6">
        <v>14.9</v>
      </c>
    </row>
    <row r="65" spans="1:75" x14ac:dyDescent="0.3">
      <c r="A65" s="1" t="s">
        <v>97</v>
      </c>
      <c r="B65" s="1" t="s">
        <v>66</v>
      </c>
      <c r="C65" s="5">
        <v>7622300617820</v>
      </c>
      <c r="D65" s="6">
        <v>8.17</v>
      </c>
      <c r="E65" s="6">
        <v>8.17</v>
      </c>
      <c r="F65" s="6">
        <v>8.17</v>
      </c>
      <c r="G65" s="6">
        <v>8.2288709677418996</v>
      </c>
      <c r="H65" s="6">
        <v>8.17</v>
      </c>
      <c r="I65" s="6">
        <v>8.17</v>
      </c>
      <c r="J65" s="6">
        <v>8.17</v>
      </c>
      <c r="K65" s="6">
        <v>8.17</v>
      </c>
      <c r="L65" s="6">
        <v>8.17</v>
      </c>
      <c r="M65" s="6">
        <v>8.17</v>
      </c>
      <c r="N65" s="6">
        <v>8.2261538461537995</v>
      </c>
      <c r="O65" s="6">
        <v>8.17</v>
      </c>
      <c r="P65" s="6">
        <v>8.17</v>
      </c>
      <c r="Q65" s="6">
        <v>8.17</v>
      </c>
      <c r="R65" s="6">
        <v>8.9</v>
      </c>
      <c r="S65" s="6">
        <v>8.9</v>
      </c>
      <c r="T65" s="6">
        <v>8.9</v>
      </c>
      <c r="U65" s="6">
        <v>8.9</v>
      </c>
      <c r="V65" s="6">
        <v>8.9</v>
      </c>
      <c r="W65" s="6">
        <v>8.9</v>
      </c>
      <c r="X65" s="6">
        <v>8.9</v>
      </c>
      <c r="Y65" s="6">
        <v>8.9</v>
      </c>
      <c r="Z65" s="6">
        <v>8.9</v>
      </c>
      <c r="AA65" s="6">
        <v>8.9</v>
      </c>
      <c r="AB65" s="6">
        <v>8.9</v>
      </c>
      <c r="AC65" s="6">
        <v>8.9</v>
      </c>
      <c r="AD65" s="6">
        <v>8.9</v>
      </c>
      <c r="AE65" s="6">
        <v>8.9</v>
      </c>
      <c r="AF65" s="6">
        <v>8.9</v>
      </c>
      <c r="AG65" s="6">
        <v>8.9</v>
      </c>
      <c r="AH65" s="6">
        <v>8.9</v>
      </c>
      <c r="AI65" s="6">
        <v>8.9</v>
      </c>
      <c r="AJ65" s="6">
        <v>8.9</v>
      </c>
      <c r="AK65" s="6">
        <v>8.9</v>
      </c>
      <c r="AL65" s="6">
        <v>8.9</v>
      </c>
      <c r="AM65" s="6">
        <v>8.9</v>
      </c>
      <c r="AN65" s="6">
        <v>8.9</v>
      </c>
      <c r="AO65" s="6">
        <v>8.9</v>
      </c>
      <c r="AP65" s="6">
        <v>8.9</v>
      </c>
      <c r="AQ65" s="6">
        <v>8.9</v>
      </c>
      <c r="AR65" s="6">
        <v>8.9</v>
      </c>
      <c r="AS65" s="6">
        <v>8.9</v>
      </c>
      <c r="AT65" s="6">
        <v>8.9</v>
      </c>
      <c r="AU65" s="6">
        <v>8.9</v>
      </c>
      <c r="AV65" s="6">
        <v>8.9</v>
      </c>
      <c r="AW65" s="6">
        <v>8.9</v>
      </c>
      <c r="AX65" s="6">
        <v>8.9</v>
      </c>
      <c r="AY65" s="6">
        <v>8.9</v>
      </c>
      <c r="AZ65" s="6">
        <v>8.9</v>
      </c>
      <c r="BA65" s="6">
        <v>8.9</v>
      </c>
      <c r="BB65" s="6">
        <v>8.9</v>
      </c>
      <c r="BC65" s="6">
        <v>8.9</v>
      </c>
      <c r="BD65" s="6">
        <v>8.9</v>
      </c>
      <c r="BE65" s="6">
        <v>8.9</v>
      </c>
      <c r="BF65" s="6">
        <v>8.9</v>
      </c>
      <c r="BG65" s="6">
        <v>8.9</v>
      </c>
      <c r="BH65" s="6">
        <v>8.9</v>
      </c>
      <c r="BI65" s="6">
        <v>8.9</v>
      </c>
      <c r="BJ65" s="6">
        <v>8.9</v>
      </c>
      <c r="BK65" s="6">
        <v>8.9</v>
      </c>
      <c r="BL65" s="6">
        <v>8.9</v>
      </c>
      <c r="BM65" s="6">
        <v>8.9</v>
      </c>
      <c r="BN65" s="6">
        <v>8.9</v>
      </c>
      <c r="BO65" s="6">
        <v>8.9</v>
      </c>
      <c r="BP65" s="6">
        <v>8.9</v>
      </c>
      <c r="BQ65" s="6">
        <v>8.9</v>
      </c>
      <c r="BR65" s="6">
        <v>8.9</v>
      </c>
      <c r="BS65" s="6">
        <v>8.9</v>
      </c>
      <c r="BT65" s="6">
        <v>8.9</v>
      </c>
      <c r="BU65" s="6">
        <v>8.9</v>
      </c>
      <c r="BV65" s="6">
        <v>8.9</v>
      </c>
      <c r="BW65" s="6">
        <v>8.9</v>
      </c>
    </row>
    <row r="66" spans="1:75" x14ac:dyDescent="0.3">
      <c r="A66" s="1" t="s">
        <v>97</v>
      </c>
      <c r="B66" s="1" t="s">
        <v>67</v>
      </c>
      <c r="C66" s="5">
        <v>7622201801809</v>
      </c>
      <c r="D66" s="6">
        <v>8.17</v>
      </c>
      <c r="E66" s="6">
        <v>8.17</v>
      </c>
      <c r="F66" s="6">
        <v>8.17</v>
      </c>
      <c r="G66" s="6">
        <v>8.1810606060605995</v>
      </c>
      <c r="H66" s="6">
        <v>8.17</v>
      </c>
      <c r="I66" s="6">
        <v>8.17</v>
      </c>
      <c r="J66" s="6">
        <v>8.17</v>
      </c>
      <c r="K66" s="6">
        <v>8.17</v>
      </c>
      <c r="L66" s="6">
        <v>8.17</v>
      </c>
      <c r="M66" s="6">
        <v>8.17</v>
      </c>
      <c r="N66" s="6">
        <v>8.1810606060605995</v>
      </c>
      <c r="O66" s="6">
        <v>8.17</v>
      </c>
      <c r="P66" s="6">
        <v>8.17</v>
      </c>
      <c r="Q66" s="6">
        <v>8.17</v>
      </c>
      <c r="R66" s="6">
        <v>8.9</v>
      </c>
      <c r="S66" s="6">
        <v>8.9</v>
      </c>
      <c r="T66" s="6">
        <v>8.9</v>
      </c>
      <c r="U66" s="6">
        <v>8.9</v>
      </c>
      <c r="V66" s="6">
        <v>8.9</v>
      </c>
      <c r="W66" s="6">
        <v>8.9</v>
      </c>
      <c r="X66" s="6">
        <v>8.9</v>
      </c>
      <c r="Y66" s="6">
        <v>8.9</v>
      </c>
      <c r="Z66" s="6">
        <v>8.9</v>
      </c>
      <c r="AA66" s="6">
        <v>8.9</v>
      </c>
      <c r="AB66" s="6">
        <v>8.9</v>
      </c>
      <c r="AC66" s="6">
        <v>8.9</v>
      </c>
      <c r="AD66" s="6">
        <v>8.9</v>
      </c>
      <c r="AE66" s="6">
        <v>8.9</v>
      </c>
      <c r="AF66" s="6">
        <v>8.9</v>
      </c>
      <c r="AG66" s="6">
        <v>8.9</v>
      </c>
      <c r="AH66" s="6">
        <v>8.9</v>
      </c>
      <c r="AI66" s="6">
        <v>8.9</v>
      </c>
      <c r="AJ66" s="6">
        <v>8.9</v>
      </c>
      <c r="AK66" s="6">
        <v>8.9</v>
      </c>
      <c r="AL66" s="6">
        <v>8.9</v>
      </c>
      <c r="AM66" s="6">
        <v>8.9</v>
      </c>
      <c r="AN66" s="6">
        <v>8.9</v>
      </c>
      <c r="AO66" s="6">
        <v>8.9</v>
      </c>
      <c r="AP66" s="6">
        <v>8.9</v>
      </c>
      <c r="AQ66" s="6">
        <v>8.9</v>
      </c>
      <c r="AR66" s="6">
        <v>8.9</v>
      </c>
      <c r="AS66" s="6">
        <v>8.9</v>
      </c>
      <c r="AT66" s="6">
        <v>8.9</v>
      </c>
      <c r="AU66" s="6">
        <v>8.9</v>
      </c>
      <c r="AV66" s="6">
        <v>8.9</v>
      </c>
      <c r="AW66" s="6">
        <v>8.9</v>
      </c>
      <c r="AX66" s="6">
        <v>8.9</v>
      </c>
      <c r="AY66" s="6">
        <v>8.9</v>
      </c>
      <c r="AZ66" s="6">
        <v>8.9</v>
      </c>
      <c r="BA66" s="6">
        <v>8.9</v>
      </c>
      <c r="BB66" s="6">
        <v>8.9</v>
      </c>
      <c r="BC66" s="6">
        <v>8.9</v>
      </c>
      <c r="BD66" s="6">
        <v>8.9</v>
      </c>
      <c r="BE66" s="6">
        <v>8.9</v>
      </c>
      <c r="BF66" s="6">
        <v>8.9</v>
      </c>
      <c r="BG66" s="6">
        <v>8.9</v>
      </c>
      <c r="BH66" s="6">
        <v>8.9</v>
      </c>
      <c r="BI66" s="6">
        <v>8.9</v>
      </c>
      <c r="BJ66" s="6">
        <v>8.9</v>
      </c>
      <c r="BK66" s="6">
        <v>8.9</v>
      </c>
      <c r="BL66" s="6">
        <v>8.9</v>
      </c>
      <c r="BM66" s="6">
        <v>8.9</v>
      </c>
      <c r="BN66" s="6">
        <v>8.9</v>
      </c>
      <c r="BO66" s="6">
        <v>8.9</v>
      </c>
      <c r="BP66" s="6">
        <v>8.9</v>
      </c>
      <c r="BQ66" s="6">
        <v>8.9</v>
      </c>
      <c r="BR66" s="6">
        <v>8.9</v>
      </c>
      <c r="BS66" s="6">
        <v>8.9</v>
      </c>
      <c r="BT66" s="6">
        <v>8.9</v>
      </c>
      <c r="BU66" s="6">
        <v>8.9</v>
      </c>
      <c r="BV66" s="6">
        <v>8.9</v>
      </c>
      <c r="BW66" s="6">
        <v>8.9</v>
      </c>
    </row>
    <row r="67" spans="1:75" x14ac:dyDescent="0.3">
      <c r="A67" s="1" t="s">
        <v>97</v>
      </c>
      <c r="B67" s="1" t="s">
        <v>68</v>
      </c>
      <c r="C67" s="5">
        <v>7290005201882</v>
      </c>
      <c r="D67" s="6">
        <v>17.899999999999999</v>
      </c>
      <c r="E67" s="6">
        <v>17.899999999999999</v>
      </c>
      <c r="F67" s="6">
        <v>17.899999999999999</v>
      </c>
      <c r="G67" s="6">
        <v>17.899999999999999</v>
      </c>
      <c r="H67" s="6">
        <v>17.899999999999999</v>
      </c>
      <c r="I67" s="6">
        <v>17.899999999999999</v>
      </c>
      <c r="J67" s="6">
        <v>17.899999999999999</v>
      </c>
      <c r="K67" s="6">
        <v>17.899999999999999</v>
      </c>
      <c r="L67" s="6">
        <v>17.899999999999999</v>
      </c>
      <c r="M67" s="6">
        <v>17.899999999999999</v>
      </c>
      <c r="N67" s="6">
        <v>17.899999999999999</v>
      </c>
      <c r="O67" s="6">
        <v>17.899999999999999</v>
      </c>
      <c r="P67" s="6">
        <v>17.899999999999999</v>
      </c>
      <c r="Q67" s="6">
        <v>17.899999999999999</v>
      </c>
      <c r="R67" s="6">
        <v>17.899999999999999</v>
      </c>
      <c r="S67" s="6">
        <v>17.899999999999999</v>
      </c>
      <c r="T67" s="6">
        <v>17.899999999999999</v>
      </c>
      <c r="U67" s="6">
        <v>17.899999999999999</v>
      </c>
      <c r="V67" s="6">
        <v>17.899999999999999</v>
      </c>
      <c r="W67" s="6">
        <v>17.899999999999999</v>
      </c>
      <c r="X67" s="6">
        <v>17.899999999999999</v>
      </c>
      <c r="Y67" s="6">
        <v>17.899999999999999</v>
      </c>
      <c r="Z67" s="6">
        <v>17.899999999999999</v>
      </c>
      <c r="AA67" s="6">
        <v>17.899999999999999</v>
      </c>
      <c r="AB67" s="6">
        <v>17.899999999999999</v>
      </c>
      <c r="AC67" s="6">
        <v>17.899999999999999</v>
      </c>
      <c r="AD67" s="6">
        <v>17.899999999999999</v>
      </c>
      <c r="AE67" s="6">
        <v>17.899999999999999</v>
      </c>
      <c r="AF67" s="6">
        <v>17.899999999999999</v>
      </c>
      <c r="AG67" s="6">
        <v>17.899999999999999</v>
      </c>
      <c r="AH67" s="6">
        <v>17.899999999999999</v>
      </c>
      <c r="AI67" s="6">
        <v>17.899999999999999</v>
      </c>
      <c r="AJ67" s="6">
        <v>17.899999999999999</v>
      </c>
      <c r="AK67" s="6">
        <v>17.899999999999999</v>
      </c>
      <c r="AL67" s="6">
        <v>17.899999999999999</v>
      </c>
      <c r="AM67" s="6">
        <v>17.899999999999999</v>
      </c>
      <c r="AN67" s="6">
        <v>17.899999999999999</v>
      </c>
      <c r="AO67" s="6">
        <v>17.899999999999999</v>
      </c>
      <c r="AP67" s="6">
        <v>17.899999999999999</v>
      </c>
      <c r="AQ67" s="6">
        <v>17.899999999999999</v>
      </c>
      <c r="AR67" s="6">
        <v>17.899999999999999</v>
      </c>
      <c r="AS67" s="6">
        <v>17.899999999999999</v>
      </c>
      <c r="AT67" s="6">
        <v>17.899999999999999</v>
      </c>
      <c r="AU67" s="6">
        <v>17.899999999999999</v>
      </c>
      <c r="AV67" s="6">
        <v>17.899999999999999</v>
      </c>
      <c r="AW67" s="6">
        <v>17.899999999999999</v>
      </c>
      <c r="AX67" s="6">
        <v>17.899999999999999</v>
      </c>
      <c r="AY67" s="6">
        <v>17.899999999999999</v>
      </c>
      <c r="AZ67" s="6">
        <v>17.899999999999999</v>
      </c>
      <c r="BA67" s="6">
        <v>17.899999999999999</v>
      </c>
      <c r="BB67" s="6">
        <v>17.899999999999999</v>
      </c>
      <c r="BC67" s="6">
        <v>17.899999999999999</v>
      </c>
      <c r="BD67" s="6">
        <v>17.899999999999999</v>
      </c>
      <c r="BE67" s="6">
        <v>17.899999999999999</v>
      </c>
      <c r="BF67" s="6">
        <v>17.899999999999999</v>
      </c>
      <c r="BG67" s="6">
        <v>17.899999999999999</v>
      </c>
      <c r="BH67" s="6">
        <v>17.899999999999999</v>
      </c>
      <c r="BI67" s="6">
        <v>17.899999999999999</v>
      </c>
      <c r="BJ67" s="6">
        <v>17.899999999999999</v>
      </c>
      <c r="BK67" s="6">
        <v>17.899999999999999</v>
      </c>
      <c r="BL67" s="6">
        <v>17.899999999999999</v>
      </c>
      <c r="BM67" s="6">
        <v>17.899999999999999</v>
      </c>
      <c r="BN67" s="6">
        <v>17.899999999999999</v>
      </c>
      <c r="BO67" s="6">
        <v>17.899999999999999</v>
      </c>
      <c r="BP67" s="6">
        <v>17.899999999999999</v>
      </c>
      <c r="BQ67" s="6">
        <v>17.899999999999999</v>
      </c>
      <c r="BR67" s="6">
        <v>17.899999999999999</v>
      </c>
      <c r="BS67" s="6">
        <v>17.899999999999999</v>
      </c>
      <c r="BT67" s="6">
        <v>17.899999999999999</v>
      </c>
      <c r="BU67" s="6">
        <v>17.899999999999999</v>
      </c>
      <c r="BV67" s="6">
        <v>17.899999999999999</v>
      </c>
      <c r="BW67" s="6">
        <v>17.899999999999999</v>
      </c>
    </row>
    <row r="68" spans="1:75" x14ac:dyDescent="0.3">
      <c r="A68" s="1" t="s">
        <v>97</v>
      </c>
      <c r="B68" s="1" t="s">
        <v>72</v>
      </c>
      <c r="C68" s="5">
        <v>0</v>
      </c>
      <c r="D68" s="6">
        <v>6.88</v>
      </c>
      <c r="E68" s="6">
        <v>6.88</v>
      </c>
      <c r="F68" s="6">
        <v>6.88</v>
      </c>
      <c r="G68" s="6">
        <v>6.88</v>
      </c>
      <c r="H68" s="6">
        <v>6.88</v>
      </c>
      <c r="I68" s="6">
        <v>6.88</v>
      </c>
      <c r="J68" s="6">
        <v>6.88</v>
      </c>
      <c r="K68" s="6">
        <v>6.88</v>
      </c>
      <c r="L68" s="6">
        <v>6.88</v>
      </c>
      <c r="M68" s="6">
        <v>6.88</v>
      </c>
      <c r="N68" s="6">
        <v>6.89</v>
      </c>
      <c r="O68" s="6">
        <v>6.89</v>
      </c>
      <c r="P68" s="6">
        <v>6.89</v>
      </c>
      <c r="Q68" s="6">
        <v>6.89</v>
      </c>
      <c r="R68" s="6">
        <v>6.89</v>
      </c>
      <c r="S68" s="6">
        <v>6.89</v>
      </c>
      <c r="T68" s="6">
        <v>6.89</v>
      </c>
      <c r="U68" s="6">
        <v>6.89</v>
      </c>
      <c r="V68" s="6">
        <v>6.89</v>
      </c>
      <c r="W68" s="6">
        <v>6.89</v>
      </c>
      <c r="X68" s="6">
        <v>6.89</v>
      </c>
      <c r="Y68" s="6">
        <v>6.89</v>
      </c>
      <c r="Z68" s="6">
        <v>6.89</v>
      </c>
      <c r="AA68" s="6">
        <v>6.89</v>
      </c>
      <c r="AB68" s="6">
        <v>6.89</v>
      </c>
      <c r="AC68" s="6">
        <v>6.89</v>
      </c>
      <c r="AD68" s="6">
        <v>6.89</v>
      </c>
      <c r="AE68" s="6">
        <v>6.89</v>
      </c>
      <c r="AF68" s="6">
        <v>6.89</v>
      </c>
      <c r="AG68" s="6">
        <v>6.89</v>
      </c>
      <c r="AH68" s="6">
        <v>6.89</v>
      </c>
      <c r="AI68" s="6">
        <v>6.89</v>
      </c>
      <c r="AJ68" s="6">
        <v>6.89</v>
      </c>
      <c r="AK68" s="6">
        <v>6.89</v>
      </c>
      <c r="AL68" s="6">
        <v>6.89</v>
      </c>
      <c r="AM68" s="6">
        <v>6.89</v>
      </c>
      <c r="AN68" s="6">
        <v>6.89</v>
      </c>
      <c r="AO68" s="6">
        <v>6.89</v>
      </c>
      <c r="AP68" s="6">
        <v>6.89</v>
      </c>
      <c r="AQ68" s="6">
        <v>6.89</v>
      </c>
      <c r="AR68" s="6">
        <v>6.89</v>
      </c>
      <c r="AS68" s="6">
        <v>6.89</v>
      </c>
      <c r="AT68" s="6">
        <v>6.89</v>
      </c>
      <c r="AU68" s="6">
        <v>6.89</v>
      </c>
      <c r="AV68" s="6">
        <v>6.89</v>
      </c>
      <c r="AW68" s="6">
        <v>6.89</v>
      </c>
      <c r="AX68" s="6">
        <v>6.89</v>
      </c>
      <c r="AY68" s="6">
        <v>6.89</v>
      </c>
      <c r="AZ68" s="6">
        <v>6.89</v>
      </c>
      <c r="BA68" s="6">
        <v>6.89</v>
      </c>
      <c r="BB68" s="6">
        <v>6.89</v>
      </c>
      <c r="BC68" s="6">
        <v>6.89</v>
      </c>
      <c r="BD68" s="6">
        <v>6.89</v>
      </c>
      <c r="BE68" s="6">
        <v>6.89</v>
      </c>
      <c r="BF68" s="6">
        <v>6.89</v>
      </c>
      <c r="BG68" s="6">
        <v>6.89</v>
      </c>
      <c r="BH68" s="6">
        <v>6.89</v>
      </c>
      <c r="BI68" s="6">
        <v>6.89</v>
      </c>
      <c r="BJ68" s="6">
        <v>6.89</v>
      </c>
      <c r="BK68" s="6">
        <v>6.89</v>
      </c>
      <c r="BL68" s="6">
        <v>6.89</v>
      </c>
      <c r="BM68" s="6">
        <v>6.89</v>
      </c>
      <c r="BN68" s="6">
        <v>6.89</v>
      </c>
      <c r="BO68" s="6">
        <v>6.89</v>
      </c>
      <c r="BP68" s="6">
        <v>6.89</v>
      </c>
      <c r="BQ68" s="6">
        <v>6.89</v>
      </c>
      <c r="BR68" s="6">
        <v>6.89</v>
      </c>
      <c r="BS68" s="6">
        <v>6.89</v>
      </c>
      <c r="BT68" s="6">
        <v>6.89</v>
      </c>
      <c r="BU68" s="6">
        <v>6.89</v>
      </c>
      <c r="BV68" s="6">
        <v>6.89</v>
      </c>
      <c r="BW68" s="6">
        <v>6.89</v>
      </c>
    </row>
    <row r="69" spans="1:75" x14ac:dyDescent="0.3">
      <c r="A69" s="1" t="s">
        <v>97</v>
      </c>
      <c r="B69" s="1" t="s">
        <v>73</v>
      </c>
      <c r="C69" s="5">
        <v>0</v>
      </c>
      <c r="D69" s="6">
        <v>43.73</v>
      </c>
      <c r="E69" s="6">
        <v>43.87</v>
      </c>
      <c r="F69" s="6">
        <v>43.87</v>
      </c>
      <c r="G69" s="6">
        <v>43.72</v>
      </c>
      <c r="H69" s="6">
        <v>43.47</v>
      </c>
      <c r="I69" s="6">
        <v>43.43</v>
      </c>
      <c r="J69" s="6">
        <v>43.53</v>
      </c>
      <c r="K69" s="6">
        <v>43.53</v>
      </c>
      <c r="L69" s="6">
        <v>43.57</v>
      </c>
      <c r="M69" s="6">
        <v>43.79</v>
      </c>
      <c r="N69" s="6">
        <v>43.79</v>
      </c>
      <c r="O69" s="6">
        <v>43.99</v>
      </c>
      <c r="P69" s="6">
        <v>44.15</v>
      </c>
      <c r="Q69" s="6">
        <v>44.15</v>
      </c>
      <c r="R69" s="6">
        <v>44.15</v>
      </c>
      <c r="S69" s="6">
        <v>44.15</v>
      </c>
      <c r="T69" s="6">
        <v>44.15</v>
      </c>
      <c r="U69" s="6">
        <v>44.15</v>
      </c>
      <c r="V69" s="6">
        <v>44.15</v>
      </c>
      <c r="W69" s="6">
        <v>44.15</v>
      </c>
      <c r="X69" s="6">
        <v>44.15</v>
      </c>
      <c r="Y69" s="6">
        <v>44.42</v>
      </c>
      <c r="Z69" s="6">
        <v>44.42</v>
      </c>
      <c r="AA69" s="6">
        <v>44.43</v>
      </c>
      <c r="AB69" s="6">
        <v>44.43</v>
      </c>
      <c r="AC69" s="6">
        <v>44.43</v>
      </c>
      <c r="AD69" s="6">
        <v>44.65</v>
      </c>
      <c r="AE69" s="6">
        <v>44.65</v>
      </c>
      <c r="AF69" s="6">
        <v>43.87</v>
      </c>
      <c r="AG69" s="6">
        <v>43.69</v>
      </c>
      <c r="AH69" s="6">
        <v>43.69</v>
      </c>
      <c r="AI69" s="6">
        <v>43.96</v>
      </c>
      <c r="AJ69" s="6">
        <v>43.69</v>
      </c>
      <c r="AK69" s="6">
        <v>43.61</v>
      </c>
      <c r="AL69" s="6">
        <v>43.61</v>
      </c>
      <c r="AM69" s="6">
        <v>43.87</v>
      </c>
      <c r="AN69" s="6">
        <v>43.87</v>
      </c>
      <c r="AO69" s="6">
        <v>43.87</v>
      </c>
      <c r="AP69" s="6">
        <v>43.72</v>
      </c>
      <c r="AQ69" s="6">
        <v>43.72</v>
      </c>
      <c r="AR69" s="6">
        <v>43.96</v>
      </c>
      <c r="AS69" s="6">
        <v>43.72</v>
      </c>
      <c r="AT69" s="6">
        <v>43.82</v>
      </c>
      <c r="AU69" s="6">
        <v>43.7</v>
      </c>
      <c r="AV69" s="6">
        <v>43.87</v>
      </c>
      <c r="AW69" s="6">
        <v>43.87</v>
      </c>
      <c r="AX69" s="6">
        <v>43.85</v>
      </c>
      <c r="AY69" s="6">
        <v>43.96</v>
      </c>
      <c r="AZ69" s="6">
        <v>43.96</v>
      </c>
      <c r="BA69" s="6">
        <v>44.17</v>
      </c>
      <c r="BB69" s="6">
        <v>43.79</v>
      </c>
      <c r="BC69" s="6">
        <v>44.06</v>
      </c>
      <c r="BD69" s="6">
        <v>44.06</v>
      </c>
      <c r="BE69" s="6">
        <v>43.99</v>
      </c>
      <c r="BF69" s="6">
        <v>43.93</v>
      </c>
      <c r="BG69" s="6">
        <v>43.93</v>
      </c>
      <c r="BH69" s="6">
        <v>43.93</v>
      </c>
      <c r="BI69" s="6">
        <v>43.69</v>
      </c>
      <c r="BJ69" s="6">
        <v>43.53</v>
      </c>
      <c r="BK69" s="6">
        <v>43.3</v>
      </c>
      <c r="BL69" s="6">
        <v>43.08</v>
      </c>
      <c r="BM69" s="6">
        <v>42.98</v>
      </c>
      <c r="BN69" s="6">
        <v>42.98</v>
      </c>
      <c r="BO69" s="6">
        <v>43.16</v>
      </c>
      <c r="BP69" s="6">
        <v>43.16</v>
      </c>
      <c r="BQ69" s="6">
        <v>42.93</v>
      </c>
      <c r="BR69" s="6">
        <v>42.56</v>
      </c>
      <c r="BS69" s="6">
        <v>42.48</v>
      </c>
      <c r="BT69" s="6">
        <v>42.72</v>
      </c>
      <c r="BU69" s="6">
        <v>42.72</v>
      </c>
      <c r="BV69" s="6">
        <v>42.66</v>
      </c>
      <c r="BW69" s="6">
        <v>42.18</v>
      </c>
    </row>
    <row r="70" spans="1:75" x14ac:dyDescent="0.3">
      <c r="A70" s="1" t="s">
        <v>97</v>
      </c>
      <c r="B70" s="1" t="s">
        <v>74</v>
      </c>
      <c r="C70" s="5">
        <v>0</v>
      </c>
      <c r="D70" s="6">
        <v>43.29</v>
      </c>
      <c r="E70" s="6">
        <v>43.29</v>
      </c>
      <c r="F70" s="6">
        <v>43.29</v>
      </c>
      <c r="G70" s="6">
        <v>43.31</v>
      </c>
      <c r="H70" s="6">
        <v>43.26</v>
      </c>
      <c r="I70" s="6">
        <v>43.42</v>
      </c>
      <c r="J70" s="6">
        <v>43.42</v>
      </c>
      <c r="K70" s="6">
        <v>43.26</v>
      </c>
      <c r="L70" s="6">
        <v>43.59</v>
      </c>
      <c r="M70" s="6">
        <v>43.42</v>
      </c>
      <c r="N70" s="6">
        <v>43.42</v>
      </c>
      <c r="O70" s="6">
        <v>43.52</v>
      </c>
      <c r="P70" s="6">
        <v>43.47</v>
      </c>
      <c r="Q70" s="6">
        <v>43.47</v>
      </c>
      <c r="R70" s="6">
        <v>43.35</v>
      </c>
      <c r="S70" s="6">
        <v>43.35</v>
      </c>
      <c r="T70" s="6">
        <v>43.37</v>
      </c>
      <c r="U70" s="6">
        <v>43.37</v>
      </c>
      <c r="V70" s="6">
        <v>43.04</v>
      </c>
      <c r="W70" s="6">
        <v>43.04</v>
      </c>
      <c r="X70" s="6">
        <v>43.04</v>
      </c>
      <c r="Y70" s="6">
        <v>43.71</v>
      </c>
      <c r="Z70" s="6">
        <v>43.88</v>
      </c>
      <c r="AA70" s="6">
        <v>44.05</v>
      </c>
      <c r="AB70" s="6">
        <v>44.07</v>
      </c>
      <c r="AC70" s="6">
        <v>44.07</v>
      </c>
      <c r="AD70" s="6">
        <v>44.38</v>
      </c>
      <c r="AE70" s="6">
        <v>44.38</v>
      </c>
      <c r="AF70" s="6">
        <v>43.18</v>
      </c>
      <c r="AG70" s="6">
        <v>43.07</v>
      </c>
      <c r="AH70" s="6">
        <v>43.07</v>
      </c>
      <c r="AI70" s="6">
        <v>42.9</v>
      </c>
      <c r="AJ70" s="6">
        <v>42.87</v>
      </c>
      <c r="AK70" s="6">
        <v>43.04</v>
      </c>
      <c r="AL70" s="6">
        <v>43.04</v>
      </c>
      <c r="AM70" s="6">
        <v>43.07</v>
      </c>
      <c r="AN70" s="6">
        <v>43.07</v>
      </c>
      <c r="AO70" s="6">
        <v>43.23</v>
      </c>
      <c r="AP70" s="6">
        <v>43.45</v>
      </c>
      <c r="AQ70" s="6">
        <v>43.59</v>
      </c>
      <c r="AR70" s="6">
        <v>43.71</v>
      </c>
      <c r="AS70" s="6">
        <v>43.54</v>
      </c>
      <c r="AT70" s="6">
        <v>43.42</v>
      </c>
      <c r="AU70" s="6">
        <v>43.59</v>
      </c>
      <c r="AV70" s="6">
        <v>43.61</v>
      </c>
      <c r="AW70" s="6">
        <v>43.45</v>
      </c>
      <c r="AX70" s="6">
        <v>43.45</v>
      </c>
      <c r="AY70" s="6">
        <v>43.75</v>
      </c>
      <c r="AZ70" s="6">
        <v>43.75</v>
      </c>
      <c r="BA70" s="6">
        <v>43.75</v>
      </c>
      <c r="BB70" s="6">
        <v>43.75</v>
      </c>
      <c r="BC70" s="6">
        <v>43.59</v>
      </c>
      <c r="BD70" s="6">
        <v>43.42</v>
      </c>
      <c r="BE70" s="6">
        <v>43.57</v>
      </c>
      <c r="BF70" s="6">
        <v>44.01</v>
      </c>
      <c r="BG70" s="6">
        <v>44.01</v>
      </c>
      <c r="BH70" s="6">
        <v>44.01</v>
      </c>
      <c r="BI70" s="6">
        <v>43.97</v>
      </c>
      <c r="BJ70" s="6">
        <v>43.29</v>
      </c>
      <c r="BK70" s="6">
        <v>43.04</v>
      </c>
      <c r="BL70" s="6">
        <v>42.57</v>
      </c>
      <c r="BM70" s="6">
        <v>42.73</v>
      </c>
      <c r="BN70" s="6">
        <v>42.73</v>
      </c>
      <c r="BO70" s="6">
        <v>42.87</v>
      </c>
      <c r="BP70" s="6">
        <v>42.87</v>
      </c>
      <c r="BQ70" s="6">
        <v>42.87</v>
      </c>
      <c r="BR70" s="6">
        <v>42.7</v>
      </c>
      <c r="BS70" s="6">
        <v>43.21</v>
      </c>
      <c r="BT70" s="6">
        <v>43.52</v>
      </c>
      <c r="BU70" s="6">
        <v>43.52</v>
      </c>
      <c r="BV70" s="6">
        <v>43.69</v>
      </c>
      <c r="BW70" s="6">
        <v>43.5</v>
      </c>
    </row>
    <row r="71" spans="1:75" x14ac:dyDescent="0.3">
      <c r="A71" s="1" t="s">
        <v>97</v>
      </c>
      <c r="B71" s="1" t="s">
        <v>75</v>
      </c>
      <c r="C71" s="5">
        <v>0</v>
      </c>
      <c r="D71" s="6">
        <v>29.9</v>
      </c>
      <c r="E71" s="6">
        <v>29.9</v>
      </c>
      <c r="F71" s="6">
        <v>29.9</v>
      </c>
      <c r="G71" s="6">
        <v>29.9</v>
      </c>
      <c r="H71" s="6">
        <v>29.9</v>
      </c>
      <c r="I71" s="6">
        <v>29.9</v>
      </c>
      <c r="J71" s="6">
        <v>29.9</v>
      </c>
      <c r="K71" s="6">
        <v>29.9</v>
      </c>
      <c r="L71" s="6">
        <v>29.9</v>
      </c>
      <c r="M71" s="6">
        <v>29.9</v>
      </c>
      <c r="N71" s="6">
        <v>29.9</v>
      </c>
      <c r="O71" s="6">
        <v>29.9</v>
      </c>
      <c r="P71" s="6">
        <v>29.9</v>
      </c>
      <c r="Q71" s="6">
        <v>29.9</v>
      </c>
      <c r="R71" s="6">
        <v>29.9</v>
      </c>
      <c r="S71" s="6">
        <v>29.9</v>
      </c>
      <c r="T71" s="6">
        <v>29.9</v>
      </c>
      <c r="U71" s="6">
        <v>29.9</v>
      </c>
      <c r="V71" s="6">
        <v>29.9</v>
      </c>
      <c r="W71" s="6">
        <v>29.9</v>
      </c>
      <c r="X71" s="6">
        <v>29.9</v>
      </c>
      <c r="Y71" s="6">
        <v>29.9</v>
      </c>
      <c r="Z71" s="6">
        <v>31.3</v>
      </c>
      <c r="AA71" s="6">
        <v>31.3</v>
      </c>
      <c r="AB71" s="6">
        <v>31.3</v>
      </c>
      <c r="AC71" s="6">
        <v>31.3</v>
      </c>
      <c r="AD71" s="6">
        <v>31.3</v>
      </c>
      <c r="AE71" s="6">
        <v>31.3</v>
      </c>
      <c r="AF71" s="6">
        <v>31.3</v>
      </c>
      <c r="AG71" s="6">
        <v>31.3</v>
      </c>
      <c r="AH71" s="6">
        <v>31.3</v>
      </c>
      <c r="AI71" s="6">
        <v>31.07</v>
      </c>
      <c r="AJ71" s="6">
        <v>31.07</v>
      </c>
      <c r="AK71" s="6">
        <v>29.9</v>
      </c>
      <c r="AL71" s="6">
        <v>29.9</v>
      </c>
      <c r="AM71" s="6">
        <v>29.9</v>
      </c>
      <c r="AN71" s="6">
        <v>29.9</v>
      </c>
      <c r="AO71" s="6">
        <v>29.9</v>
      </c>
      <c r="AP71" s="6">
        <v>29.9</v>
      </c>
      <c r="AQ71" s="6">
        <v>29.9</v>
      </c>
      <c r="AR71" s="6">
        <v>29.9</v>
      </c>
      <c r="AS71" s="6">
        <v>29.9</v>
      </c>
      <c r="AT71" s="6">
        <v>29.9</v>
      </c>
      <c r="AU71" s="6">
        <v>29.9</v>
      </c>
      <c r="AV71" s="6">
        <v>29.9</v>
      </c>
      <c r="AW71" s="6">
        <v>29.9</v>
      </c>
      <c r="AX71" s="6">
        <v>29.9</v>
      </c>
      <c r="AY71" s="6">
        <v>29.9</v>
      </c>
      <c r="AZ71" s="6">
        <v>29.9</v>
      </c>
      <c r="BA71" s="6">
        <v>29.9</v>
      </c>
      <c r="BB71" s="6">
        <v>29.9</v>
      </c>
      <c r="BC71" s="6">
        <v>29.9</v>
      </c>
      <c r="BD71" s="6">
        <v>29.9</v>
      </c>
      <c r="BE71" s="6">
        <v>29.9</v>
      </c>
      <c r="BF71" s="6">
        <v>29.9</v>
      </c>
      <c r="BG71" s="6">
        <v>29.9</v>
      </c>
      <c r="BH71" s="6">
        <v>29.9</v>
      </c>
      <c r="BI71" s="6">
        <v>29.9</v>
      </c>
      <c r="BJ71" s="6">
        <v>29.9</v>
      </c>
      <c r="BK71" s="6">
        <v>29.9</v>
      </c>
      <c r="BL71" s="6">
        <v>29.9</v>
      </c>
      <c r="BM71" s="6">
        <v>29.9</v>
      </c>
      <c r="BN71" s="6">
        <v>29.9</v>
      </c>
      <c r="BO71" s="6">
        <v>29.9</v>
      </c>
      <c r="BP71" s="6">
        <v>29.9</v>
      </c>
      <c r="BQ71" s="6">
        <v>29.9</v>
      </c>
      <c r="BR71" s="6">
        <v>29.9</v>
      </c>
      <c r="BS71" s="6">
        <v>29.9</v>
      </c>
      <c r="BT71" s="6">
        <v>29.9</v>
      </c>
      <c r="BU71" s="6">
        <v>29.9</v>
      </c>
      <c r="BV71" s="6">
        <v>29.9</v>
      </c>
      <c r="BW71" s="6">
        <v>29.9</v>
      </c>
    </row>
    <row r="72" spans="1:75" x14ac:dyDescent="0.3">
      <c r="A72" s="1" t="s">
        <v>97</v>
      </c>
      <c r="B72" s="1" t="s">
        <v>76</v>
      </c>
      <c r="C72" s="5">
        <v>0</v>
      </c>
      <c r="D72" s="6">
        <v>8.89</v>
      </c>
      <c r="E72" s="6">
        <v>8.89</v>
      </c>
      <c r="F72" s="6">
        <v>8.89</v>
      </c>
      <c r="G72" s="6">
        <v>8.89</v>
      </c>
      <c r="H72" s="6">
        <v>8.89</v>
      </c>
      <c r="I72" s="6">
        <v>8.89</v>
      </c>
      <c r="J72" s="6">
        <v>8.89</v>
      </c>
      <c r="K72" s="6">
        <v>8.7074390243901991</v>
      </c>
      <c r="L72" s="6">
        <v>8.7074390243901991</v>
      </c>
      <c r="M72" s="6">
        <v>8.7074390243901991</v>
      </c>
      <c r="N72" s="6">
        <v>8.89</v>
      </c>
      <c r="O72" s="6">
        <v>8.89</v>
      </c>
      <c r="P72" s="6">
        <v>8.89</v>
      </c>
      <c r="Q72" s="6">
        <v>8.89</v>
      </c>
      <c r="R72" s="6">
        <v>8.89</v>
      </c>
      <c r="S72" s="6">
        <v>8.89</v>
      </c>
      <c r="T72" s="6">
        <v>8.89</v>
      </c>
      <c r="U72" s="6">
        <v>8.89</v>
      </c>
      <c r="V72" s="6">
        <v>8.89</v>
      </c>
      <c r="W72" s="6">
        <v>8.89</v>
      </c>
      <c r="X72" s="6">
        <v>8.89</v>
      </c>
      <c r="Y72" s="6">
        <v>8.89</v>
      </c>
      <c r="Z72" s="6">
        <v>8.89</v>
      </c>
      <c r="AA72" s="6">
        <v>8.89</v>
      </c>
      <c r="AB72" s="6">
        <v>8.89</v>
      </c>
      <c r="AC72" s="6">
        <v>8.89</v>
      </c>
      <c r="AD72" s="6">
        <v>8.89</v>
      </c>
      <c r="AE72" s="6">
        <v>8.89</v>
      </c>
      <c r="AF72" s="6">
        <v>8.89</v>
      </c>
      <c r="AG72" s="6">
        <v>8.89</v>
      </c>
      <c r="AH72" s="6">
        <v>8.89</v>
      </c>
      <c r="AI72" s="6">
        <v>8.89</v>
      </c>
      <c r="AJ72" s="6">
        <v>8.89</v>
      </c>
      <c r="AK72" s="6">
        <v>8.89</v>
      </c>
      <c r="AL72" s="6">
        <v>8.89</v>
      </c>
      <c r="AM72" s="6">
        <v>8.89</v>
      </c>
      <c r="AN72" s="6">
        <v>8.89</v>
      </c>
      <c r="AO72" s="6">
        <v>8.89</v>
      </c>
      <c r="AP72" s="6">
        <v>8.89</v>
      </c>
      <c r="AQ72" s="6">
        <v>8.89</v>
      </c>
      <c r="AR72" s="6">
        <v>8.89</v>
      </c>
      <c r="AS72" s="6">
        <v>8.89</v>
      </c>
      <c r="AT72" s="6">
        <v>8.89</v>
      </c>
      <c r="AU72" s="6">
        <v>8.89</v>
      </c>
      <c r="AV72" s="6">
        <v>8.89</v>
      </c>
      <c r="AW72" s="6">
        <v>8.89</v>
      </c>
      <c r="AX72" s="6">
        <v>8.89</v>
      </c>
      <c r="AY72" s="6">
        <v>8.89</v>
      </c>
      <c r="AZ72" s="6">
        <v>8.89</v>
      </c>
      <c r="BA72" s="6">
        <v>8.89</v>
      </c>
      <c r="BB72" s="6">
        <v>8.89</v>
      </c>
      <c r="BC72" s="6">
        <v>8.89</v>
      </c>
      <c r="BD72" s="6">
        <v>8.89</v>
      </c>
      <c r="BE72" s="6">
        <v>8.89</v>
      </c>
      <c r="BF72" s="6">
        <v>8.89</v>
      </c>
      <c r="BG72" s="6">
        <v>8.89</v>
      </c>
      <c r="BH72" s="6">
        <v>8.89</v>
      </c>
      <c r="BI72" s="6">
        <v>8.89</v>
      </c>
      <c r="BJ72" s="6">
        <v>8.89</v>
      </c>
      <c r="BK72" s="6">
        <v>8.89</v>
      </c>
      <c r="BL72" s="6">
        <v>8.89</v>
      </c>
      <c r="BM72" s="6">
        <v>8.89</v>
      </c>
      <c r="BN72" s="6">
        <v>8.89</v>
      </c>
      <c r="BO72" s="6">
        <v>8.89</v>
      </c>
      <c r="BP72" s="6">
        <v>8.89</v>
      </c>
      <c r="BQ72" s="6">
        <v>8.89</v>
      </c>
      <c r="BR72" s="6">
        <v>8.89</v>
      </c>
      <c r="BS72" s="6">
        <v>8.89</v>
      </c>
      <c r="BT72" s="6">
        <v>8.89</v>
      </c>
      <c r="BU72" s="6">
        <v>8.89</v>
      </c>
      <c r="BV72" s="6">
        <v>8.89</v>
      </c>
      <c r="BW72" s="6">
        <v>8.89</v>
      </c>
    </row>
    <row r="73" spans="1:75" x14ac:dyDescent="0.3">
      <c r="A73" s="1" t="s">
        <v>97</v>
      </c>
      <c r="B73" s="1" t="s">
        <v>77</v>
      </c>
      <c r="C73" s="5">
        <v>0</v>
      </c>
      <c r="D73" s="6">
        <v>8.89</v>
      </c>
      <c r="E73" s="6">
        <v>8.89</v>
      </c>
      <c r="F73" s="6">
        <v>8.89</v>
      </c>
      <c r="G73" s="6">
        <v>8.89</v>
      </c>
      <c r="H73" s="6">
        <v>8.89</v>
      </c>
      <c r="I73" s="6">
        <v>8.89</v>
      </c>
      <c r="J73" s="6">
        <v>8.89</v>
      </c>
      <c r="K73" s="6">
        <v>8.89</v>
      </c>
      <c r="L73" s="6">
        <v>8.89</v>
      </c>
      <c r="M73" s="6">
        <v>8.89</v>
      </c>
      <c r="N73" s="6">
        <v>8.89</v>
      </c>
      <c r="O73" s="6">
        <v>8.89</v>
      </c>
      <c r="P73" s="6">
        <v>8.89</v>
      </c>
      <c r="Q73" s="6">
        <v>8.89</v>
      </c>
      <c r="R73" s="6">
        <v>8.89</v>
      </c>
      <c r="S73" s="6">
        <v>8.89</v>
      </c>
      <c r="T73" s="6">
        <v>8.89</v>
      </c>
      <c r="U73" s="6">
        <v>8.89</v>
      </c>
      <c r="V73" s="6">
        <v>8.89</v>
      </c>
      <c r="W73" s="6">
        <v>8.89</v>
      </c>
      <c r="X73" s="6">
        <v>8.89</v>
      </c>
      <c r="Y73" s="6">
        <v>8.89</v>
      </c>
      <c r="Z73" s="6">
        <v>8.89</v>
      </c>
      <c r="AA73" s="6">
        <v>8.89</v>
      </c>
      <c r="AB73" s="6">
        <v>8.89</v>
      </c>
      <c r="AC73" s="6">
        <v>8.89</v>
      </c>
      <c r="AD73" s="6">
        <v>8.89</v>
      </c>
      <c r="AE73" s="6">
        <v>8.89</v>
      </c>
      <c r="AF73" s="6">
        <v>8.89</v>
      </c>
      <c r="AG73" s="6">
        <v>8.89</v>
      </c>
      <c r="AH73" s="6">
        <v>8.89</v>
      </c>
      <c r="AI73" s="6">
        <v>8.89</v>
      </c>
      <c r="AJ73" s="6">
        <v>8.89</v>
      </c>
      <c r="AK73" s="6">
        <v>8.89</v>
      </c>
      <c r="AL73" s="6">
        <v>8.89</v>
      </c>
      <c r="AM73" s="6">
        <v>8.89</v>
      </c>
      <c r="AN73" s="6">
        <v>8.89</v>
      </c>
      <c r="AO73" s="6">
        <v>8.89</v>
      </c>
      <c r="AP73" s="6">
        <v>8.89</v>
      </c>
      <c r="AQ73" s="6">
        <v>8.89</v>
      </c>
      <c r="AR73" s="6">
        <v>8.89</v>
      </c>
      <c r="AS73" s="6">
        <v>8.89</v>
      </c>
      <c r="AT73" s="6">
        <v>8.89</v>
      </c>
      <c r="AU73" s="6">
        <v>8.89</v>
      </c>
      <c r="AV73" s="6">
        <v>8.89</v>
      </c>
      <c r="AW73" s="6">
        <v>8.89</v>
      </c>
      <c r="AX73" s="6">
        <v>8.89</v>
      </c>
      <c r="AY73" s="6">
        <v>8.89</v>
      </c>
      <c r="AZ73" s="6">
        <v>8.89</v>
      </c>
      <c r="BA73" s="6">
        <v>8.89</v>
      </c>
      <c r="BB73" s="6">
        <v>8.89</v>
      </c>
      <c r="BC73" s="6">
        <v>8.89</v>
      </c>
      <c r="BD73" s="6">
        <v>8.89</v>
      </c>
      <c r="BE73" s="6">
        <v>8.89</v>
      </c>
      <c r="BF73" s="6">
        <v>8.89</v>
      </c>
      <c r="BG73" s="6">
        <v>8.89</v>
      </c>
      <c r="BH73" s="6">
        <v>8.89</v>
      </c>
      <c r="BI73" s="6">
        <v>8.89</v>
      </c>
      <c r="BJ73" s="6">
        <v>8.89</v>
      </c>
      <c r="BK73" s="6">
        <v>8.89</v>
      </c>
      <c r="BL73" s="6">
        <v>8.89</v>
      </c>
      <c r="BM73" s="6">
        <v>8.89</v>
      </c>
      <c r="BN73" s="6">
        <v>8.89</v>
      </c>
      <c r="BO73" s="6">
        <v>8.89</v>
      </c>
      <c r="BP73" s="6">
        <v>8.89</v>
      </c>
      <c r="BQ73" s="6">
        <v>8.89</v>
      </c>
      <c r="BR73" s="6">
        <v>8.89</v>
      </c>
      <c r="BS73" s="6">
        <v>8.89</v>
      </c>
      <c r="BT73" s="6">
        <v>8.89</v>
      </c>
      <c r="BU73" s="6">
        <v>8.89</v>
      </c>
      <c r="BV73" s="6">
        <v>8.89</v>
      </c>
      <c r="BW73" s="6">
        <v>8.89</v>
      </c>
    </row>
    <row r="74" spans="1:75" x14ac:dyDescent="0.3">
      <c r="A74" s="1" t="s">
        <v>97</v>
      </c>
      <c r="B74" s="1" t="s">
        <v>78</v>
      </c>
      <c r="C74" s="5">
        <v>0</v>
      </c>
      <c r="D74" s="6">
        <v>7.88</v>
      </c>
      <c r="E74" s="6">
        <v>7.88</v>
      </c>
      <c r="F74" s="6">
        <v>7.88</v>
      </c>
      <c r="G74" s="6">
        <v>7.88</v>
      </c>
      <c r="H74" s="6">
        <v>7.88</v>
      </c>
      <c r="I74" s="6">
        <v>7.88</v>
      </c>
      <c r="J74" s="6">
        <v>7.88</v>
      </c>
      <c r="K74" s="6">
        <v>7.88</v>
      </c>
      <c r="L74" s="6">
        <v>7.88</v>
      </c>
      <c r="M74" s="6">
        <v>7.88</v>
      </c>
      <c r="N74" s="6">
        <v>7.89</v>
      </c>
      <c r="O74" s="6">
        <v>7.89</v>
      </c>
      <c r="P74" s="6">
        <v>7.89</v>
      </c>
      <c r="Q74" s="6">
        <v>7.89</v>
      </c>
      <c r="R74" s="6">
        <v>7.89</v>
      </c>
      <c r="S74" s="6">
        <v>7.89</v>
      </c>
      <c r="T74" s="6">
        <v>7.89</v>
      </c>
      <c r="U74" s="6">
        <v>7.89</v>
      </c>
      <c r="V74" s="6">
        <v>7.89</v>
      </c>
      <c r="W74" s="6">
        <v>7.89</v>
      </c>
      <c r="X74" s="6">
        <v>7.89</v>
      </c>
      <c r="Y74" s="6">
        <v>7.89</v>
      </c>
      <c r="Z74" s="6">
        <v>7.89</v>
      </c>
      <c r="AA74" s="6">
        <v>7.89</v>
      </c>
      <c r="AB74" s="6">
        <v>7.89</v>
      </c>
      <c r="AC74" s="6">
        <v>7.89</v>
      </c>
      <c r="AD74" s="6">
        <v>7.89</v>
      </c>
      <c r="AE74" s="6">
        <v>7.89</v>
      </c>
      <c r="AF74" s="6">
        <v>7.89</v>
      </c>
      <c r="AG74" s="6">
        <v>7.89</v>
      </c>
      <c r="AH74" s="6">
        <v>7.89</v>
      </c>
      <c r="AI74" s="6">
        <v>7.89</v>
      </c>
      <c r="AJ74" s="6">
        <v>7.89</v>
      </c>
      <c r="AK74" s="6">
        <v>7.89</v>
      </c>
      <c r="AL74" s="6">
        <v>7.89</v>
      </c>
      <c r="AM74" s="6">
        <v>7.89</v>
      </c>
      <c r="AN74" s="6">
        <v>7.89</v>
      </c>
      <c r="AO74" s="6">
        <v>7.89</v>
      </c>
      <c r="AP74" s="6">
        <v>7.89</v>
      </c>
      <c r="AQ74" s="6">
        <v>7.89</v>
      </c>
      <c r="AR74" s="6">
        <v>7.89</v>
      </c>
      <c r="AS74" s="6">
        <v>7.89</v>
      </c>
      <c r="AT74" s="6">
        <v>7.89</v>
      </c>
      <c r="AU74" s="6">
        <v>7.89</v>
      </c>
      <c r="AV74" s="6">
        <v>7.89</v>
      </c>
      <c r="AW74" s="6">
        <v>7.89</v>
      </c>
      <c r="AX74" s="6">
        <v>7.89</v>
      </c>
      <c r="AY74" s="6">
        <v>7.89</v>
      </c>
      <c r="AZ74" s="6">
        <v>7.89</v>
      </c>
      <c r="BA74" s="6">
        <v>7.89</v>
      </c>
      <c r="BB74" s="6">
        <v>7.89</v>
      </c>
      <c r="BC74" s="6">
        <v>7.89</v>
      </c>
      <c r="BD74" s="6">
        <v>7.89</v>
      </c>
      <c r="BE74" s="6">
        <v>7.89</v>
      </c>
      <c r="BF74" s="6">
        <v>7.89</v>
      </c>
      <c r="BG74" s="6">
        <v>7.89</v>
      </c>
      <c r="BH74" s="6">
        <v>7.89</v>
      </c>
      <c r="BI74" s="6">
        <v>7.89</v>
      </c>
      <c r="BJ74" s="6">
        <v>7.89</v>
      </c>
      <c r="BK74" s="6">
        <v>7.89</v>
      </c>
      <c r="BL74" s="6">
        <v>7.89</v>
      </c>
      <c r="BM74" s="6">
        <v>7.89</v>
      </c>
      <c r="BN74" s="6">
        <v>7.89</v>
      </c>
      <c r="BO74" s="6">
        <v>7.89</v>
      </c>
      <c r="BP74" s="6">
        <v>7.89</v>
      </c>
      <c r="BQ74" s="6">
        <v>7.89</v>
      </c>
      <c r="BR74" s="6">
        <v>7.89</v>
      </c>
      <c r="BS74" s="6">
        <v>7.89</v>
      </c>
      <c r="BT74" s="6">
        <v>7.89</v>
      </c>
      <c r="BU74" s="6">
        <v>7.89</v>
      </c>
      <c r="BV74" s="6">
        <v>7.89</v>
      </c>
      <c r="BW74" s="6">
        <v>7.89</v>
      </c>
    </row>
    <row r="75" spans="1:75" x14ac:dyDescent="0.3">
      <c r="A75" s="1" t="s">
        <v>97</v>
      </c>
      <c r="B75" s="1" t="s">
        <v>79</v>
      </c>
      <c r="C75" s="5">
        <v>0</v>
      </c>
      <c r="D75" s="6">
        <v>12.734390243902</v>
      </c>
      <c r="E75" s="6">
        <v>12.734390243902</v>
      </c>
      <c r="F75" s="6">
        <v>12.734390243902</v>
      </c>
      <c r="G75" s="6">
        <v>12.88</v>
      </c>
      <c r="H75" s="6">
        <v>12.88</v>
      </c>
      <c r="I75" s="6">
        <v>12.88</v>
      </c>
      <c r="J75" s="6">
        <v>12.88</v>
      </c>
      <c r="K75" s="6">
        <v>12.734390243902</v>
      </c>
      <c r="L75" s="6">
        <v>12.734390243902</v>
      </c>
      <c r="M75" s="6">
        <v>12.734390243902</v>
      </c>
      <c r="N75" s="6">
        <v>12.89</v>
      </c>
      <c r="O75" s="6">
        <v>12.89</v>
      </c>
      <c r="P75" s="6">
        <v>12.89</v>
      </c>
      <c r="Q75" s="6">
        <v>12.89</v>
      </c>
      <c r="R75" s="6">
        <v>12.744024390244</v>
      </c>
      <c r="S75" s="6">
        <v>12.744024390244</v>
      </c>
      <c r="T75" s="6">
        <v>12.744024390244</v>
      </c>
      <c r="U75" s="6">
        <v>12.89</v>
      </c>
      <c r="V75" s="6">
        <v>12.89</v>
      </c>
      <c r="W75" s="6">
        <v>12.89</v>
      </c>
      <c r="X75" s="6">
        <v>12.89</v>
      </c>
      <c r="Y75" s="6">
        <v>12.744024390244</v>
      </c>
      <c r="Z75" s="6">
        <v>12.744024390244</v>
      </c>
      <c r="AA75" s="6">
        <v>12.744024390244</v>
      </c>
      <c r="AB75" s="6">
        <v>12.89</v>
      </c>
      <c r="AC75" s="6">
        <v>12.89</v>
      </c>
      <c r="AD75" s="6">
        <v>12.89</v>
      </c>
      <c r="AE75" s="6">
        <v>12.89</v>
      </c>
      <c r="AF75" s="6">
        <v>12.89</v>
      </c>
      <c r="AG75" s="6">
        <v>12.89</v>
      </c>
      <c r="AH75" s="6">
        <v>12.89</v>
      </c>
      <c r="AI75" s="6">
        <v>12.89</v>
      </c>
      <c r="AJ75" s="6">
        <v>12.89</v>
      </c>
      <c r="AK75" s="6">
        <v>12.89</v>
      </c>
      <c r="AL75" s="6">
        <v>12.89</v>
      </c>
      <c r="AM75" s="6">
        <v>12.89</v>
      </c>
      <c r="AN75" s="6">
        <v>12.89</v>
      </c>
      <c r="AO75" s="6">
        <v>12.89</v>
      </c>
      <c r="AP75" s="6">
        <v>12.89</v>
      </c>
      <c r="AQ75" s="6">
        <v>12.89</v>
      </c>
      <c r="AR75" s="6">
        <v>12.89</v>
      </c>
      <c r="AS75" s="6">
        <v>12.89</v>
      </c>
      <c r="AT75" s="6">
        <v>12.89</v>
      </c>
      <c r="AU75" s="6">
        <v>12.89</v>
      </c>
      <c r="AV75" s="6">
        <v>12.89</v>
      </c>
      <c r="AW75" s="6">
        <v>12.89</v>
      </c>
      <c r="AX75" s="6">
        <v>12.89</v>
      </c>
      <c r="AY75" s="6">
        <v>12.89</v>
      </c>
      <c r="AZ75" s="6">
        <v>12.89</v>
      </c>
      <c r="BA75" s="6">
        <v>12.89</v>
      </c>
      <c r="BB75" s="6">
        <v>12.89</v>
      </c>
      <c r="BC75" s="6">
        <v>12.89</v>
      </c>
      <c r="BD75" s="6">
        <v>12.89</v>
      </c>
      <c r="BE75" s="6">
        <v>12.89</v>
      </c>
      <c r="BF75" s="6">
        <v>12.89</v>
      </c>
      <c r="BG75" s="6">
        <v>12.89</v>
      </c>
      <c r="BH75" s="6">
        <v>12.89</v>
      </c>
      <c r="BI75" s="6">
        <v>12.89</v>
      </c>
      <c r="BJ75" s="6">
        <v>12.89</v>
      </c>
      <c r="BK75" s="6">
        <v>12.89</v>
      </c>
      <c r="BL75" s="6">
        <v>12.89</v>
      </c>
      <c r="BM75" s="6">
        <v>12.89</v>
      </c>
      <c r="BN75" s="6">
        <v>12.89</v>
      </c>
      <c r="BO75" s="6">
        <v>12.89</v>
      </c>
      <c r="BP75" s="6">
        <v>12.89</v>
      </c>
      <c r="BQ75" s="6">
        <v>12.89</v>
      </c>
      <c r="BR75" s="6">
        <v>12.89</v>
      </c>
      <c r="BS75" s="6">
        <v>12.89</v>
      </c>
      <c r="BT75" s="6">
        <v>12.89</v>
      </c>
      <c r="BU75" s="6">
        <v>12.89</v>
      </c>
      <c r="BV75" s="6">
        <v>12.89</v>
      </c>
      <c r="BW75" s="6">
        <v>12.89</v>
      </c>
    </row>
    <row r="76" spans="1:75" x14ac:dyDescent="0.3">
      <c r="A76" s="1" t="s">
        <v>97</v>
      </c>
      <c r="B76" s="1" t="s">
        <v>80</v>
      </c>
      <c r="C76" s="5">
        <v>0</v>
      </c>
      <c r="D76" s="6">
        <v>5.7536585365853998</v>
      </c>
      <c r="E76" s="6">
        <v>5.7536585365853998</v>
      </c>
      <c r="F76" s="6">
        <v>5.7518518518519004</v>
      </c>
      <c r="G76" s="6">
        <v>5.9</v>
      </c>
      <c r="H76" s="6">
        <v>5.9</v>
      </c>
      <c r="I76" s="6">
        <v>5.9</v>
      </c>
      <c r="J76" s="6">
        <v>5.9</v>
      </c>
      <c r="K76" s="6">
        <v>5.9</v>
      </c>
      <c r="L76" s="6">
        <v>5.9</v>
      </c>
      <c r="M76" s="6">
        <v>5.9</v>
      </c>
      <c r="N76" s="6">
        <v>5.9</v>
      </c>
      <c r="O76" s="6">
        <v>5.9</v>
      </c>
      <c r="P76" s="6">
        <v>5.9</v>
      </c>
      <c r="Q76" s="6">
        <v>5.9</v>
      </c>
      <c r="R76" s="6">
        <v>5.7518518518519004</v>
      </c>
      <c r="S76" s="6">
        <v>5.7518518518519004</v>
      </c>
      <c r="T76" s="6">
        <v>5.7518518518519004</v>
      </c>
      <c r="U76" s="6">
        <v>5.9</v>
      </c>
      <c r="V76" s="6">
        <v>5.9</v>
      </c>
      <c r="W76" s="6">
        <v>5.9</v>
      </c>
      <c r="X76" s="6">
        <v>5.9</v>
      </c>
      <c r="Y76" s="6">
        <v>5.7902439024390002</v>
      </c>
      <c r="Z76" s="6">
        <v>5.7902439024390002</v>
      </c>
      <c r="AA76" s="6">
        <v>5.7902439024390002</v>
      </c>
      <c r="AB76" s="6">
        <v>5.9</v>
      </c>
      <c r="AC76" s="6">
        <v>5.9</v>
      </c>
      <c r="AD76" s="6">
        <v>5.9</v>
      </c>
      <c r="AE76" s="6">
        <v>5.9</v>
      </c>
      <c r="AF76" s="6">
        <v>5.9</v>
      </c>
      <c r="AG76" s="6">
        <v>5.9</v>
      </c>
      <c r="AH76" s="6">
        <v>5.9</v>
      </c>
      <c r="AI76" s="6">
        <v>5.9</v>
      </c>
      <c r="AJ76" s="6">
        <v>5.9</v>
      </c>
      <c r="AK76" s="6">
        <v>5.9</v>
      </c>
      <c r="AL76" s="6">
        <v>5.7554216867469998</v>
      </c>
      <c r="AM76" s="6">
        <v>5.7554216867469998</v>
      </c>
      <c r="AN76" s="6">
        <v>5.7554216867469998</v>
      </c>
      <c r="AO76" s="6">
        <v>5.7554216867469998</v>
      </c>
      <c r="AP76" s="6">
        <v>5.9</v>
      </c>
      <c r="AQ76" s="6">
        <v>5.9</v>
      </c>
      <c r="AR76" s="6">
        <v>5.9</v>
      </c>
      <c r="AS76" s="6">
        <v>5.9</v>
      </c>
      <c r="AT76" s="6">
        <v>5.9</v>
      </c>
      <c r="AU76" s="6">
        <v>5.9</v>
      </c>
      <c r="AV76" s="6">
        <v>5.9</v>
      </c>
      <c r="AW76" s="6">
        <v>5.9</v>
      </c>
      <c r="AX76" s="6">
        <v>5.9</v>
      </c>
      <c r="AY76" s="6">
        <v>5.9</v>
      </c>
      <c r="AZ76" s="6">
        <v>5.9</v>
      </c>
      <c r="BA76" s="6">
        <v>5.9</v>
      </c>
      <c r="BB76" s="6">
        <v>5.9</v>
      </c>
      <c r="BC76" s="6">
        <v>5.9</v>
      </c>
      <c r="BD76" s="6">
        <v>5.9</v>
      </c>
      <c r="BE76" s="6">
        <v>5.9</v>
      </c>
      <c r="BF76" s="6">
        <v>5.9</v>
      </c>
      <c r="BG76" s="6">
        <v>5.9</v>
      </c>
      <c r="BH76" s="6">
        <v>5.9</v>
      </c>
      <c r="BI76" s="6">
        <v>5.9</v>
      </c>
      <c r="BJ76" s="6">
        <v>5.9</v>
      </c>
      <c r="BK76" s="6">
        <v>5.9</v>
      </c>
      <c r="BL76" s="6">
        <v>5.9</v>
      </c>
      <c r="BM76" s="6">
        <v>5.9</v>
      </c>
      <c r="BN76" s="6">
        <v>5.9</v>
      </c>
      <c r="BO76" s="6">
        <v>5.9</v>
      </c>
      <c r="BP76" s="6">
        <v>5.9</v>
      </c>
      <c r="BQ76" s="6">
        <v>5.9</v>
      </c>
      <c r="BR76" s="6">
        <v>5.9</v>
      </c>
      <c r="BS76" s="6">
        <v>5.9</v>
      </c>
      <c r="BT76" s="6">
        <v>5.9</v>
      </c>
      <c r="BU76" s="6">
        <v>5.9</v>
      </c>
      <c r="BV76" s="6">
        <v>5.9</v>
      </c>
      <c r="BW76" s="6">
        <v>5.9</v>
      </c>
    </row>
    <row r="77" spans="1:75" x14ac:dyDescent="0.3">
      <c r="A77" s="1" t="s">
        <v>97</v>
      </c>
      <c r="B77" s="1" t="s">
        <v>81</v>
      </c>
      <c r="C77" s="5">
        <v>0</v>
      </c>
      <c r="D77" s="6">
        <v>4.8626190476189999</v>
      </c>
      <c r="E77" s="6">
        <v>4.9309523809523998</v>
      </c>
      <c r="F77" s="6">
        <v>5.0011363636363999</v>
      </c>
      <c r="G77" s="6">
        <v>5.04</v>
      </c>
      <c r="H77" s="6">
        <v>5.0999999999999996</v>
      </c>
      <c r="I77" s="6">
        <v>5.2</v>
      </c>
      <c r="J77" s="6">
        <v>5.2</v>
      </c>
      <c r="K77" s="6">
        <v>5.1617948717948998</v>
      </c>
      <c r="L77" s="6">
        <v>5.2140476190475997</v>
      </c>
      <c r="M77" s="6">
        <v>5.067619047619</v>
      </c>
      <c r="N77" s="6">
        <v>5.17</v>
      </c>
      <c r="O77" s="6">
        <v>5.17</v>
      </c>
      <c r="P77" s="6">
        <v>5.17</v>
      </c>
      <c r="Q77" s="6">
        <v>5.17</v>
      </c>
      <c r="R77" s="6">
        <v>5.0272093023256001</v>
      </c>
      <c r="S77" s="6">
        <v>4.9585714285713998</v>
      </c>
      <c r="T77" s="6">
        <v>4.8919047619047999</v>
      </c>
      <c r="U77" s="6">
        <v>5.0999999999999996</v>
      </c>
      <c r="V77" s="6">
        <v>5.29</v>
      </c>
      <c r="W77" s="6">
        <v>5.18</v>
      </c>
      <c r="X77" s="6">
        <v>5.24</v>
      </c>
      <c r="Y77" s="6">
        <v>5.25</v>
      </c>
      <c r="Z77" s="6">
        <v>5.25</v>
      </c>
      <c r="AA77" s="6">
        <v>5.25</v>
      </c>
      <c r="AB77" s="6">
        <v>5.48</v>
      </c>
      <c r="AC77" s="6">
        <v>5.38</v>
      </c>
      <c r="AD77" s="6">
        <v>5.78</v>
      </c>
      <c r="AE77" s="6">
        <v>5.94</v>
      </c>
      <c r="AF77" s="6">
        <v>5.94</v>
      </c>
      <c r="AG77" s="6">
        <v>5.92</v>
      </c>
      <c r="AH77" s="6">
        <v>5.92</v>
      </c>
      <c r="AI77" s="6">
        <v>5.92</v>
      </c>
      <c r="AJ77" s="6">
        <v>5.88</v>
      </c>
      <c r="AK77" s="6">
        <v>5.92</v>
      </c>
      <c r="AL77" s="6">
        <v>5.92</v>
      </c>
      <c r="AM77" s="6">
        <v>5.92</v>
      </c>
      <c r="AN77" s="6">
        <v>5.92</v>
      </c>
      <c r="AO77" s="6">
        <v>5.92</v>
      </c>
      <c r="AP77" s="6">
        <v>5.92</v>
      </c>
      <c r="AQ77" s="6">
        <v>5.92</v>
      </c>
      <c r="AR77" s="6">
        <v>6</v>
      </c>
      <c r="AS77" s="6">
        <v>6</v>
      </c>
      <c r="AT77" s="6">
        <v>6.03</v>
      </c>
      <c r="AU77" s="6">
        <v>6.03</v>
      </c>
      <c r="AV77" s="6">
        <v>6.07</v>
      </c>
      <c r="AW77" s="6">
        <v>6.06</v>
      </c>
      <c r="AX77" s="6">
        <v>6.15</v>
      </c>
      <c r="AY77" s="6">
        <v>6.17</v>
      </c>
      <c r="AZ77" s="6">
        <v>6.17</v>
      </c>
      <c r="BA77" s="6">
        <v>6.21</v>
      </c>
      <c r="BB77" s="6">
        <v>6.15</v>
      </c>
      <c r="BC77" s="6">
        <v>6.12</v>
      </c>
      <c r="BD77" s="6">
        <v>6.12</v>
      </c>
      <c r="BE77" s="6">
        <v>6.14</v>
      </c>
      <c r="BF77" s="6">
        <v>6.07</v>
      </c>
      <c r="BG77" s="6">
        <v>6.1</v>
      </c>
      <c r="BH77" s="6">
        <v>6.1</v>
      </c>
      <c r="BI77" s="6">
        <v>5.92</v>
      </c>
      <c r="BJ77" s="6">
        <v>5.92</v>
      </c>
      <c r="BK77" s="6">
        <v>5.92</v>
      </c>
      <c r="BL77" s="6">
        <v>5.95</v>
      </c>
      <c r="BM77" s="6">
        <v>5.96</v>
      </c>
      <c r="BN77" s="6">
        <v>5.92</v>
      </c>
      <c r="BO77" s="6">
        <v>5.95</v>
      </c>
      <c r="BP77" s="6">
        <v>5.95</v>
      </c>
      <c r="BQ77" s="6">
        <v>5.98</v>
      </c>
      <c r="BR77" s="6">
        <v>5.95</v>
      </c>
      <c r="BS77" s="6">
        <v>5.95</v>
      </c>
      <c r="BT77" s="6">
        <v>5.99</v>
      </c>
      <c r="BU77" s="6">
        <v>5.99</v>
      </c>
      <c r="BV77" s="6">
        <v>5.98</v>
      </c>
      <c r="BW77" s="6">
        <v>5.98</v>
      </c>
    </row>
    <row r="78" spans="1:75" x14ac:dyDescent="0.3">
      <c r="A78" s="1" t="s">
        <v>97</v>
      </c>
      <c r="B78" s="1" t="s">
        <v>82</v>
      </c>
      <c r="C78" s="5">
        <v>0</v>
      </c>
      <c r="D78" s="6">
        <v>12.89</v>
      </c>
      <c r="E78" s="6">
        <v>12.89</v>
      </c>
      <c r="F78" s="6">
        <v>12.89</v>
      </c>
      <c r="G78" s="6">
        <v>12.89</v>
      </c>
      <c r="H78" s="6">
        <v>12.89</v>
      </c>
      <c r="I78" s="6">
        <v>12.89</v>
      </c>
      <c r="J78" s="6">
        <v>12.89</v>
      </c>
      <c r="K78" s="6">
        <v>12.89</v>
      </c>
      <c r="L78" s="6">
        <v>12.89</v>
      </c>
      <c r="M78" s="6">
        <v>12.89</v>
      </c>
      <c r="N78" s="6">
        <v>12.89</v>
      </c>
      <c r="O78" s="6">
        <v>12.89</v>
      </c>
      <c r="P78" s="6">
        <v>12.89</v>
      </c>
      <c r="Q78" s="6">
        <v>12.89</v>
      </c>
      <c r="R78" s="6">
        <v>12.89</v>
      </c>
      <c r="S78" s="6">
        <v>12.89</v>
      </c>
      <c r="T78" s="6">
        <v>12.89</v>
      </c>
      <c r="U78" s="6">
        <v>12.89</v>
      </c>
      <c r="V78" s="6">
        <v>12.89</v>
      </c>
      <c r="W78" s="6">
        <v>8.9</v>
      </c>
      <c r="X78" s="6">
        <v>8.94</v>
      </c>
      <c r="Y78" s="6">
        <v>8.94</v>
      </c>
      <c r="Z78" s="6">
        <v>8.94</v>
      </c>
      <c r="AA78" s="6">
        <v>8.94</v>
      </c>
      <c r="AB78" s="6">
        <v>8.94</v>
      </c>
      <c r="AC78" s="6">
        <v>8.94</v>
      </c>
      <c r="AD78" s="6">
        <v>12.89</v>
      </c>
      <c r="AE78" s="6">
        <v>12.89</v>
      </c>
      <c r="AF78" s="6">
        <v>12.89</v>
      </c>
      <c r="AG78" s="6">
        <v>12.89</v>
      </c>
      <c r="AH78" s="6">
        <v>12.89</v>
      </c>
      <c r="AI78" s="6">
        <v>12.89</v>
      </c>
      <c r="AJ78" s="6">
        <v>12.89</v>
      </c>
      <c r="AK78" s="6">
        <v>12.89</v>
      </c>
      <c r="AL78" s="6">
        <v>12.89</v>
      </c>
      <c r="AM78" s="6">
        <v>12.89</v>
      </c>
      <c r="AN78" s="6">
        <v>12.89</v>
      </c>
      <c r="AO78" s="6">
        <v>12.89</v>
      </c>
      <c r="AP78" s="6">
        <v>12.89</v>
      </c>
      <c r="AQ78" s="6">
        <v>12.89</v>
      </c>
      <c r="AR78" s="6">
        <v>12.89</v>
      </c>
      <c r="AS78" s="6">
        <v>12.89</v>
      </c>
      <c r="AT78" s="6">
        <v>12.89</v>
      </c>
      <c r="AU78" s="6">
        <v>12.89</v>
      </c>
      <c r="AV78" s="6">
        <v>12.89</v>
      </c>
      <c r="AW78" s="6">
        <v>12.89</v>
      </c>
      <c r="AX78" s="6">
        <v>12.89</v>
      </c>
      <c r="AY78" s="6">
        <v>12.89</v>
      </c>
      <c r="AZ78" s="6">
        <v>12.89</v>
      </c>
      <c r="BA78" s="6">
        <v>12.89</v>
      </c>
      <c r="BB78" s="6">
        <v>12.89</v>
      </c>
      <c r="BC78" s="6">
        <v>12.89</v>
      </c>
      <c r="BD78" s="6">
        <v>12.89</v>
      </c>
      <c r="BE78" s="6">
        <v>12.89</v>
      </c>
      <c r="BF78" s="6">
        <v>12.89</v>
      </c>
      <c r="BG78" s="6">
        <v>12.89</v>
      </c>
      <c r="BH78" s="6">
        <v>12.89</v>
      </c>
      <c r="BI78" s="6">
        <v>12.89</v>
      </c>
      <c r="BJ78" s="6">
        <v>12.89</v>
      </c>
      <c r="BK78" s="6">
        <v>12.89</v>
      </c>
      <c r="BL78" s="6">
        <v>12.89</v>
      </c>
      <c r="BM78" s="6">
        <v>12.89</v>
      </c>
      <c r="BN78" s="6">
        <v>12.89</v>
      </c>
      <c r="BO78" s="6">
        <v>12.89</v>
      </c>
      <c r="BP78" s="6">
        <v>12.85</v>
      </c>
      <c r="BQ78" s="6">
        <v>12.85</v>
      </c>
      <c r="BR78" s="6">
        <v>12.85</v>
      </c>
      <c r="BS78" s="6">
        <v>12.85</v>
      </c>
      <c r="BT78" s="6">
        <v>12.85</v>
      </c>
      <c r="BU78" s="6">
        <v>12.85</v>
      </c>
      <c r="BV78" s="6">
        <v>12.85</v>
      </c>
      <c r="BW78" s="6">
        <v>12.85</v>
      </c>
    </row>
    <row r="79" spans="1:75" x14ac:dyDescent="0.3">
      <c r="A79" s="1" t="s">
        <v>97</v>
      </c>
      <c r="B79" s="1" t="s">
        <v>83</v>
      </c>
      <c r="C79" s="5">
        <v>0</v>
      </c>
      <c r="D79" s="6">
        <v>9</v>
      </c>
      <c r="E79" s="6">
        <v>9</v>
      </c>
      <c r="F79" s="6">
        <v>9</v>
      </c>
      <c r="G79" s="6">
        <v>9</v>
      </c>
      <c r="H79" s="6">
        <v>9</v>
      </c>
      <c r="I79" s="6">
        <v>9</v>
      </c>
      <c r="J79" s="6">
        <v>9</v>
      </c>
      <c r="K79" s="6">
        <v>9</v>
      </c>
      <c r="L79" s="6">
        <v>9</v>
      </c>
      <c r="M79" s="6">
        <v>9</v>
      </c>
      <c r="N79" s="6">
        <v>9.01</v>
      </c>
      <c r="O79" s="6">
        <v>9.01</v>
      </c>
      <c r="P79" s="6">
        <v>9.01</v>
      </c>
      <c r="Q79" s="6">
        <v>9.01</v>
      </c>
      <c r="R79" s="6">
        <v>9.01</v>
      </c>
      <c r="S79" s="6">
        <v>9.01</v>
      </c>
      <c r="T79" s="6">
        <v>9.01</v>
      </c>
      <c r="U79" s="6">
        <v>9.01</v>
      </c>
      <c r="V79" s="6">
        <v>9.01</v>
      </c>
      <c r="W79" s="6">
        <v>9.01</v>
      </c>
      <c r="X79" s="6">
        <v>9.01</v>
      </c>
      <c r="Y79" s="6">
        <v>9.01</v>
      </c>
      <c r="Z79" s="6">
        <v>9.01</v>
      </c>
      <c r="AA79" s="6">
        <v>9.01</v>
      </c>
      <c r="AB79" s="6">
        <v>9.01</v>
      </c>
      <c r="AC79" s="6">
        <v>9.01</v>
      </c>
      <c r="AD79" s="6">
        <v>9</v>
      </c>
      <c r="AE79" s="6">
        <v>9</v>
      </c>
      <c r="AF79" s="6">
        <v>9</v>
      </c>
      <c r="AG79" s="6">
        <v>8.99</v>
      </c>
      <c r="AH79" s="6">
        <v>8.99</v>
      </c>
      <c r="AI79" s="6">
        <v>8.98</v>
      </c>
      <c r="AJ79" s="6">
        <v>8.98</v>
      </c>
      <c r="AK79" s="6">
        <v>8.98</v>
      </c>
      <c r="AL79" s="6">
        <v>8.98</v>
      </c>
      <c r="AM79" s="6">
        <v>8.98</v>
      </c>
      <c r="AN79" s="6">
        <v>8.98</v>
      </c>
      <c r="AO79" s="6">
        <v>8.98</v>
      </c>
      <c r="AP79" s="6">
        <v>8.98</v>
      </c>
      <c r="AQ79" s="6">
        <v>8.98</v>
      </c>
      <c r="AR79" s="6">
        <v>8.98</v>
      </c>
      <c r="AS79" s="6">
        <v>8.98</v>
      </c>
      <c r="AT79" s="6">
        <v>8.98</v>
      </c>
      <c r="AU79" s="6">
        <v>8.98</v>
      </c>
      <c r="AV79" s="6">
        <v>8.98</v>
      </c>
      <c r="AW79" s="6">
        <v>8.98</v>
      </c>
      <c r="AX79" s="6">
        <v>8.98</v>
      </c>
      <c r="AY79" s="6">
        <v>8.98</v>
      </c>
      <c r="AZ79" s="6">
        <v>8.98</v>
      </c>
      <c r="BA79" s="6">
        <v>8.98</v>
      </c>
      <c r="BB79" s="6">
        <v>8.98</v>
      </c>
      <c r="BC79" s="6">
        <v>8.98</v>
      </c>
      <c r="BD79" s="6">
        <v>8.98</v>
      </c>
      <c r="BE79" s="6">
        <v>8.98</v>
      </c>
      <c r="BF79" s="6">
        <v>8.98</v>
      </c>
      <c r="BG79" s="6">
        <v>8.98</v>
      </c>
      <c r="BH79" s="6">
        <v>8.98</v>
      </c>
      <c r="BI79" s="6">
        <v>8.98</v>
      </c>
      <c r="BJ79" s="6">
        <v>8.98</v>
      </c>
      <c r="BK79" s="6">
        <v>8.98</v>
      </c>
      <c r="BL79" s="6">
        <v>8.98</v>
      </c>
      <c r="BM79" s="6">
        <v>8.98</v>
      </c>
      <c r="BN79" s="6">
        <v>8.98</v>
      </c>
      <c r="BO79" s="6">
        <v>8.98</v>
      </c>
      <c r="BP79" s="6">
        <v>8.98</v>
      </c>
      <c r="BQ79" s="6">
        <v>8.98</v>
      </c>
      <c r="BR79" s="6">
        <v>8.98</v>
      </c>
      <c r="BS79" s="6">
        <v>8.98</v>
      </c>
      <c r="BT79" s="6">
        <v>8.98</v>
      </c>
      <c r="BU79" s="6">
        <v>8.98</v>
      </c>
      <c r="BV79" s="6">
        <v>8.98</v>
      </c>
      <c r="BW79" s="6">
        <v>8.98</v>
      </c>
    </row>
    <row r="80" spans="1:75" x14ac:dyDescent="0.3">
      <c r="A80" s="1" t="s">
        <v>97</v>
      </c>
      <c r="B80" s="1" t="s">
        <v>84</v>
      </c>
      <c r="C80" s="5">
        <v>0</v>
      </c>
      <c r="D80" s="6">
        <v>8.91</v>
      </c>
      <c r="E80" s="6">
        <v>8.91</v>
      </c>
      <c r="F80" s="6">
        <v>8.91</v>
      </c>
      <c r="G80" s="6">
        <v>8.91</v>
      </c>
      <c r="H80" s="6">
        <v>8.91</v>
      </c>
      <c r="I80" s="6">
        <v>8.91</v>
      </c>
      <c r="J80" s="6">
        <v>8.91</v>
      </c>
      <c r="K80" s="6">
        <v>8.91</v>
      </c>
      <c r="L80" s="6">
        <v>8.91</v>
      </c>
      <c r="M80" s="6">
        <v>8.91</v>
      </c>
      <c r="N80" s="6">
        <v>8.92</v>
      </c>
      <c r="O80" s="6">
        <v>8.92</v>
      </c>
      <c r="P80" s="6">
        <v>8.92</v>
      </c>
      <c r="Q80" s="6">
        <v>8.92</v>
      </c>
      <c r="R80" s="6">
        <v>8.92</v>
      </c>
      <c r="S80" s="6">
        <v>8.92</v>
      </c>
      <c r="T80" s="6">
        <v>8.92</v>
      </c>
      <c r="U80" s="6">
        <v>8.92</v>
      </c>
      <c r="V80" s="6">
        <v>8.92</v>
      </c>
      <c r="W80" s="6">
        <v>8.92</v>
      </c>
      <c r="X80" s="6">
        <v>8.92</v>
      </c>
      <c r="Y80" s="6">
        <v>8.92</v>
      </c>
      <c r="Z80" s="6">
        <v>8.92</v>
      </c>
      <c r="AA80" s="6">
        <v>8.92</v>
      </c>
      <c r="AB80" s="6">
        <v>8.92</v>
      </c>
      <c r="AC80" s="6">
        <v>8.92</v>
      </c>
      <c r="AD80" s="6">
        <v>8.92</v>
      </c>
      <c r="AE80" s="6">
        <v>8.92</v>
      </c>
      <c r="AF80" s="6">
        <v>8.92</v>
      </c>
      <c r="AG80" s="6">
        <v>8.92</v>
      </c>
      <c r="AH80" s="6">
        <v>8.92</v>
      </c>
      <c r="AI80" s="6">
        <v>8.92</v>
      </c>
      <c r="AJ80" s="6">
        <v>8.92</v>
      </c>
      <c r="AK80" s="6">
        <v>8.92</v>
      </c>
      <c r="AL80" s="6">
        <v>8.92</v>
      </c>
      <c r="AM80" s="6">
        <v>8.92</v>
      </c>
      <c r="AN80" s="6">
        <v>8.92</v>
      </c>
      <c r="AO80" s="6">
        <v>8.92</v>
      </c>
      <c r="AP80" s="6">
        <v>8.92</v>
      </c>
      <c r="AQ80" s="6">
        <v>8.92</v>
      </c>
      <c r="AR80" s="6">
        <v>8.92</v>
      </c>
      <c r="AS80" s="6">
        <v>8.92</v>
      </c>
      <c r="AT80" s="6">
        <v>8.92</v>
      </c>
      <c r="AU80" s="6">
        <v>8.92</v>
      </c>
      <c r="AV80" s="6">
        <v>8.92</v>
      </c>
      <c r="AW80" s="6">
        <v>8.92</v>
      </c>
      <c r="AX80" s="6">
        <v>8.92</v>
      </c>
      <c r="AY80" s="6">
        <v>8.92</v>
      </c>
      <c r="AZ80" s="6">
        <v>8.92</v>
      </c>
      <c r="BA80" s="6">
        <v>8.92</v>
      </c>
      <c r="BB80" s="6">
        <v>8.92</v>
      </c>
      <c r="BC80" s="6">
        <v>8.92</v>
      </c>
      <c r="BD80" s="6">
        <v>8.92</v>
      </c>
      <c r="BE80" s="6">
        <v>8.92</v>
      </c>
      <c r="BF80" s="6">
        <v>8.92</v>
      </c>
      <c r="BG80" s="6">
        <v>8.92</v>
      </c>
      <c r="BH80" s="6">
        <v>8.92</v>
      </c>
      <c r="BI80" s="6">
        <v>8.92</v>
      </c>
      <c r="BJ80" s="6">
        <v>8.92</v>
      </c>
      <c r="BK80" s="6">
        <v>8.92</v>
      </c>
      <c r="BL80" s="6">
        <v>8.92</v>
      </c>
      <c r="BM80" s="6">
        <v>8.92</v>
      </c>
      <c r="BN80" s="6">
        <v>8.92</v>
      </c>
      <c r="BO80" s="6">
        <v>8.92</v>
      </c>
      <c r="BP80" s="6">
        <v>8.92</v>
      </c>
      <c r="BQ80" s="6">
        <v>8.92</v>
      </c>
      <c r="BR80" s="6">
        <v>8.92</v>
      </c>
      <c r="BS80" s="6">
        <v>8.92</v>
      </c>
      <c r="BT80" s="6">
        <v>8.92</v>
      </c>
      <c r="BU80" s="6">
        <v>8.92</v>
      </c>
      <c r="BV80" s="6">
        <v>8.92</v>
      </c>
      <c r="BW80" s="6">
        <v>8.92</v>
      </c>
    </row>
    <row r="81" spans="1:75" x14ac:dyDescent="0.3">
      <c r="A81" s="1" t="s">
        <v>97</v>
      </c>
      <c r="B81" s="1" t="s">
        <v>85</v>
      </c>
      <c r="C81" s="5">
        <v>0</v>
      </c>
      <c r="D81" s="6">
        <v>22.88</v>
      </c>
      <c r="E81" s="6">
        <v>22.88</v>
      </c>
      <c r="F81" s="6">
        <v>22.93</v>
      </c>
      <c r="G81" s="6">
        <v>22.93</v>
      </c>
      <c r="H81" s="6">
        <v>22.92</v>
      </c>
      <c r="I81" s="6">
        <v>22.92</v>
      </c>
      <c r="J81" s="6">
        <v>22.89</v>
      </c>
      <c r="K81" s="6">
        <v>22.705185185185002</v>
      </c>
      <c r="L81" s="6">
        <v>22.909756097561001</v>
      </c>
      <c r="M81" s="6">
        <v>22.842317073170999</v>
      </c>
      <c r="N81" s="6">
        <v>23.1</v>
      </c>
      <c r="O81" s="6">
        <v>23.1</v>
      </c>
      <c r="P81" s="6">
        <v>23.1</v>
      </c>
      <c r="Q81" s="6">
        <v>23.1</v>
      </c>
      <c r="R81" s="6">
        <v>22.929024390243999</v>
      </c>
      <c r="S81" s="6">
        <v>22.926666666667</v>
      </c>
      <c r="T81" s="6">
        <v>22.926666666667</v>
      </c>
      <c r="U81" s="6">
        <v>23.1</v>
      </c>
      <c r="V81" s="6">
        <v>23.1</v>
      </c>
      <c r="W81" s="6">
        <v>23.1</v>
      </c>
      <c r="X81" s="6">
        <v>23.1</v>
      </c>
      <c r="Y81" s="6">
        <v>23.12</v>
      </c>
      <c r="Z81" s="6">
        <v>27.43</v>
      </c>
      <c r="AA81" s="6">
        <v>23.12</v>
      </c>
      <c r="AB81" s="6">
        <v>23.12</v>
      </c>
      <c r="AC81" s="6">
        <v>23.12</v>
      </c>
      <c r="AD81" s="6">
        <v>23.13</v>
      </c>
      <c r="AE81" s="6">
        <v>25.62</v>
      </c>
      <c r="AF81" s="6">
        <v>24.36</v>
      </c>
      <c r="AG81" s="6">
        <v>29.62</v>
      </c>
      <c r="AH81" s="6">
        <v>29.78</v>
      </c>
      <c r="AI81" s="6">
        <v>29.8</v>
      </c>
      <c r="AJ81" s="6">
        <v>29.8</v>
      </c>
      <c r="AK81" s="6">
        <v>29.8</v>
      </c>
      <c r="AL81" s="6">
        <v>29.95</v>
      </c>
      <c r="AM81" s="6">
        <v>29.91</v>
      </c>
      <c r="AN81" s="6">
        <v>29.91</v>
      </c>
      <c r="AO81" s="6">
        <v>29.84</v>
      </c>
      <c r="AP81" s="6">
        <v>29.81</v>
      </c>
      <c r="AQ81" s="6">
        <v>29.84</v>
      </c>
      <c r="AR81" s="6">
        <v>29.84</v>
      </c>
      <c r="AS81" s="6">
        <v>29.96</v>
      </c>
      <c r="AT81" s="6">
        <v>29.96</v>
      </c>
      <c r="AU81" s="6">
        <v>29.97</v>
      </c>
      <c r="AV81" s="6">
        <v>29.97</v>
      </c>
      <c r="AW81" s="6">
        <v>29.97</v>
      </c>
      <c r="AX81" s="6">
        <v>29.99</v>
      </c>
      <c r="AY81" s="6">
        <v>29.99</v>
      </c>
      <c r="AZ81" s="6">
        <v>29.99</v>
      </c>
      <c r="BA81" s="6">
        <v>29.99</v>
      </c>
      <c r="BB81" s="6">
        <v>29.98</v>
      </c>
      <c r="BC81" s="6">
        <v>29.98</v>
      </c>
      <c r="BD81" s="6">
        <v>29.98</v>
      </c>
      <c r="BE81" s="6">
        <v>29.99</v>
      </c>
      <c r="BF81" s="6">
        <v>29.98</v>
      </c>
      <c r="BG81" s="6">
        <v>29.98</v>
      </c>
      <c r="BH81" s="6">
        <v>29.98</v>
      </c>
      <c r="BI81" s="6">
        <v>29.99</v>
      </c>
      <c r="BJ81" s="6">
        <v>29.98</v>
      </c>
      <c r="BK81" s="6">
        <v>29.98</v>
      </c>
      <c r="BL81" s="6">
        <v>29.98</v>
      </c>
      <c r="BM81" s="6">
        <v>29.98</v>
      </c>
      <c r="BN81" s="6">
        <v>29.97</v>
      </c>
      <c r="BO81" s="6">
        <v>29.96</v>
      </c>
      <c r="BP81" s="6">
        <v>29.96</v>
      </c>
      <c r="BQ81" s="6">
        <v>29.96</v>
      </c>
      <c r="BR81" s="6">
        <v>29.94</v>
      </c>
      <c r="BS81" s="6">
        <v>29.97</v>
      </c>
      <c r="BT81" s="6">
        <v>29.97</v>
      </c>
      <c r="BU81" s="6">
        <v>29.97</v>
      </c>
      <c r="BV81" s="6">
        <v>29.98</v>
      </c>
      <c r="BW81" s="6">
        <v>29.99</v>
      </c>
    </row>
    <row r="82" spans="1:75" x14ac:dyDescent="0.3">
      <c r="A82" s="1" t="s">
        <v>97</v>
      </c>
      <c r="B82" s="1" t="s">
        <v>86</v>
      </c>
      <c r="C82" s="5">
        <v>0</v>
      </c>
      <c r="D82" s="6">
        <v>3.8653658536585001</v>
      </c>
      <c r="E82" s="6">
        <v>3.8653658536585001</v>
      </c>
      <c r="F82" s="6">
        <v>3.8653658536585001</v>
      </c>
      <c r="G82" s="6">
        <v>3.94</v>
      </c>
      <c r="H82" s="6">
        <v>3.94</v>
      </c>
      <c r="I82" s="6">
        <v>3.94</v>
      </c>
      <c r="J82" s="6">
        <v>3.94</v>
      </c>
      <c r="K82" s="6">
        <v>3.94</v>
      </c>
      <c r="L82" s="6">
        <v>3.94</v>
      </c>
      <c r="M82" s="6">
        <v>3.94</v>
      </c>
      <c r="N82" s="6">
        <v>3.92</v>
      </c>
      <c r="O82" s="6">
        <v>3.92</v>
      </c>
      <c r="P82" s="6">
        <v>3.92</v>
      </c>
      <c r="Q82" s="6">
        <v>3.92</v>
      </c>
      <c r="R82" s="6">
        <v>3.92</v>
      </c>
      <c r="S82" s="6">
        <v>3.92</v>
      </c>
      <c r="T82" s="6">
        <v>3.92</v>
      </c>
      <c r="U82" s="6">
        <v>3.92</v>
      </c>
      <c r="V82" s="6">
        <v>3.92</v>
      </c>
      <c r="W82" s="6">
        <v>4.3099999999999996</v>
      </c>
      <c r="X82" s="6">
        <v>4.57</v>
      </c>
      <c r="Y82" s="6">
        <v>4.72</v>
      </c>
      <c r="Z82" s="6">
        <v>4.79</v>
      </c>
      <c r="AA82" s="6">
        <v>4.8</v>
      </c>
      <c r="AB82" s="6">
        <v>4.8099999999999996</v>
      </c>
      <c r="AC82" s="6">
        <v>4.8099999999999996</v>
      </c>
      <c r="AD82" s="6">
        <v>5.13</v>
      </c>
      <c r="AE82" s="6">
        <v>5.63</v>
      </c>
      <c r="AF82" s="6">
        <v>5.81</v>
      </c>
      <c r="AG82" s="6">
        <v>5.83</v>
      </c>
      <c r="AH82" s="6">
        <v>5.83</v>
      </c>
      <c r="AI82" s="6">
        <v>5.85</v>
      </c>
      <c r="AJ82" s="6">
        <v>5.85</v>
      </c>
      <c r="AK82" s="6">
        <v>5.85</v>
      </c>
      <c r="AL82" s="6">
        <v>5.88</v>
      </c>
      <c r="AM82" s="6">
        <v>5.88</v>
      </c>
      <c r="AN82" s="6">
        <v>5.89</v>
      </c>
      <c r="AO82" s="6">
        <v>5.89</v>
      </c>
      <c r="AP82" s="6">
        <v>5.89</v>
      </c>
      <c r="AQ82" s="6">
        <v>5.89</v>
      </c>
      <c r="AR82" s="6">
        <v>5.89</v>
      </c>
      <c r="AS82" s="6">
        <v>5.89</v>
      </c>
      <c r="AT82" s="6">
        <v>5.89</v>
      </c>
      <c r="AU82" s="6">
        <v>5.89</v>
      </c>
      <c r="AV82" s="6">
        <v>5.89</v>
      </c>
      <c r="AW82" s="6">
        <v>5.89</v>
      </c>
      <c r="AX82" s="6">
        <v>5.89</v>
      </c>
      <c r="AY82" s="6">
        <v>5.89</v>
      </c>
      <c r="AZ82" s="6">
        <v>5.89</v>
      </c>
      <c r="BA82" s="6">
        <v>5.89</v>
      </c>
      <c r="BB82" s="6">
        <v>5.89</v>
      </c>
      <c r="BC82" s="6">
        <v>5.89</v>
      </c>
      <c r="BD82" s="6">
        <v>5.89</v>
      </c>
      <c r="BE82" s="6">
        <v>5.89</v>
      </c>
      <c r="BF82" s="6">
        <v>5.89</v>
      </c>
      <c r="BG82" s="6">
        <v>5.89</v>
      </c>
      <c r="BH82" s="6">
        <v>5.89</v>
      </c>
      <c r="BI82" s="6">
        <v>5.89</v>
      </c>
      <c r="BJ82" s="6">
        <v>5.89</v>
      </c>
      <c r="BK82" s="6">
        <v>5.89</v>
      </c>
      <c r="BL82" s="6">
        <v>5.89</v>
      </c>
      <c r="BM82" s="6">
        <v>5.89</v>
      </c>
      <c r="BN82" s="6">
        <v>5.88</v>
      </c>
      <c r="BO82" s="6">
        <v>5.88</v>
      </c>
      <c r="BP82" s="6">
        <v>5.88</v>
      </c>
      <c r="BQ82" s="6">
        <v>5.88</v>
      </c>
      <c r="BR82" s="6">
        <v>5.88</v>
      </c>
      <c r="BS82" s="6">
        <v>5.88</v>
      </c>
      <c r="BT82" s="6">
        <v>5.88</v>
      </c>
      <c r="BU82" s="6">
        <v>6.53</v>
      </c>
      <c r="BV82" s="6">
        <v>6.95</v>
      </c>
      <c r="BW82" s="6">
        <v>7.11</v>
      </c>
    </row>
    <row r="83" spans="1:75" x14ac:dyDescent="0.3">
      <c r="A83" s="1"/>
      <c r="B83" s="1"/>
      <c r="C83" s="5"/>
      <c r="D83" s="6">
        <f t="shared" ref="D83:AI83" si="2">SUM(D6:D82)</f>
        <v>1065.8660336817647</v>
      </c>
      <c r="E83" s="6">
        <f t="shared" si="2"/>
        <v>1066.084367015098</v>
      </c>
      <c r="F83" s="6">
        <f t="shared" si="2"/>
        <v>1066.2027443130485</v>
      </c>
      <c r="G83" s="6">
        <f t="shared" si="2"/>
        <v>1066.6496793310885</v>
      </c>
      <c r="H83" s="6">
        <f t="shared" si="2"/>
        <v>1071.1299999999999</v>
      </c>
      <c r="I83" s="6">
        <f t="shared" si="2"/>
        <v>1066.4499999999998</v>
      </c>
      <c r="J83" s="6">
        <f t="shared" si="2"/>
        <v>1066.52</v>
      </c>
      <c r="K83" s="6">
        <f t="shared" si="2"/>
        <v>1065.8088093252718</v>
      </c>
      <c r="L83" s="6">
        <f t="shared" si="2"/>
        <v>1066.4356329849008</v>
      </c>
      <c r="M83" s="6">
        <f t="shared" si="2"/>
        <v>1066.2717653890818</v>
      </c>
      <c r="N83" s="6">
        <f t="shared" si="2"/>
        <v>1067.2377540038135</v>
      </c>
      <c r="O83" s="6">
        <f t="shared" si="2"/>
        <v>1067.9999999999998</v>
      </c>
      <c r="P83" s="6">
        <f t="shared" si="2"/>
        <v>1067.4099999999996</v>
      </c>
      <c r="Q83" s="6">
        <f t="shared" si="2"/>
        <v>1067.4099999999996</v>
      </c>
      <c r="R83" s="6">
        <f t="shared" si="2"/>
        <v>1030.6621099346653</v>
      </c>
      <c r="S83" s="6">
        <f t="shared" si="2"/>
        <v>1030.5911143373341</v>
      </c>
      <c r="T83" s="6">
        <f t="shared" si="2"/>
        <v>1030.6144476706675</v>
      </c>
      <c r="U83" s="6">
        <f t="shared" si="2"/>
        <v>1031.2899999999995</v>
      </c>
      <c r="V83" s="6">
        <f t="shared" si="2"/>
        <v>1031.1499999999994</v>
      </c>
      <c r="W83" s="6">
        <f t="shared" si="2"/>
        <v>1027.4399999999994</v>
      </c>
      <c r="X83" s="6">
        <f t="shared" si="2"/>
        <v>1027.7999999999995</v>
      </c>
      <c r="Y83" s="6">
        <f t="shared" si="2"/>
        <v>1028.6642682926827</v>
      </c>
      <c r="Z83" s="6">
        <f t="shared" si="2"/>
        <v>1034.6142682926825</v>
      </c>
      <c r="AA83" s="6">
        <f t="shared" si="2"/>
        <v>1030.4942682926824</v>
      </c>
      <c r="AB83" s="6">
        <f t="shared" si="2"/>
        <v>1032.2251600962941</v>
      </c>
      <c r="AC83" s="6">
        <f t="shared" si="2"/>
        <v>1031.0099999999995</v>
      </c>
      <c r="AD83" s="6">
        <f t="shared" si="2"/>
        <v>1036.3799999999997</v>
      </c>
      <c r="AE83" s="6">
        <f t="shared" si="2"/>
        <v>1039.7099999999996</v>
      </c>
      <c r="AF83" s="6">
        <f t="shared" si="2"/>
        <v>1037.0799999999995</v>
      </c>
      <c r="AG83" s="6">
        <f t="shared" si="2"/>
        <v>1042.1099999999994</v>
      </c>
      <c r="AH83" s="6">
        <f t="shared" si="2"/>
        <v>1042.2699999999995</v>
      </c>
      <c r="AI83" s="6">
        <f t="shared" si="2"/>
        <v>1042.1999999999996</v>
      </c>
      <c r="AJ83" s="6">
        <f t="shared" ref="AJ83:BO83" si="3">SUM(AJ6:AJ82)</f>
        <v>1041.8599999999994</v>
      </c>
      <c r="AK83" s="6">
        <f t="shared" si="3"/>
        <v>1040.8199999999995</v>
      </c>
      <c r="AL83" s="6">
        <f t="shared" si="3"/>
        <v>1040.8754216867467</v>
      </c>
      <c r="AM83" s="6">
        <f t="shared" si="3"/>
        <v>1041.1254216867467</v>
      </c>
      <c r="AN83" s="6">
        <f t="shared" si="3"/>
        <v>1042.1222152266505</v>
      </c>
      <c r="AO83" s="6">
        <f t="shared" si="3"/>
        <v>1041.2254216867466</v>
      </c>
      <c r="AP83" s="6">
        <f t="shared" si="3"/>
        <v>1041.4099999999996</v>
      </c>
      <c r="AQ83" s="6">
        <f t="shared" si="3"/>
        <v>1041.5799999999997</v>
      </c>
      <c r="AR83" s="6">
        <f t="shared" si="3"/>
        <v>1042.0899999999997</v>
      </c>
      <c r="AS83" s="6">
        <f t="shared" si="3"/>
        <v>1041.7999999999997</v>
      </c>
      <c r="AT83" s="6">
        <f t="shared" si="3"/>
        <v>1041.8099999999997</v>
      </c>
      <c r="AU83" s="6">
        <f t="shared" si="3"/>
        <v>1041.9651470588237</v>
      </c>
      <c r="AV83" s="6">
        <f t="shared" si="3"/>
        <v>1042.0999999999997</v>
      </c>
      <c r="AW83" s="6">
        <f t="shared" si="3"/>
        <v>1043.0892361947708</v>
      </c>
      <c r="AX83" s="6">
        <f t="shared" si="3"/>
        <v>1088.112058823529</v>
      </c>
      <c r="AY83" s="6">
        <f t="shared" si="3"/>
        <v>1045.3799999999997</v>
      </c>
      <c r="AZ83" s="6">
        <f t="shared" si="3"/>
        <v>1045.3799999999997</v>
      </c>
      <c r="BA83" s="6">
        <f t="shared" si="3"/>
        <v>1045.6299999999997</v>
      </c>
      <c r="BB83" s="6">
        <f t="shared" si="3"/>
        <v>1045.1799999999996</v>
      </c>
      <c r="BC83" s="6">
        <f t="shared" si="3"/>
        <v>1043.6099999999997</v>
      </c>
      <c r="BD83" s="6">
        <f t="shared" si="3"/>
        <v>1044.7015848744495</v>
      </c>
      <c r="BE83" s="6">
        <f t="shared" si="3"/>
        <v>1043.5499999999997</v>
      </c>
      <c r="BF83" s="6">
        <f t="shared" si="3"/>
        <v>1043.8499999999997</v>
      </c>
      <c r="BG83" s="6">
        <f t="shared" si="3"/>
        <v>1043.8799999999997</v>
      </c>
      <c r="BH83" s="6">
        <f t="shared" si="3"/>
        <v>1043.8799999999997</v>
      </c>
      <c r="BI83" s="6">
        <f t="shared" si="3"/>
        <v>1043.4299999999996</v>
      </c>
      <c r="BJ83" s="6">
        <f t="shared" si="3"/>
        <v>1042.5799999999995</v>
      </c>
      <c r="BK83" s="6">
        <f t="shared" si="3"/>
        <v>1042.0999999999995</v>
      </c>
      <c r="BL83" s="6">
        <f t="shared" si="3"/>
        <v>1041.4399999999998</v>
      </c>
      <c r="BM83" s="6">
        <f t="shared" si="3"/>
        <v>1041.5099999999998</v>
      </c>
      <c r="BN83" s="6">
        <f t="shared" si="3"/>
        <v>1033.5499999999997</v>
      </c>
      <c r="BO83" s="6">
        <f t="shared" si="3"/>
        <v>1041.7899999999997</v>
      </c>
      <c r="BP83" s="6">
        <f t="shared" ref="BP83" si="4">SUM(BP6:BP82)</f>
        <v>1041.7499999999998</v>
      </c>
      <c r="BQ83" s="6">
        <f t="shared" ref="BQ83:BV83" si="5">SUM(BQ6:BQ82)</f>
        <v>1042.0542200831785</v>
      </c>
      <c r="BR83" s="6">
        <f t="shared" si="5"/>
        <v>1042.2010038484664</v>
      </c>
      <c r="BS83" s="6">
        <f t="shared" si="5"/>
        <v>1041.5499999999997</v>
      </c>
      <c r="BT83" s="6">
        <f t="shared" si="5"/>
        <v>1042.1699999999996</v>
      </c>
      <c r="BU83" s="6">
        <f t="shared" si="5"/>
        <v>1042.8699999999997</v>
      </c>
      <c r="BV83" s="6">
        <f t="shared" si="5"/>
        <v>1075.6080555555557</v>
      </c>
      <c r="BW83" s="6">
        <f>SUM(BW6:BW82)</f>
        <v>1075.2680555555555</v>
      </c>
    </row>
    <row r="84" spans="1:75" x14ac:dyDescent="0.3">
      <c r="A84" s="1"/>
      <c r="B84" s="1"/>
      <c r="C84" s="1"/>
      <c r="D84" s="7">
        <f t="shared" ref="D84:BO84" si="6">$BY$6/D83-1</f>
        <v>8.8210165036537447E-3</v>
      </c>
      <c r="E84" s="7">
        <f t="shared" si="6"/>
        <v>8.6144106644867602E-3</v>
      </c>
      <c r="F84" s="7">
        <f t="shared" si="6"/>
        <v>8.5024272267726353E-3</v>
      </c>
      <c r="G84" s="7">
        <f t="shared" si="6"/>
        <v>8.0798563872177542E-3</v>
      </c>
      <c r="H84" s="7">
        <f t="shared" si="6"/>
        <v>3.8632617474589903E-3</v>
      </c>
      <c r="I84" s="7">
        <f t="shared" si="6"/>
        <v>8.2686066440580408E-3</v>
      </c>
      <c r="J84" s="7">
        <f t="shared" si="6"/>
        <v>8.2024299174470183E-3</v>
      </c>
      <c r="K84" s="7">
        <f t="shared" si="6"/>
        <v>8.8751811277221204E-3</v>
      </c>
      <c r="L84" s="7">
        <f t="shared" si="6"/>
        <v>8.2821900332916698E-3</v>
      </c>
      <c r="M84" s="7">
        <f t="shared" si="6"/>
        <v>8.4371456306835402E-3</v>
      </c>
      <c r="N84" s="7">
        <f t="shared" si="6"/>
        <v>7.5243791944352711E-3</v>
      </c>
      <c r="O84" s="7">
        <f t="shared" si="6"/>
        <v>6.8052954640034358E-3</v>
      </c>
      <c r="P84" s="7">
        <f t="shared" si="6"/>
        <v>7.3617968311670001E-3</v>
      </c>
      <c r="Q84" s="7">
        <f t="shared" si="6"/>
        <v>7.3617968311670001E-3</v>
      </c>
      <c r="R84" s="7">
        <f t="shared" si="6"/>
        <v>4.3278922540111564E-2</v>
      </c>
      <c r="S84" s="7">
        <f t="shared" si="6"/>
        <v>4.3350792178087572E-2</v>
      </c>
      <c r="T84" s="7">
        <f t="shared" si="6"/>
        <v>4.3327170491168188E-2</v>
      </c>
      <c r="U84" s="7">
        <f t="shared" si="6"/>
        <v>4.2643733145435458E-2</v>
      </c>
      <c r="V84" s="7">
        <f t="shared" si="6"/>
        <v>4.2785293658106127E-2</v>
      </c>
      <c r="W84" s="7">
        <f t="shared" si="6"/>
        <v>4.655070423144525E-2</v>
      </c>
      <c r="X84" s="7">
        <f t="shared" si="6"/>
        <v>4.6184136559209943E-2</v>
      </c>
      <c r="Y84" s="7">
        <f t="shared" si="6"/>
        <v>4.5305148335931911E-2</v>
      </c>
      <c r="Z84" s="7">
        <f t="shared" si="6"/>
        <v>3.9293665773583175E-2</v>
      </c>
      <c r="AA84" s="7">
        <f t="shared" si="6"/>
        <v>4.3448846481265901E-2</v>
      </c>
      <c r="AB84" s="7">
        <f t="shared" si="6"/>
        <v>4.1699134184295605E-2</v>
      </c>
      <c r="AC84" s="7">
        <f t="shared" si="6"/>
        <v>4.292689261554794E-2</v>
      </c>
      <c r="AD84" s="7">
        <f t="shared" si="6"/>
        <v>3.752296991022197E-2</v>
      </c>
      <c r="AE84" s="7">
        <f t="shared" si="6"/>
        <v>3.4199974565557678E-2</v>
      </c>
      <c r="AF84" s="7">
        <f t="shared" si="6"/>
        <v>3.6822670917919575E-2</v>
      </c>
      <c r="AG84" s="7">
        <f t="shared" si="6"/>
        <v>3.1818191511026717E-2</v>
      </c>
      <c r="AH84" s="7">
        <f t="shared" si="6"/>
        <v>3.1659795979502414E-2</v>
      </c>
      <c r="AI84" s="7">
        <f t="shared" si="6"/>
        <v>3.1729088040257203E-2</v>
      </c>
      <c r="AJ84" s="7">
        <f t="shared" si="6"/>
        <v>3.2065781924208725E-2</v>
      </c>
      <c r="AK84" s="7">
        <f t="shared" si="6"/>
        <v>3.3097034603059239E-2</v>
      </c>
      <c r="AL84" s="7">
        <f t="shared" si="6"/>
        <v>3.3042027078586722E-2</v>
      </c>
      <c r="AM84" s="7">
        <f t="shared" si="6"/>
        <v>3.2793968101838988E-2</v>
      </c>
      <c r="AN84" s="7">
        <f t="shared" si="6"/>
        <v>3.1806097062901717E-2</v>
      </c>
      <c r="AO84" s="7">
        <f t="shared" si="6"/>
        <v>3.2694777864394675E-2</v>
      </c>
      <c r="AP84" s="7">
        <f t="shared" si="6"/>
        <v>3.2511744227111228E-2</v>
      </c>
      <c r="AQ84" s="7">
        <f t="shared" si="6"/>
        <v>3.2343224289594463E-2</v>
      </c>
      <c r="AR84" s="7">
        <f t="shared" si="6"/>
        <v>3.1837994372420741E-2</v>
      </c>
      <c r="AS84" s="7">
        <f t="shared" si="6"/>
        <v>3.2125221305006502E-2</v>
      </c>
      <c r="AT84" s="7">
        <f t="shared" si="6"/>
        <v>3.21153142660906E-2</v>
      </c>
      <c r="AU84" s="7">
        <f t="shared" si="6"/>
        <v>3.196163383270223E-2</v>
      </c>
      <c r="AV84" s="7">
        <f t="shared" si="6"/>
        <v>3.1828092846709399E-2</v>
      </c>
      <c r="AW84" s="7">
        <f t="shared" si="6"/>
        <v>3.0849536400331612E-2</v>
      </c>
      <c r="AX84" s="7">
        <f t="shared" si="6"/>
        <v>-1.1803934313401876E-2</v>
      </c>
      <c r="AY84" s="7">
        <f t="shared" si="6"/>
        <v>2.8590613514277941E-2</v>
      </c>
      <c r="AZ84" s="7">
        <f t="shared" si="6"/>
        <v>2.8590613514277941E-2</v>
      </c>
      <c r="BA84" s="7">
        <f t="shared" si="6"/>
        <v>2.8344687466461238E-2</v>
      </c>
      <c r="BB84" s="7">
        <f t="shared" si="6"/>
        <v>2.8787439058875819E-2</v>
      </c>
      <c r="BC84" s="7">
        <f t="shared" si="6"/>
        <v>3.0335140095970603E-2</v>
      </c>
      <c r="BD84" s="7">
        <f t="shared" si="6"/>
        <v>2.9258566392219576E-2</v>
      </c>
      <c r="BE84" s="7">
        <f t="shared" si="6"/>
        <v>3.0394380293762513E-2</v>
      </c>
      <c r="BF84" s="7">
        <f t="shared" si="6"/>
        <v>3.009824740676903E-2</v>
      </c>
      <c r="BG84" s="7">
        <f t="shared" si="6"/>
        <v>3.0068643479667978E-2</v>
      </c>
      <c r="BH84" s="7">
        <f t="shared" si="6"/>
        <v>3.0068643479667978E-2</v>
      </c>
      <c r="BI84" s="7">
        <f t="shared" si="6"/>
        <v>3.0512881128159863E-2</v>
      </c>
      <c r="BJ84" s="7">
        <f t="shared" si="6"/>
        <v>3.1353042985244439E-2</v>
      </c>
      <c r="BK84" s="7">
        <f t="shared" si="6"/>
        <v>3.1828092846709621E-2</v>
      </c>
      <c r="BL84" s="7">
        <f t="shared" si="6"/>
        <v>3.2482001416841877E-2</v>
      </c>
      <c r="BM84" s="7">
        <f t="shared" si="6"/>
        <v>3.241260818960523E-2</v>
      </c>
      <c r="BN84" s="7">
        <f t="shared" si="6"/>
        <v>4.0363848440380989E-2</v>
      </c>
      <c r="BO84" s="7">
        <f t="shared" si="6"/>
        <v>3.2135128534115154E-2</v>
      </c>
      <c r="BP84" s="7">
        <f t="shared" ref="BP84:BV84" si="7">$BY$6/BP83-1</f>
        <v>3.2174759352585403E-2</v>
      </c>
      <c r="BQ84" s="7">
        <f t="shared" si="7"/>
        <v>3.1873423505473397E-2</v>
      </c>
      <c r="BR84" s="7">
        <f t="shared" si="7"/>
        <v>3.1728094278344221E-2</v>
      </c>
      <c r="BS84" s="7">
        <f t="shared" si="7"/>
        <v>3.2372959104753241E-2</v>
      </c>
      <c r="BT84" s="7">
        <f t="shared" si="7"/>
        <v>3.1758787487219831E-2</v>
      </c>
      <c r="BU84" s="7">
        <f t="shared" si="7"/>
        <v>3.1066245606409026E-2</v>
      </c>
      <c r="BV84" s="7">
        <f t="shared" si="7"/>
        <v>-3.1610027299822097E-4</v>
      </c>
      <c r="BW84" s="7">
        <f>$BY$6/BW83-1</f>
        <v>0</v>
      </c>
    </row>
  </sheetData>
  <mergeCells count="1">
    <mergeCell ref="A3:BW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A84"/>
  <sheetViews>
    <sheetView rightToLeft="1" topLeftCell="AZ1" zoomScale="70" zoomScaleNormal="70" workbookViewId="0">
      <selection activeCell="BX3" sqref="BX3"/>
    </sheetView>
  </sheetViews>
  <sheetFormatPr defaultRowHeight="14" x14ac:dyDescent="0.3"/>
  <cols>
    <col min="1" max="1" width="11.25" bestFit="1" customWidth="1"/>
    <col min="2" max="2" width="64.83203125" bestFit="1" customWidth="1"/>
    <col min="3" max="3" width="13.83203125" bestFit="1" customWidth="1"/>
    <col min="4" max="6" width="10.4140625" bestFit="1" customWidth="1"/>
    <col min="23" max="23" width="8.75" customWidth="1"/>
    <col min="24" max="26" width="10.4140625" customWidth="1"/>
    <col min="27" max="27" width="10.4140625" bestFit="1" customWidth="1"/>
    <col min="72" max="72" width="8.75" customWidth="1"/>
    <col min="73" max="73" width="10.4140625" bestFit="1" customWidth="1"/>
    <col min="74" max="74" width="10.4140625" customWidth="1"/>
    <col min="75" max="75" width="10.4140625" bestFit="1" customWidth="1"/>
  </cols>
  <sheetData>
    <row r="2" spans="1:79" x14ac:dyDescent="0.3">
      <c r="B2">
        <v>1</v>
      </c>
      <c r="C2">
        <v>2</v>
      </c>
      <c r="D2">
        <v>3</v>
      </c>
      <c r="E2">
        <v>4</v>
      </c>
      <c r="F2">
        <v>5</v>
      </c>
      <c r="G2">
        <v>6</v>
      </c>
      <c r="H2">
        <v>7</v>
      </c>
      <c r="I2">
        <v>8</v>
      </c>
      <c r="J2">
        <v>9</v>
      </c>
      <c r="K2">
        <v>10</v>
      </c>
      <c r="L2">
        <v>11</v>
      </c>
      <c r="M2">
        <v>12</v>
      </c>
      <c r="N2">
        <v>13</v>
      </c>
      <c r="O2">
        <v>14</v>
      </c>
      <c r="P2">
        <v>15</v>
      </c>
      <c r="Q2">
        <v>16</v>
      </c>
      <c r="R2">
        <v>17</v>
      </c>
      <c r="S2">
        <v>18</v>
      </c>
      <c r="T2">
        <v>19</v>
      </c>
      <c r="U2">
        <v>20</v>
      </c>
      <c r="V2">
        <v>21</v>
      </c>
      <c r="W2">
        <v>22</v>
      </c>
      <c r="X2">
        <v>23</v>
      </c>
      <c r="Y2">
        <v>24</v>
      </c>
      <c r="Z2">
        <v>25</v>
      </c>
      <c r="AA2">
        <v>26</v>
      </c>
      <c r="AB2">
        <v>27</v>
      </c>
      <c r="AC2">
        <v>28</v>
      </c>
      <c r="AD2">
        <v>29</v>
      </c>
      <c r="AE2">
        <v>30</v>
      </c>
      <c r="AF2">
        <v>31</v>
      </c>
      <c r="AG2">
        <v>32</v>
      </c>
      <c r="AH2">
        <v>33</v>
      </c>
      <c r="AI2">
        <v>34</v>
      </c>
      <c r="AJ2">
        <v>35</v>
      </c>
      <c r="AK2">
        <v>36</v>
      </c>
      <c r="AL2">
        <v>37</v>
      </c>
      <c r="AM2">
        <v>38</v>
      </c>
      <c r="AN2">
        <v>39</v>
      </c>
      <c r="AO2">
        <v>40</v>
      </c>
      <c r="AP2">
        <v>41</v>
      </c>
      <c r="AQ2">
        <v>42</v>
      </c>
      <c r="AR2">
        <v>43</v>
      </c>
      <c r="AS2">
        <v>44</v>
      </c>
      <c r="AT2">
        <v>45</v>
      </c>
      <c r="AU2">
        <v>46</v>
      </c>
      <c r="AV2">
        <v>47</v>
      </c>
      <c r="AW2">
        <v>48</v>
      </c>
      <c r="AX2">
        <v>49</v>
      </c>
      <c r="AY2">
        <v>50</v>
      </c>
      <c r="AZ2">
        <v>51</v>
      </c>
      <c r="BA2">
        <v>52</v>
      </c>
      <c r="BB2">
        <v>53</v>
      </c>
      <c r="BC2">
        <v>54</v>
      </c>
      <c r="BD2">
        <v>55</v>
      </c>
      <c r="BE2">
        <v>56</v>
      </c>
      <c r="BF2">
        <v>57</v>
      </c>
      <c r="BG2">
        <v>58</v>
      </c>
      <c r="BH2">
        <v>59</v>
      </c>
      <c r="BI2">
        <v>60</v>
      </c>
      <c r="BJ2">
        <v>61</v>
      </c>
      <c r="BK2">
        <v>62</v>
      </c>
      <c r="BL2">
        <v>63</v>
      </c>
      <c r="BM2">
        <v>64</v>
      </c>
      <c r="BN2">
        <v>65</v>
      </c>
      <c r="BO2">
        <v>66</v>
      </c>
      <c r="BP2">
        <v>67</v>
      </c>
      <c r="BQ2">
        <v>68</v>
      </c>
      <c r="BR2">
        <v>69</v>
      </c>
      <c r="BS2">
        <v>70</v>
      </c>
      <c r="BT2">
        <v>71</v>
      </c>
      <c r="BU2">
        <v>72</v>
      </c>
      <c r="BV2">
        <v>73</v>
      </c>
      <c r="BW2">
        <v>74</v>
      </c>
    </row>
    <row r="3" spans="1:79" ht="14.5" x14ac:dyDescent="0.35">
      <c r="A3" s="2" t="s">
        <v>3</v>
      </c>
      <c r="B3" s="2" t="s">
        <v>4</v>
      </c>
      <c r="C3" s="2" t="s">
        <v>5</v>
      </c>
      <c r="D3" s="3">
        <f t="shared" ref="D3:BO3" si="0">E3-1</f>
        <v>45139</v>
      </c>
      <c r="E3" s="3">
        <f t="shared" si="0"/>
        <v>45140</v>
      </c>
      <c r="F3" s="3">
        <f t="shared" si="0"/>
        <v>45141</v>
      </c>
      <c r="G3" s="3">
        <f t="shared" si="0"/>
        <v>45142</v>
      </c>
      <c r="H3" s="3">
        <f t="shared" si="0"/>
        <v>45143</v>
      </c>
      <c r="I3" s="3">
        <f t="shared" si="0"/>
        <v>45144</v>
      </c>
      <c r="J3" s="3">
        <f t="shared" si="0"/>
        <v>45145</v>
      </c>
      <c r="K3" s="3">
        <f t="shared" si="0"/>
        <v>45146</v>
      </c>
      <c r="L3" s="3">
        <f t="shared" si="0"/>
        <v>45147</v>
      </c>
      <c r="M3" s="3">
        <f t="shared" si="0"/>
        <v>45148</v>
      </c>
      <c r="N3" s="3">
        <f t="shared" si="0"/>
        <v>45149</v>
      </c>
      <c r="O3" s="3">
        <f t="shared" si="0"/>
        <v>45150</v>
      </c>
      <c r="P3" s="3">
        <f t="shared" si="0"/>
        <v>45151</v>
      </c>
      <c r="Q3" s="3">
        <f t="shared" si="0"/>
        <v>45152</v>
      </c>
      <c r="R3" s="3">
        <f t="shared" si="0"/>
        <v>45153</v>
      </c>
      <c r="S3" s="3">
        <f t="shared" si="0"/>
        <v>45154</v>
      </c>
      <c r="T3" s="3">
        <f t="shared" si="0"/>
        <v>45155</v>
      </c>
      <c r="U3" s="3">
        <f t="shared" si="0"/>
        <v>45156</v>
      </c>
      <c r="V3" s="3">
        <f t="shared" si="0"/>
        <v>45157</v>
      </c>
      <c r="W3" s="3">
        <f t="shared" si="0"/>
        <v>45158</v>
      </c>
      <c r="X3" s="3">
        <f t="shared" si="0"/>
        <v>45159</v>
      </c>
      <c r="Y3" s="3">
        <f t="shared" si="0"/>
        <v>45160</v>
      </c>
      <c r="Z3" s="3">
        <f t="shared" si="0"/>
        <v>45161</v>
      </c>
      <c r="AA3" s="3">
        <f t="shared" si="0"/>
        <v>45162</v>
      </c>
      <c r="AB3" s="3">
        <f t="shared" si="0"/>
        <v>45163</v>
      </c>
      <c r="AC3" s="3">
        <f t="shared" si="0"/>
        <v>45164</v>
      </c>
      <c r="AD3" s="3">
        <f t="shared" si="0"/>
        <v>45165</v>
      </c>
      <c r="AE3" s="3">
        <f t="shared" si="0"/>
        <v>45166</v>
      </c>
      <c r="AF3" s="3">
        <f t="shared" si="0"/>
        <v>45167</v>
      </c>
      <c r="AG3" s="3">
        <f t="shared" si="0"/>
        <v>45168</v>
      </c>
      <c r="AH3" s="3">
        <f t="shared" si="0"/>
        <v>45169</v>
      </c>
      <c r="AI3" s="3">
        <f t="shared" si="0"/>
        <v>45170</v>
      </c>
      <c r="AJ3" s="3">
        <f t="shared" si="0"/>
        <v>45171</v>
      </c>
      <c r="AK3" s="3">
        <f t="shared" si="0"/>
        <v>45172</v>
      </c>
      <c r="AL3" s="3">
        <f t="shared" si="0"/>
        <v>45173</v>
      </c>
      <c r="AM3" s="3">
        <f t="shared" si="0"/>
        <v>45174</v>
      </c>
      <c r="AN3" s="3">
        <f t="shared" si="0"/>
        <v>45175</v>
      </c>
      <c r="AO3" s="3">
        <f t="shared" si="0"/>
        <v>45176</v>
      </c>
      <c r="AP3" s="3">
        <f t="shared" si="0"/>
        <v>45177</v>
      </c>
      <c r="AQ3" s="3">
        <f t="shared" si="0"/>
        <v>45178</v>
      </c>
      <c r="AR3" s="3">
        <f t="shared" si="0"/>
        <v>45179</v>
      </c>
      <c r="AS3" s="3">
        <f t="shared" si="0"/>
        <v>45180</v>
      </c>
      <c r="AT3" s="3">
        <f t="shared" si="0"/>
        <v>45181</v>
      </c>
      <c r="AU3" s="3">
        <f t="shared" si="0"/>
        <v>45182</v>
      </c>
      <c r="AV3" s="3">
        <f t="shared" si="0"/>
        <v>45183</v>
      </c>
      <c r="AW3" s="3">
        <f t="shared" si="0"/>
        <v>45184</v>
      </c>
      <c r="AX3" s="3">
        <f t="shared" si="0"/>
        <v>45185</v>
      </c>
      <c r="AY3" s="3">
        <f t="shared" si="0"/>
        <v>45186</v>
      </c>
      <c r="AZ3" s="3">
        <f t="shared" si="0"/>
        <v>45187</v>
      </c>
      <c r="BA3" s="3">
        <f t="shared" si="0"/>
        <v>45188</v>
      </c>
      <c r="BB3" s="3">
        <f t="shared" si="0"/>
        <v>45189</v>
      </c>
      <c r="BC3" s="3">
        <f t="shared" si="0"/>
        <v>45190</v>
      </c>
      <c r="BD3" s="3">
        <f t="shared" si="0"/>
        <v>45191</v>
      </c>
      <c r="BE3" s="3">
        <f t="shared" si="0"/>
        <v>45192</v>
      </c>
      <c r="BF3" s="3">
        <f t="shared" si="0"/>
        <v>45193</v>
      </c>
      <c r="BG3" s="3">
        <f t="shared" si="0"/>
        <v>45194</v>
      </c>
      <c r="BH3" s="3">
        <f t="shared" si="0"/>
        <v>45195</v>
      </c>
      <c r="BI3" s="3">
        <f t="shared" si="0"/>
        <v>45196</v>
      </c>
      <c r="BJ3" s="3">
        <f t="shared" si="0"/>
        <v>45197</v>
      </c>
      <c r="BK3" s="3">
        <f t="shared" si="0"/>
        <v>45198</v>
      </c>
      <c r="BL3" s="3">
        <f t="shared" si="0"/>
        <v>45199</v>
      </c>
      <c r="BM3" s="3">
        <f t="shared" si="0"/>
        <v>45200</v>
      </c>
      <c r="BN3" s="3">
        <f t="shared" si="0"/>
        <v>45201</v>
      </c>
      <c r="BO3" s="3">
        <f t="shared" si="0"/>
        <v>45202</v>
      </c>
      <c r="BP3" s="3">
        <f t="shared" ref="BP3:BU3" si="1">BQ3-1</f>
        <v>45203</v>
      </c>
      <c r="BQ3" s="3">
        <f t="shared" si="1"/>
        <v>45204</v>
      </c>
      <c r="BR3" s="3">
        <f t="shared" si="1"/>
        <v>45205</v>
      </c>
      <c r="BS3" s="3">
        <f t="shared" si="1"/>
        <v>45206</v>
      </c>
      <c r="BT3" s="3">
        <f t="shared" si="1"/>
        <v>45207</v>
      </c>
      <c r="BU3" s="3">
        <f t="shared" si="1"/>
        <v>45208</v>
      </c>
      <c r="BV3" s="3">
        <f>BW3-1</f>
        <v>45209</v>
      </c>
      <c r="BW3" s="3">
        <v>45210</v>
      </c>
      <c r="CA3" s="4" t="s">
        <v>101</v>
      </c>
    </row>
    <row r="4" spans="1:79" x14ac:dyDescent="0.3">
      <c r="A4" s="1" t="s">
        <v>87</v>
      </c>
      <c r="B4" s="1" t="s">
        <v>7</v>
      </c>
      <c r="C4" s="5">
        <v>7290000060880</v>
      </c>
      <c r="D4" s="6">
        <v>6.7</v>
      </c>
      <c r="E4" s="6">
        <v>6.7</v>
      </c>
      <c r="F4" s="6">
        <v>6.7</v>
      </c>
      <c r="G4" s="6">
        <v>6.7</v>
      </c>
      <c r="H4" s="6">
        <v>6.7</v>
      </c>
      <c r="I4" s="6">
        <v>6.7</v>
      </c>
      <c r="J4" s="6">
        <v>6.7</v>
      </c>
      <c r="K4" s="6">
        <v>6.7</v>
      </c>
      <c r="L4" s="6">
        <v>6.7</v>
      </c>
      <c r="M4" s="6">
        <v>6.7</v>
      </c>
      <c r="N4" s="6">
        <v>6.7</v>
      </c>
      <c r="O4" s="6">
        <v>6.7</v>
      </c>
      <c r="P4" s="6">
        <v>6.7</v>
      </c>
      <c r="Q4" s="6">
        <v>6.7</v>
      </c>
      <c r="R4" s="6">
        <v>6.7</v>
      </c>
      <c r="S4" s="6">
        <v>6.7</v>
      </c>
      <c r="T4" s="6">
        <v>6.7</v>
      </c>
      <c r="U4" s="6">
        <v>6.7</v>
      </c>
      <c r="V4" s="6">
        <v>6.7</v>
      </c>
      <c r="W4" s="6">
        <v>6.7</v>
      </c>
      <c r="X4" s="6">
        <v>5</v>
      </c>
      <c r="Y4" s="6">
        <v>5</v>
      </c>
      <c r="Z4" s="6">
        <v>5</v>
      </c>
      <c r="AA4" s="6">
        <v>5</v>
      </c>
      <c r="AB4" s="6">
        <v>5</v>
      </c>
      <c r="AC4" s="6">
        <v>5</v>
      </c>
      <c r="AD4" s="6">
        <v>5</v>
      </c>
      <c r="AE4" s="6">
        <v>5</v>
      </c>
      <c r="AF4" s="6">
        <v>5</v>
      </c>
      <c r="AG4" s="6">
        <v>5</v>
      </c>
      <c r="AH4" s="6">
        <v>5</v>
      </c>
      <c r="AI4" s="6">
        <v>5</v>
      </c>
      <c r="AJ4" s="6">
        <v>5</v>
      </c>
      <c r="AK4" s="6">
        <v>5</v>
      </c>
      <c r="AL4" s="6">
        <v>5</v>
      </c>
      <c r="AM4" s="6">
        <v>5</v>
      </c>
      <c r="AN4" s="6">
        <v>5</v>
      </c>
      <c r="AO4" s="6">
        <v>5</v>
      </c>
      <c r="AP4" s="6">
        <v>5</v>
      </c>
      <c r="AQ4" s="6">
        <v>5</v>
      </c>
      <c r="AR4" s="6">
        <v>5.2428571428571002</v>
      </c>
      <c r="AS4" s="6">
        <v>5</v>
      </c>
      <c r="AT4" s="6">
        <v>5</v>
      </c>
      <c r="AU4" s="6">
        <v>5</v>
      </c>
      <c r="AV4" s="6">
        <v>5</v>
      </c>
      <c r="AW4" s="6">
        <v>5</v>
      </c>
      <c r="AX4" s="6">
        <v>5.2428571428571002</v>
      </c>
      <c r="AY4" s="6">
        <v>5</v>
      </c>
      <c r="AZ4" s="6">
        <v>6.7</v>
      </c>
      <c r="BA4" s="6">
        <v>6.7</v>
      </c>
      <c r="BB4" s="6">
        <v>6.7</v>
      </c>
      <c r="BC4" s="6">
        <v>6.7</v>
      </c>
      <c r="BD4" s="6">
        <v>6.7</v>
      </c>
      <c r="BE4" s="6">
        <v>6.7</v>
      </c>
      <c r="BF4" s="6">
        <v>6.7</v>
      </c>
      <c r="BG4" s="6">
        <v>6.7</v>
      </c>
      <c r="BH4" s="6">
        <v>6.7</v>
      </c>
      <c r="BI4" s="6">
        <v>6.7</v>
      </c>
      <c r="BJ4" s="6">
        <v>6.7</v>
      </c>
      <c r="BK4" s="6">
        <v>6.7</v>
      </c>
      <c r="BL4" s="6">
        <v>6.7</v>
      </c>
      <c r="BM4" s="6">
        <v>6.7</v>
      </c>
      <c r="BN4" s="6">
        <v>6.7</v>
      </c>
      <c r="BO4" s="6">
        <v>6.7</v>
      </c>
      <c r="BP4" s="6">
        <v>6.7</v>
      </c>
      <c r="BQ4" s="6">
        <v>6.7</v>
      </c>
      <c r="BR4" s="6">
        <v>6.7</v>
      </c>
      <c r="BS4" s="6">
        <v>6.7</v>
      </c>
      <c r="BT4" s="6">
        <v>6.7</v>
      </c>
      <c r="BU4" s="6">
        <v>6.7</v>
      </c>
      <c r="BV4" s="6">
        <v>6.7</v>
      </c>
      <c r="BW4" s="6">
        <v>5.4857142857143</v>
      </c>
      <c r="CA4" s="1">
        <f>HLOOKUP('טבלה מסכמת  סלים'!D3,$D$3:$BW$84,81,FALSE)</f>
        <v>1075.0814285714284</v>
      </c>
    </row>
    <row r="5" spans="1:79" x14ac:dyDescent="0.3">
      <c r="A5" s="1" t="s">
        <v>87</v>
      </c>
      <c r="B5" s="1" t="s">
        <v>8</v>
      </c>
      <c r="C5" s="5">
        <v>7290000060781</v>
      </c>
      <c r="D5" s="6">
        <v>6.7</v>
      </c>
      <c r="E5" s="6">
        <v>6.7</v>
      </c>
      <c r="F5" s="6">
        <v>6.7</v>
      </c>
      <c r="G5" s="6">
        <v>6.7</v>
      </c>
      <c r="H5" s="6">
        <v>6.7</v>
      </c>
      <c r="I5" s="6">
        <v>6.7</v>
      </c>
      <c r="J5" s="6">
        <v>6.7</v>
      </c>
      <c r="K5" s="6">
        <v>6.7</v>
      </c>
      <c r="L5" s="6">
        <v>6.7</v>
      </c>
      <c r="M5" s="6">
        <v>6.7</v>
      </c>
      <c r="N5" s="6">
        <v>6.7</v>
      </c>
      <c r="O5" s="6">
        <v>6.7</v>
      </c>
      <c r="P5" s="6">
        <v>6.7</v>
      </c>
      <c r="Q5" s="6">
        <v>6.7</v>
      </c>
      <c r="R5" s="6">
        <v>6.7</v>
      </c>
      <c r="S5" s="6">
        <v>6.7</v>
      </c>
      <c r="T5" s="6">
        <v>6.7</v>
      </c>
      <c r="U5" s="6">
        <v>6.7</v>
      </c>
      <c r="V5" s="6">
        <v>6.7</v>
      </c>
      <c r="W5" s="6">
        <v>6.7</v>
      </c>
      <c r="X5" s="6">
        <v>5</v>
      </c>
      <c r="Y5" s="6">
        <v>5</v>
      </c>
      <c r="Z5" s="6">
        <v>5</v>
      </c>
      <c r="AA5" s="6">
        <v>5</v>
      </c>
      <c r="AB5" s="6">
        <v>5</v>
      </c>
      <c r="AC5" s="6">
        <v>5</v>
      </c>
      <c r="AD5" s="6">
        <v>5</v>
      </c>
      <c r="AE5" s="6">
        <v>5</v>
      </c>
      <c r="AF5" s="6">
        <v>5</v>
      </c>
      <c r="AG5" s="6">
        <v>5</v>
      </c>
      <c r="AH5" s="6">
        <v>5</v>
      </c>
      <c r="AI5" s="6">
        <v>5</v>
      </c>
      <c r="AJ5" s="6">
        <v>5</v>
      </c>
      <c r="AK5" s="6">
        <v>5</v>
      </c>
      <c r="AL5" s="6">
        <v>5</v>
      </c>
      <c r="AM5" s="6">
        <v>5</v>
      </c>
      <c r="AN5" s="6">
        <v>5</v>
      </c>
      <c r="AO5" s="6">
        <v>5</v>
      </c>
      <c r="AP5" s="6">
        <v>5</v>
      </c>
      <c r="AQ5" s="6">
        <v>5</v>
      </c>
      <c r="AR5" s="6">
        <v>5.2428571428571002</v>
      </c>
      <c r="AS5" s="6">
        <v>5</v>
      </c>
      <c r="AT5" s="6">
        <v>5</v>
      </c>
      <c r="AU5" s="6">
        <v>5</v>
      </c>
      <c r="AV5" s="6">
        <v>5</v>
      </c>
      <c r="AW5" s="6">
        <v>5</v>
      </c>
      <c r="AX5" s="6">
        <v>5.2428571428571002</v>
      </c>
      <c r="AY5" s="6">
        <v>5</v>
      </c>
      <c r="AZ5" s="6">
        <v>6.7</v>
      </c>
      <c r="BA5" s="6">
        <v>6.7</v>
      </c>
      <c r="BB5" s="6">
        <v>6.7</v>
      </c>
      <c r="BC5" s="6">
        <v>6.7</v>
      </c>
      <c r="BD5" s="6">
        <v>6.7</v>
      </c>
      <c r="BE5" s="6">
        <v>6.7</v>
      </c>
      <c r="BF5" s="6">
        <v>6.7</v>
      </c>
      <c r="BG5" s="6">
        <v>6.7</v>
      </c>
      <c r="BH5" s="6">
        <v>6.7</v>
      </c>
      <c r="BI5" s="6">
        <v>6.7</v>
      </c>
      <c r="BJ5" s="6">
        <v>6.7</v>
      </c>
      <c r="BK5" s="6">
        <v>6.7</v>
      </c>
      <c r="BL5" s="6">
        <v>6.7</v>
      </c>
      <c r="BM5" s="6">
        <v>6.7</v>
      </c>
      <c r="BN5" s="6">
        <v>6.7</v>
      </c>
      <c r="BO5" s="6">
        <v>6.7</v>
      </c>
      <c r="BP5" s="6">
        <v>6.7</v>
      </c>
      <c r="BQ5" s="6">
        <v>6.7</v>
      </c>
      <c r="BR5" s="6">
        <v>6.7</v>
      </c>
      <c r="BS5" s="6">
        <v>6.7</v>
      </c>
      <c r="BT5" s="6">
        <v>6.7</v>
      </c>
      <c r="BU5" s="6">
        <v>6.7</v>
      </c>
      <c r="BV5" s="6">
        <v>6.7</v>
      </c>
      <c r="BW5" s="6">
        <v>5.4857142857143</v>
      </c>
    </row>
    <row r="6" spans="1:79" x14ac:dyDescent="0.3">
      <c r="A6" s="1" t="s">
        <v>87</v>
      </c>
      <c r="B6" s="1" t="s">
        <v>9</v>
      </c>
      <c r="C6" s="5">
        <v>7290107871990</v>
      </c>
      <c r="D6" s="6">
        <v>6.7</v>
      </c>
      <c r="E6" s="6">
        <v>6.7</v>
      </c>
      <c r="F6" s="6">
        <v>6.7</v>
      </c>
      <c r="G6" s="6">
        <v>6.7</v>
      </c>
      <c r="H6" s="6">
        <v>6.7</v>
      </c>
      <c r="I6" s="6">
        <v>6.7</v>
      </c>
      <c r="J6" s="6">
        <v>6.7</v>
      </c>
      <c r="K6" s="6">
        <v>6.7</v>
      </c>
      <c r="L6" s="6">
        <v>6.7</v>
      </c>
      <c r="M6" s="6">
        <v>6.7</v>
      </c>
      <c r="N6" s="6">
        <v>6.7</v>
      </c>
      <c r="O6" s="6">
        <v>6.7</v>
      </c>
      <c r="P6" s="6">
        <v>6.7</v>
      </c>
      <c r="Q6" s="6">
        <v>6.7</v>
      </c>
      <c r="R6" s="6">
        <v>6.7</v>
      </c>
      <c r="S6" s="6">
        <v>6.7</v>
      </c>
      <c r="T6" s="6">
        <v>6.7</v>
      </c>
      <c r="U6" s="6">
        <v>6.7</v>
      </c>
      <c r="V6" s="6">
        <v>6.7</v>
      </c>
      <c r="W6" s="6">
        <v>6.7</v>
      </c>
      <c r="X6" s="6">
        <v>5</v>
      </c>
      <c r="Y6" s="6">
        <v>5</v>
      </c>
      <c r="Z6" s="6">
        <v>5</v>
      </c>
      <c r="AA6" s="6">
        <v>5</v>
      </c>
      <c r="AB6" s="6">
        <v>5</v>
      </c>
      <c r="AC6" s="6">
        <v>5</v>
      </c>
      <c r="AD6" s="6">
        <v>5</v>
      </c>
      <c r="AE6" s="6">
        <v>5</v>
      </c>
      <c r="AF6" s="6">
        <v>5</v>
      </c>
      <c r="AG6" s="6">
        <v>5</v>
      </c>
      <c r="AH6" s="6">
        <v>5</v>
      </c>
      <c r="AI6" s="6">
        <v>5</v>
      </c>
      <c r="AJ6" s="6">
        <v>5</v>
      </c>
      <c r="AK6" s="6">
        <v>5</v>
      </c>
      <c r="AL6" s="6">
        <v>5</v>
      </c>
      <c r="AM6" s="6">
        <v>5</v>
      </c>
      <c r="AN6" s="6">
        <v>5</v>
      </c>
      <c r="AO6" s="6">
        <v>5</v>
      </c>
      <c r="AP6" s="6">
        <v>5</v>
      </c>
      <c r="AQ6" s="6">
        <v>5</v>
      </c>
      <c r="AR6" s="6">
        <v>5.2428571428571002</v>
      </c>
      <c r="AS6" s="6">
        <v>5</v>
      </c>
      <c r="AT6" s="6">
        <v>5</v>
      </c>
      <c r="AU6" s="6">
        <v>5</v>
      </c>
      <c r="AV6" s="6">
        <v>5</v>
      </c>
      <c r="AW6" s="6">
        <v>5</v>
      </c>
      <c r="AX6" s="6">
        <v>5.2428571428571002</v>
      </c>
      <c r="AY6" s="6">
        <v>5</v>
      </c>
      <c r="AZ6" s="6">
        <v>6.7</v>
      </c>
      <c r="BA6" s="6">
        <v>6.7</v>
      </c>
      <c r="BB6" s="6">
        <v>6.7</v>
      </c>
      <c r="BC6" s="6">
        <v>6.7</v>
      </c>
      <c r="BD6" s="6">
        <v>6.7</v>
      </c>
      <c r="BE6" s="6">
        <v>6.7</v>
      </c>
      <c r="BF6" s="6">
        <v>6.7</v>
      </c>
      <c r="BG6" s="6">
        <v>6.7</v>
      </c>
      <c r="BH6" s="6">
        <v>6.7</v>
      </c>
      <c r="BI6" s="6">
        <v>6.7</v>
      </c>
      <c r="BJ6" s="6">
        <v>6.7</v>
      </c>
      <c r="BK6" s="6">
        <v>6.7</v>
      </c>
      <c r="BL6" s="6">
        <v>6.7</v>
      </c>
      <c r="BM6" s="6">
        <v>6.7</v>
      </c>
      <c r="BN6" s="6">
        <v>6.7</v>
      </c>
      <c r="BO6" s="6">
        <v>6.7</v>
      </c>
      <c r="BP6" s="6">
        <v>6.7</v>
      </c>
      <c r="BQ6" s="6">
        <v>6.7</v>
      </c>
      <c r="BR6" s="6">
        <v>6.7</v>
      </c>
      <c r="BS6" s="6">
        <v>6.7</v>
      </c>
      <c r="BT6" s="6">
        <v>6.7</v>
      </c>
      <c r="BU6" s="6">
        <v>6.7</v>
      </c>
      <c r="BV6" s="6">
        <v>6.7</v>
      </c>
      <c r="BW6" s="6">
        <v>5.4857142857143</v>
      </c>
    </row>
    <row r="7" spans="1:79" x14ac:dyDescent="0.3">
      <c r="A7" s="1" t="s">
        <v>87</v>
      </c>
      <c r="B7" s="1" t="s">
        <v>10</v>
      </c>
      <c r="C7" s="5">
        <v>8076802085738</v>
      </c>
      <c r="D7" s="6">
        <v>7.9</v>
      </c>
      <c r="E7" s="6">
        <v>7.9</v>
      </c>
      <c r="F7" s="6">
        <v>7.9</v>
      </c>
      <c r="G7" s="6">
        <v>7.9</v>
      </c>
      <c r="H7" s="6">
        <v>7.9</v>
      </c>
      <c r="I7" s="6">
        <v>7.9</v>
      </c>
      <c r="J7" s="6">
        <v>7.9</v>
      </c>
      <c r="K7" s="6">
        <v>7.9</v>
      </c>
      <c r="L7" s="6">
        <v>7.9</v>
      </c>
      <c r="M7" s="6">
        <v>7.9</v>
      </c>
      <c r="N7" s="6">
        <v>7.9</v>
      </c>
      <c r="O7" s="6">
        <v>7.9</v>
      </c>
      <c r="P7" s="6">
        <v>7.9</v>
      </c>
      <c r="Q7" s="6">
        <v>7.9</v>
      </c>
      <c r="R7" s="6">
        <v>7.9</v>
      </c>
      <c r="S7" s="6">
        <v>7.9</v>
      </c>
      <c r="T7" s="6">
        <v>7.9</v>
      </c>
      <c r="U7" s="6">
        <v>7.9</v>
      </c>
      <c r="V7" s="6">
        <v>7.9</v>
      </c>
      <c r="W7" s="6">
        <v>7.9</v>
      </c>
      <c r="X7" s="6">
        <v>7.9</v>
      </c>
      <c r="Y7" s="6">
        <v>7.9</v>
      </c>
      <c r="Z7" s="6">
        <v>7.9</v>
      </c>
      <c r="AA7" s="6">
        <v>7.9</v>
      </c>
      <c r="AB7" s="6">
        <v>7.9</v>
      </c>
      <c r="AC7" s="6">
        <v>7.9</v>
      </c>
      <c r="AD7" s="6">
        <v>7.9</v>
      </c>
      <c r="AE7" s="6">
        <v>7.9</v>
      </c>
      <c r="AF7" s="6">
        <v>7.9</v>
      </c>
      <c r="AG7" s="6">
        <v>7.9</v>
      </c>
      <c r="AH7" s="6">
        <v>7.9</v>
      </c>
      <c r="AI7" s="6">
        <v>7.9</v>
      </c>
      <c r="AJ7" s="6">
        <v>7.9</v>
      </c>
      <c r="AK7" s="6">
        <v>7.9</v>
      </c>
      <c r="AL7" s="6">
        <v>7.9</v>
      </c>
      <c r="AM7" s="6">
        <v>7.9</v>
      </c>
      <c r="AN7" s="6">
        <v>7.9</v>
      </c>
      <c r="AO7" s="6">
        <v>7.9</v>
      </c>
      <c r="AP7" s="6">
        <v>7.9</v>
      </c>
      <c r="AQ7" s="6">
        <v>7.9</v>
      </c>
      <c r="AR7" s="6">
        <v>7.9</v>
      </c>
      <c r="AS7" s="6">
        <v>7.9</v>
      </c>
      <c r="AT7" s="6">
        <v>7.9</v>
      </c>
      <c r="AU7" s="6">
        <v>7.9</v>
      </c>
      <c r="AV7" s="6">
        <v>7.9</v>
      </c>
      <c r="AW7" s="6">
        <v>7.9</v>
      </c>
      <c r="AX7" s="6">
        <v>7.9</v>
      </c>
      <c r="AY7" s="6">
        <v>7.9</v>
      </c>
      <c r="AZ7" s="6">
        <v>7.9</v>
      </c>
      <c r="BA7" s="6">
        <v>7.9</v>
      </c>
      <c r="BB7" s="6">
        <v>7.9</v>
      </c>
      <c r="BC7" s="6">
        <v>7.9</v>
      </c>
      <c r="BD7" s="6">
        <v>7.9</v>
      </c>
      <c r="BE7" s="6">
        <v>7.9</v>
      </c>
      <c r="BF7" s="6">
        <v>7.9</v>
      </c>
      <c r="BG7" s="6">
        <v>7.9</v>
      </c>
      <c r="BH7" s="6">
        <v>7.9</v>
      </c>
      <c r="BI7" s="6">
        <v>7.9</v>
      </c>
      <c r="BJ7" s="6">
        <v>7.9</v>
      </c>
      <c r="BK7" s="6">
        <v>7.9</v>
      </c>
      <c r="BL7" s="6">
        <v>7.9</v>
      </c>
      <c r="BM7" s="6">
        <v>7.9</v>
      </c>
      <c r="BN7" s="6">
        <v>7.9</v>
      </c>
      <c r="BO7" s="6">
        <v>7.9</v>
      </c>
      <c r="BP7" s="6">
        <v>7.9</v>
      </c>
      <c r="BQ7" s="6">
        <v>7.9</v>
      </c>
      <c r="BR7" s="6">
        <v>7.9</v>
      </c>
      <c r="BS7" s="6">
        <v>7.9</v>
      </c>
      <c r="BT7" s="6">
        <v>7.9</v>
      </c>
      <c r="BU7" s="6">
        <v>7.9</v>
      </c>
      <c r="BV7" s="6">
        <v>7.9</v>
      </c>
      <c r="BW7" s="6">
        <v>7.9</v>
      </c>
    </row>
    <row r="8" spans="1:79" x14ac:dyDescent="0.3">
      <c r="A8" s="1" t="s">
        <v>87</v>
      </c>
      <c r="B8" s="1" t="s">
        <v>11</v>
      </c>
      <c r="C8" s="5">
        <v>8076800195057</v>
      </c>
      <c r="D8" s="6">
        <v>7.9</v>
      </c>
      <c r="E8" s="6">
        <v>7.9</v>
      </c>
      <c r="F8" s="6">
        <v>7.9</v>
      </c>
      <c r="G8" s="6">
        <v>7.9</v>
      </c>
      <c r="H8" s="6">
        <v>7.9</v>
      </c>
      <c r="I8" s="6">
        <v>7.9</v>
      </c>
      <c r="J8" s="6">
        <v>7.9</v>
      </c>
      <c r="K8" s="6">
        <v>7.9</v>
      </c>
      <c r="L8" s="6">
        <v>7.9</v>
      </c>
      <c r="M8" s="6">
        <v>7.9</v>
      </c>
      <c r="N8" s="6">
        <v>7.9</v>
      </c>
      <c r="O8" s="6">
        <v>7.9</v>
      </c>
      <c r="P8" s="6">
        <v>7.9</v>
      </c>
      <c r="Q8" s="6">
        <v>7.9</v>
      </c>
      <c r="R8" s="6">
        <v>7.9</v>
      </c>
      <c r="S8" s="6">
        <v>7.9</v>
      </c>
      <c r="T8" s="6">
        <v>7.9</v>
      </c>
      <c r="U8" s="6">
        <v>7.9</v>
      </c>
      <c r="V8" s="6">
        <v>7.9</v>
      </c>
      <c r="W8" s="6">
        <v>7.9</v>
      </c>
      <c r="X8" s="6">
        <v>7.9</v>
      </c>
      <c r="Y8" s="6">
        <v>7.9</v>
      </c>
      <c r="Z8" s="6">
        <v>7.9</v>
      </c>
      <c r="AA8" s="6">
        <v>7.9</v>
      </c>
      <c r="AB8" s="6">
        <v>7.9</v>
      </c>
      <c r="AC8" s="6">
        <v>7.9</v>
      </c>
      <c r="AD8" s="6">
        <v>7.9</v>
      </c>
      <c r="AE8" s="6">
        <v>7.9</v>
      </c>
      <c r="AF8" s="6">
        <v>7.9</v>
      </c>
      <c r="AG8" s="6">
        <v>7.9</v>
      </c>
      <c r="AH8" s="6">
        <v>7.9</v>
      </c>
      <c r="AI8" s="6">
        <v>7.9</v>
      </c>
      <c r="AJ8" s="6">
        <v>7.9</v>
      </c>
      <c r="AK8" s="6">
        <v>7.9</v>
      </c>
      <c r="AL8" s="6">
        <v>7.9</v>
      </c>
      <c r="AM8" s="6">
        <v>7.9</v>
      </c>
      <c r="AN8" s="6">
        <v>7.9</v>
      </c>
      <c r="AO8" s="6">
        <v>7.9</v>
      </c>
      <c r="AP8" s="6">
        <v>7.9</v>
      </c>
      <c r="AQ8" s="6">
        <v>7.9</v>
      </c>
      <c r="AR8" s="6">
        <v>7.9</v>
      </c>
      <c r="AS8" s="6">
        <v>7.9</v>
      </c>
      <c r="AT8" s="6">
        <v>7.9</v>
      </c>
      <c r="AU8" s="6">
        <v>7.9</v>
      </c>
      <c r="AV8" s="6">
        <v>7.9</v>
      </c>
      <c r="AW8" s="6">
        <v>7.9</v>
      </c>
      <c r="AX8" s="6">
        <v>7.9</v>
      </c>
      <c r="AY8" s="6">
        <v>7.9</v>
      </c>
      <c r="AZ8" s="6">
        <v>7.9</v>
      </c>
      <c r="BA8" s="6">
        <v>7.9</v>
      </c>
      <c r="BB8" s="6">
        <v>7.9</v>
      </c>
      <c r="BC8" s="6">
        <v>7.9</v>
      </c>
      <c r="BD8" s="6">
        <v>7.9</v>
      </c>
      <c r="BE8" s="6">
        <v>7.9</v>
      </c>
      <c r="BF8" s="6">
        <v>7.9</v>
      </c>
      <c r="BG8" s="6">
        <v>7.9</v>
      </c>
      <c r="BH8" s="6">
        <v>7.9</v>
      </c>
      <c r="BI8" s="6">
        <v>7.9</v>
      </c>
      <c r="BJ8" s="6">
        <v>7.9</v>
      </c>
      <c r="BK8" s="6">
        <v>7.9</v>
      </c>
      <c r="BL8" s="6">
        <v>7.9</v>
      </c>
      <c r="BM8" s="6">
        <v>7.9</v>
      </c>
      <c r="BN8" s="6">
        <v>7.9</v>
      </c>
      <c r="BO8" s="6">
        <v>7.9</v>
      </c>
      <c r="BP8" s="6">
        <v>7.9</v>
      </c>
      <c r="BQ8" s="6">
        <v>7.9</v>
      </c>
      <c r="BR8" s="6">
        <v>7.9</v>
      </c>
      <c r="BS8" s="6">
        <v>7.9</v>
      </c>
      <c r="BT8" s="6">
        <v>7.9</v>
      </c>
      <c r="BU8" s="6">
        <v>7.9</v>
      </c>
      <c r="BV8" s="6">
        <v>7.9</v>
      </c>
      <c r="BW8" s="6">
        <v>7.9</v>
      </c>
    </row>
    <row r="9" spans="1:79" x14ac:dyDescent="0.3">
      <c r="A9" s="1" t="s">
        <v>87</v>
      </c>
      <c r="B9" s="1" t="s">
        <v>12</v>
      </c>
      <c r="C9" s="5">
        <v>7290000104676</v>
      </c>
      <c r="D9" s="6">
        <v>18.899999999999999</v>
      </c>
      <c r="E9" s="6">
        <v>18.899999999999999</v>
      </c>
      <c r="F9" s="6">
        <v>18.899999999999999</v>
      </c>
      <c r="G9" s="6">
        <v>18.899999999999999</v>
      </c>
      <c r="H9" s="6">
        <v>18.899999999999999</v>
      </c>
      <c r="I9" s="6">
        <v>18.899999999999999</v>
      </c>
      <c r="J9" s="6">
        <v>18.899999999999999</v>
      </c>
      <c r="K9" s="6">
        <v>18.899999999999999</v>
      </c>
      <c r="L9" s="6">
        <v>18.899999999999999</v>
      </c>
      <c r="M9" s="6">
        <v>18.899999999999999</v>
      </c>
      <c r="N9" s="6">
        <v>18.899999999999999</v>
      </c>
      <c r="O9" s="6">
        <v>18.899999999999999</v>
      </c>
      <c r="P9" s="6">
        <v>18.899999999999999</v>
      </c>
      <c r="Q9" s="6">
        <v>18.899999999999999</v>
      </c>
      <c r="R9" s="6">
        <v>18.899999999999999</v>
      </c>
      <c r="S9" s="6">
        <v>18.899999999999999</v>
      </c>
      <c r="T9" s="6">
        <v>18.899999999999999</v>
      </c>
      <c r="U9" s="6">
        <v>18.899999999999999</v>
      </c>
      <c r="V9" s="6">
        <v>18.899999999999999</v>
      </c>
      <c r="W9" s="6">
        <v>9.9</v>
      </c>
      <c r="X9" s="6">
        <v>9.9</v>
      </c>
      <c r="Y9" s="6">
        <v>9.9</v>
      </c>
      <c r="Z9" s="6">
        <v>9.9</v>
      </c>
      <c r="AA9" s="6">
        <v>9.9</v>
      </c>
      <c r="AB9" s="6">
        <v>9.9</v>
      </c>
      <c r="AC9" s="6">
        <v>9.9</v>
      </c>
      <c r="AD9" s="6">
        <v>9.9</v>
      </c>
      <c r="AE9" s="6">
        <v>9.9</v>
      </c>
      <c r="AF9" s="6">
        <v>9.9</v>
      </c>
      <c r="AG9" s="6">
        <v>9.9</v>
      </c>
      <c r="AH9" s="6">
        <v>9.9</v>
      </c>
      <c r="AI9" s="6">
        <v>9.9</v>
      </c>
      <c r="AJ9" s="6">
        <v>9.9</v>
      </c>
      <c r="AK9" s="6">
        <v>9.9</v>
      </c>
      <c r="AL9" s="6">
        <v>9.9</v>
      </c>
      <c r="AM9" s="6">
        <v>9.9</v>
      </c>
      <c r="AN9" s="6">
        <v>9.9</v>
      </c>
      <c r="AO9" s="6">
        <v>9.9</v>
      </c>
      <c r="AP9" s="6">
        <v>9.9</v>
      </c>
      <c r="AQ9" s="6">
        <v>9.9</v>
      </c>
      <c r="AR9" s="6">
        <v>9.9</v>
      </c>
      <c r="AS9" s="6">
        <v>9.9</v>
      </c>
      <c r="AT9" s="6">
        <v>9.9</v>
      </c>
      <c r="AU9" s="6">
        <v>9.9</v>
      </c>
      <c r="AV9" s="6">
        <v>9.9</v>
      </c>
      <c r="AW9" s="6">
        <v>9.9</v>
      </c>
      <c r="AX9" s="6">
        <v>9.9</v>
      </c>
      <c r="AY9" s="6">
        <v>9.9</v>
      </c>
      <c r="AZ9" s="6">
        <v>9.9</v>
      </c>
      <c r="BA9" s="6">
        <v>9.9</v>
      </c>
      <c r="BB9" s="6">
        <v>18.899999999999999</v>
      </c>
      <c r="BC9" s="6">
        <v>18.899999999999999</v>
      </c>
      <c r="BD9" s="6">
        <v>18.899999999999999</v>
      </c>
      <c r="BE9" s="6">
        <v>18.899999999999999</v>
      </c>
      <c r="BF9" s="6">
        <v>18.899999999999999</v>
      </c>
      <c r="BG9" s="6">
        <v>18.899999999999999</v>
      </c>
      <c r="BH9" s="6">
        <v>18.899999999999999</v>
      </c>
      <c r="BI9" s="6">
        <v>18.899999999999999</v>
      </c>
      <c r="BJ9" s="6">
        <v>18.899999999999999</v>
      </c>
      <c r="BK9" s="6">
        <v>18.899999999999999</v>
      </c>
      <c r="BL9" s="6">
        <v>18.899999999999999</v>
      </c>
      <c r="BM9" s="6">
        <v>18.899999999999999</v>
      </c>
      <c r="BN9" s="6">
        <v>18.899999999999999</v>
      </c>
      <c r="BO9" s="6">
        <v>18.899999999999999</v>
      </c>
      <c r="BP9" s="6">
        <v>18.899999999999999</v>
      </c>
      <c r="BQ9" s="6">
        <v>18.899999999999999</v>
      </c>
      <c r="BR9" s="6">
        <v>18.899999999999999</v>
      </c>
      <c r="BS9" s="6">
        <v>18.899999999999999</v>
      </c>
      <c r="BT9" s="6">
        <v>18.899999999999999</v>
      </c>
      <c r="BU9" s="6">
        <v>18.899999999999999</v>
      </c>
      <c r="BV9" s="6">
        <v>18.899999999999999</v>
      </c>
      <c r="BW9" s="6">
        <v>18.899999999999999</v>
      </c>
    </row>
    <row r="10" spans="1:79" x14ac:dyDescent="0.3">
      <c r="A10" s="1" t="s">
        <v>87</v>
      </c>
      <c r="B10" s="1" t="s">
        <v>13</v>
      </c>
      <c r="C10" s="5">
        <v>7290000104201</v>
      </c>
      <c r="D10" s="6">
        <v>19.899999999999999</v>
      </c>
      <c r="E10" s="6">
        <v>19.899999999999999</v>
      </c>
      <c r="F10" s="6">
        <v>19.899999999999999</v>
      </c>
      <c r="G10" s="6">
        <v>19.899999999999999</v>
      </c>
      <c r="H10" s="6">
        <v>19.899999999999999</v>
      </c>
      <c r="I10" s="6">
        <v>19.899999999999999</v>
      </c>
      <c r="J10" s="6">
        <v>19.899999999999999</v>
      </c>
      <c r="K10" s="6">
        <v>19.899999999999999</v>
      </c>
      <c r="L10" s="6">
        <v>19.899999999999999</v>
      </c>
      <c r="M10" s="6">
        <v>19.899999999999999</v>
      </c>
      <c r="N10" s="6">
        <v>19.899999999999999</v>
      </c>
      <c r="O10" s="6">
        <v>19.899999999999999</v>
      </c>
      <c r="P10" s="6">
        <v>19.899999999999999</v>
      </c>
      <c r="Q10" s="6">
        <v>19.899999999999999</v>
      </c>
      <c r="R10" s="6">
        <v>19.899999999999999</v>
      </c>
      <c r="S10" s="6">
        <v>19.899999999999999</v>
      </c>
      <c r="T10" s="6">
        <v>19.899999999999999</v>
      </c>
      <c r="U10" s="6">
        <v>19.899999999999999</v>
      </c>
      <c r="V10" s="6">
        <v>19.899999999999999</v>
      </c>
      <c r="W10" s="6">
        <v>14.93</v>
      </c>
      <c r="X10" s="6">
        <v>14.93</v>
      </c>
      <c r="Y10" s="6">
        <v>14.93</v>
      </c>
      <c r="Z10" s="6">
        <v>14.93</v>
      </c>
      <c r="AA10" s="6">
        <v>11.72</v>
      </c>
      <c r="AB10" s="6">
        <v>11.18</v>
      </c>
      <c r="AC10" s="6">
        <v>11.18</v>
      </c>
      <c r="AD10" s="6">
        <v>8.18</v>
      </c>
      <c r="AE10" s="6">
        <v>10.9</v>
      </c>
      <c r="AF10" s="6">
        <v>10.9</v>
      </c>
      <c r="AG10" s="6">
        <v>10.9</v>
      </c>
      <c r="AH10" s="6">
        <v>10.9</v>
      </c>
      <c r="AI10" s="6">
        <v>10.9</v>
      </c>
      <c r="AJ10" s="6">
        <v>10.9</v>
      </c>
      <c r="AK10" s="6">
        <v>10.9</v>
      </c>
      <c r="AL10" s="6">
        <v>10.9</v>
      </c>
      <c r="AM10" s="6">
        <v>10.9</v>
      </c>
      <c r="AN10" s="6">
        <v>14.93</v>
      </c>
      <c r="AO10" s="6">
        <v>11.18</v>
      </c>
      <c r="AP10" s="6">
        <v>11.18</v>
      </c>
      <c r="AQ10" s="6">
        <v>11.18</v>
      </c>
      <c r="AR10" s="6">
        <v>11.711428571429</v>
      </c>
      <c r="AS10" s="6">
        <v>11.18</v>
      </c>
      <c r="AT10" s="6">
        <v>11.18</v>
      </c>
      <c r="AU10" s="6">
        <v>11.18</v>
      </c>
      <c r="AV10" s="6">
        <v>11.18</v>
      </c>
      <c r="AW10" s="6">
        <v>11.18</v>
      </c>
      <c r="AX10" s="6">
        <v>11.711428571429</v>
      </c>
      <c r="AY10" s="6">
        <v>11.18</v>
      </c>
      <c r="AZ10" s="6">
        <v>11.18</v>
      </c>
      <c r="BA10" s="6">
        <v>14.93</v>
      </c>
      <c r="BB10" s="6">
        <v>19.899999999999999</v>
      </c>
      <c r="BC10" s="6">
        <v>19.899999999999999</v>
      </c>
      <c r="BD10" s="6">
        <v>19.899999999999999</v>
      </c>
      <c r="BE10" s="6">
        <v>19.899999999999999</v>
      </c>
      <c r="BF10" s="6">
        <v>19.899999999999999</v>
      </c>
      <c r="BG10" s="6">
        <v>19.899999999999999</v>
      </c>
      <c r="BH10" s="6">
        <v>19.899999999999999</v>
      </c>
      <c r="BI10" s="6">
        <v>19.899999999999999</v>
      </c>
      <c r="BJ10" s="6">
        <v>19.899999999999999</v>
      </c>
      <c r="BK10" s="6">
        <v>19.899999999999999</v>
      </c>
      <c r="BL10" s="6">
        <v>19.899999999999999</v>
      </c>
      <c r="BM10" s="6">
        <v>19.899999999999999</v>
      </c>
      <c r="BN10" s="6">
        <v>19.899999999999999</v>
      </c>
      <c r="BO10" s="6">
        <v>19.899999999999999</v>
      </c>
      <c r="BP10" s="6">
        <v>19.899999999999999</v>
      </c>
      <c r="BQ10" s="6">
        <v>19.899999999999999</v>
      </c>
      <c r="BR10" s="6">
        <v>19.899999999999999</v>
      </c>
      <c r="BS10" s="6">
        <v>19.899999999999999</v>
      </c>
      <c r="BT10" s="6">
        <v>19.899999999999999</v>
      </c>
      <c r="BU10" s="6">
        <v>19.899999999999999</v>
      </c>
      <c r="BV10" s="6">
        <v>19.899999999999999</v>
      </c>
      <c r="BW10" s="6">
        <v>19.899999999999999</v>
      </c>
    </row>
    <row r="11" spans="1:79" x14ac:dyDescent="0.3">
      <c r="A11" s="1" t="s">
        <v>87</v>
      </c>
      <c r="B11" s="1" t="s">
        <v>14</v>
      </c>
      <c r="C11" s="5">
        <v>7290000107189</v>
      </c>
      <c r="D11" s="6">
        <v>22.9</v>
      </c>
      <c r="E11" s="6">
        <v>22.9</v>
      </c>
      <c r="F11" s="6">
        <v>22.9</v>
      </c>
      <c r="G11" s="6">
        <v>22.9</v>
      </c>
      <c r="H11" s="6">
        <v>22.9</v>
      </c>
      <c r="I11" s="6">
        <v>22.9</v>
      </c>
      <c r="J11" s="6">
        <v>22.9</v>
      </c>
      <c r="K11" s="6">
        <v>22.9</v>
      </c>
      <c r="L11" s="6">
        <v>22.9</v>
      </c>
      <c r="M11" s="6">
        <v>22.9</v>
      </c>
      <c r="N11" s="6">
        <v>22.9</v>
      </c>
      <c r="O11" s="6">
        <v>22.9</v>
      </c>
      <c r="P11" s="6">
        <v>22.9</v>
      </c>
      <c r="Q11" s="6">
        <v>22.9</v>
      </c>
      <c r="R11" s="6">
        <v>22.9</v>
      </c>
      <c r="S11" s="6">
        <v>22.9</v>
      </c>
      <c r="T11" s="6">
        <v>22.9</v>
      </c>
      <c r="U11" s="6">
        <v>22.9</v>
      </c>
      <c r="V11" s="6">
        <v>22.9</v>
      </c>
      <c r="W11" s="6">
        <v>22.9</v>
      </c>
      <c r="X11" s="6">
        <v>9.9</v>
      </c>
      <c r="Y11" s="6">
        <v>9.9</v>
      </c>
      <c r="Z11" s="6">
        <v>9.9</v>
      </c>
      <c r="AA11" s="6">
        <v>9.9</v>
      </c>
      <c r="AB11" s="6">
        <v>9.9</v>
      </c>
      <c r="AC11" s="6">
        <v>9.9</v>
      </c>
      <c r="AD11" s="6">
        <v>9.9</v>
      </c>
      <c r="AE11" s="6">
        <v>9.9</v>
      </c>
      <c r="AF11" s="6">
        <v>9.9</v>
      </c>
      <c r="AG11" s="6">
        <v>9.9</v>
      </c>
      <c r="AH11" s="6">
        <v>9.9</v>
      </c>
      <c r="AI11" s="6">
        <v>9.9</v>
      </c>
      <c r="AJ11" s="6">
        <v>9.9</v>
      </c>
      <c r="AK11" s="6">
        <v>9.9</v>
      </c>
      <c r="AL11" s="6">
        <v>9.9</v>
      </c>
      <c r="AM11" s="6">
        <v>9.9</v>
      </c>
      <c r="AN11" s="6">
        <v>9.9</v>
      </c>
      <c r="AO11" s="6">
        <v>9.9</v>
      </c>
      <c r="AP11" s="6">
        <v>9.9</v>
      </c>
      <c r="AQ11" s="6">
        <v>9.9</v>
      </c>
      <c r="AR11" s="6">
        <v>9.9</v>
      </c>
      <c r="AS11" s="6">
        <v>9.9</v>
      </c>
      <c r="AT11" s="6">
        <v>9.9</v>
      </c>
      <c r="AU11" s="6">
        <v>9.9</v>
      </c>
      <c r="AV11" s="6">
        <v>9.9</v>
      </c>
      <c r="AW11" s="6">
        <v>9.9</v>
      </c>
      <c r="AX11" s="6">
        <v>9.9</v>
      </c>
      <c r="AY11" s="6">
        <v>9.9</v>
      </c>
      <c r="AZ11" s="6">
        <v>9.9</v>
      </c>
      <c r="BA11" s="6">
        <v>9.9</v>
      </c>
      <c r="BB11" s="6">
        <v>22.9</v>
      </c>
      <c r="BC11" s="6">
        <v>22.9</v>
      </c>
      <c r="BD11" s="6">
        <v>22.9</v>
      </c>
      <c r="BE11" s="6">
        <v>22.9</v>
      </c>
      <c r="BF11" s="6">
        <v>22.9</v>
      </c>
      <c r="BG11" s="6">
        <v>22.9</v>
      </c>
      <c r="BH11" s="6">
        <v>22.9</v>
      </c>
      <c r="BI11" s="6">
        <v>22.9</v>
      </c>
      <c r="BJ11" s="6">
        <v>22.9</v>
      </c>
      <c r="BK11" s="6">
        <v>22.9</v>
      </c>
      <c r="BL11" s="6">
        <v>22.9</v>
      </c>
      <c r="BM11" s="6">
        <v>22.9</v>
      </c>
      <c r="BN11" s="6">
        <v>22.9</v>
      </c>
      <c r="BO11" s="6">
        <v>22.9</v>
      </c>
      <c r="BP11" s="6">
        <v>22.9</v>
      </c>
      <c r="BQ11" s="6">
        <v>22.9</v>
      </c>
      <c r="BR11" s="6">
        <v>22.9</v>
      </c>
      <c r="BS11" s="6">
        <v>22.9</v>
      </c>
      <c r="BT11" s="6">
        <v>22.9</v>
      </c>
      <c r="BU11" s="6">
        <v>22.9</v>
      </c>
      <c r="BV11" s="6">
        <v>22.9</v>
      </c>
      <c r="BW11" s="6">
        <v>22.9</v>
      </c>
    </row>
    <row r="12" spans="1:79" x14ac:dyDescent="0.3">
      <c r="A12" s="1" t="s">
        <v>87</v>
      </c>
      <c r="B12" s="1" t="s">
        <v>15</v>
      </c>
      <c r="C12" s="5">
        <v>7290000174099</v>
      </c>
      <c r="D12" s="6">
        <v>11.9</v>
      </c>
      <c r="E12" s="6">
        <v>11.9</v>
      </c>
      <c r="F12" s="6">
        <v>11.9</v>
      </c>
      <c r="G12" s="6">
        <v>11.9</v>
      </c>
      <c r="H12" s="6">
        <v>11.9</v>
      </c>
      <c r="I12" s="6">
        <v>11.9</v>
      </c>
      <c r="J12" s="6">
        <v>11.9</v>
      </c>
      <c r="K12" s="6">
        <v>11.9</v>
      </c>
      <c r="L12" s="6">
        <v>11.9</v>
      </c>
      <c r="M12" s="6">
        <v>11.9</v>
      </c>
      <c r="N12" s="6">
        <v>11.9</v>
      </c>
      <c r="O12" s="6">
        <v>11.9</v>
      </c>
      <c r="P12" s="6">
        <v>11.9</v>
      </c>
      <c r="Q12" s="6">
        <v>11.9</v>
      </c>
      <c r="R12" s="6">
        <v>11.9</v>
      </c>
      <c r="S12" s="6">
        <v>11.9</v>
      </c>
      <c r="T12" s="6">
        <v>11.9</v>
      </c>
      <c r="U12" s="6">
        <v>11.9</v>
      </c>
      <c r="V12" s="6">
        <v>11.9</v>
      </c>
      <c r="W12" s="6">
        <v>11.9</v>
      </c>
      <c r="X12" s="6">
        <v>11.9</v>
      </c>
      <c r="Y12" s="6">
        <v>11.9</v>
      </c>
      <c r="Z12" s="6">
        <v>11.9</v>
      </c>
      <c r="AA12" s="6">
        <v>11.9</v>
      </c>
      <c r="AB12" s="6">
        <v>11.9</v>
      </c>
      <c r="AC12" s="6">
        <v>11.9</v>
      </c>
      <c r="AD12" s="6">
        <v>11.9</v>
      </c>
      <c r="AE12" s="6">
        <v>11.9</v>
      </c>
      <c r="AF12" s="6">
        <v>11.9</v>
      </c>
      <c r="AG12" s="6">
        <v>11.9</v>
      </c>
      <c r="AH12" s="6">
        <v>11.9</v>
      </c>
      <c r="AI12" s="6">
        <v>11.9</v>
      </c>
      <c r="AJ12" s="6">
        <v>11.9</v>
      </c>
      <c r="AK12" s="6">
        <v>11.9</v>
      </c>
      <c r="AL12" s="6">
        <v>11.9</v>
      </c>
      <c r="AM12" s="6">
        <v>11.9</v>
      </c>
      <c r="AN12" s="6">
        <v>11.9</v>
      </c>
      <c r="AO12" s="6">
        <v>11.9</v>
      </c>
      <c r="AP12" s="6">
        <v>11.9</v>
      </c>
      <c r="AQ12" s="6">
        <v>11.9</v>
      </c>
      <c r="AR12" s="6">
        <v>11.9</v>
      </c>
      <c r="AS12" s="6">
        <v>11.9</v>
      </c>
      <c r="AT12" s="6">
        <v>11.9</v>
      </c>
      <c r="AU12" s="6">
        <v>11.9</v>
      </c>
      <c r="AV12" s="6">
        <v>11.9</v>
      </c>
      <c r="AW12" s="6">
        <v>11.9</v>
      </c>
      <c r="AX12" s="6">
        <v>11.9</v>
      </c>
      <c r="AY12" s="6">
        <v>11.9</v>
      </c>
      <c r="AZ12" s="6">
        <v>11.9</v>
      </c>
      <c r="BA12" s="6">
        <v>11.9</v>
      </c>
      <c r="BB12" s="6">
        <v>11.9</v>
      </c>
      <c r="BC12" s="6">
        <v>11.9</v>
      </c>
      <c r="BD12" s="6">
        <v>11.9</v>
      </c>
      <c r="BE12" s="6">
        <v>11.9</v>
      </c>
      <c r="BF12" s="6">
        <v>11.9</v>
      </c>
      <c r="BG12" s="6">
        <v>11.9</v>
      </c>
      <c r="BH12" s="6">
        <v>11.9</v>
      </c>
      <c r="BI12" s="6">
        <v>11.9</v>
      </c>
      <c r="BJ12" s="6">
        <v>11.9</v>
      </c>
      <c r="BK12" s="6">
        <v>11.9</v>
      </c>
      <c r="BL12" s="6">
        <v>11.9</v>
      </c>
      <c r="BM12" s="6">
        <v>11.9</v>
      </c>
      <c r="BN12" s="6">
        <v>11.9</v>
      </c>
      <c r="BO12" s="6">
        <v>11.9</v>
      </c>
      <c r="BP12" s="6">
        <v>11.9</v>
      </c>
      <c r="BQ12" s="6">
        <v>11.9</v>
      </c>
      <c r="BR12" s="6">
        <v>11.9</v>
      </c>
      <c r="BS12" s="6">
        <v>11.9</v>
      </c>
      <c r="BT12" s="6">
        <v>11.9</v>
      </c>
      <c r="BU12" s="6">
        <v>11.9</v>
      </c>
      <c r="BV12" s="6">
        <v>11.9</v>
      </c>
      <c r="BW12" s="6">
        <v>11.9</v>
      </c>
    </row>
    <row r="13" spans="1:79" x14ac:dyDescent="0.3">
      <c r="A13" s="1" t="s">
        <v>87</v>
      </c>
      <c r="B13" s="1" t="s">
        <v>16</v>
      </c>
      <c r="C13" s="5">
        <v>7290002824640</v>
      </c>
      <c r="D13" s="6">
        <v>5.43</v>
      </c>
      <c r="E13" s="6">
        <v>5.43</v>
      </c>
      <c r="F13" s="6">
        <v>5.43</v>
      </c>
      <c r="G13" s="6">
        <v>5.43</v>
      </c>
      <c r="H13" s="6">
        <v>5.43</v>
      </c>
      <c r="I13" s="6">
        <v>5.43</v>
      </c>
      <c r="J13" s="6">
        <v>5.43</v>
      </c>
      <c r="K13" s="6">
        <v>5.43</v>
      </c>
      <c r="L13" s="6">
        <v>5.43</v>
      </c>
      <c r="M13" s="6">
        <v>5.43</v>
      </c>
      <c r="N13" s="6">
        <v>5.43</v>
      </c>
      <c r="O13" s="6">
        <v>5.43</v>
      </c>
      <c r="P13" s="6">
        <v>5.43</v>
      </c>
      <c r="Q13" s="6">
        <v>5.43</v>
      </c>
      <c r="R13" s="6">
        <v>5.43</v>
      </c>
      <c r="S13" s="6">
        <v>5.43</v>
      </c>
      <c r="T13" s="6">
        <v>5.43</v>
      </c>
      <c r="U13" s="6">
        <v>5.43</v>
      </c>
      <c r="V13" s="6">
        <v>5.43</v>
      </c>
      <c r="W13" s="6">
        <v>5.43</v>
      </c>
      <c r="X13" s="6">
        <v>5.43</v>
      </c>
      <c r="Y13" s="6">
        <v>5.43</v>
      </c>
      <c r="Z13" s="6">
        <v>5.43</v>
      </c>
      <c r="AA13" s="6">
        <v>5.43</v>
      </c>
      <c r="AB13" s="6">
        <v>5.43</v>
      </c>
      <c r="AC13" s="6">
        <v>5.43</v>
      </c>
      <c r="AD13" s="6">
        <v>5.43</v>
      </c>
      <c r="AE13" s="6">
        <v>5.43</v>
      </c>
      <c r="AF13" s="6">
        <v>5.43</v>
      </c>
      <c r="AG13" s="6">
        <v>5.43</v>
      </c>
      <c r="AH13" s="6">
        <v>5.43</v>
      </c>
      <c r="AI13" s="6">
        <v>5.43</v>
      </c>
      <c r="AJ13" s="6">
        <v>5.43</v>
      </c>
      <c r="AK13" s="6">
        <v>5.43</v>
      </c>
      <c r="AL13" s="6">
        <v>5.43</v>
      </c>
      <c r="AM13" s="6">
        <v>5.43</v>
      </c>
      <c r="AN13" s="6">
        <v>5.43</v>
      </c>
      <c r="AO13" s="6">
        <v>5.43</v>
      </c>
      <c r="AP13" s="6">
        <v>5.43</v>
      </c>
      <c r="AQ13" s="6">
        <v>5.43</v>
      </c>
      <c r="AR13" s="6">
        <v>5.43</v>
      </c>
      <c r="AS13" s="6">
        <v>5.43</v>
      </c>
      <c r="AT13" s="6">
        <v>5.43</v>
      </c>
      <c r="AU13" s="6">
        <v>5.43</v>
      </c>
      <c r="AV13" s="6">
        <v>5.43</v>
      </c>
      <c r="AW13" s="6">
        <v>5.43</v>
      </c>
      <c r="AX13" s="6">
        <v>5.43</v>
      </c>
      <c r="AY13" s="6">
        <v>5.43</v>
      </c>
      <c r="AZ13" s="6">
        <v>5.43</v>
      </c>
      <c r="BA13" s="6">
        <v>5.43</v>
      </c>
      <c r="BB13" s="6">
        <v>5.43</v>
      </c>
      <c r="BC13" s="6">
        <v>5.43</v>
      </c>
      <c r="BD13" s="6">
        <v>5.43</v>
      </c>
      <c r="BE13" s="6">
        <v>5.43</v>
      </c>
      <c r="BF13" s="6">
        <v>5.43</v>
      </c>
      <c r="BG13" s="6">
        <v>5.43</v>
      </c>
      <c r="BH13" s="6">
        <v>5.43</v>
      </c>
      <c r="BI13" s="6">
        <v>5.43</v>
      </c>
      <c r="BJ13" s="6">
        <v>5.43</v>
      </c>
      <c r="BK13" s="6">
        <v>5.43</v>
      </c>
      <c r="BL13" s="6">
        <v>5.43</v>
      </c>
      <c r="BM13" s="6">
        <v>5.43</v>
      </c>
      <c r="BN13" s="6">
        <v>5.43</v>
      </c>
      <c r="BO13" s="6">
        <v>5.43</v>
      </c>
      <c r="BP13" s="6">
        <v>5.43</v>
      </c>
      <c r="BQ13" s="6">
        <v>5.43</v>
      </c>
      <c r="BR13" s="6">
        <v>5.43</v>
      </c>
      <c r="BS13" s="6">
        <v>5.43</v>
      </c>
      <c r="BT13" s="6">
        <v>5.43</v>
      </c>
      <c r="BU13" s="6">
        <v>5.43</v>
      </c>
      <c r="BV13" s="6">
        <v>5.43</v>
      </c>
      <c r="BW13" s="6">
        <v>5.43</v>
      </c>
    </row>
    <row r="14" spans="1:79" x14ac:dyDescent="0.3">
      <c r="A14" s="1" t="s">
        <v>87</v>
      </c>
      <c r="B14" s="1" t="s">
        <v>17</v>
      </c>
      <c r="C14" s="5">
        <v>7290000048185</v>
      </c>
      <c r="D14" s="6">
        <v>5.43</v>
      </c>
      <c r="E14" s="6">
        <v>5.43</v>
      </c>
      <c r="F14" s="6">
        <v>5.43</v>
      </c>
      <c r="G14" s="6">
        <v>5.43</v>
      </c>
      <c r="H14" s="6">
        <v>5.43</v>
      </c>
      <c r="I14" s="6">
        <v>5.43</v>
      </c>
      <c r="J14" s="6">
        <v>5.43</v>
      </c>
      <c r="K14" s="6">
        <v>5.43</v>
      </c>
      <c r="L14" s="6">
        <v>5.43</v>
      </c>
      <c r="M14" s="6">
        <v>5.43</v>
      </c>
      <c r="N14" s="6">
        <v>5.43</v>
      </c>
      <c r="O14" s="6">
        <v>5.43</v>
      </c>
      <c r="P14" s="6">
        <v>5.43</v>
      </c>
      <c r="Q14" s="6">
        <v>5.43</v>
      </c>
      <c r="R14" s="6">
        <v>5.43</v>
      </c>
      <c r="S14" s="6">
        <v>5.43</v>
      </c>
      <c r="T14" s="6">
        <v>5.43</v>
      </c>
      <c r="U14" s="6">
        <v>5.43</v>
      </c>
      <c r="V14" s="6">
        <v>5.43</v>
      </c>
      <c r="W14" s="6">
        <v>5.43</v>
      </c>
      <c r="X14" s="6">
        <v>5.43</v>
      </c>
      <c r="Y14" s="6">
        <v>5.3</v>
      </c>
      <c r="Z14" s="6">
        <v>5.3</v>
      </c>
      <c r="AA14" s="6">
        <v>5.3</v>
      </c>
      <c r="AB14" s="6">
        <v>5.3</v>
      </c>
      <c r="AC14" s="6">
        <v>5.3</v>
      </c>
      <c r="AD14" s="6">
        <v>5.3</v>
      </c>
      <c r="AE14" s="6">
        <v>5.3</v>
      </c>
      <c r="AF14" s="6">
        <v>5.3</v>
      </c>
      <c r="AG14" s="6">
        <v>5.3</v>
      </c>
      <c r="AH14" s="6">
        <v>5.3</v>
      </c>
      <c r="AI14" s="6">
        <v>5.3</v>
      </c>
      <c r="AJ14" s="6">
        <v>5.3</v>
      </c>
      <c r="AK14" s="6">
        <v>5.3</v>
      </c>
      <c r="AL14" s="6">
        <v>5.3</v>
      </c>
      <c r="AM14" s="6">
        <v>5.3</v>
      </c>
      <c r="AN14" s="6">
        <v>5.3</v>
      </c>
      <c r="AO14" s="6">
        <v>5.3</v>
      </c>
      <c r="AP14" s="6">
        <v>5.3</v>
      </c>
      <c r="AQ14" s="6">
        <v>5.3</v>
      </c>
      <c r="AR14" s="6">
        <v>5.3</v>
      </c>
      <c r="AS14" s="6">
        <v>5.3</v>
      </c>
      <c r="AT14" s="6">
        <v>5.3</v>
      </c>
      <c r="AU14" s="6">
        <v>5.3</v>
      </c>
      <c r="AV14" s="6">
        <v>5.3</v>
      </c>
      <c r="AW14" s="6">
        <v>5.3</v>
      </c>
      <c r="AX14" s="6">
        <v>5.3</v>
      </c>
      <c r="AY14" s="6">
        <v>5.3</v>
      </c>
      <c r="AZ14" s="6">
        <v>5.3</v>
      </c>
      <c r="BA14" s="6">
        <v>5.43</v>
      </c>
      <c r="BB14" s="6">
        <v>5.43</v>
      </c>
      <c r="BC14" s="6">
        <v>5.43</v>
      </c>
      <c r="BD14" s="6">
        <v>5.43</v>
      </c>
      <c r="BE14" s="6">
        <v>5.43</v>
      </c>
      <c r="BF14" s="6">
        <v>5.43</v>
      </c>
      <c r="BG14" s="6">
        <v>5.43</v>
      </c>
      <c r="BH14" s="6">
        <v>5.43</v>
      </c>
      <c r="BI14" s="6">
        <v>5.43</v>
      </c>
      <c r="BJ14" s="6">
        <v>5.43</v>
      </c>
      <c r="BK14" s="6">
        <v>5.43</v>
      </c>
      <c r="BL14" s="6">
        <v>5.43</v>
      </c>
      <c r="BM14" s="6">
        <v>5.43</v>
      </c>
      <c r="BN14" s="6">
        <v>5.43</v>
      </c>
      <c r="BO14" s="6">
        <v>5.43</v>
      </c>
      <c r="BP14" s="6">
        <v>5.43</v>
      </c>
      <c r="BQ14" s="6">
        <v>5.43</v>
      </c>
      <c r="BR14" s="6">
        <v>5.43</v>
      </c>
      <c r="BS14" s="6">
        <v>5.43</v>
      </c>
      <c r="BT14" s="6">
        <v>5.43</v>
      </c>
      <c r="BU14" s="6">
        <v>5.43</v>
      </c>
      <c r="BV14" s="6">
        <v>5.43</v>
      </c>
      <c r="BW14" s="6">
        <v>5.43</v>
      </c>
    </row>
    <row r="15" spans="1:79" x14ac:dyDescent="0.3">
      <c r="A15" s="1" t="s">
        <v>87</v>
      </c>
      <c r="B15" s="1" t="s">
        <v>18</v>
      </c>
      <c r="C15" s="5">
        <v>7290004127800</v>
      </c>
      <c r="D15" s="6">
        <v>10.86</v>
      </c>
      <c r="E15" s="6">
        <v>10.86</v>
      </c>
      <c r="F15" s="6">
        <v>10.86</v>
      </c>
      <c r="G15" s="6">
        <v>10.86</v>
      </c>
      <c r="H15" s="6">
        <v>10.86</v>
      </c>
      <c r="I15" s="6">
        <v>10.86</v>
      </c>
      <c r="J15" s="6">
        <v>10.86</v>
      </c>
      <c r="K15" s="6">
        <v>10.86</v>
      </c>
      <c r="L15" s="6">
        <v>10.86</v>
      </c>
      <c r="M15" s="6">
        <v>10.86</v>
      </c>
      <c r="N15" s="6">
        <v>10.86</v>
      </c>
      <c r="O15" s="6">
        <v>10.86</v>
      </c>
      <c r="P15" s="6">
        <v>10.86</v>
      </c>
      <c r="Q15" s="6">
        <v>10.86</v>
      </c>
      <c r="R15" s="6">
        <v>10.86</v>
      </c>
      <c r="S15" s="6">
        <v>10.86</v>
      </c>
      <c r="T15" s="6">
        <v>10.86</v>
      </c>
      <c r="U15" s="6">
        <v>10.86</v>
      </c>
      <c r="V15" s="6">
        <v>10.86</v>
      </c>
      <c r="W15" s="6">
        <v>10.86</v>
      </c>
      <c r="X15" s="6">
        <v>10.86</v>
      </c>
      <c r="Y15" s="6">
        <v>10.7</v>
      </c>
      <c r="Z15" s="6">
        <v>10.7</v>
      </c>
      <c r="AA15" s="6">
        <v>10.7</v>
      </c>
      <c r="AB15" s="6">
        <v>10.7</v>
      </c>
      <c r="AC15" s="6">
        <v>10.7</v>
      </c>
      <c r="AD15" s="6">
        <v>10.7</v>
      </c>
      <c r="AE15" s="6">
        <v>10.7</v>
      </c>
      <c r="AF15" s="6">
        <v>10.7</v>
      </c>
      <c r="AG15" s="6">
        <v>10.7</v>
      </c>
      <c r="AH15" s="6">
        <v>10.7</v>
      </c>
      <c r="AI15" s="6">
        <v>10.7</v>
      </c>
      <c r="AJ15" s="6">
        <v>10.7</v>
      </c>
      <c r="AK15" s="6">
        <v>10.7</v>
      </c>
      <c r="AL15" s="6">
        <v>10.7</v>
      </c>
      <c r="AM15" s="6">
        <v>10.7</v>
      </c>
      <c r="AN15" s="6">
        <v>10.7</v>
      </c>
      <c r="AO15" s="6">
        <v>10.7</v>
      </c>
      <c r="AP15" s="6">
        <v>10.7</v>
      </c>
      <c r="AQ15" s="6">
        <v>10.7</v>
      </c>
      <c r="AR15" s="6">
        <v>10.7</v>
      </c>
      <c r="AS15" s="6">
        <v>10.7</v>
      </c>
      <c r="AT15" s="6">
        <v>10.7</v>
      </c>
      <c r="AU15" s="6">
        <v>10.7</v>
      </c>
      <c r="AV15" s="6">
        <v>10.7</v>
      </c>
      <c r="AW15" s="6">
        <v>10.7</v>
      </c>
      <c r="AX15" s="6">
        <v>10.7</v>
      </c>
      <c r="AY15" s="6">
        <v>10.7</v>
      </c>
      <c r="AZ15" s="6">
        <v>10.7</v>
      </c>
      <c r="BA15" s="6">
        <v>10.86</v>
      </c>
      <c r="BB15" s="6">
        <v>10.86</v>
      </c>
      <c r="BC15" s="6">
        <v>10.86</v>
      </c>
      <c r="BD15" s="6">
        <v>10.86</v>
      </c>
      <c r="BE15" s="6">
        <v>10.86</v>
      </c>
      <c r="BF15" s="6">
        <v>10.86</v>
      </c>
      <c r="BG15" s="6">
        <v>10.86</v>
      </c>
      <c r="BH15" s="6">
        <v>10.86</v>
      </c>
      <c r="BI15" s="6">
        <v>10.86</v>
      </c>
      <c r="BJ15" s="6">
        <v>10.86</v>
      </c>
      <c r="BK15" s="6">
        <v>10.86</v>
      </c>
      <c r="BL15" s="6">
        <v>10.86</v>
      </c>
      <c r="BM15" s="6">
        <v>10.86</v>
      </c>
      <c r="BN15" s="6">
        <v>10.86</v>
      </c>
      <c r="BO15" s="6">
        <v>10.86</v>
      </c>
      <c r="BP15" s="6">
        <v>10.86</v>
      </c>
      <c r="BQ15" s="6">
        <v>10.86</v>
      </c>
      <c r="BR15" s="6">
        <v>10.86</v>
      </c>
      <c r="BS15" s="6">
        <v>10.86</v>
      </c>
      <c r="BT15" s="6">
        <v>10.86</v>
      </c>
      <c r="BU15" s="6">
        <v>10.86</v>
      </c>
      <c r="BV15" s="6">
        <v>10.86</v>
      </c>
      <c r="BW15" s="6">
        <v>10.86</v>
      </c>
    </row>
    <row r="16" spans="1:79" x14ac:dyDescent="0.3">
      <c r="A16" s="1" t="s">
        <v>87</v>
      </c>
      <c r="B16" s="1" t="s">
        <v>19</v>
      </c>
      <c r="C16" s="5">
        <v>7290002824183</v>
      </c>
      <c r="D16" s="6">
        <v>10.86</v>
      </c>
      <c r="E16" s="6">
        <v>10.86</v>
      </c>
      <c r="F16" s="6">
        <v>10.86</v>
      </c>
      <c r="G16" s="6">
        <v>10.86</v>
      </c>
      <c r="H16" s="6">
        <v>10.86</v>
      </c>
      <c r="I16" s="6">
        <v>10.86</v>
      </c>
      <c r="J16" s="6">
        <v>10.86</v>
      </c>
      <c r="K16" s="6">
        <v>10.86</v>
      </c>
      <c r="L16" s="6">
        <v>10.86</v>
      </c>
      <c r="M16" s="6">
        <v>10.86</v>
      </c>
      <c r="N16" s="6">
        <v>10.86</v>
      </c>
      <c r="O16" s="6">
        <v>10.86</v>
      </c>
      <c r="P16" s="6">
        <v>10.86</v>
      </c>
      <c r="Q16" s="6">
        <v>10.86</v>
      </c>
      <c r="R16" s="6">
        <v>10.86</v>
      </c>
      <c r="S16" s="6">
        <v>10.86</v>
      </c>
      <c r="T16" s="6">
        <v>10.86</v>
      </c>
      <c r="U16" s="6">
        <v>10.86</v>
      </c>
      <c r="V16" s="6">
        <v>10.86</v>
      </c>
      <c r="W16" s="6">
        <v>10.86</v>
      </c>
      <c r="X16" s="6">
        <v>10.86</v>
      </c>
      <c r="Y16" s="6">
        <v>10.86</v>
      </c>
      <c r="Z16" s="6">
        <v>10.86</v>
      </c>
      <c r="AA16" s="6">
        <v>10.86</v>
      </c>
      <c r="AB16" s="6">
        <v>10.86</v>
      </c>
      <c r="AC16" s="6">
        <v>10.86</v>
      </c>
      <c r="AD16" s="6">
        <v>10.86</v>
      </c>
      <c r="AE16" s="6">
        <v>10.86</v>
      </c>
      <c r="AF16" s="6">
        <v>10.86</v>
      </c>
      <c r="AG16" s="6">
        <v>10.86</v>
      </c>
      <c r="AH16" s="6">
        <v>10.86</v>
      </c>
      <c r="AI16" s="6">
        <v>10.86</v>
      </c>
      <c r="AJ16" s="6">
        <v>10.86</v>
      </c>
      <c r="AK16" s="6">
        <v>10.86</v>
      </c>
      <c r="AL16" s="6">
        <v>10.86</v>
      </c>
      <c r="AM16" s="6">
        <v>10.86</v>
      </c>
      <c r="AN16" s="6">
        <v>10.86</v>
      </c>
      <c r="AO16" s="6">
        <v>10.86</v>
      </c>
      <c r="AP16" s="6">
        <v>10.86</v>
      </c>
      <c r="AQ16" s="6">
        <v>10.86</v>
      </c>
      <c r="AR16" s="6">
        <v>10.86</v>
      </c>
      <c r="AS16" s="6">
        <v>10.86</v>
      </c>
      <c r="AT16" s="6">
        <v>10.86</v>
      </c>
      <c r="AU16" s="6">
        <v>10.86</v>
      </c>
      <c r="AV16" s="6">
        <v>10.86</v>
      </c>
      <c r="AW16" s="6">
        <v>10.86</v>
      </c>
      <c r="AX16" s="6">
        <v>10.86</v>
      </c>
      <c r="AY16" s="6">
        <v>10.86</v>
      </c>
      <c r="AZ16" s="6">
        <v>10.86</v>
      </c>
      <c r="BA16" s="6">
        <v>10.86</v>
      </c>
      <c r="BB16" s="6">
        <v>10.86</v>
      </c>
      <c r="BC16" s="6">
        <v>10.86</v>
      </c>
      <c r="BD16" s="6">
        <v>10.86</v>
      </c>
      <c r="BE16" s="6">
        <v>10.86</v>
      </c>
      <c r="BF16" s="6">
        <v>10.86</v>
      </c>
      <c r="BG16" s="6">
        <v>10.86</v>
      </c>
      <c r="BH16" s="6">
        <v>10.86</v>
      </c>
      <c r="BI16" s="6">
        <v>10.86</v>
      </c>
      <c r="BJ16" s="6">
        <v>10.86</v>
      </c>
      <c r="BK16" s="6">
        <v>10.86</v>
      </c>
      <c r="BL16" s="6">
        <v>10.86</v>
      </c>
      <c r="BM16" s="6">
        <v>10.86</v>
      </c>
      <c r="BN16" s="6">
        <v>10.86</v>
      </c>
      <c r="BO16" s="6">
        <v>10.86</v>
      </c>
      <c r="BP16" s="6">
        <v>10.86</v>
      </c>
      <c r="BQ16" s="6">
        <v>10.86</v>
      </c>
      <c r="BR16" s="6">
        <v>10.86</v>
      </c>
      <c r="BS16" s="6">
        <v>10.86</v>
      </c>
      <c r="BT16" s="6">
        <v>10.86</v>
      </c>
      <c r="BU16" s="6">
        <v>10.86</v>
      </c>
      <c r="BV16" s="6">
        <v>10.86</v>
      </c>
      <c r="BW16" s="6">
        <v>10.86</v>
      </c>
    </row>
    <row r="17" spans="1:75" x14ac:dyDescent="0.3">
      <c r="A17" s="1" t="s">
        <v>87</v>
      </c>
      <c r="B17" s="1" t="s">
        <v>20</v>
      </c>
      <c r="C17" s="5">
        <v>7290106574977</v>
      </c>
      <c r="D17" s="6">
        <v>8</v>
      </c>
      <c r="E17" s="6">
        <v>8</v>
      </c>
      <c r="F17" s="6">
        <v>8</v>
      </c>
      <c r="G17" s="6">
        <v>8</v>
      </c>
      <c r="H17" s="6">
        <v>8</v>
      </c>
      <c r="I17" s="6">
        <v>8</v>
      </c>
      <c r="J17" s="6">
        <v>8</v>
      </c>
      <c r="K17" s="6">
        <v>8</v>
      </c>
      <c r="L17" s="6">
        <v>8</v>
      </c>
      <c r="M17" s="6">
        <v>8</v>
      </c>
      <c r="N17" s="6">
        <v>8</v>
      </c>
      <c r="O17" s="6">
        <v>8</v>
      </c>
      <c r="P17" s="6">
        <v>8</v>
      </c>
      <c r="Q17" s="6">
        <v>8</v>
      </c>
      <c r="R17" s="6">
        <v>8</v>
      </c>
      <c r="S17" s="6">
        <v>8</v>
      </c>
      <c r="T17" s="6">
        <v>8</v>
      </c>
      <c r="U17" s="6">
        <v>8</v>
      </c>
      <c r="V17" s="6">
        <v>8</v>
      </c>
      <c r="W17" s="6">
        <v>11.5</v>
      </c>
      <c r="X17" s="6">
        <v>11.5</v>
      </c>
      <c r="Y17" s="6">
        <v>11.5</v>
      </c>
      <c r="Z17" s="6">
        <v>11.5</v>
      </c>
      <c r="AA17" s="6">
        <v>8.9</v>
      </c>
      <c r="AB17" s="6">
        <v>8.9</v>
      </c>
      <c r="AC17" s="6">
        <v>8.9</v>
      </c>
      <c r="AD17" s="6">
        <v>8.9</v>
      </c>
      <c r="AE17" s="6">
        <v>7.5</v>
      </c>
      <c r="AF17" s="6">
        <v>7.5</v>
      </c>
      <c r="AG17" s="6">
        <v>7.5</v>
      </c>
      <c r="AH17" s="6">
        <v>7.5</v>
      </c>
      <c r="AI17" s="6">
        <v>7.5</v>
      </c>
      <c r="AJ17" s="6">
        <v>7.5</v>
      </c>
      <c r="AK17" s="6">
        <v>7.5</v>
      </c>
      <c r="AL17" s="6">
        <v>7.5</v>
      </c>
      <c r="AM17" s="6">
        <v>7.5</v>
      </c>
      <c r="AN17" s="6">
        <v>8.9</v>
      </c>
      <c r="AO17" s="6">
        <v>8.9</v>
      </c>
      <c r="AP17" s="6">
        <v>8.9</v>
      </c>
      <c r="AQ17" s="6">
        <v>8.9</v>
      </c>
      <c r="AR17" s="6">
        <v>8.9</v>
      </c>
      <c r="AS17" s="6">
        <v>8.9</v>
      </c>
      <c r="AT17" s="6">
        <v>8.9</v>
      </c>
      <c r="AU17" s="6">
        <v>8.9</v>
      </c>
      <c r="AV17" s="6">
        <v>8.9</v>
      </c>
      <c r="AW17" s="6">
        <v>8.9</v>
      </c>
      <c r="AX17" s="6">
        <v>8.9</v>
      </c>
      <c r="AY17" s="6">
        <v>8.9</v>
      </c>
      <c r="AZ17" s="6">
        <v>8.9</v>
      </c>
      <c r="BA17" s="6">
        <v>11.5</v>
      </c>
      <c r="BB17" s="6">
        <v>11.5</v>
      </c>
      <c r="BC17" s="6">
        <v>11.5</v>
      </c>
      <c r="BD17" s="6">
        <v>11.5</v>
      </c>
      <c r="BE17" s="6">
        <v>11.5</v>
      </c>
      <c r="BF17" s="6">
        <v>11.5</v>
      </c>
      <c r="BG17" s="6">
        <v>11.5</v>
      </c>
      <c r="BH17" s="6">
        <v>11.5</v>
      </c>
      <c r="BI17" s="6">
        <v>11.5</v>
      </c>
      <c r="BJ17" s="6">
        <v>11.5</v>
      </c>
      <c r="BK17" s="6">
        <v>11.5</v>
      </c>
      <c r="BL17" s="6">
        <v>11.5</v>
      </c>
      <c r="BM17" s="6">
        <v>11.5</v>
      </c>
      <c r="BN17" s="6">
        <v>11.5</v>
      </c>
      <c r="BO17" s="6">
        <v>11.5</v>
      </c>
      <c r="BP17" s="6">
        <v>11.5</v>
      </c>
      <c r="BQ17" s="6">
        <v>11.5</v>
      </c>
      <c r="BR17" s="6">
        <v>11.5</v>
      </c>
      <c r="BS17" s="6">
        <v>11.5</v>
      </c>
      <c r="BT17" s="6">
        <v>11.5</v>
      </c>
      <c r="BU17" s="6">
        <v>8</v>
      </c>
      <c r="BV17" s="6">
        <v>8</v>
      </c>
      <c r="BW17" s="6">
        <v>8</v>
      </c>
    </row>
    <row r="18" spans="1:75" x14ac:dyDescent="0.3">
      <c r="A18" s="1" t="s">
        <v>87</v>
      </c>
      <c r="B18" s="1" t="s">
        <v>21</v>
      </c>
      <c r="C18" s="5">
        <v>7290000076133</v>
      </c>
      <c r="D18" s="6">
        <v>8</v>
      </c>
      <c r="E18" s="6">
        <v>8</v>
      </c>
      <c r="F18" s="6">
        <v>8</v>
      </c>
      <c r="G18" s="6">
        <v>8</v>
      </c>
      <c r="H18" s="6">
        <v>8</v>
      </c>
      <c r="I18" s="6">
        <v>8</v>
      </c>
      <c r="J18" s="6">
        <v>8</v>
      </c>
      <c r="K18" s="6">
        <v>8</v>
      </c>
      <c r="L18" s="6">
        <v>8</v>
      </c>
      <c r="M18" s="6">
        <v>8</v>
      </c>
      <c r="N18" s="6">
        <v>8</v>
      </c>
      <c r="O18" s="6">
        <v>8</v>
      </c>
      <c r="P18" s="6">
        <v>8</v>
      </c>
      <c r="Q18" s="6">
        <v>8</v>
      </c>
      <c r="R18" s="6">
        <v>8</v>
      </c>
      <c r="S18" s="6">
        <v>8</v>
      </c>
      <c r="T18" s="6">
        <v>8</v>
      </c>
      <c r="U18" s="6">
        <v>8</v>
      </c>
      <c r="V18" s="6">
        <v>8</v>
      </c>
      <c r="W18" s="6">
        <v>8</v>
      </c>
      <c r="X18" s="6">
        <v>8</v>
      </c>
      <c r="Y18" s="6">
        <v>8</v>
      </c>
      <c r="Z18" s="6">
        <v>8</v>
      </c>
      <c r="AA18" s="6">
        <v>8</v>
      </c>
      <c r="AB18" s="6">
        <v>8</v>
      </c>
      <c r="AC18" s="6">
        <v>8</v>
      </c>
      <c r="AD18" s="6">
        <v>8</v>
      </c>
      <c r="AE18" s="6">
        <v>8</v>
      </c>
      <c r="AF18" s="6">
        <v>8</v>
      </c>
      <c r="AG18" s="6">
        <v>8</v>
      </c>
      <c r="AH18" s="6">
        <v>8</v>
      </c>
      <c r="AI18" s="6">
        <v>8</v>
      </c>
      <c r="AJ18" s="6">
        <v>8</v>
      </c>
      <c r="AK18" s="6">
        <v>8</v>
      </c>
      <c r="AL18" s="6">
        <v>8</v>
      </c>
      <c r="AM18" s="6">
        <v>8</v>
      </c>
      <c r="AN18" s="6">
        <v>8</v>
      </c>
      <c r="AO18" s="6">
        <v>8</v>
      </c>
      <c r="AP18" s="6">
        <v>8</v>
      </c>
      <c r="AQ18" s="6">
        <v>8</v>
      </c>
      <c r="AR18" s="6">
        <v>8.3571428571429003</v>
      </c>
      <c r="AS18" s="6">
        <v>8</v>
      </c>
      <c r="AT18" s="6">
        <v>8</v>
      </c>
      <c r="AU18" s="6">
        <v>8.3571428571429003</v>
      </c>
      <c r="AV18" s="6">
        <v>8</v>
      </c>
      <c r="AW18" s="6">
        <v>8</v>
      </c>
      <c r="AX18" s="6">
        <v>8.3571428571429003</v>
      </c>
      <c r="AY18" s="6">
        <v>8</v>
      </c>
      <c r="AZ18" s="6">
        <v>8</v>
      </c>
      <c r="BA18" s="6">
        <v>8</v>
      </c>
      <c r="BB18" s="6">
        <v>8</v>
      </c>
      <c r="BC18" s="6">
        <v>8</v>
      </c>
      <c r="BD18" s="6">
        <v>8</v>
      </c>
      <c r="BE18" s="6">
        <v>8</v>
      </c>
      <c r="BF18" s="6">
        <v>8</v>
      </c>
      <c r="BG18" s="6">
        <v>8</v>
      </c>
      <c r="BH18" s="6">
        <v>8</v>
      </c>
      <c r="BI18" s="6">
        <v>8</v>
      </c>
      <c r="BJ18" s="6">
        <v>8</v>
      </c>
      <c r="BK18" s="6">
        <v>8</v>
      </c>
      <c r="BL18" s="6">
        <v>8</v>
      </c>
      <c r="BM18" s="6">
        <v>8</v>
      </c>
      <c r="BN18" s="6">
        <v>8</v>
      </c>
      <c r="BO18" s="6">
        <v>8</v>
      </c>
      <c r="BP18" s="6">
        <v>8</v>
      </c>
      <c r="BQ18" s="6">
        <v>8.3571428571429003</v>
      </c>
      <c r="BR18" s="6">
        <v>8</v>
      </c>
      <c r="BS18" s="6">
        <v>8</v>
      </c>
      <c r="BT18" s="6">
        <v>8</v>
      </c>
      <c r="BU18" s="6">
        <v>8</v>
      </c>
      <c r="BV18" s="6">
        <v>8</v>
      </c>
      <c r="BW18" s="6">
        <v>8</v>
      </c>
    </row>
    <row r="19" spans="1:75" x14ac:dyDescent="0.3">
      <c r="A19" s="1" t="s">
        <v>87</v>
      </c>
      <c r="B19" s="1" t="s">
        <v>22</v>
      </c>
      <c r="C19" s="5">
        <v>7290000211442</v>
      </c>
      <c r="D19" s="6">
        <v>10.9</v>
      </c>
      <c r="E19" s="6">
        <v>10.9</v>
      </c>
      <c r="F19" s="6">
        <v>10.9</v>
      </c>
      <c r="G19" s="6">
        <v>10.9</v>
      </c>
      <c r="H19" s="6">
        <v>10.9</v>
      </c>
      <c r="I19" s="6">
        <v>10.9</v>
      </c>
      <c r="J19" s="6">
        <v>10.9</v>
      </c>
      <c r="K19" s="6">
        <v>10.9</v>
      </c>
      <c r="L19" s="6">
        <v>10.9</v>
      </c>
      <c r="M19" s="6">
        <v>10.9</v>
      </c>
      <c r="N19" s="6">
        <v>10.9</v>
      </c>
      <c r="O19" s="6">
        <v>10.9</v>
      </c>
      <c r="P19" s="6">
        <v>10.9</v>
      </c>
      <c r="Q19" s="6">
        <v>10.9</v>
      </c>
      <c r="R19" s="6">
        <v>10.9</v>
      </c>
      <c r="S19" s="6">
        <v>10.9</v>
      </c>
      <c r="T19" s="6">
        <v>10.9</v>
      </c>
      <c r="U19" s="6">
        <v>10.9</v>
      </c>
      <c r="V19" s="6">
        <v>10.9</v>
      </c>
      <c r="W19" s="6">
        <v>9.9</v>
      </c>
      <c r="X19" s="6">
        <v>9.9</v>
      </c>
      <c r="Y19" s="6">
        <v>9.9</v>
      </c>
      <c r="Z19" s="6">
        <v>9.9</v>
      </c>
      <c r="AA19" s="6">
        <v>9.9</v>
      </c>
      <c r="AB19" s="6">
        <v>9.9</v>
      </c>
      <c r="AC19" s="6">
        <v>9.9</v>
      </c>
      <c r="AD19" s="6">
        <v>9.9</v>
      </c>
      <c r="AE19" s="6">
        <v>9.9</v>
      </c>
      <c r="AF19" s="6">
        <v>9.9</v>
      </c>
      <c r="AG19" s="6">
        <v>9.9</v>
      </c>
      <c r="AH19" s="6">
        <v>9.9</v>
      </c>
      <c r="AI19" s="6">
        <v>9.0428571428571001</v>
      </c>
      <c r="AJ19" s="6">
        <v>7.9</v>
      </c>
      <c r="AK19" s="6">
        <v>7.9</v>
      </c>
      <c r="AL19" s="6">
        <v>7.9</v>
      </c>
      <c r="AM19" s="6">
        <v>7.9</v>
      </c>
      <c r="AN19" s="6">
        <v>9.9</v>
      </c>
      <c r="AO19" s="6">
        <v>9.9</v>
      </c>
      <c r="AP19" s="6">
        <v>9.9</v>
      </c>
      <c r="AQ19" s="6">
        <v>9.9</v>
      </c>
      <c r="AR19" s="6">
        <v>9.9</v>
      </c>
      <c r="AS19" s="6">
        <v>9.9</v>
      </c>
      <c r="AT19" s="6">
        <v>9.9</v>
      </c>
      <c r="AU19" s="6">
        <v>9.9</v>
      </c>
      <c r="AV19" s="6">
        <v>9.9</v>
      </c>
      <c r="AW19" s="6">
        <v>9.9</v>
      </c>
      <c r="AX19" s="6">
        <v>9.9</v>
      </c>
      <c r="AY19" s="6">
        <v>9.9</v>
      </c>
      <c r="AZ19" s="6">
        <v>9.9</v>
      </c>
      <c r="BA19" s="6">
        <v>10.9</v>
      </c>
      <c r="BB19" s="6">
        <v>10.9</v>
      </c>
      <c r="BC19" s="6">
        <v>10.9</v>
      </c>
      <c r="BD19" s="6">
        <v>10.9</v>
      </c>
      <c r="BE19" s="6">
        <v>10.9</v>
      </c>
      <c r="BF19" s="6">
        <v>10.9</v>
      </c>
      <c r="BG19" s="6">
        <v>10.9</v>
      </c>
      <c r="BH19" s="6">
        <v>10.9</v>
      </c>
      <c r="BI19" s="6">
        <v>10.9</v>
      </c>
      <c r="BJ19" s="6">
        <v>10.9</v>
      </c>
      <c r="BK19" s="6">
        <v>10.9</v>
      </c>
      <c r="BL19" s="6">
        <v>10.9</v>
      </c>
      <c r="BM19" s="6">
        <v>10.9</v>
      </c>
      <c r="BN19" s="6">
        <v>10.9</v>
      </c>
      <c r="BO19" s="6">
        <v>10.9</v>
      </c>
      <c r="BP19" s="6">
        <v>10.9</v>
      </c>
      <c r="BQ19" s="6">
        <v>10.9</v>
      </c>
      <c r="BR19" s="6">
        <v>10.9</v>
      </c>
      <c r="BS19" s="6">
        <v>10.9</v>
      </c>
      <c r="BT19" s="6">
        <v>10.9</v>
      </c>
      <c r="BU19" s="6">
        <v>9.9</v>
      </c>
      <c r="BV19" s="6">
        <v>9.9</v>
      </c>
      <c r="BW19" s="6">
        <v>9.9</v>
      </c>
    </row>
    <row r="20" spans="1:75" x14ac:dyDescent="0.3">
      <c r="A20" s="1" t="s">
        <v>87</v>
      </c>
      <c r="B20" s="1" t="s">
        <v>23</v>
      </c>
      <c r="C20" s="5">
        <v>7290003643004</v>
      </c>
      <c r="D20" s="6">
        <v>14.9</v>
      </c>
      <c r="E20" s="6">
        <v>14.9</v>
      </c>
      <c r="F20" s="6">
        <v>14.9</v>
      </c>
      <c r="G20" s="6">
        <v>14.9</v>
      </c>
      <c r="H20" s="6">
        <v>14.9</v>
      </c>
      <c r="I20" s="6">
        <v>14.9</v>
      </c>
      <c r="J20" s="6">
        <v>14.9</v>
      </c>
      <c r="K20" s="6">
        <v>14.9</v>
      </c>
      <c r="L20" s="6">
        <v>14.9</v>
      </c>
      <c r="M20" s="6">
        <v>14.9</v>
      </c>
      <c r="N20" s="6">
        <v>14.9</v>
      </c>
      <c r="O20" s="6">
        <v>14.9</v>
      </c>
      <c r="P20" s="6">
        <v>14.9</v>
      </c>
      <c r="Q20" s="6">
        <v>14.9</v>
      </c>
      <c r="R20" s="6">
        <v>14.9</v>
      </c>
      <c r="S20" s="6">
        <v>14.9</v>
      </c>
      <c r="T20" s="6">
        <v>14.9</v>
      </c>
      <c r="U20" s="6">
        <v>14.9</v>
      </c>
      <c r="V20" s="6">
        <v>14.9</v>
      </c>
      <c r="W20" s="6">
        <v>14.9</v>
      </c>
      <c r="X20" s="6">
        <v>12.9</v>
      </c>
      <c r="Y20" s="6">
        <v>12.9</v>
      </c>
      <c r="Z20" s="6">
        <v>12.9</v>
      </c>
      <c r="AA20" s="6">
        <v>12.9</v>
      </c>
      <c r="AB20" s="6">
        <v>12.9</v>
      </c>
      <c r="AC20" s="6">
        <v>12.9</v>
      </c>
      <c r="AD20" s="6">
        <v>12.9</v>
      </c>
      <c r="AE20" s="6">
        <v>12.9</v>
      </c>
      <c r="AF20" s="6">
        <v>12.9</v>
      </c>
      <c r="AG20" s="6">
        <v>12.9</v>
      </c>
      <c r="AH20" s="6">
        <v>12.9</v>
      </c>
      <c r="AI20" s="6">
        <v>9.9</v>
      </c>
      <c r="AJ20" s="6">
        <v>9.9</v>
      </c>
      <c r="AK20" s="6">
        <v>9.9</v>
      </c>
      <c r="AL20" s="6">
        <v>9.9</v>
      </c>
      <c r="AM20" s="6">
        <v>9.9</v>
      </c>
      <c r="AN20" s="6">
        <v>14.61</v>
      </c>
      <c r="AO20" s="6">
        <v>12.9</v>
      </c>
      <c r="AP20" s="6">
        <v>12.9</v>
      </c>
      <c r="AQ20" s="6">
        <v>12.9</v>
      </c>
      <c r="AR20" s="6">
        <v>12.9</v>
      </c>
      <c r="AS20" s="6">
        <v>12.9</v>
      </c>
      <c r="AT20" s="6">
        <v>12.9</v>
      </c>
      <c r="AU20" s="6">
        <v>12.9</v>
      </c>
      <c r="AV20" s="6">
        <v>12.9</v>
      </c>
      <c r="AW20" s="6">
        <v>12.9</v>
      </c>
      <c r="AX20" s="6">
        <v>12.9</v>
      </c>
      <c r="AY20" s="6">
        <v>12.9</v>
      </c>
      <c r="AZ20" s="6">
        <v>12.9</v>
      </c>
      <c r="BA20" s="6">
        <v>14.9</v>
      </c>
      <c r="BB20" s="6">
        <v>14.9</v>
      </c>
      <c r="BC20" s="6">
        <v>14.9</v>
      </c>
      <c r="BD20" s="6">
        <v>14.9</v>
      </c>
      <c r="BE20" s="6">
        <v>14.9</v>
      </c>
      <c r="BF20" s="6">
        <v>14.9</v>
      </c>
      <c r="BG20" s="6">
        <v>14.9</v>
      </c>
      <c r="BH20" s="6">
        <v>14.9</v>
      </c>
      <c r="BI20" s="6">
        <v>14.9</v>
      </c>
      <c r="BJ20" s="6">
        <v>14.9</v>
      </c>
      <c r="BK20" s="6">
        <v>14.9</v>
      </c>
      <c r="BL20" s="6">
        <v>14.9</v>
      </c>
      <c r="BM20" s="6">
        <v>14.9</v>
      </c>
      <c r="BN20" s="6">
        <v>14.9</v>
      </c>
      <c r="BO20" s="6">
        <v>14.9</v>
      </c>
      <c r="BP20" s="6">
        <v>14.9</v>
      </c>
      <c r="BQ20" s="6">
        <v>14.9</v>
      </c>
      <c r="BR20" s="6">
        <v>14.9</v>
      </c>
      <c r="BS20" s="6">
        <v>14.9</v>
      </c>
      <c r="BT20" s="6">
        <v>14.9</v>
      </c>
      <c r="BU20" s="6">
        <v>14.9</v>
      </c>
      <c r="BV20" s="6">
        <v>14.9</v>
      </c>
      <c r="BW20" s="6">
        <v>14.9</v>
      </c>
    </row>
    <row r="21" spans="1:75" x14ac:dyDescent="0.3">
      <c r="A21" s="1" t="s">
        <v>87</v>
      </c>
      <c r="B21" s="1" t="s">
        <v>24</v>
      </c>
      <c r="C21" s="5">
        <v>8901537024014</v>
      </c>
      <c r="D21" s="6">
        <v>13.9</v>
      </c>
      <c r="E21" s="6">
        <v>13.9</v>
      </c>
      <c r="F21" s="6">
        <v>13.9</v>
      </c>
      <c r="G21" s="6">
        <v>13.9</v>
      </c>
      <c r="H21" s="6">
        <v>13.9</v>
      </c>
      <c r="I21" s="6">
        <v>13.9</v>
      </c>
      <c r="J21" s="6">
        <v>13.9</v>
      </c>
      <c r="K21" s="6">
        <v>13.9</v>
      </c>
      <c r="L21" s="6">
        <v>13.9</v>
      </c>
      <c r="M21" s="6">
        <v>13.9</v>
      </c>
      <c r="N21" s="6">
        <v>13.9</v>
      </c>
      <c r="O21" s="6">
        <v>13.9</v>
      </c>
      <c r="P21" s="6">
        <v>13.9</v>
      </c>
      <c r="Q21" s="6">
        <v>13.9</v>
      </c>
      <c r="R21" s="6">
        <v>13.9</v>
      </c>
      <c r="S21" s="6">
        <v>13.9</v>
      </c>
      <c r="T21" s="6">
        <v>13.9</v>
      </c>
      <c r="U21" s="6">
        <v>13.9</v>
      </c>
      <c r="V21" s="6">
        <v>13.9</v>
      </c>
      <c r="W21" s="6">
        <v>13.9</v>
      </c>
      <c r="X21" s="6">
        <v>13.9</v>
      </c>
      <c r="Y21" s="6">
        <v>12.9</v>
      </c>
      <c r="Z21" s="6">
        <v>12.9</v>
      </c>
      <c r="AA21" s="6">
        <v>12.9</v>
      </c>
      <c r="AB21" s="6">
        <v>12.9</v>
      </c>
      <c r="AC21" s="6">
        <v>12.9</v>
      </c>
      <c r="AD21" s="6">
        <v>12.9</v>
      </c>
      <c r="AE21" s="6">
        <v>12.9</v>
      </c>
      <c r="AF21" s="6">
        <v>12.9</v>
      </c>
      <c r="AG21" s="6">
        <v>12.9</v>
      </c>
      <c r="AH21" s="6">
        <v>12.9</v>
      </c>
      <c r="AI21" s="6">
        <v>12.9</v>
      </c>
      <c r="AJ21" s="6">
        <v>12.9</v>
      </c>
      <c r="AK21" s="6">
        <v>12.9</v>
      </c>
      <c r="AL21" s="6">
        <v>12.9</v>
      </c>
      <c r="AM21" s="6">
        <v>12.9</v>
      </c>
      <c r="AN21" s="6">
        <v>12.9</v>
      </c>
      <c r="AO21" s="6">
        <v>12.9</v>
      </c>
      <c r="AP21" s="6">
        <v>12.9</v>
      </c>
      <c r="AQ21" s="6">
        <v>12.9</v>
      </c>
      <c r="AR21" s="6">
        <v>12.9</v>
      </c>
      <c r="AS21" s="6">
        <v>12.9</v>
      </c>
      <c r="AT21" s="6">
        <v>12.9</v>
      </c>
      <c r="AU21" s="6">
        <v>12.9</v>
      </c>
      <c r="AV21" s="6">
        <v>12.9</v>
      </c>
      <c r="AW21" s="6">
        <v>12.9</v>
      </c>
      <c r="AX21" s="6">
        <v>12.9</v>
      </c>
      <c r="AY21" s="6">
        <v>12.9</v>
      </c>
      <c r="AZ21" s="6">
        <v>12.9</v>
      </c>
      <c r="BA21" s="6">
        <v>13.9</v>
      </c>
      <c r="BB21" s="6">
        <v>13.9</v>
      </c>
      <c r="BC21" s="6">
        <v>13.9</v>
      </c>
      <c r="BD21" s="6">
        <v>13.9</v>
      </c>
      <c r="BE21" s="6">
        <v>13.9</v>
      </c>
      <c r="BF21" s="6">
        <v>13.9</v>
      </c>
      <c r="BG21" s="6">
        <v>13.9</v>
      </c>
      <c r="BH21" s="6">
        <v>13.9</v>
      </c>
      <c r="BI21" s="6">
        <v>13.9</v>
      </c>
      <c r="BJ21" s="6">
        <v>13.9</v>
      </c>
      <c r="BK21" s="6">
        <v>13.9</v>
      </c>
      <c r="BL21" s="6">
        <v>13.9</v>
      </c>
      <c r="BM21" s="6">
        <v>13.9</v>
      </c>
      <c r="BN21" s="6">
        <v>13.9</v>
      </c>
      <c r="BO21" s="6">
        <v>13.9</v>
      </c>
      <c r="BP21" s="6">
        <v>13.9</v>
      </c>
      <c r="BQ21" s="6">
        <v>13.9</v>
      </c>
      <c r="BR21" s="6">
        <v>13.9</v>
      </c>
      <c r="BS21" s="6">
        <v>13.9</v>
      </c>
      <c r="BT21" s="6">
        <v>13.9</v>
      </c>
      <c r="BU21" s="6">
        <v>13.9</v>
      </c>
      <c r="BV21" s="6">
        <v>13.9</v>
      </c>
      <c r="BW21" s="6">
        <v>13.9</v>
      </c>
    </row>
    <row r="22" spans="1:75" x14ac:dyDescent="0.3">
      <c r="A22" s="1" t="s">
        <v>87</v>
      </c>
      <c r="B22" s="1" t="s">
        <v>25</v>
      </c>
      <c r="C22" s="5">
        <v>7290100700396</v>
      </c>
      <c r="D22" s="6">
        <v>11.9</v>
      </c>
      <c r="E22" s="6">
        <v>11.9</v>
      </c>
      <c r="F22" s="6">
        <v>11.9</v>
      </c>
      <c r="G22" s="6">
        <v>11.9</v>
      </c>
      <c r="H22" s="6">
        <v>11.9</v>
      </c>
      <c r="I22" s="6">
        <v>11.9</v>
      </c>
      <c r="J22" s="6">
        <v>11.9</v>
      </c>
      <c r="K22" s="6">
        <v>11.9</v>
      </c>
      <c r="L22" s="6">
        <v>11.9</v>
      </c>
      <c r="M22" s="6">
        <v>11.9</v>
      </c>
      <c r="N22" s="6">
        <v>11.9</v>
      </c>
      <c r="O22" s="6">
        <v>11.9</v>
      </c>
      <c r="P22" s="6">
        <v>11.9</v>
      </c>
      <c r="Q22" s="6">
        <v>11.9</v>
      </c>
      <c r="R22" s="6">
        <v>11.9</v>
      </c>
      <c r="S22" s="6">
        <v>11.9</v>
      </c>
      <c r="T22" s="6">
        <v>11.9</v>
      </c>
      <c r="U22" s="6">
        <v>11.9</v>
      </c>
      <c r="V22" s="6">
        <v>11.9</v>
      </c>
      <c r="W22" s="6">
        <v>9.9</v>
      </c>
      <c r="X22" s="6">
        <v>9.9</v>
      </c>
      <c r="Y22" s="6">
        <v>9.9</v>
      </c>
      <c r="Z22" s="6">
        <v>9.9</v>
      </c>
      <c r="AA22" s="6">
        <v>9.9</v>
      </c>
      <c r="AB22" s="6">
        <v>9.9</v>
      </c>
      <c r="AC22" s="6">
        <v>9.9</v>
      </c>
      <c r="AD22" s="6">
        <v>9.9</v>
      </c>
      <c r="AE22" s="6">
        <v>9.9</v>
      </c>
      <c r="AF22" s="6">
        <v>9.9</v>
      </c>
      <c r="AG22" s="6">
        <v>9.9</v>
      </c>
      <c r="AH22" s="6">
        <v>9.9</v>
      </c>
      <c r="AI22" s="6">
        <v>9.9</v>
      </c>
      <c r="AJ22" s="6">
        <v>9.9</v>
      </c>
      <c r="AK22" s="6">
        <v>9.9</v>
      </c>
      <c r="AL22" s="6">
        <v>9.9</v>
      </c>
      <c r="AM22" s="6">
        <v>9.9</v>
      </c>
      <c r="AN22" s="6">
        <v>9.9</v>
      </c>
      <c r="AO22" s="6">
        <v>9.9</v>
      </c>
      <c r="AP22" s="6">
        <v>9.9</v>
      </c>
      <c r="AQ22" s="6">
        <v>9.9</v>
      </c>
      <c r="AR22" s="6">
        <v>10.185714285714001</v>
      </c>
      <c r="AS22" s="6">
        <v>9.9</v>
      </c>
      <c r="AT22" s="6">
        <v>9.9</v>
      </c>
      <c r="AU22" s="6">
        <v>9.9</v>
      </c>
      <c r="AV22" s="6">
        <v>9.9</v>
      </c>
      <c r="AW22" s="6">
        <v>10.185714285714001</v>
      </c>
      <c r="AX22" s="6">
        <v>10.185714285714001</v>
      </c>
      <c r="AY22" s="6">
        <v>9.9</v>
      </c>
      <c r="AZ22" s="6">
        <v>9.9</v>
      </c>
      <c r="BA22" s="6">
        <v>9.9</v>
      </c>
      <c r="BB22" s="6">
        <v>9.9</v>
      </c>
      <c r="BC22" s="6">
        <v>9.9</v>
      </c>
      <c r="BD22" s="6">
        <v>9.9</v>
      </c>
      <c r="BE22" s="6">
        <v>9.9</v>
      </c>
      <c r="BF22" s="6">
        <v>9.9</v>
      </c>
      <c r="BG22" s="6">
        <v>9.9</v>
      </c>
      <c r="BH22" s="6">
        <v>9.9</v>
      </c>
      <c r="BI22" s="6">
        <v>9.9</v>
      </c>
      <c r="BJ22" s="6">
        <v>9.9</v>
      </c>
      <c r="BK22" s="6">
        <v>9.9</v>
      </c>
      <c r="BL22" s="6">
        <v>9.9</v>
      </c>
      <c r="BM22" s="6">
        <v>9.9</v>
      </c>
      <c r="BN22" s="6">
        <v>9.9</v>
      </c>
      <c r="BO22" s="6">
        <v>9.9</v>
      </c>
      <c r="BP22" s="6">
        <v>9.9</v>
      </c>
      <c r="BQ22" s="6">
        <v>10.185714285714001</v>
      </c>
      <c r="BR22" s="6">
        <v>9.9</v>
      </c>
      <c r="BS22" s="6">
        <v>9.9</v>
      </c>
      <c r="BT22" s="6">
        <v>9.9</v>
      </c>
      <c r="BU22" s="6">
        <v>9.9</v>
      </c>
      <c r="BV22" s="6">
        <v>9.9</v>
      </c>
      <c r="BW22" s="6">
        <v>9.9</v>
      </c>
    </row>
    <row r="23" spans="1:75" x14ac:dyDescent="0.3">
      <c r="A23" s="1" t="s">
        <v>87</v>
      </c>
      <c r="B23" s="1" t="s">
        <v>26</v>
      </c>
      <c r="C23" s="5">
        <v>7290000057118</v>
      </c>
      <c r="D23" s="6">
        <v>23.9</v>
      </c>
      <c r="E23" s="6">
        <v>23.9</v>
      </c>
      <c r="F23" s="6">
        <v>23.9</v>
      </c>
      <c r="G23" s="6">
        <v>23.9</v>
      </c>
      <c r="H23" s="6">
        <v>23.9</v>
      </c>
      <c r="I23" s="6">
        <v>23.9</v>
      </c>
      <c r="J23" s="6">
        <v>23.9</v>
      </c>
      <c r="K23" s="6">
        <v>23.9</v>
      </c>
      <c r="L23" s="6">
        <v>23.9</v>
      </c>
      <c r="M23" s="6">
        <v>23.9</v>
      </c>
      <c r="N23" s="6">
        <v>23.9</v>
      </c>
      <c r="O23" s="6">
        <v>23.9</v>
      </c>
      <c r="P23" s="6">
        <v>23.9</v>
      </c>
      <c r="Q23" s="6">
        <v>23.9</v>
      </c>
      <c r="R23" s="6">
        <v>23.9</v>
      </c>
      <c r="S23" s="6">
        <v>23.9</v>
      </c>
      <c r="T23" s="6">
        <v>23.9</v>
      </c>
      <c r="U23" s="6">
        <v>23.9</v>
      </c>
      <c r="V23" s="6">
        <v>23.9</v>
      </c>
      <c r="W23" s="6">
        <v>23.9</v>
      </c>
      <c r="X23" s="6">
        <v>23.9</v>
      </c>
      <c r="Y23" s="6">
        <v>23.9</v>
      </c>
      <c r="Z23" s="6">
        <v>23.9</v>
      </c>
      <c r="AA23" s="6">
        <v>23.9</v>
      </c>
      <c r="AB23" s="6">
        <v>23.9</v>
      </c>
      <c r="AC23" s="6">
        <v>23.9</v>
      </c>
      <c r="AD23" s="6">
        <v>23.9</v>
      </c>
      <c r="AE23" s="6">
        <v>23.9</v>
      </c>
      <c r="AF23" s="6">
        <v>23.9</v>
      </c>
      <c r="AG23" s="6">
        <v>23.9</v>
      </c>
      <c r="AH23" s="6">
        <v>23.9</v>
      </c>
      <c r="AI23" s="6">
        <v>23.9</v>
      </c>
      <c r="AJ23" s="6">
        <v>23.9</v>
      </c>
      <c r="AK23" s="6">
        <v>23.9</v>
      </c>
      <c r="AL23" s="6">
        <v>23.9</v>
      </c>
      <c r="AM23" s="6">
        <v>20</v>
      </c>
      <c r="AN23" s="6">
        <v>20</v>
      </c>
      <c r="AO23" s="6">
        <v>23.9</v>
      </c>
      <c r="AP23" s="6">
        <v>23.9</v>
      </c>
      <c r="AQ23" s="6">
        <v>23.9</v>
      </c>
      <c r="AR23" s="6">
        <v>23.9</v>
      </c>
      <c r="AS23" s="6">
        <v>23.9</v>
      </c>
      <c r="AT23" s="6">
        <v>23.9</v>
      </c>
      <c r="AU23" s="6">
        <v>23.9</v>
      </c>
      <c r="AV23" s="6">
        <v>23.9</v>
      </c>
      <c r="AW23" s="6">
        <v>23.9</v>
      </c>
      <c r="AX23" s="6">
        <v>23.9</v>
      </c>
      <c r="AY23" s="6">
        <v>23.9</v>
      </c>
      <c r="AZ23" s="6">
        <v>23.9</v>
      </c>
      <c r="BA23" s="6">
        <v>23.9</v>
      </c>
      <c r="BB23" s="6">
        <v>23.9</v>
      </c>
      <c r="BC23" s="6">
        <v>23.9</v>
      </c>
      <c r="BD23" s="6">
        <v>23.9</v>
      </c>
      <c r="BE23" s="6">
        <v>23.9</v>
      </c>
      <c r="BF23" s="6">
        <v>23.9</v>
      </c>
      <c r="BG23" s="6">
        <v>23.9</v>
      </c>
      <c r="BH23" s="6">
        <v>23.9</v>
      </c>
      <c r="BI23" s="6">
        <v>23.9</v>
      </c>
      <c r="BJ23" s="6">
        <v>23.9</v>
      </c>
      <c r="BK23" s="6">
        <v>23.9</v>
      </c>
      <c r="BL23" s="6">
        <v>23.9</v>
      </c>
      <c r="BM23" s="6">
        <v>23.9</v>
      </c>
      <c r="BN23" s="6">
        <v>23.9</v>
      </c>
      <c r="BO23" s="6">
        <v>23.9</v>
      </c>
      <c r="BP23" s="6">
        <v>23.9</v>
      </c>
      <c r="BQ23" s="6">
        <v>23.9</v>
      </c>
      <c r="BR23" s="6">
        <v>23.9</v>
      </c>
      <c r="BS23" s="6">
        <v>23.9</v>
      </c>
      <c r="BT23" s="6">
        <v>23.9</v>
      </c>
      <c r="BU23" s="6">
        <v>23.9</v>
      </c>
      <c r="BV23" s="6">
        <v>23.9</v>
      </c>
      <c r="BW23" s="6">
        <v>23.9</v>
      </c>
    </row>
    <row r="24" spans="1:75" x14ac:dyDescent="0.3">
      <c r="A24" s="1" t="s">
        <v>87</v>
      </c>
      <c r="B24" s="1" t="s">
        <v>28</v>
      </c>
      <c r="C24" s="5">
        <v>7290000111186</v>
      </c>
      <c r="D24" s="6">
        <v>10.9</v>
      </c>
      <c r="E24" s="6">
        <v>10.9</v>
      </c>
      <c r="F24" s="6">
        <v>10.9</v>
      </c>
      <c r="G24" s="6">
        <v>10.9</v>
      </c>
      <c r="H24" s="6">
        <v>10.9</v>
      </c>
      <c r="I24" s="6">
        <v>10.9</v>
      </c>
      <c r="J24" s="6">
        <v>10.9</v>
      </c>
      <c r="K24" s="6">
        <v>10.9</v>
      </c>
      <c r="L24" s="6">
        <v>10.9</v>
      </c>
      <c r="M24" s="6">
        <v>10.9</v>
      </c>
      <c r="N24" s="6">
        <v>10.9</v>
      </c>
      <c r="O24" s="6">
        <v>10.9</v>
      </c>
      <c r="P24" s="6">
        <v>10.9</v>
      </c>
      <c r="Q24" s="6">
        <v>10.9</v>
      </c>
      <c r="R24" s="6">
        <v>10.9</v>
      </c>
      <c r="S24" s="6">
        <v>10.9</v>
      </c>
      <c r="T24" s="6">
        <v>10.9</v>
      </c>
      <c r="U24" s="6">
        <v>10.9</v>
      </c>
      <c r="V24" s="6">
        <v>10.9</v>
      </c>
      <c r="W24" s="6">
        <v>10.9</v>
      </c>
      <c r="X24" s="6">
        <v>10.9</v>
      </c>
      <c r="Y24" s="6">
        <v>10.9</v>
      </c>
      <c r="Z24" s="6">
        <v>10.9</v>
      </c>
      <c r="AA24" s="6">
        <v>10.9</v>
      </c>
      <c r="AB24" s="6">
        <v>10.9</v>
      </c>
      <c r="AC24" s="6">
        <v>10.9</v>
      </c>
      <c r="AD24" s="6">
        <v>10.9</v>
      </c>
      <c r="AE24" s="6">
        <v>10.9</v>
      </c>
      <c r="AF24" s="6">
        <v>10.9</v>
      </c>
      <c r="AG24" s="6">
        <v>10.9</v>
      </c>
      <c r="AH24" s="6">
        <v>10.9</v>
      </c>
      <c r="AI24" s="6">
        <v>10.9</v>
      </c>
      <c r="AJ24" s="6">
        <v>10.9</v>
      </c>
      <c r="AK24" s="6">
        <v>10.9</v>
      </c>
      <c r="AL24" s="6">
        <v>10.9</v>
      </c>
      <c r="AM24" s="6">
        <v>10.9</v>
      </c>
      <c r="AN24" s="6">
        <v>10.9</v>
      </c>
      <c r="AO24" s="6">
        <v>10.9</v>
      </c>
      <c r="AP24" s="6">
        <v>10.9</v>
      </c>
      <c r="AQ24" s="6">
        <v>10.9</v>
      </c>
      <c r="AR24" s="6">
        <v>10.9</v>
      </c>
      <c r="AS24" s="6">
        <v>10.9</v>
      </c>
      <c r="AT24" s="6">
        <v>10.9</v>
      </c>
      <c r="AU24" s="6">
        <v>10.9</v>
      </c>
      <c r="AV24" s="6">
        <v>10.9</v>
      </c>
      <c r="AW24" s="6">
        <v>10.9</v>
      </c>
      <c r="AX24" s="6">
        <v>10.9</v>
      </c>
      <c r="AY24" s="6">
        <v>10.9</v>
      </c>
      <c r="AZ24" s="6">
        <v>10.9</v>
      </c>
      <c r="BA24" s="6">
        <v>10.9</v>
      </c>
      <c r="BB24" s="6">
        <v>10.9</v>
      </c>
      <c r="BC24" s="6">
        <v>10.9</v>
      </c>
      <c r="BD24" s="6">
        <v>10.9</v>
      </c>
      <c r="BE24" s="6">
        <v>10.9</v>
      </c>
      <c r="BF24" s="6">
        <v>10.9</v>
      </c>
      <c r="BG24" s="6">
        <v>10.9</v>
      </c>
      <c r="BH24" s="6">
        <v>10.9</v>
      </c>
      <c r="BI24" s="6">
        <v>10.9</v>
      </c>
      <c r="BJ24" s="6">
        <v>10.9</v>
      </c>
      <c r="BK24" s="6">
        <v>10.9</v>
      </c>
      <c r="BL24" s="6">
        <v>10.9</v>
      </c>
      <c r="BM24" s="6">
        <v>10.9</v>
      </c>
      <c r="BN24" s="6">
        <v>10.9</v>
      </c>
      <c r="BO24" s="6">
        <v>10.9</v>
      </c>
      <c r="BP24" s="6">
        <v>10.9</v>
      </c>
      <c r="BQ24" s="6">
        <v>10.9</v>
      </c>
      <c r="BR24" s="6">
        <v>10.9</v>
      </c>
      <c r="BS24" s="6">
        <v>10.9</v>
      </c>
      <c r="BT24" s="6">
        <v>10.9</v>
      </c>
      <c r="BU24" s="6">
        <v>10.9</v>
      </c>
      <c r="BV24" s="6">
        <v>10.9</v>
      </c>
      <c r="BW24" s="6">
        <v>10.9</v>
      </c>
    </row>
    <row r="25" spans="1:75" x14ac:dyDescent="0.3">
      <c r="A25" s="1" t="s">
        <v>87</v>
      </c>
      <c r="B25" s="1" t="s">
        <v>29</v>
      </c>
      <c r="C25" s="5">
        <v>7290113192539</v>
      </c>
      <c r="D25" s="6">
        <v>6.9</v>
      </c>
      <c r="E25" s="6">
        <v>6.9</v>
      </c>
      <c r="F25" s="6">
        <v>6.9</v>
      </c>
      <c r="G25" s="6">
        <v>6.9</v>
      </c>
      <c r="H25" s="6">
        <v>6.9</v>
      </c>
      <c r="I25" s="6">
        <v>6.9</v>
      </c>
      <c r="J25" s="6">
        <v>6.9</v>
      </c>
      <c r="K25" s="6">
        <v>6.9</v>
      </c>
      <c r="L25" s="6">
        <v>6.9</v>
      </c>
      <c r="M25" s="6">
        <v>6.9</v>
      </c>
      <c r="N25" s="6">
        <v>6.9</v>
      </c>
      <c r="O25" s="6">
        <v>6.9</v>
      </c>
      <c r="P25" s="6">
        <v>6.9</v>
      </c>
      <c r="Q25" s="6">
        <v>6.9</v>
      </c>
      <c r="R25" s="6">
        <v>6.9</v>
      </c>
      <c r="S25" s="6">
        <v>6.9</v>
      </c>
      <c r="T25" s="6">
        <v>6.9</v>
      </c>
      <c r="U25" s="6">
        <v>6.9</v>
      </c>
      <c r="V25" s="6">
        <v>6.9</v>
      </c>
      <c r="W25" s="6">
        <v>5</v>
      </c>
      <c r="X25" s="6">
        <v>5</v>
      </c>
      <c r="Y25" s="6">
        <v>5</v>
      </c>
      <c r="Z25" s="6">
        <v>5</v>
      </c>
      <c r="AA25" s="6">
        <v>5</v>
      </c>
      <c r="AB25" s="6">
        <v>5</v>
      </c>
      <c r="AC25" s="6">
        <v>5</v>
      </c>
      <c r="AD25" s="6">
        <v>5</v>
      </c>
      <c r="AE25" s="6">
        <v>5</v>
      </c>
      <c r="AF25" s="6">
        <v>5</v>
      </c>
      <c r="AG25" s="6">
        <v>5</v>
      </c>
      <c r="AH25" s="6">
        <v>5</v>
      </c>
      <c r="AI25" s="6">
        <v>5</v>
      </c>
      <c r="AJ25" s="6">
        <v>5</v>
      </c>
      <c r="AK25" s="6">
        <v>5</v>
      </c>
      <c r="AL25" s="6">
        <v>5</v>
      </c>
      <c r="AM25" s="6">
        <v>5</v>
      </c>
      <c r="AN25" s="6">
        <v>5</v>
      </c>
      <c r="AO25" s="6">
        <v>5</v>
      </c>
      <c r="AP25" s="6">
        <v>5</v>
      </c>
      <c r="AQ25" s="6">
        <v>5</v>
      </c>
      <c r="AR25" s="6">
        <v>5.2714285714285998</v>
      </c>
      <c r="AS25" s="6">
        <v>5</v>
      </c>
      <c r="AT25" s="6">
        <v>5</v>
      </c>
      <c r="AU25" s="6">
        <v>5</v>
      </c>
      <c r="AV25" s="6">
        <v>5</v>
      </c>
      <c r="AW25" s="6">
        <v>5</v>
      </c>
      <c r="AX25" s="6">
        <v>5.2714285714285998</v>
      </c>
      <c r="AY25" s="6">
        <v>5</v>
      </c>
      <c r="AZ25" s="6">
        <v>5</v>
      </c>
      <c r="BA25" s="6">
        <v>5</v>
      </c>
      <c r="BB25" s="6">
        <v>5</v>
      </c>
      <c r="BC25" s="6">
        <v>5</v>
      </c>
      <c r="BD25" s="6">
        <v>5</v>
      </c>
      <c r="BE25" s="6">
        <v>5</v>
      </c>
      <c r="BF25" s="6">
        <v>5</v>
      </c>
      <c r="BG25" s="6">
        <v>5</v>
      </c>
      <c r="BH25" s="6">
        <v>5</v>
      </c>
      <c r="BI25" s="6">
        <v>5</v>
      </c>
      <c r="BJ25" s="6">
        <v>5</v>
      </c>
      <c r="BK25" s="6">
        <v>5</v>
      </c>
      <c r="BL25" s="6">
        <v>5</v>
      </c>
      <c r="BM25" s="6">
        <v>5</v>
      </c>
      <c r="BN25" s="6">
        <v>5</v>
      </c>
      <c r="BO25" s="6">
        <v>5</v>
      </c>
      <c r="BP25" s="6">
        <v>5</v>
      </c>
      <c r="BQ25" s="6">
        <v>5.2714285714285998</v>
      </c>
      <c r="BR25" s="6">
        <v>5</v>
      </c>
      <c r="BS25" s="6">
        <v>5</v>
      </c>
      <c r="BT25" s="6">
        <v>5</v>
      </c>
      <c r="BU25" s="6">
        <v>6.9</v>
      </c>
      <c r="BV25" s="6">
        <v>6.9</v>
      </c>
      <c r="BW25" s="6">
        <v>6.0857142857142996</v>
      </c>
    </row>
    <row r="26" spans="1:75" x14ac:dyDescent="0.3">
      <c r="A26" s="1" t="s">
        <v>87</v>
      </c>
      <c r="B26" s="1" t="s">
        <v>30</v>
      </c>
      <c r="C26" s="5">
        <v>7290000208329</v>
      </c>
      <c r="D26" s="6">
        <v>7.9</v>
      </c>
      <c r="E26" s="6">
        <v>7.9</v>
      </c>
      <c r="F26" s="6">
        <v>7.9</v>
      </c>
      <c r="G26" s="6">
        <v>7.9</v>
      </c>
      <c r="H26" s="6">
        <v>7.9</v>
      </c>
      <c r="I26" s="6">
        <v>7.9</v>
      </c>
      <c r="J26" s="6">
        <v>7.9</v>
      </c>
      <c r="K26" s="6">
        <v>7.9</v>
      </c>
      <c r="L26" s="6">
        <v>7.9</v>
      </c>
      <c r="M26" s="6">
        <v>7.9</v>
      </c>
      <c r="N26" s="6">
        <v>7.9</v>
      </c>
      <c r="O26" s="6">
        <v>7.9</v>
      </c>
      <c r="P26" s="6">
        <v>7.9</v>
      </c>
      <c r="Q26" s="6">
        <v>7.9</v>
      </c>
      <c r="R26" s="6">
        <v>7.9</v>
      </c>
      <c r="S26" s="6">
        <v>7.9</v>
      </c>
      <c r="T26" s="6">
        <v>7.9</v>
      </c>
      <c r="U26" s="6">
        <v>7.9</v>
      </c>
      <c r="V26" s="6">
        <v>7.9</v>
      </c>
      <c r="W26" s="6">
        <v>7.5</v>
      </c>
      <c r="X26" s="6">
        <v>7.5</v>
      </c>
      <c r="Y26" s="6">
        <v>7.5</v>
      </c>
      <c r="Z26" s="6">
        <v>7.5</v>
      </c>
      <c r="AA26" s="6">
        <v>7.5</v>
      </c>
      <c r="AB26" s="6">
        <v>7.5</v>
      </c>
      <c r="AC26" s="6">
        <v>7.5</v>
      </c>
      <c r="AD26" s="6">
        <v>7.4342857142857</v>
      </c>
      <c r="AE26" s="6">
        <v>5.9</v>
      </c>
      <c r="AF26" s="6">
        <v>5.9</v>
      </c>
      <c r="AG26" s="6">
        <v>5.9</v>
      </c>
      <c r="AH26" s="6">
        <v>5.9</v>
      </c>
      <c r="AI26" s="6">
        <v>5.9</v>
      </c>
      <c r="AJ26" s="6">
        <v>5.9</v>
      </c>
      <c r="AK26" s="6">
        <v>5.9</v>
      </c>
      <c r="AL26" s="6">
        <v>5.9</v>
      </c>
      <c r="AM26" s="6">
        <v>5.9</v>
      </c>
      <c r="AN26" s="6">
        <v>7.5</v>
      </c>
      <c r="AO26" s="6">
        <v>7.5</v>
      </c>
      <c r="AP26" s="6">
        <v>7.5</v>
      </c>
      <c r="AQ26" s="6">
        <v>7.5</v>
      </c>
      <c r="AR26" s="6">
        <v>7.5571428571428996</v>
      </c>
      <c r="AS26" s="6">
        <v>7.5</v>
      </c>
      <c r="AT26" s="6">
        <v>7.5</v>
      </c>
      <c r="AU26" s="6">
        <v>7.5</v>
      </c>
      <c r="AV26" s="6">
        <v>7.5</v>
      </c>
      <c r="AW26" s="6">
        <v>7.5</v>
      </c>
      <c r="AX26" s="6">
        <v>7.5571428571428996</v>
      </c>
      <c r="AY26" s="6">
        <v>7.5</v>
      </c>
      <c r="AZ26" s="6">
        <v>7.5</v>
      </c>
      <c r="BA26" s="6">
        <v>7.5</v>
      </c>
      <c r="BB26" s="6">
        <v>7.5</v>
      </c>
      <c r="BC26" s="6">
        <v>7.5</v>
      </c>
      <c r="BD26" s="6">
        <v>7.5</v>
      </c>
      <c r="BE26" s="6">
        <v>7.5</v>
      </c>
      <c r="BF26" s="6">
        <v>7.5</v>
      </c>
      <c r="BG26" s="6">
        <v>7.5</v>
      </c>
      <c r="BH26" s="6">
        <v>7.5</v>
      </c>
      <c r="BI26" s="6">
        <v>7.5</v>
      </c>
      <c r="BJ26" s="6">
        <v>7.5</v>
      </c>
      <c r="BK26" s="6">
        <v>7.5</v>
      </c>
      <c r="BL26" s="6">
        <v>7.5</v>
      </c>
      <c r="BM26" s="6">
        <v>7.5</v>
      </c>
      <c r="BN26" s="6">
        <v>7.5</v>
      </c>
      <c r="BO26" s="6">
        <v>7.5</v>
      </c>
      <c r="BP26" s="6">
        <v>7.5</v>
      </c>
      <c r="BQ26" s="6">
        <v>7.5571428571428996</v>
      </c>
      <c r="BR26" s="6">
        <v>7.5</v>
      </c>
      <c r="BS26" s="6">
        <v>7.5</v>
      </c>
      <c r="BT26" s="6">
        <v>7.5</v>
      </c>
      <c r="BU26" s="6">
        <v>7.45</v>
      </c>
      <c r="BV26" s="6">
        <v>7.45</v>
      </c>
      <c r="BW26" s="6">
        <v>7.45</v>
      </c>
    </row>
    <row r="27" spans="1:75" x14ac:dyDescent="0.3">
      <c r="A27" s="1" t="s">
        <v>87</v>
      </c>
      <c r="B27" s="1" t="s">
        <v>31</v>
      </c>
      <c r="C27" s="5">
        <v>7290000074184</v>
      </c>
      <c r="D27" s="6">
        <v>12.5</v>
      </c>
      <c r="E27" s="6">
        <v>12.5</v>
      </c>
      <c r="F27" s="6">
        <v>12.5</v>
      </c>
      <c r="G27" s="6">
        <v>12.5</v>
      </c>
      <c r="H27" s="6">
        <v>12.5</v>
      </c>
      <c r="I27" s="6">
        <v>12.5</v>
      </c>
      <c r="J27" s="6">
        <v>12.5</v>
      </c>
      <c r="K27" s="6">
        <v>12.5</v>
      </c>
      <c r="L27" s="6">
        <v>12.5</v>
      </c>
      <c r="M27" s="6">
        <v>12.5</v>
      </c>
      <c r="N27" s="6">
        <v>12.5</v>
      </c>
      <c r="O27" s="6">
        <v>12.5</v>
      </c>
      <c r="P27" s="6">
        <v>12.5</v>
      </c>
      <c r="Q27" s="6">
        <v>12.5</v>
      </c>
      <c r="R27" s="6">
        <v>12.5</v>
      </c>
      <c r="S27" s="6">
        <v>12.5</v>
      </c>
      <c r="T27" s="6">
        <v>12.5</v>
      </c>
      <c r="U27" s="6">
        <v>12.5</v>
      </c>
      <c r="V27" s="6">
        <v>12.5</v>
      </c>
      <c r="W27" s="6">
        <v>9</v>
      </c>
      <c r="X27" s="6">
        <v>9</v>
      </c>
      <c r="Y27" s="6">
        <v>9</v>
      </c>
      <c r="Z27" s="6">
        <v>9</v>
      </c>
      <c r="AA27" s="6">
        <v>9</v>
      </c>
      <c r="AB27" s="6">
        <v>9</v>
      </c>
      <c r="AC27" s="6">
        <v>9</v>
      </c>
      <c r="AD27" s="6">
        <v>9</v>
      </c>
      <c r="AE27" s="6">
        <v>9</v>
      </c>
      <c r="AF27" s="6">
        <v>9</v>
      </c>
      <c r="AG27" s="6">
        <v>9</v>
      </c>
      <c r="AH27" s="6">
        <v>9</v>
      </c>
      <c r="AI27" s="6">
        <v>9</v>
      </c>
      <c r="AJ27" s="6">
        <v>9</v>
      </c>
      <c r="AK27" s="6">
        <v>9</v>
      </c>
      <c r="AL27" s="6">
        <v>9</v>
      </c>
      <c r="AM27" s="6">
        <v>9</v>
      </c>
      <c r="AN27" s="6">
        <v>9</v>
      </c>
      <c r="AO27" s="6">
        <v>9</v>
      </c>
      <c r="AP27" s="6">
        <v>9</v>
      </c>
      <c r="AQ27" s="6">
        <v>9</v>
      </c>
      <c r="AR27" s="6">
        <v>9.5</v>
      </c>
      <c r="AS27" s="6">
        <v>9</v>
      </c>
      <c r="AT27" s="6">
        <v>9</v>
      </c>
      <c r="AU27" s="6">
        <v>9</v>
      </c>
      <c r="AV27" s="6">
        <v>9</v>
      </c>
      <c r="AW27" s="6">
        <v>9</v>
      </c>
      <c r="AX27" s="6">
        <v>9.5</v>
      </c>
      <c r="AY27" s="6">
        <v>9</v>
      </c>
      <c r="AZ27" s="6">
        <v>9</v>
      </c>
      <c r="BA27" s="6">
        <v>9</v>
      </c>
      <c r="BB27" s="6">
        <v>9</v>
      </c>
      <c r="BC27" s="6">
        <v>9</v>
      </c>
      <c r="BD27" s="6">
        <v>9</v>
      </c>
      <c r="BE27" s="6">
        <v>9</v>
      </c>
      <c r="BF27" s="6">
        <v>9</v>
      </c>
      <c r="BG27" s="6">
        <v>9</v>
      </c>
      <c r="BH27" s="6">
        <v>9</v>
      </c>
      <c r="BI27" s="6">
        <v>9</v>
      </c>
      <c r="BJ27" s="6">
        <v>9</v>
      </c>
      <c r="BK27" s="6">
        <v>9</v>
      </c>
      <c r="BL27" s="6">
        <v>9</v>
      </c>
      <c r="BM27" s="6">
        <v>9</v>
      </c>
      <c r="BN27" s="6">
        <v>9</v>
      </c>
      <c r="BO27" s="6">
        <v>9</v>
      </c>
      <c r="BP27" s="6">
        <v>9</v>
      </c>
      <c r="BQ27" s="6">
        <v>9.5</v>
      </c>
      <c r="BR27" s="6">
        <v>9</v>
      </c>
      <c r="BS27" s="6">
        <v>9</v>
      </c>
      <c r="BT27" s="6">
        <v>9</v>
      </c>
      <c r="BU27" s="6">
        <v>12.5</v>
      </c>
      <c r="BV27" s="6">
        <v>12.5</v>
      </c>
      <c r="BW27" s="6">
        <v>10.642857142857</v>
      </c>
    </row>
    <row r="28" spans="1:75" x14ac:dyDescent="0.3">
      <c r="A28" s="1" t="s">
        <v>87</v>
      </c>
      <c r="B28" s="1" t="s">
        <v>32</v>
      </c>
      <c r="C28" s="5">
        <v>7290000060200</v>
      </c>
      <c r="D28" s="6">
        <v>7.9</v>
      </c>
      <c r="E28" s="6">
        <v>7.9</v>
      </c>
      <c r="F28" s="6">
        <v>7.9</v>
      </c>
      <c r="G28" s="6">
        <v>7.9</v>
      </c>
      <c r="H28" s="6">
        <v>7.9</v>
      </c>
      <c r="I28" s="6">
        <v>7.9</v>
      </c>
      <c r="J28" s="6">
        <v>7.9</v>
      </c>
      <c r="K28" s="6">
        <v>7.9</v>
      </c>
      <c r="L28" s="6">
        <v>7.9</v>
      </c>
      <c r="M28" s="6">
        <v>7.9</v>
      </c>
      <c r="N28" s="6">
        <v>7.9</v>
      </c>
      <c r="O28" s="6">
        <v>7.9</v>
      </c>
      <c r="P28" s="6">
        <v>7.9</v>
      </c>
      <c r="Q28" s="6">
        <v>7.9</v>
      </c>
      <c r="R28" s="6">
        <v>7.9</v>
      </c>
      <c r="S28" s="6">
        <v>7.9</v>
      </c>
      <c r="T28" s="6">
        <v>7.9</v>
      </c>
      <c r="U28" s="6">
        <v>7.9</v>
      </c>
      <c r="V28" s="6">
        <v>7.9</v>
      </c>
      <c r="W28" s="6">
        <v>7.9</v>
      </c>
      <c r="X28" s="6">
        <v>5</v>
      </c>
      <c r="Y28" s="6">
        <v>5</v>
      </c>
      <c r="Z28" s="6">
        <v>5</v>
      </c>
      <c r="AA28" s="6">
        <v>5</v>
      </c>
      <c r="AB28" s="6">
        <v>5</v>
      </c>
      <c r="AC28" s="6">
        <v>5</v>
      </c>
      <c r="AD28" s="6">
        <v>5</v>
      </c>
      <c r="AE28" s="6">
        <v>5</v>
      </c>
      <c r="AF28" s="6">
        <v>5</v>
      </c>
      <c r="AG28" s="6">
        <v>5</v>
      </c>
      <c r="AH28" s="6">
        <v>5</v>
      </c>
      <c r="AI28" s="6">
        <v>5</v>
      </c>
      <c r="AJ28" s="6">
        <v>5</v>
      </c>
      <c r="AK28" s="6">
        <v>5</v>
      </c>
      <c r="AL28" s="6">
        <v>5</v>
      </c>
      <c r="AM28" s="6">
        <v>5</v>
      </c>
      <c r="AN28" s="6">
        <v>5</v>
      </c>
      <c r="AO28" s="6">
        <v>5</v>
      </c>
      <c r="AP28" s="6">
        <v>5</v>
      </c>
      <c r="AQ28" s="6">
        <v>5</v>
      </c>
      <c r="AR28" s="6">
        <v>5.4142857142857004</v>
      </c>
      <c r="AS28" s="6">
        <v>5</v>
      </c>
      <c r="AT28" s="6">
        <v>5</v>
      </c>
      <c r="AU28" s="6">
        <v>5</v>
      </c>
      <c r="AV28" s="6">
        <v>5</v>
      </c>
      <c r="AW28" s="6">
        <v>5</v>
      </c>
      <c r="AX28" s="6">
        <v>5.4142857142857004</v>
      </c>
      <c r="AY28" s="6">
        <v>5</v>
      </c>
      <c r="AZ28" s="6">
        <v>7.9</v>
      </c>
      <c r="BA28" s="6">
        <v>7.9</v>
      </c>
      <c r="BB28" s="6">
        <v>7.9</v>
      </c>
      <c r="BC28" s="6">
        <v>7.9</v>
      </c>
      <c r="BD28" s="6">
        <v>7.9</v>
      </c>
      <c r="BE28" s="6">
        <v>7.9</v>
      </c>
      <c r="BF28" s="6">
        <v>7.9</v>
      </c>
      <c r="BG28" s="6">
        <v>7.9</v>
      </c>
      <c r="BH28" s="6">
        <v>7.9</v>
      </c>
      <c r="BI28" s="6">
        <v>7.9</v>
      </c>
      <c r="BJ28" s="6">
        <v>7.9</v>
      </c>
      <c r="BK28" s="6">
        <v>7.9</v>
      </c>
      <c r="BL28" s="6">
        <v>7.9</v>
      </c>
      <c r="BM28" s="6">
        <v>7.9</v>
      </c>
      <c r="BN28" s="6">
        <v>7.9</v>
      </c>
      <c r="BO28" s="6">
        <v>7.9</v>
      </c>
      <c r="BP28" s="6">
        <v>7.9</v>
      </c>
      <c r="BQ28" s="6">
        <v>7.9</v>
      </c>
      <c r="BR28" s="6">
        <v>7.9</v>
      </c>
      <c r="BS28" s="6">
        <v>7.9</v>
      </c>
      <c r="BT28" s="6">
        <v>7.9</v>
      </c>
      <c r="BU28" s="6">
        <v>7.9</v>
      </c>
      <c r="BV28" s="6">
        <v>7.9</v>
      </c>
      <c r="BW28" s="6">
        <v>6.5428571428571001</v>
      </c>
    </row>
    <row r="29" spans="1:75" x14ac:dyDescent="0.3">
      <c r="A29" s="1" t="s">
        <v>87</v>
      </c>
      <c r="B29" s="1" t="s">
        <v>33</v>
      </c>
      <c r="C29" s="5">
        <v>7290000060903</v>
      </c>
      <c r="D29" s="6">
        <v>7.9</v>
      </c>
      <c r="E29" s="6">
        <v>7.9</v>
      </c>
      <c r="F29" s="6">
        <v>7.9</v>
      </c>
      <c r="G29" s="6">
        <v>7.9</v>
      </c>
      <c r="H29" s="6">
        <v>7.9</v>
      </c>
      <c r="I29" s="6">
        <v>7.9</v>
      </c>
      <c r="J29" s="6">
        <v>7.9</v>
      </c>
      <c r="K29" s="6">
        <v>7.9</v>
      </c>
      <c r="L29" s="6">
        <v>7.9</v>
      </c>
      <c r="M29" s="6">
        <v>7.9</v>
      </c>
      <c r="N29" s="6">
        <v>7.9</v>
      </c>
      <c r="O29" s="6">
        <v>7.9</v>
      </c>
      <c r="P29" s="6">
        <v>7.9</v>
      </c>
      <c r="Q29" s="6">
        <v>7.9</v>
      </c>
      <c r="R29" s="6">
        <v>7.9</v>
      </c>
      <c r="S29" s="6">
        <v>7.9</v>
      </c>
      <c r="T29" s="6">
        <v>7.9</v>
      </c>
      <c r="U29" s="6">
        <v>7.9</v>
      </c>
      <c r="V29" s="6">
        <v>7.9</v>
      </c>
      <c r="W29" s="6">
        <v>7.9</v>
      </c>
      <c r="X29" s="6">
        <v>5</v>
      </c>
      <c r="Y29" s="6">
        <v>5</v>
      </c>
      <c r="Z29" s="6">
        <v>5</v>
      </c>
      <c r="AA29" s="6">
        <v>5</v>
      </c>
      <c r="AB29" s="6">
        <v>5</v>
      </c>
      <c r="AC29" s="6">
        <v>5</v>
      </c>
      <c r="AD29" s="6">
        <v>5</v>
      </c>
      <c r="AE29" s="6">
        <v>5</v>
      </c>
      <c r="AF29" s="6">
        <v>5</v>
      </c>
      <c r="AG29" s="6">
        <v>5</v>
      </c>
      <c r="AH29" s="6">
        <v>5</v>
      </c>
      <c r="AI29" s="6">
        <v>5</v>
      </c>
      <c r="AJ29" s="6">
        <v>5</v>
      </c>
      <c r="AK29" s="6">
        <v>5</v>
      </c>
      <c r="AL29" s="6">
        <v>5</v>
      </c>
      <c r="AM29" s="6">
        <v>5</v>
      </c>
      <c r="AN29" s="6">
        <v>5</v>
      </c>
      <c r="AO29" s="6">
        <v>5</v>
      </c>
      <c r="AP29" s="6">
        <v>5</v>
      </c>
      <c r="AQ29" s="6">
        <v>5</v>
      </c>
      <c r="AR29" s="6">
        <v>5.4142857142857004</v>
      </c>
      <c r="AS29" s="6">
        <v>5</v>
      </c>
      <c r="AT29" s="6">
        <v>5</v>
      </c>
      <c r="AU29" s="6">
        <v>5</v>
      </c>
      <c r="AV29" s="6">
        <v>5</v>
      </c>
      <c r="AW29" s="6">
        <v>5</v>
      </c>
      <c r="AX29" s="6">
        <v>5.4142857142857004</v>
      </c>
      <c r="AY29" s="6">
        <v>5</v>
      </c>
      <c r="AZ29" s="6">
        <v>7.9</v>
      </c>
      <c r="BA29" s="6">
        <v>7.9</v>
      </c>
      <c r="BB29" s="6">
        <v>7.9</v>
      </c>
      <c r="BC29" s="6">
        <v>7.9</v>
      </c>
      <c r="BD29" s="6">
        <v>7.9</v>
      </c>
      <c r="BE29" s="6">
        <v>7.9</v>
      </c>
      <c r="BF29" s="6">
        <v>7.9</v>
      </c>
      <c r="BG29" s="6">
        <v>7.9</v>
      </c>
      <c r="BH29" s="6">
        <v>7.9</v>
      </c>
      <c r="BI29" s="6">
        <v>7.9</v>
      </c>
      <c r="BJ29" s="6">
        <v>7.9</v>
      </c>
      <c r="BK29" s="6">
        <v>7.9</v>
      </c>
      <c r="BL29" s="6">
        <v>7.9</v>
      </c>
      <c r="BM29" s="6">
        <v>7.9</v>
      </c>
      <c r="BN29" s="6">
        <v>7.9</v>
      </c>
      <c r="BO29" s="6">
        <v>7.9</v>
      </c>
      <c r="BP29" s="6">
        <v>7.9</v>
      </c>
      <c r="BQ29" s="6">
        <v>7.9</v>
      </c>
      <c r="BR29" s="6">
        <v>7.9</v>
      </c>
      <c r="BS29" s="6">
        <v>7.9</v>
      </c>
      <c r="BT29" s="6">
        <v>7.9</v>
      </c>
      <c r="BU29" s="6">
        <v>7.9</v>
      </c>
      <c r="BV29" s="6">
        <v>7.9</v>
      </c>
      <c r="BW29" s="6">
        <v>6.5428571428571001</v>
      </c>
    </row>
    <row r="30" spans="1:75" x14ac:dyDescent="0.3">
      <c r="A30" s="1" t="s">
        <v>87</v>
      </c>
      <c r="B30" s="1" t="s">
        <v>88</v>
      </c>
      <c r="C30" s="5">
        <v>7290000060408</v>
      </c>
      <c r="D30" s="6">
        <v>7.9</v>
      </c>
      <c r="E30" s="6">
        <v>7.9</v>
      </c>
      <c r="F30" s="6">
        <v>7.9</v>
      </c>
      <c r="G30" s="6">
        <v>7.9</v>
      </c>
      <c r="H30" s="6">
        <v>7.9</v>
      </c>
      <c r="I30" s="6">
        <v>7.9</v>
      </c>
      <c r="J30" s="6">
        <v>7.9</v>
      </c>
      <c r="K30" s="6">
        <v>7.9</v>
      </c>
      <c r="L30" s="6">
        <v>7.9</v>
      </c>
      <c r="M30" s="6">
        <v>7.9</v>
      </c>
      <c r="N30" s="6">
        <v>7.9</v>
      </c>
      <c r="O30" s="6">
        <v>7.9</v>
      </c>
      <c r="P30" s="6">
        <v>7.9</v>
      </c>
      <c r="Q30" s="6">
        <v>7.9</v>
      </c>
      <c r="R30" s="6">
        <v>7.9</v>
      </c>
      <c r="S30" s="6">
        <v>7.9</v>
      </c>
      <c r="T30" s="6">
        <v>7.9</v>
      </c>
      <c r="U30" s="6">
        <v>7.9</v>
      </c>
      <c r="V30" s="6">
        <v>7.9</v>
      </c>
      <c r="W30" s="6">
        <v>7.9</v>
      </c>
      <c r="X30" s="6">
        <v>5</v>
      </c>
      <c r="Y30" s="6">
        <v>5</v>
      </c>
      <c r="Z30" s="6">
        <v>5</v>
      </c>
      <c r="AA30" s="6">
        <v>5</v>
      </c>
      <c r="AB30" s="6">
        <v>5</v>
      </c>
      <c r="AC30" s="6">
        <v>5</v>
      </c>
      <c r="AD30" s="6">
        <v>5</v>
      </c>
      <c r="AE30" s="6">
        <v>5</v>
      </c>
      <c r="AF30" s="6">
        <v>5</v>
      </c>
      <c r="AG30" s="6">
        <v>5</v>
      </c>
      <c r="AH30" s="6">
        <v>5</v>
      </c>
      <c r="AI30" s="6">
        <v>5</v>
      </c>
      <c r="AJ30" s="6">
        <v>5</v>
      </c>
      <c r="AK30" s="6">
        <v>5</v>
      </c>
      <c r="AL30" s="6">
        <v>5</v>
      </c>
      <c r="AM30" s="6">
        <v>5</v>
      </c>
      <c r="AN30" s="6">
        <v>5</v>
      </c>
      <c r="AO30" s="6">
        <v>5</v>
      </c>
      <c r="AP30" s="6">
        <v>5</v>
      </c>
      <c r="AQ30" s="6">
        <v>5</v>
      </c>
      <c r="AR30" s="6">
        <v>5.4142857142857004</v>
      </c>
      <c r="AS30" s="6">
        <v>5</v>
      </c>
      <c r="AT30" s="6">
        <v>5</v>
      </c>
      <c r="AU30" s="6">
        <v>5</v>
      </c>
      <c r="AV30" s="6">
        <v>5</v>
      </c>
      <c r="AW30" s="6">
        <v>5</v>
      </c>
      <c r="AX30" s="6">
        <v>5.4142857142857004</v>
      </c>
      <c r="AY30" s="6">
        <v>5</v>
      </c>
      <c r="AZ30" s="6">
        <v>7.9</v>
      </c>
      <c r="BA30" s="6">
        <v>7.9</v>
      </c>
      <c r="BB30" s="6">
        <v>7.9</v>
      </c>
      <c r="BC30" s="6">
        <v>7.9</v>
      </c>
      <c r="BD30" s="6">
        <v>7.9</v>
      </c>
      <c r="BE30" s="6">
        <v>7.9</v>
      </c>
      <c r="BF30" s="6">
        <v>7.9</v>
      </c>
      <c r="BG30" s="6">
        <v>7.9</v>
      </c>
      <c r="BH30" s="6">
        <v>7.9</v>
      </c>
      <c r="BI30" s="6">
        <v>7.9</v>
      </c>
      <c r="BJ30" s="6">
        <v>7.9</v>
      </c>
      <c r="BK30" s="6">
        <v>7.9</v>
      </c>
      <c r="BL30" s="6">
        <v>7.9</v>
      </c>
      <c r="BM30" s="6">
        <v>7.9</v>
      </c>
      <c r="BN30" s="6">
        <v>7.9</v>
      </c>
      <c r="BO30" s="6">
        <v>7.9</v>
      </c>
      <c r="BP30" s="6">
        <v>7.9</v>
      </c>
      <c r="BQ30" s="6">
        <v>7.9</v>
      </c>
      <c r="BR30" s="6">
        <v>7.9</v>
      </c>
      <c r="BS30" s="6">
        <v>7.9</v>
      </c>
      <c r="BT30" s="6">
        <v>7.9</v>
      </c>
      <c r="BU30" s="6">
        <v>7.9</v>
      </c>
      <c r="BV30" s="6">
        <v>7.9</v>
      </c>
      <c r="BW30" s="6">
        <v>6.5428571428571001</v>
      </c>
    </row>
    <row r="31" spans="1:75" x14ac:dyDescent="0.3">
      <c r="A31" s="1" t="s">
        <v>87</v>
      </c>
      <c r="B31" s="1" t="s">
        <v>34</v>
      </c>
      <c r="C31" s="5">
        <v>7290000144474</v>
      </c>
      <c r="D31" s="6">
        <v>14.9</v>
      </c>
      <c r="E31" s="6">
        <v>14.9</v>
      </c>
      <c r="F31" s="6">
        <v>14.9</v>
      </c>
      <c r="G31" s="6">
        <v>14.9</v>
      </c>
      <c r="H31" s="6">
        <v>14.9</v>
      </c>
      <c r="I31" s="6">
        <v>14.9</v>
      </c>
      <c r="J31" s="6">
        <v>14.9</v>
      </c>
      <c r="K31" s="6">
        <v>14.9</v>
      </c>
      <c r="L31" s="6">
        <v>14.9</v>
      </c>
      <c r="M31" s="6">
        <v>14.9</v>
      </c>
      <c r="N31" s="6">
        <v>14.9</v>
      </c>
      <c r="O31" s="6">
        <v>14.9</v>
      </c>
      <c r="P31" s="6">
        <v>14.9</v>
      </c>
      <c r="Q31" s="6">
        <v>14.9</v>
      </c>
      <c r="R31" s="6">
        <v>14.9</v>
      </c>
      <c r="S31" s="6">
        <v>14.9</v>
      </c>
      <c r="T31" s="6">
        <v>14.9</v>
      </c>
      <c r="U31" s="6">
        <v>14.9</v>
      </c>
      <c r="V31" s="6">
        <v>14.9</v>
      </c>
      <c r="W31" s="6">
        <v>12.5</v>
      </c>
      <c r="X31" s="6">
        <v>12.5</v>
      </c>
      <c r="Y31" s="6">
        <v>12.5</v>
      </c>
      <c r="Z31" s="6">
        <v>12</v>
      </c>
      <c r="AA31" s="6">
        <v>12</v>
      </c>
      <c r="AB31" s="6">
        <v>12</v>
      </c>
      <c r="AC31" s="6">
        <v>12</v>
      </c>
      <c r="AD31" s="6">
        <v>12</v>
      </c>
      <c r="AE31" s="6">
        <v>12</v>
      </c>
      <c r="AF31" s="6">
        <v>12</v>
      </c>
      <c r="AG31" s="6">
        <v>12</v>
      </c>
      <c r="AH31" s="6">
        <v>12</v>
      </c>
      <c r="AI31" s="6">
        <v>12</v>
      </c>
      <c r="AJ31" s="6">
        <v>12</v>
      </c>
      <c r="AK31" s="6">
        <v>12</v>
      </c>
      <c r="AL31" s="6">
        <v>12</v>
      </c>
      <c r="AM31" s="6">
        <v>12</v>
      </c>
      <c r="AN31" s="6">
        <v>12</v>
      </c>
      <c r="AO31" s="6">
        <v>12</v>
      </c>
      <c r="AP31" s="6">
        <v>12</v>
      </c>
      <c r="AQ31" s="6">
        <v>12</v>
      </c>
      <c r="AR31" s="6">
        <v>12.414285714286001</v>
      </c>
      <c r="AS31" s="6">
        <v>12</v>
      </c>
      <c r="AT31" s="6">
        <v>12</v>
      </c>
      <c r="AU31" s="6">
        <v>12</v>
      </c>
      <c r="AV31" s="6">
        <v>12</v>
      </c>
      <c r="AW31" s="6">
        <v>12</v>
      </c>
      <c r="AX31" s="6">
        <v>12.414285714286001</v>
      </c>
      <c r="AY31" s="6">
        <v>12</v>
      </c>
      <c r="AZ31" s="6">
        <v>12</v>
      </c>
      <c r="BA31" s="6">
        <v>14.9</v>
      </c>
      <c r="BB31" s="6">
        <v>14.9</v>
      </c>
      <c r="BC31" s="6">
        <v>14.9</v>
      </c>
      <c r="BD31" s="6">
        <v>14.9</v>
      </c>
      <c r="BE31" s="6">
        <v>14.9</v>
      </c>
      <c r="BF31" s="6">
        <v>14.9</v>
      </c>
      <c r="BG31" s="6">
        <v>14.9</v>
      </c>
      <c r="BH31" s="6">
        <v>14.9</v>
      </c>
      <c r="BI31" s="6">
        <v>14.9</v>
      </c>
      <c r="BJ31" s="6">
        <v>14.9</v>
      </c>
      <c r="BK31" s="6">
        <v>14.9</v>
      </c>
      <c r="BL31" s="6">
        <v>14.9</v>
      </c>
      <c r="BM31" s="6">
        <v>14.9</v>
      </c>
      <c r="BN31" s="6">
        <v>14.9</v>
      </c>
      <c r="BO31" s="6">
        <v>14.9</v>
      </c>
      <c r="BP31" s="6">
        <v>14.9</v>
      </c>
      <c r="BQ31" s="6">
        <v>14.9</v>
      </c>
      <c r="BR31" s="6">
        <v>14.9</v>
      </c>
      <c r="BS31" s="6">
        <v>14.9</v>
      </c>
      <c r="BT31" s="6">
        <v>14.9</v>
      </c>
      <c r="BU31" s="6">
        <v>12.5</v>
      </c>
      <c r="BV31" s="6">
        <v>12.5</v>
      </c>
      <c r="BW31" s="6">
        <v>12.5</v>
      </c>
    </row>
    <row r="32" spans="1:75" x14ac:dyDescent="0.3">
      <c r="A32" s="1" t="s">
        <v>87</v>
      </c>
      <c r="B32" s="1" t="s">
        <v>35</v>
      </c>
      <c r="C32" s="5">
        <v>7290006983770</v>
      </c>
      <c r="D32" s="6">
        <v>13.6</v>
      </c>
      <c r="E32" s="6">
        <v>13.6</v>
      </c>
      <c r="F32" s="6">
        <v>13.6</v>
      </c>
      <c r="G32" s="6">
        <v>13.6</v>
      </c>
      <c r="H32" s="6">
        <v>13.6</v>
      </c>
      <c r="I32" s="6">
        <v>13.6</v>
      </c>
      <c r="J32" s="6">
        <v>13.6</v>
      </c>
      <c r="K32" s="6">
        <v>13.6</v>
      </c>
      <c r="L32" s="6">
        <v>13.6</v>
      </c>
      <c r="M32" s="6">
        <v>13.6</v>
      </c>
      <c r="N32" s="6">
        <v>13.6</v>
      </c>
      <c r="O32" s="6">
        <v>13.6</v>
      </c>
      <c r="P32" s="6">
        <v>13.6</v>
      </c>
      <c r="Q32" s="6">
        <v>13.6</v>
      </c>
      <c r="R32" s="6">
        <v>13.6</v>
      </c>
      <c r="S32" s="6">
        <v>13.6</v>
      </c>
      <c r="T32" s="6">
        <v>13.6</v>
      </c>
      <c r="U32" s="6">
        <v>13.6</v>
      </c>
      <c r="V32" s="6">
        <v>13.6</v>
      </c>
      <c r="W32" s="6">
        <v>10.52</v>
      </c>
      <c r="X32" s="6">
        <v>9.9</v>
      </c>
      <c r="Y32" s="6">
        <v>9.9</v>
      </c>
      <c r="Z32" s="6">
        <v>9.9</v>
      </c>
      <c r="AA32" s="6">
        <v>9.9</v>
      </c>
      <c r="AB32" s="6">
        <v>9.9</v>
      </c>
      <c r="AC32" s="6">
        <v>9.9</v>
      </c>
      <c r="AD32" s="6">
        <v>9.9</v>
      </c>
      <c r="AE32" s="6">
        <v>9.9</v>
      </c>
      <c r="AF32" s="6">
        <v>9.9</v>
      </c>
      <c r="AG32" s="6">
        <v>9.9</v>
      </c>
      <c r="AH32" s="6">
        <v>9.9</v>
      </c>
      <c r="AI32" s="6">
        <v>9.9</v>
      </c>
      <c r="AJ32" s="6">
        <v>9.9</v>
      </c>
      <c r="AK32" s="6">
        <v>9.9</v>
      </c>
      <c r="AL32" s="6">
        <v>9.9</v>
      </c>
      <c r="AM32" s="6">
        <v>9.9</v>
      </c>
      <c r="AN32" s="6">
        <v>9.9</v>
      </c>
      <c r="AO32" s="6">
        <v>9.9</v>
      </c>
      <c r="AP32" s="6">
        <v>9.9</v>
      </c>
      <c r="AQ32" s="6">
        <v>9.9</v>
      </c>
      <c r="AR32" s="6">
        <v>9.9</v>
      </c>
      <c r="AS32" s="6">
        <v>9.9</v>
      </c>
      <c r="AT32" s="6">
        <v>9.9</v>
      </c>
      <c r="AU32" s="6">
        <v>9.9</v>
      </c>
      <c r="AV32" s="6">
        <v>9.9</v>
      </c>
      <c r="AW32" s="6">
        <v>9.9</v>
      </c>
      <c r="AX32" s="6">
        <v>9.9</v>
      </c>
      <c r="AY32" s="6">
        <v>9.9</v>
      </c>
      <c r="AZ32" s="6">
        <v>9.9</v>
      </c>
      <c r="BA32" s="6">
        <v>9.9</v>
      </c>
      <c r="BB32" s="6">
        <v>9.9</v>
      </c>
      <c r="BC32" s="6">
        <v>9.9</v>
      </c>
      <c r="BD32" s="6">
        <v>9.9</v>
      </c>
      <c r="BE32" s="6">
        <v>9.9</v>
      </c>
      <c r="BF32" s="6">
        <v>9.9</v>
      </c>
      <c r="BG32" s="6">
        <v>9.9</v>
      </c>
      <c r="BH32" s="6">
        <v>9.9</v>
      </c>
      <c r="BI32" s="6">
        <v>9.9</v>
      </c>
      <c r="BJ32" s="6">
        <v>9.9</v>
      </c>
      <c r="BK32" s="6">
        <v>9.9</v>
      </c>
      <c r="BL32" s="6">
        <v>9.9</v>
      </c>
      <c r="BM32" s="6">
        <v>9.9</v>
      </c>
      <c r="BN32" s="6">
        <v>9.9</v>
      </c>
      <c r="BO32" s="6">
        <v>9.9</v>
      </c>
      <c r="BP32" s="6">
        <v>9.9</v>
      </c>
      <c r="BQ32" s="6">
        <v>9.9</v>
      </c>
      <c r="BR32" s="6">
        <v>9.9</v>
      </c>
      <c r="BS32" s="6">
        <v>9.9</v>
      </c>
      <c r="BT32" s="6">
        <v>9.9</v>
      </c>
      <c r="BU32" s="6">
        <v>13.07</v>
      </c>
      <c r="BV32" s="6">
        <v>13.6</v>
      </c>
      <c r="BW32" s="6">
        <v>13.6</v>
      </c>
    </row>
    <row r="33" spans="1:75" x14ac:dyDescent="0.3">
      <c r="A33" s="1" t="s">
        <v>87</v>
      </c>
      <c r="B33" s="1" t="s">
        <v>36</v>
      </c>
      <c r="C33" s="5">
        <v>7290006983787</v>
      </c>
      <c r="D33" s="6">
        <v>13.6</v>
      </c>
      <c r="E33" s="6">
        <v>13.6</v>
      </c>
      <c r="F33" s="6">
        <v>13.6</v>
      </c>
      <c r="G33" s="6">
        <v>13.6</v>
      </c>
      <c r="H33" s="6">
        <v>13.6</v>
      </c>
      <c r="I33" s="6">
        <v>13.6</v>
      </c>
      <c r="J33" s="6">
        <v>13.6</v>
      </c>
      <c r="K33" s="6">
        <v>13.6</v>
      </c>
      <c r="L33" s="6">
        <v>13.6</v>
      </c>
      <c r="M33" s="6">
        <v>13.6</v>
      </c>
      <c r="N33" s="6">
        <v>13.6</v>
      </c>
      <c r="O33" s="6">
        <v>13.6</v>
      </c>
      <c r="P33" s="6">
        <v>13.6</v>
      </c>
      <c r="Q33" s="6">
        <v>13.6</v>
      </c>
      <c r="R33" s="6">
        <v>13.6</v>
      </c>
      <c r="S33" s="6">
        <v>13.6</v>
      </c>
      <c r="T33" s="6">
        <v>13.6</v>
      </c>
      <c r="U33" s="6">
        <v>13.6</v>
      </c>
      <c r="V33" s="6">
        <v>13.6</v>
      </c>
      <c r="W33" s="6">
        <v>10.43</v>
      </c>
      <c r="X33" s="6">
        <v>9.9</v>
      </c>
      <c r="Y33" s="6">
        <v>9.9</v>
      </c>
      <c r="Z33" s="6">
        <v>9.9</v>
      </c>
      <c r="AA33" s="6">
        <v>9.9</v>
      </c>
      <c r="AB33" s="6">
        <v>9.9</v>
      </c>
      <c r="AC33" s="6">
        <v>9.9</v>
      </c>
      <c r="AD33" s="6">
        <v>9.9</v>
      </c>
      <c r="AE33" s="6">
        <v>9.9</v>
      </c>
      <c r="AF33" s="6">
        <v>9.9</v>
      </c>
      <c r="AG33" s="6">
        <v>9.9</v>
      </c>
      <c r="AH33" s="6">
        <v>9.9</v>
      </c>
      <c r="AI33" s="6">
        <v>9.9</v>
      </c>
      <c r="AJ33" s="6">
        <v>9.9</v>
      </c>
      <c r="AK33" s="6">
        <v>9.9</v>
      </c>
      <c r="AL33" s="6">
        <v>9.9</v>
      </c>
      <c r="AM33" s="6">
        <v>9.9</v>
      </c>
      <c r="AN33" s="6">
        <v>9.9</v>
      </c>
      <c r="AO33" s="6">
        <v>9.9</v>
      </c>
      <c r="AP33" s="6">
        <v>9.9</v>
      </c>
      <c r="AQ33" s="6">
        <v>9.9</v>
      </c>
      <c r="AR33" s="6">
        <v>9.9</v>
      </c>
      <c r="AS33" s="6">
        <v>9.9</v>
      </c>
      <c r="AT33" s="6">
        <v>9.9</v>
      </c>
      <c r="AU33" s="6">
        <v>9.9</v>
      </c>
      <c r="AV33" s="6">
        <v>9.9</v>
      </c>
      <c r="AW33" s="6">
        <v>9.9</v>
      </c>
      <c r="AX33" s="6">
        <v>9.9</v>
      </c>
      <c r="AY33" s="6">
        <v>9.9</v>
      </c>
      <c r="AZ33" s="6">
        <v>9.9</v>
      </c>
      <c r="BA33" s="6">
        <v>9.9</v>
      </c>
      <c r="BB33" s="6">
        <v>9.9</v>
      </c>
      <c r="BC33" s="6">
        <v>9.9</v>
      </c>
      <c r="BD33" s="6">
        <v>9.9</v>
      </c>
      <c r="BE33" s="6">
        <v>9.9</v>
      </c>
      <c r="BF33" s="6">
        <v>9.9</v>
      </c>
      <c r="BG33" s="6">
        <v>9.9</v>
      </c>
      <c r="BH33" s="6">
        <v>9.9</v>
      </c>
      <c r="BI33" s="6">
        <v>9.9</v>
      </c>
      <c r="BJ33" s="6">
        <v>9.9</v>
      </c>
      <c r="BK33" s="6">
        <v>9.9</v>
      </c>
      <c r="BL33" s="6">
        <v>9.9</v>
      </c>
      <c r="BM33" s="6">
        <v>9.9</v>
      </c>
      <c r="BN33" s="6">
        <v>9.9</v>
      </c>
      <c r="BO33" s="6">
        <v>9.9</v>
      </c>
      <c r="BP33" s="6">
        <v>9.9</v>
      </c>
      <c r="BQ33" s="6">
        <v>9.9</v>
      </c>
      <c r="BR33" s="6">
        <v>9.9</v>
      </c>
      <c r="BS33" s="6">
        <v>9.9</v>
      </c>
      <c r="BT33" s="6">
        <v>9.9</v>
      </c>
      <c r="BU33" s="6">
        <v>12.98</v>
      </c>
      <c r="BV33" s="6">
        <v>13.6</v>
      </c>
      <c r="BW33" s="6">
        <v>13.6</v>
      </c>
    </row>
    <row r="34" spans="1:75" x14ac:dyDescent="0.3">
      <c r="A34" s="1" t="s">
        <v>87</v>
      </c>
      <c r="B34" s="1" t="s">
        <v>37</v>
      </c>
      <c r="C34" s="5">
        <v>7290112494351</v>
      </c>
      <c r="D34" s="6">
        <v>19.899999999999999</v>
      </c>
      <c r="E34" s="6">
        <v>19.899999999999999</v>
      </c>
      <c r="F34" s="6">
        <v>19.899999999999999</v>
      </c>
      <c r="G34" s="6">
        <v>19.899999999999999</v>
      </c>
      <c r="H34" s="6">
        <v>19.899999999999999</v>
      </c>
      <c r="I34" s="6">
        <v>19.899999999999999</v>
      </c>
      <c r="J34" s="6">
        <v>19.899999999999999</v>
      </c>
      <c r="K34" s="6">
        <v>19.899999999999999</v>
      </c>
      <c r="L34" s="6">
        <v>19.899999999999999</v>
      </c>
      <c r="M34" s="6">
        <v>19.899999999999999</v>
      </c>
      <c r="N34" s="6">
        <v>19.899999999999999</v>
      </c>
      <c r="O34" s="6">
        <v>19.899999999999999</v>
      </c>
      <c r="P34" s="6">
        <v>19.899999999999999</v>
      </c>
      <c r="Q34" s="6">
        <v>19.899999999999999</v>
      </c>
      <c r="R34" s="6">
        <v>19.899999999999999</v>
      </c>
      <c r="S34" s="6">
        <v>19.899999999999999</v>
      </c>
      <c r="T34" s="6">
        <v>19.899999999999999</v>
      </c>
      <c r="U34" s="6">
        <v>19.899999999999999</v>
      </c>
      <c r="V34" s="6">
        <v>19.899999999999999</v>
      </c>
      <c r="W34" s="6">
        <v>19.899999999999999</v>
      </c>
      <c r="X34" s="6">
        <v>19.899999999999999</v>
      </c>
      <c r="Y34" s="6">
        <v>19.899999999999999</v>
      </c>
      <c r="Z34" s="6">
        <v>17.5</v>
      </c>
      <c r="AA34" s="6">
        <v>17.5</v>
      </c>
      <c r="AB34" s="6">
        <v>17.5</v>
      </c>
      <c r="AC34" s="6">
        <v>17.5</v>
      </c>
      <c r="AD34" s="6">
        <v>17.5</v>
      </c>
      <c r="AE34" s="6">
        <v>17.5</v>
      </c>
      <c r="AF34" s="6">
        <v>17.5</v>
      </c>
      <c r="AG34" s="6">
        <v>17.5</v>
      </c>
      <c r="AH34" s="6">
        <v>17.5</v>
      </c>
      <c r="AI34" s="6">
        <v>17.5</v>
      </c>
      <c r="AJ34" s="6">
        <v>17.5</v>
      </c>
      <c r="AK34" s="6">
        <v>17.5</v>
      </c>
      <c r="AL34" s="6">
        <v>17.5</v>
      </c>
      <c r="AM34" s="6">
        <v>17.5</v>
      </c>
      <c r="AN34" s="6">
        <v>17.842857142857</v>
      </c>
      <c r="AO34" s="6">
        <v>17.5</v>
      </c>
      <c r="AP34" s="6">
        <v>17.5</v>
      </c>
      <c r="AQ34" s="6">
        <v>17.5</v>
      </c>
      <c r="AR34" s="6">
        <v>17.842857142857</v>
      </c>
      <c r="AS34" s="6">
        <v>17.5</v>
      </c>
      <c r="AT34" s="6">
        <v>17.5</v>
      </c>
      <c r="AU34" s="6">
        <v>17.5</v>
      </c>
      <c r="AV34" s="6">
        <v>17.5</v>
      </c>
      <c r="AW34" s="6">
        <v>17.5</v>
      </c>
      <c r="AX34" s="6">
        <v>17.842857142857</v>
      </c>
      <c r="AY34" s="6">
        <v>17.5</v>
      </c>
      <c r="AZ34" s="6">
        <v>17.5</v>
      </c>
      <c r="BA34" s="6">
        <v>19.899999999999999</v>
      </c>
      <c r="BB34" s="6">
        <v>19.899999999999999</v>
      </c>
      <c r="BC34" s="6">
        <v>19.899999999999999</v>
      </c>
      <c r="BD34" s="6">
        <v>19.899999999999999</v>
      </c>
      <c r="BE34" s="6">
        <v>19.899999999999999</v>
      </c>
      <c r="BF34" s="6">
        <v>19.899999999999999</v>
      </c>
      <c r="BG34" s="6">
        <v>19.899999999999999</v>
      </c>
      <c r="BH34" s="6">
        <v>19.899999999999999</v>
      </c>
      <c r="BI34" s="6">
        <v>19.899999999999999</v>
      </c>
      <c r="BJ34" s="6">
        <v>19.899999999999999</v>
      </c>
      <c r="BK34" s="6">
        <v>19.899999999999999</v>
      </c>
      <c r="BL34" s="6">
        <v>19.899999999999999</v>
      </c>
      <c r="BM34" s="6">
        <v>19.899999999999999</v>
      </c>
      <c r="BN34" s="6">
        <v>19.899999999999999</v>
      </c>
      <c r="BO34" s="6">
        <v>19.899999999999999</v>
      </c>
      <c r="BP34" s="6">
        <v>19.899999999999999</v>
      </c>
      <c r="BQ34" s="6">
        <v>19.899999999999999</v>
      </c>
      <c r="BR34" s="6">
        <v>19.899999999999999</v>
      </c>
      <c r="BS34" s="6">
        <v>19.899999999999999</v>
      </c>
      <c r="BT34" s="6">
        <v>19.899999999999999</v>
      </c>
      <c r="BU34" s="6">
        <v>19.899999999999999</v>
      </c>
      <c r="BV34" s="6">
        <v>19.899999999999999</v>
      </c>
      <c r="BW34" s="6">
        <v>19.899999999999999</v>
      </c>
    </row>
    <row r="35" spans="1:75" x14ac:dyDescent="0.3">
      <c r="A35" s="1" t="s">
        <v>87</v>
      </c>
      <c r="B35" s="1" t="s">
        <v>38</v>
      </c>
      <c r="C35" s="5">
        <v>7290112495006</v>
      </c>
      <c r="D35" s="6">
        <v>21.9</v>
      </c>
      <c r="E35" s="6">
        <v>21.9</v>
      </c>
      <c r="F35" s="6">
        <v>21.9</v>
      </c>
      <c r="G35" s="6">
        <v>21.9</v>
      </c>
      <c r="H35" s="6">
        <v>21.9</v>
      </c>
      <c r="I35" s="6">
        <v>21.9</v>
      </c>
      <c r="J35" s="6">
        <v>21.9</v>
      </c>
      <c r="K35" s="6">
        <v>21.9</v>
      </c>
      <c r="L35" s="6">
        <v>21.9</v>
      </c>
      <c r="M35" s="6">
        <v>21.9</v>
      </c>
      <c r="N35" s="6">
        <v>21.9</v>
      </c>
      <c r="O35" s="6">
        <v>21.9</v>
      </c>
      <c r="P35" s="6">
        <v>21.9</v>
      </c>
      <c r="Q35" s="6">
        <v>21.9</v>
      </c>
      <c r="R35" s="6">
        <v>21.9</v>
      </c>
      <c r="S35" s="6">
        <v>21.9</v>
      </c>
      <c r="T35" s="6">
        <v>21.9</v>
      </c>
      <c r="U35" s="6">
        <v>21.9</v>
      </c>
      <c r="V35" s="6">
        <v>21.9</v>
      </c>
      <c r="W35" s="6">
        <v>26.9</v>
      </c>
      <c r="X35" s="6">
        <v>26.9</v>
      </c>
      <c r="Y35" s="6">
        <v>24.9</v>
      </c>
      <c r="Z35" s="6">
        <v>24.9</v>
      </c>
      <c r="AA35" s="6">
        <v>24.9</v>
      </c>
      <c r="AB35" s="6">
        <v>24.9</v>
      </c>
      <c r="AC35" s="6">
        <v>24.9</v>
      </c>
      <c r="AD35" s="6">
        <v>24.9</v>
      </c>
      <c r="AE35" s="6">
        <v>20</v>
      </c>
      <c r="AF35" s="6">
        <v>20</v>
      </c>
      <c r="AG35" s="6">
        <v>20</v>
      </c>
      <c r="AH35" s="6">
        <v>20</v>
      </c>
      <c r="AI35" s="6">
        <v>20</v>
      </c>
      <c r="AJ35" s="6">
        <v>20</v>
      </c>
      <c r="AK35" s="6">
        <v>20</v>
      </c>
      <c r="AL35" s="6">
        <v>20</v>
      </c>
      <c r="AM35" s="6">
        <v>20</v>
      </c>
      <c r="AN35" s="6">
        <v>24.9</v>
      </c>
      <c r="AO35" s="6">
        <v>24.9</v>
      </c>
      <c r="AP35" s="6">
        <v>24.9</v>
      </c>
      <c r="AQ35" s="6">
        <v>24.9</v>
      </c>
      <c r="AR35" s="6">
        <v>24.9</v>
      </c>
      <c r="AS35" s="6">
        <v>24.9</v>
      </c>
      <c r="AT35" s="6">
        <v>24.9</v>
      </c>
      <c r="AU35" s="6">
        <v>24.9</v>
      </c>
      <c r="AV35" s="6">
        <v>24.9</v>
      </c>
      <c r="AW35" s="6">
        <v>24.9</v>
      </c>
      <c r="AX35" s="6">
        <v>24.9</v>
      </c>
      <c r="AY35" s="6">
        <v>24.9</v>
      </c>
      <c r="AZ35" s="6">
        <v>24.9</v>
      </c>
      <c r="BA35" s="6">
        <v>26.9</v>
      </c>
      <c r="BB35" s="6">
        <v>26.9</v>
      </c>
      <c r="BC35" s="6">
        <v>26.9</v>
      </c>
      <c r="BD35" s="6">
        <v>26.9</v>
      </c>
      <c r="BE35" s="6">
        <v>26.9</v>
      </c>
      <c r="BF35" s="6">
        <v>26.9</v>
      </c>
      <c r="BG35" s="6">
        <v>26.9</v>
      </c>
      <c r="BH35" s="6">
        <v>26.9</v>
      </c>
      <c r="BI35" s="6">
        <v>26.9</v>
      </c>
      <c r="BJ35" s="6">
        <v>26.9</v>
      </c>
      <c r="BK35" s="6">
        <v>26.9</v>
      </c>
      <c r="BL35" s="6">
        <v>26.9</v>
      </c>
      <c r="BM35" s="6">
        <v>26.9</v>
      </c>
      <c r="BN35" s="6">
        <v>26.9</v>
      </c>
      <c r="BO35" s="6">
        <v>26.9</v>
      </c>
      <c r="BP35" s="6">
        <v>26.9</v>
      </c>
      <c r="BQ35" s="6">
        <v>26.9</v>
      </c>
      <c r="BR35" s="6">
        <v>26.9</v>
      </c>
      <c r="BS35" s="6">
        <v>26.9</v>
      </c>
      <c r="BT35" s="6">
        <v>26.9</v>
      </c>
      <c r="BU35" s="6">
        <v>22.61</v>
      </c>
      <c r="BV35" s="6">
        <v>21.9</v>
      </c>
      <c r="BW35" s="6">
        <v>21.9</v>
      </c>
    </row>
    <row r="36" spans="1:75" x14ac:dyDescent="0.3">
      <c r="A36" s="1" t="s">
        <v>87</v>
      </c>
      <c r="B36" s="1" t="s">
        <v>39</v>
      </c>
      <c r="C36" s="5">
        <v>7290000170053</v>
      </c>
      <c r="D36" s="6">
        <v>5.33</v>
      </c>
      <c r="E36" s="6">
        <v>5.33</v>
      </c>
      <c r="F36" s="6">
        <v>5.33</v>
      </c>
      <c r="G36" s="6">
        <v>5.33</v>
      </c>
      <c r="H36" s="6">
        <v>5.33</v>
      </c>
      <c r="I36" s="6">
        <v>5.33</v>
      </c>
      <c r="J36" s="6">
        <v>5.33</v>
      </c>
      <c r="K36" s="6">
        <v>5.33</v>
      </c>
      <c r="L36" s="6">
        <v>5.33</v>
      </c>
      <c r="M36" s="6">
        <v>5.33</v>
      </c>
      <c r="N36" s="6">
        <v>5.33</v>
      </c>
      <c r="O36" s="6">
        <v>5.33</v>
      </c>
      <c r="P36" s="6">
        <v>5.33</v>
      </c>
      <c r="Q36" s="6">
        <v>5.33</v>
      </c>
      <c r="R36" s="6">
        <v>5.33</v>
      </c>
      <c r="S36" s="6">
        <v>5.33</v>
      </c>
      <c r="T36" s="6">
        <v>5.33</v>
      </c>
      <c r="U36" s="6">
        <v>5.33</v>
      </c>
      <c r="V36" s="6">
        <v>5.33</v>
      </c>
      <c r="W36" s="6">
        <v>5</v>
      </c>
      <c r="X36" s="6">
        <v>5</v>
      </c>
      <c r="Y36" s="6">
        <v>5</v>
      </c>
      <c r="Z36" s="6">
        <v>5</v>
      </c>
      <c r="AA36" s="6">
        <v>5</v>
      </c>
      <c r="AB36" s="6">
        <v>5</v>
      </c>
      <c r="AC36" s="6">
        <v>5</v>
      </c>
      <c r="AD36" s="6">
        <v>5</v>
      </c>
      <c r="AE36" s="6">
        <v>5</v>
      </c>
      <c r="AF36" s="6">
        <v>5</v>
      </c>
      <c r="AG36" s="6">
        <v>5</v>
      </c>
      <c r="AH36" s="6">
        <v>5</v>
      </c>
      <c r="AI36" s="6">
        <v>5</v>
      </c>
      <c r="AJ36" s="6">
        <v>5</v>
      </c>
      <c r="AK36" s="6">
        <v>5</v>
      </c>
      <c r="AL36" s="6">
        <v>5</v>
      </c>
      <c r="AM36" s="6">
        <v>5</v>
      </c>
      <c r="AN36" s="6">
        <v>5</v>
      </c>
      <c r="AO36" s="6">
        <v>5</v>
      </c>
      <c r="AP36" s="6">
        <v>5</v>
      </c>
      <c r="AQ36" s="6">
        <v>5</v>
      </c>
      <c r="AR36" s="6">
        <v>5.1285714285713997</v>
      </c>
      <c r="AS36" s="6">
        <v>5</v>
      </c>
      <c r="AT36" s="6">
        <v>5</v>
      </c>
      <c r="AU36" s="6">
        <v>5</v>
      </c>
      <c r="AV36" s="6">
        <v>5</v>
      </c>
      <c r="AW36" s="6">
        <v>5</v>
      </c>
      <c r="AX36" s="6">
        <v>5.1285714285713997</v>
      </c>
      <c r="AY36" s="6">
        <v>5</v>
      </c>
      <c r="AZ36" s="6">
        <v>5</v>
      </c>
      <c r="BA36" s="6">
        <v>5</v>
      </c>
      <c r="BB36" s="6">
        <v>5</v>
      </c>
      <c r="BC36" s="6">
        <v>5</v>
      </c>
      <c r="BD36" s="6">
        <v>5</v>
      </c>
      <c r="BE36" s="6">
        <v>5</v>
      </c>
      <c r="BF36" s="6">
        <v>5</v>
      </c>
      <c r="BG36" s="6">
        <v>5</v>
      </c>
      <c r="BH36" s="6">
        <v>5</v>
      </c>
      <c r="BI36" s="6">
        <v>5</v>
      </c>
      <c r="BJ36" s="6">
        <v>5</v>
      </c>
      <c r="BK36" s="6">
        <v>5</v>
      </c>
      <c r="BL36" s="6">
        <v>5</v>
      </c>
      <c r="BM36" s="6">
        <v>5</v>
      </c>
      <c r="BN36" s="6">
        <v>5</v>
      </c>
      <c r="BO36" s="6">
        <v>5</v>
      </c>
      <c r="BP36" s="6">
        <v>5</v>
      </c>
      <c r="BQ36" s="6">
        <v>5.1285714285713997</v>
      </c>
      <c r="BR36" s="6">
        <v>5</v>
      </c>
      <c r="BS36" s="6">
        <v>5</v>
      </c>
      <c r="BT36" s="6">
        <v>5</v>
      </c>
      <c r="BU36" s="6">
        <v>5</v>
      </c>
      <c r="BV36" s="6">
        <v>5</v>
      </c>
      <c r="BW36" s="6">
        <v>5</v>
      </c>
    </row>
    <row r="37" spans="1:75" x14ac:dyDescent="0.3">
      <c r="A37" s="1" t="s">
        <v>87</v>
      </c>
      <c r="B37" s="1" t="s">
        <v>40</v>
      </c>
      <c r="C37" s="5">
        <v>7290005838002</v>
      </c>
      <c r="D37" s="6">
        <v>3.9</v>
      </c>
      <c r="E37" s="6">
        <v>3.9</v>
      </c>
      <c r="F37" s="6">
        <v>3.9</v>
      </c>
      <c r="G37" s="6">
        <v>3.9</v>
      </c>
      <c r="H37" s="6">
        <v>3.9</v>
      </c>
      <c r="I37" s="6">
        <v>3.9</v>
      </c>
      <c r="J37" s="6">
        <v>3.9</v>
      </c>
      <c r="K37" s="6">
        <v>3.9</v>
      </c>
      <c r="L37" s="6">
        <v>3.9</v>
      </c>
      <c r="M37" s="6">
        <v>3.9</v>
      </c>
      <c r="N37" s="6">
        <v>3.9</v>
      </c>
      <c r="O37" s="6">
        <v>3.9</v>
      </c>
      <c r="P37" s="6">
        <v>3.9</v>
      </c>
      <c r="Q37" s="6">
        <v>3.9</v>
      </c>
      <c r="R37" s="6">
        <v>3.9</v>
      </c>
      <c r="S37" s="6">
        <v>3.9</v>
      </c>
      <c r="T37" s="6">
        <v>3.9</v>
      </c>
      <c r="U37" s="6">
        <v>3.9</v>
      </c>
      <c r="V37" s="6">
        <v>3.9</v>
      </c>
      <c r="W37" s="6">
        <v>3.9</v>
      </c>
      <c r="X37" s="6">
        <v>3.9</v>
      </c>
      <c r="Y37" s="6">
        <v>3.9</v>
      </c>
      <c r="Z37" s="6">
        <v>3.9</v>
      </c>
      <c r="AA37" s="6">
        <v>3.9</v>
      </c>
      <c r="AB37" s="6">
        <v>3.9</v>
      </c>
      <c r="AC37" s="6">
        <v>3.9</v>
      </c>
      <c r="AD37" s="6">
        <v>3.9</v>
      </c>
      <c r="AE37" s="6">
        <v>3.9</v>
      </c>
      <c r="AF37" s="6">
        <v>3.9</v>
      </c>
      <c r="AG37" s="6">
        <v>3.9</v>
      </c>
      <c r="AH37" s="6">
        <v>3.9</v>
      </c>
      <c r="AI37" s="6">
        <v>3.9</v>
      </c>
      <c r="AJ37" s="6">
        <v>3.9</v>
      </c>
      <c r="AK37" s="6">
        <v>3.9</v>
      </c>
      <c r="AL37" s="6">
        <v>3.9</v>
      </c>
      <c r="AM37" s="6">
        <v>3.9</v>
      </c>
      <c r="AN37" s="6">
        <v>3.9</v>
      </c>
      <c r="AO37" s="6">
        <v>3.9</v>
      </c>
      <c r="AP37" s="6">
        <v>3.9</v>
      </c>
      <c r="AQ37" s="6">
        <v>3.9</v>
      </c>
      <c r="AR37" s="6">
        <v>3.9</v>
      </c>
      <c r="AS37" s="6">
        <v>3.9</v>
      </c>
      <c r="AT37" s="6">
        <v>3.9</v>
      </c>
      <c r="AU37" s="6">
        <v>3.9</v>
      </c>
      <c r="AV37" s="6">
        <v>3.9</v>
      </c>
      <c r="AW37" s="6">
        <v>3.9</v>
      </c>
      <c r="AX37" s="6">
        <v>3.9</v>
      </c>
      <c r="AY37" s="6">
        <v>3.9</v>
      </c>
      <c r="AZ37" s="6">
        <v>3.9</v>
      </c>
      <c r="BA37" s="6">
        <v>3.9</v>
      </c>
      <c r="BB37" s="6">
        <v>3.9</v>
      </c>
      <c r="BC37" s="6">
        <v>3.9</v>
      </c>
      <c r="BD37" s="6">
        <v>3.9</v>
      </c>
      <c r="BE37" s="6">
        <v>3.9</v>
      </c>
      <c r="BF37" s="6">
        <v>3.9</v>
      </c>
      <c r="BG37" s="6">
        <v>3.9</v>
      </c>
      <c r="BH37" s="6">
        <v>3.9</v>
      </c>
      <c r="BI37" s="6">
        <v>3.9</v>
      </c>
      <c r="BJ37" s="6">
        <v>3.9</v>
      </c>
      <c r="BK37" s="6">
        <v>3.9</v>
      </c>
      <c r="BL37" s="6">
        <v>3.9</v>
      </c>
      <c r="BM37" s="6">
        <v>3.9</v>
      </c>
      <c r="BN37" s="6">
        <v>3.9</v>
      </c>
      <c r="BO37" s="6">
        <v>3.9</v>
      </c>
      <c r="BP37" s="6">
        <v>3.9</v>
      </c>
      <c r="BQ37" s="6">
        <v>3.9</v>
      </c>
      <c r="BR37" s="6">
        <v>3.9</v>
      </c>
      <c r="BS37" s="6">
        <v>3.9</v>
      </c>
      <c r="BT37" s="6">
        <v>3.9</v>
      </c>
      <c r="BU37" s="6">
        <v>3.9</v>
      </c>
      <c r="BV37" s="6">
        <v>3.9</v>
      </c>
      <c r="BW37" s="6">
        <v>3.9</v>
      </c>
    </row>
    <row r="38" spans="1:75" x14ac:dyDescent="0.3">
      <c r="A38" s="1" t="s">
        <v>87</v>
      </c>
      <c r="B38" s="1" t="s">
        <v>41</v>
      </c>
      <c r="C38" s="5">
        <v>72940761</v>
      </c>
      <c r="D38" s="6">
        <v>2.9</v>
      </c>
      <c r="E38" s="6">
        <v>2.9</v>
      </c>
      <c r="F38" s="6">
        <v>2.9</v>
      </c>
      <c r="G38" s="6">
        <v>2.9</v>
      </c>
      <c r="H38" s="6">
        <v>2.9</v>
      </c>
      <c r="I38" s="6">
        <v>2.9</v>
      </c>
      <c r="J38" s="6">
        <v>2.9</v>
      </c>
      <c r="K38" s="6">
        <v>2.9</v>
      </c>
      <c r="L38" s="6">
        <v>2.9</v>
      </c>
      <c r="M38" s="6">
        <v>2.9</v>
      </c>
      <c r="N38" s="6">
        <v>2.9</v>
      </c>
      <c r="O38" s="6">
        <v>2.9</v>
      </c>
      <c r="P38" s="6">
        <v>2.9</v>
      </c>
      <c r="Q38" s="6">
        <v>2.9</v>
      </c>
      <c r="R38" s="6">
        <v>2.9</v>
      </c>
      <c r="S38" s="6">
        <v>2.9</v>
      </c>
      <c r="T38" s="6">
        <v>2.9</v>
      </c>
      <c r="U38" s="6">
        <v>2.9</v>
      </c>
      <c r="V38" s="6">
        <v>2.9</v>
      </c>
      <c r="W38" s="6">
        <v>2.9</v>
      </c>
      <c r="X38" s="6">
        <v>2.9</v>
      </c>
      <c r="Y38" s="6">
        <v>2.9</v>
      </c>
      <c r="Z38" s="6">
        <v>2.9</v>
      </c>
      <c r="AA38" s="6">
        <v>2.9</v>
      </c>
      <c r="AB38" s="6">
        <v>2.9</v>
      </c>
      <c r="AC38" s="6">
        <v>2.9</v>
      </c>
      <c r="AD38" s="6">
        <v>2.9</v>
      </c>
      <c r="AE38" s="6">
        <v>2.9</v>
      </c>
      <c r="AF38" s="6">
        <v>2.9</v>
      </c>
      <c r="AG38" s="6">
        <v>2.9</v>
      </c>
      <c r="AH38" s="6">
        <v>2.9</v>
      </c>
      <c r="AI38" s="6">
        <v>2.9</v>
      </c>
      <c r="AJ38" s="6">
        <v>2.9</v>
      </c>
      <c r="AK38" s="6">
        <v>2.9</v>
      </c>
      <c r="AL38" s="6">
        <v>2.9</v>
      </c>
      <c r="AM38" s="6">
        <v>2.9</v>
      </c>
      <c r="AN38" s="6">
        <v>2.9</v>
      </c>
      <c r="AO38" s="6">
        <v>2.9</v>
      </c>
      <c r="AP38" s="6">
        <v>2.9</v>
      </c>
      <c r="AQ38" s="6">
        <v>2.9</v>
      </c>
      <c r="AR38" s="6">
        <v>2.9</v>
      </c>
      <c r="AS38" s="6">
        <v>2.9</v>
      </c>
      <c r="AT38" s="6">
        <v>2.9</v>
      </c>
      <c r="AU38" s="6">
        <v>2.9</v>
      </c>
      <c r="AV38" s="6">
        <v>2.9</v>
      </c>
      <c r="AW38" s="6">
        <v>2.9</v>
      </c>
      <c r="AX38" s="6">
        <v>2.9</v>
      </c>
      <c r="AY38" s="6">
        <v>2.9</v>
      </c>
      <c r="AZ38" s="6">
        <v>2.9</v>
      </c>
      <c r="BA38" s="6">
        <v>2.9</v>
      </c>
      <c r="BB38" s="6">
        <v>2.9</v>
      </c>
      <c r="BC38" s="6">
        <v>2.9</v>
      </c>
      <c r="BD38" s="6">
        <v>2.9</v>
      </c>
      <c r="BE38" s="6">
        <v>2.9</v>
      </c>
      <c r="BF38" s="6">
        <v>2.9</v>
      </c>
      <c r="BG38" s="6">
        <v>2.9</v>
      </c>
      <c r="BH38" s="6">
        <v>2.9</v>
      </c>
      <c r="BI38" s="6">
        <v>2.9</v>
      </c>
      <c r="BJ38" s="6">
        <v>2.9</v>
      </c>
      <c r="BK38" s="6">
        <v>2.9</v>
      </c>
      <c r="BL38" s="6">
        <v>2.9</v>
      </c>
      <c r="BM38" s="6">
        <v>2.9</v>
      </c>
      <c r="BN38" s="6">
        <v>2.9</v>
      </c>
      <c r="BO38" s="6">
        <v>2.9</v>
      </c>
      <c r="BP38" s="6">
        <v>2.9</v>
      </c>
      <c r="BQ38" s="6">
        <v>2.9</v>
      </c>
      <c r="BR38" s="6">
        <v>2.9</v>
      </c>
      <c r="BS38" s="6">
        <v>2.9</v>
      </c>
      <c r="BT38" s="6">
        <v>2.9</v>
      </c>
      <c r="BU38" s="6">
        <v>2.9</v>
      </c>
      <c r="BV38" s="6">
        <v>2.9</v>
      </c>
      <c r="BW38" s="6">
        <v>2.9</v>
      </c>
    </row>
    <row r="39" spans="1:75" x14ac:dyDescent="0.3">
      <c r="A39" s="1" t="s">
        <v>87</v>
      </c>
      <c r="B39" s="1" t="s">
        <v>42</v>
      </c>
      <c r="C39" s="5">
        <v>7290000066318</v>
      </c>
      <c r="D39" s="6">
        <v>3.67</v>
      </c>
      <c r="E39" s="6">
        <v>3.67</v>
      </c>
      <c r="F39" s="6">
        <v>3.67</v>
      </c>
      <c r="G39" s="6">
        <v>3.67</v>
      </c>
      <c r="H39" s="6">
        <v>3.67</v>
      </c>
      <c r="I39" s="6">
        <v>3.67</v>
      </c>
      <c r="J39" s="6">
        <v>3.67</v>
      </c>
      <c r="K39" s="6">
        <v>3.67</v>
      </c>
      <c r="L39" s="6">
        <v>3.67</v>
      </c>
      <c r="M39" s="6">
        <v>3.67</v>
      </c>
      <c r="N39" s="6">
        <v>3.67</v>
      </c>
      <c r="O39" s="6">
        <v>3.67</v>
      </c>
      <c r="P39" s="6">
        <v>3.67</v>
      </c>
      <c r="Q39" s="6">
        <v>3.67</v>
      </c>
      <c r="R39" s="6">
        <v>3.67</v>
      </c>
      <c r="S39" s="6">
        <v>3.67</v>
      </c>
      <c r="T39" s="6">
        <v>3.67</v>
      </c>
      <c r="U39" s="6">
        <v>3.67</v>
      </c>
      <c r="V39" s="6">
        <v>3.67</v>
      </c>
      <c r="W39" s="6">
        <v>3.57</v>
      </c>
      <c r="X39" s="6">
        <v>3.57</v>
      </c>
      <c r="Y39" s="6">
        <v>3.57</v>
      </c>
      <c r="Z39" s="6">
        <v>3.57</v>
      </c>
      <c r="AA39" s="6">
        <v>3.57</v>
      </c>
      <c r="AB39" s="6">
        <v>3.57</v>
      </c>
      <c r="AC39" s="6">
        <v>3.57</v>
      </c>
      <c r="AD39" s="6">
        <v>3.57</v>
      </c>
      <c r="AE39" s="6">
        <v>3.57</v>
      </c>
      <c r="AF39" s="6">
        <v>3.57</v>
      </c>
      <c r="AG39" s="6">
        <v>3.57</v>
      </c>
      <c r="AH39" s="6">
        <v>3.57</v>
      </c>
      <c r="AI39" s="6">
        <v>3.57</v>
      </c>
      <c r="AJ39" s="6">
        <v>3.57</v>
      </c>
      <c r="AK39" s="6">
        <v>3.57</v>
      </c>
      <c r="AL39" s="6">
        <v>3.57</v>
      </c>
      <c r="AM39" s="6">
        <v>3.57</v>
      </c>
      <c r="AN39" s="6">
        <v>3.57</v>
      </c>
      <c r="AO39" s="6">
        <v>3.57</v>
      </c>
      <c r="AP39" s="6">
        <v>3.57</v>
      </c>
      <c r="AQ39" s="6">
        <v>3.57</v>
      </c>
      <c r="AR39" s="6">
        <v>3.7028571428571002</v>
      </c>
      <c r="AS39" s="6">
        <v>3.57</v>
      </c>
      <c r="AT39" s="6">
        <v>3.57</v>
      </c>
      <c r="AU39" s="6">
        <v>3.57</v>
      </c>
      <c r="AV39" s="6">
        <v>3.57</v>
      </c>
      <c r="AW39" s="6">
        <v>3.57</v>
      </c>
      <c r="AX39" s="6">
        <v>3.7028571428571002</v>
      </c>
      <c r="AY39" s="6">
        <v>3.57</v>
      </c>
      <c r="AZ39" s="6">
        <v>3.57</v>
      </c>
      <c r="BA39" s="6">
        <v>3.57</v>
      </c>
      <c r="BB39" s="6">
        <v>3.57</v>
      </c>
      <c r="BC39" s="6">
        <v>3.57</v>
      </c>
      <c r="BD39" s="6">
        <v>3.57</v>
      </c>
      <c r="BE39" s="6">
        <v>3.57</v>
      </c>
      <c r="BF39" s="6">
        <v>3.57</v>
      </c>
      <c r="BG39" s="6">
        <v>3.57</v>
      </c>
      <c r="BH39" s="6">
        <v>3.57</v>
      </c>
      <c r="BI39" s="6">
        <v>3.57</v>
      </c>
      <c r="BJ39" s="6">
        <v>3.57</v>
      </c>
      <c r="BK39" s="6">
        <v>3.57</v>
      </c>
      <c r="BL39" s="6">
        <v>3.57</v>
      </c>
      <c r="BM39" s="6">
        <v>3.57</v>
      </c>
      <c r="BN39" s="6">
        <v>3.57</v>
      </c>
      <c r="BO39" s="6">
        <v>3.57</v>
      </c>
      <c r="BP39" s="6">
        <v>3.57</v>
      </c>
      <c r="BQ39" s="6">
        <v>3.7028571428571002</v>
      </c>
      <c r="BR39" s="6">
        <v>3.57</v>
      </c>
      <c r="BS39" s="6">
        <v>3.57</v>
      </c>
      <c r="BT39" s="6">
        <v>3.57</v>
      </c>
      <c r="BU39" s="6">
        <v>3.57</v>
      </c>
      <c r="BV39" s="6">
        <v>3.57</v>
      </c>
      <c r="BW39" s="6">
        <v>3.57</v>
      </c>
    </row>
    <row r="40" spans="1:75" x14ac:dyDescent="0.3">
      <c r="A40" s="1" t="s">
        <v>87</v>
      </c>
      <c r="B40" s="1" t="s">
        <v>43</v>
      </c>
      <c r="C40" s="5">
        <v>7290100850916</v>
      </c>
      <c r="D40" s="6">
        <v>3</v>
      </c>
      <c r="E40" s="6">
        <v>3</v>
      </c>
      <c r="F40" s="6">
        <v>3</v>
      </c>
      <c r="G40" s="6">
        <v>3</v>
      </c>
      <c r="H40" s="6">
        <v>3</v>
      </c>
      <c r="I40" s="6">
        <v>3</v>
      </c>
      <c r="J40" s="6">
        <v>3</v>
      </c>
      <c r="K40" s="6">
        <v>3</v>
      </c>
      <c r="L40" s="6">
        <v>3</v>
      </c>
      <c r="M40" s="6">
        <v>3</v>
      </c>
      <c r="N40" s="6">
        <v>3</v>
      </c>
      <c r="O40" s="6">
        <v>3</v>
      </c>
      <c r="P40" s="6">
        <v>3</v>
      </c>
      <c r="Q40" s="6">
        <v>3</v>
      </c>
      <c r="R40" s="6">
        <v>3</v>
      </c>
      <c r="S40" s="6">
        <v>3</v>
      </c>
      <c r="T40" s="6">
        <v>3</v>
      </c>
      <c r="U40" s="6">
        <v>3</v>
      </c>
      <c r="V40" s="6">
        <v>3</v>
      </c>
      <c r="W40" s="6">
        <v>3</v>
      </c>
      <c r="X40" s="6">
        <v>3</v>
      </c>
      <c r="Y40" s="6">
        <v>3</v>
      </c>
      <c r="Z40" s="6">
        <v>3</v>
      </c>
      <c r="AA40" s="6">
        <v>3</v>
      </c>
      <c r="AB40" s="6">
        <v>3</v>
      </c>
      <c r="AC40" s="6">
        <v>3</v>
      </c>
      <c r="AD40" s="6">
        <v>3</v>
      </c>
      <c r="AE40" s="6">
        <v>3</v>
      </c>
      <c r="AF40" s="6">
        <v>3</v>
      </c>
      <c r="AG40" s="6">
        <v>3</v>
      </c>
      <c r="AH40" s="6">
        <v>3</v>
      </c>
      <c r="AI40" s="6">
        <v>3</v>
      </c>
      <c r="AJ40" s="6">
        <v>3</v>
      </c>
      <c r="AK40" s="6">
        <v>3</v>
      </c>
      <c r="AL40" s="6">
        <v>3</v>
      </c>
      <c r="AM40" s="6">
        <v>3</v>
      </c>
      <c r="AN40" s="6">
        <v>3</v>
      </c>
      <c r="AO40" s="6">
        <v>3</v>
      </c>
      <c r="AP40" s="6">
        <v>3</v>
      </c>
      <c r="AQ40" s="6">
        <v>3</v>
      </c>
      <c r="AR40" s="6">
        <v>3.1285714285714001</v>
      </c>
      <c r="AS40" s="6">
        <v>3</v>
      </c>
      <c r="AT40" s="6">
        <v>3</v>
      </c>
      <c r="AU40" s="6">
        <v>3</v>
      </c>
      <c r="AV40" s="6">
        <v>3</v>
      </c>
      <c r="AW40" s="6">
        <v>3</v>
      </c>
      <c r="AX40" s="6">
        <v>3.1285714285714001</v>
      </c>
      <c r="AY40" s="6">
        <v>3</v>
      </c>
      <c r="AZ40" s="6">
        <v>3</v>
      </c>
      <c r="BA40" s="6">
        <v>3</v>
      </c>
      <c r="BB40" s="6">
        <v>3</v>
      </c>
      <c r="BC40" s="6">
        <v>3</v>
      </c>
      <c r="BD40" s="6">
        <v>3</v>
      </c>
      <c r="BE40" s="6">
        <v>3</v>
      </c>
      <c r="BF40" s="6">
        <v>3</v>
      </c>
      <c r="BG40" s="6">
        <v>3</v>
      </c>
      <c r="BH40" s="6">
        <v>3</v>
      </c>
      <c r="BI40" s="6">
        <v>3</v>
      </c>
      <c r="BJ40" s="6">
        <v>3</v>
      </c>
      <c r="BK40" s="6">
        <v>3</v>
      </c>
      <c r="BL40" s="6">
        <v>3</v>
      </c>
      <c r="BM40" s="6">
        <v>3</v>
      </c>
      <c r="BN40" s="6">
        <v>3</v>
      </c>
      <c r="BO40" s="6">
        <v>3</v>
      </c>
      <c r="BP40" s="6">
        <v>3</v>
      </c>
      <c r="BQ40" s="6">
        <v>3.1285714285714001</v>
      </c>
      <c r="BR40" s="6">
        <v>3</v>
      </c>
      <c r="BS40" s="6">
        <v>3</v>
      </c>
      <c r="BT40" s="6">
        <v>3</v>
      </c>
      <c r="BU40" s="6">
        <v>3</v>
      </c>
      <c r="BV40" s="6">
        <v>3</v>
      </c>
      <c r="BW40" s="6">
        <v>3</v>
      </c>
    </row>
    <row r="41" spans="1:75" x14ac:dyDescent="0.3">
      <c r="A41" s="1" t="s">
        <v>87</v>
      </c>
      <c r="B41" s="1" t="s">
        <v>44</v>
      </c>
      <c r="C41" s="5">
        <v>7290000066141</v>
      </c>
      <c r="D41" s="6">
        <v>3.67</v>
      </c>
      <c r="E41" s="6">
        <v>3.67</v>
      </c>
      <c r="F41" s="6">
        <v>3.67</v>
      </c>
      <c r="G41" s="6">
        <v>3.67</v>
      </c>
      <c r="H41" s="6">
        <v>3.67</v>
      </c>
      <c r="I41" s="6">
        <v>3.67</v>
      </c>
      <c r="J41" s="6">
        <v>3.67</v>
      </c>
      <c r="K41" s="6">
        <v>3.67</v>
      </c>
      <c r="L41" s="6">
        <v>3.67</v>
      </c>
      <c r="M41" s="6">
        <v>3.67</v>
      </c>
      <c r="N41" s="6">
        <v>3.67</v>
      </c>
      <c r="O41" s="6">
        <v>3.67</v>
      </c>
      <c r="P41" s="6">
        <v>3.67</v>
      </c>
      <c r="Q41" s="6">
        <v>3.67</v>
      </c>
      <c r="R41" s="6">
        <v>3.67</v>
      </c>
      <c r="S41" s="6">
        <v>3.67</v>
      </c>
      <c r="T41" s="6">
        <v>3.67</v>
      </c>
      <c r="U41" s="6">
        <v>3.67</v>
      </c>
      <c r="V41" s="6">
        <v>3.67</v>
      </c>
      <c r="W41" s="6">
        <v>3.57</v>
      </c>
      <c r="X41" s="6">
        <v>3.57</v>
      </c>
      <c r="Y41" s="6">
        <v>3.57</v>
      </c>
      <c r="Z41" s="6">
        <v>3.57</v>
      </c>
      <c r="AA41" s="6">
        <v>3.57</v>
      </c>
      <c r="AB41" s="6">
        <v>3.57</v>
      </c>
      <c r="AC41" s="6">
        <v>3.57</v>
      </c>
      <c r="AD41" s="6">
        <v>3.57</v>
      </c>
      <c r="AE41" s="6">
        <v>3.57</v>
      </c>
      <c r="AF41" s="6">
        <v>3.57</v>
      </c>
      <c r="AG41" s="6">
        <v>3.57</v>
      </c>
      <c r="AH41" s="6">
        <v>3.57</v>
      </c>
      <c r="AI41" s="6">
        <v>3.57</v>
      </c>
      <c r="AJ41" s="6">
        <v>3.57</v>
      </c>
      <c r="AK41" s="6">
        <v>3.57</v>
      </c>
      <c r="AL41" s="6">
        <v>3.57</v>
      </c>
      <c r="AM41" s="6">
        <v>3.57</v>
      </c>
      <c r="AN41" s="6">
        <v>3.57</v>
      </c>
      <c r="AO41" s="6">
        <v>3.57</v>
      </c>
      <c r="AP41" s="6">
        <v>3.57</v>
      </c>
      <c r="AQ41" s="6">
        <v>3.57</v>
      </c>
      <c r="AR41" s="6">
        <v>3.7028571428571002</v>
      </c>
      <c r="AS41" s="6">
        <v>3.57</v>
      </c>
      <c r="AT41" s="6">
        <v>3.57</v>
      </c>
      <c r="AU41" s="6">
        <v>3.57</v>
      </c>
      <c r="AV41" s="6">
        <v>3.57</v>
      </c>
      <c r="AW41" s="6">
        <v>3.57</v>
      </c>
      <c r="AX41" s="6">
        <v>3.7028571428571002</v>
      </c>
      <c r="AY41" s="6">
        <v>3.57</v>
      </c>
      <c r="AZ41" s="6">
        <v>3.57</v>
      </c>
      <c r="BA41" s="6">
        <v>3.57</v>
      </c>
      <c r="BB41" s="6">
        <v>3.57</v>
      </c>
      <c r="BC41" s="6">
        <v>3.57</v>
      </c>
      <c r="BD41" s="6">
        <v>3.57</v>
      </c>
      <c r="BE41" s="6">
        <v>3.57</v>
      </c>
      <c r="BF41" s="6">
        <v>3.57</v>
      </c>
      <c r="BG41" s="6">
        <v>3.57</v>
      </c>
      <c r="BH41" s="6">
        <v>3.57</v>
      </c>
      <c r="BI41" s="6">
        <v>3.57</v>
      </c>
      <c r="BJ41" s="6">
        <v>3.57</v>
      </c>
      <c r="BK41" s="6">
        <v>3.57</v>
      </c>
      <c r="BL41" s="6">
        <v>3.57</v>
      </c>
      <c r="BM41" s="6">
        <v>3.57</v>
      </c>
      <c r="BN41" s="6">
        <v>3.57</v>
      </c>
      <c r="BO41" s="6">
        <v>3.57</v>
      </c>
      <c r="BP41" s="6">
        <v>3.57</v>
      </c>
      <c r="BQ41" s="6">
        <v>3.7028571428571002</v>
      </c>
      <c r="BR41" s="6">
        <v>3.57</v>
      </c>
      <c r="BS41" s="6">
        <v>3.57</v>
      </c>
      <c r="BT41" s="6">
        <v>3.57</v>
      </c>
      <c r="BU41" s="6">
        <v>3.57</v>
      </c>
      <c r="BV41" s="6">
        <v>3.57</v>
      </c>
      <c r="BW41" s="6">
        <v>3.57</v>
      </c>
    </row>
    <row r="42" spans="1:75" x14ac:dyDescent="0.3">
      <c r="A42" s="1" t="s">
        <v>87</v>
      </c>
      <c r="B42" s="1" t="s">
        <v>45</v>
      </c>
      <c r="C42" s="5">
        <v>7290008745239</v>
      </c>
      <c r="D42" s="6">
        <v>4.2</v>
      </c>
      <c r="E42" s="6">
        <v>4.2</v>
      </c>
      <c r="F42" s="6">
        <v>4.2</v>
      </c>
      <c r="G42" s="6">
        <v>4.2</v>
      </c>
      <c r="H42" s="6">
        <v>4.2</v>
      </c>
      <c r="I42" s="6">
        <v>4.2</v>
      </c>
      <c r="J42" s="6">
        <v>4.2</v>
      </c>
      <c r="K42" s="6">
        <v>4.2</v>
      </c>
      <c r="L42" s="6">
        <v>4.2</v>
      </c>
      <c r="M42" s="6">
        <v>4.2</v>
      </c>
      <c r="N42" s="6">
        <v>4.2</v>
      </c>
      <c r="O42" s="6">
        <v>4.2</v>
      </c>
      <c r="P42" s="6">
        <v>4.2</v>
      </c>
      <c r="Q42" s="6">
        <v>4.2</v>
      </c>
      <c r="R42" s="6">
        <v>4.2</v>
      </c>
      <c r="S42" s="6">
        <v>4.2</v>
      </c>
      <c r="T42" s="6">
        <v>4.2</v>
      </c>
      <c r="U42" s="6">
        <v>4.2</v>
      </c>
      <c r="V42" s="6">
        <v>4.2</v>
      </c>
      <c r="W42" s="6">
        <v>3</v>
      </c>
      <c r="X42" s="6">
        <v>3</v>
      </c>
      <c r="Y42" s="6">
        <v>3</v>
      </c>
      <c r="Z42" s="6">
        <v>3</v>
      </c>
      <c r="AA42" s="6">
        <v>3</v>
      </c>
      <c r="AB42" s="6">
        <v>3</v>
      </c>
      <c r="AC42" s="6">
        <v>3</v>
      </c>
      <c r="AD42" s="6">
        <v>3</v>
      </c>
      <c r="AE42" s="6">
        <v>3</v>
      </c>
      <c r="AF42" s="6">
        <v>3</v>
      </c>
      <c r="AG42" s="6">
        <v>3</v>
      </c>
      <c r="AH42" s="6">
        <v>3</v>
      </c>
      <c r="AI42" s="6">
        <v>3</v>
      </c>
      <c r="AJ42" s="6">
        <v>3</v>
      </c>
      <c r="AK42" s="6">
        <v>3</v>
      </c>
      <c r="AL42" s="6">
        <v>3</v>
      </c>
      <c r="AM42" s="6">
        <v>3</v>
      </c>
      <c r="AN42" s="6">
        <v>3</v>
      </c>
      <c r="AO42" s="6">
        <v>3</v>
      </c>
      <c r="AP42" s="6">
        <v>3</v>
      </c>
      <c r="AQ42" s="6">
        <v>3</v>
      </c>
      <c r="AR42" s="6">
        <v>3.1714285714286001</v>
      </c>
      <c r="AS42" s="6">
        <v>3</v>
      </c>
      <c r="AT42" s="6">
        <v>3</v>
      </c>
      <c r="AU42" s="6">
        <v>3</v>
      </c>
      <c r="AV42" s="6">
        <v>3</v>
      </c>
      <c r="AW42" s="6">
        <v>3</v>
      </c>
      <c r="AX42" s="6">
        <v>3.1714285714286001</v>
      </c>
      <c r="AY42" s="6">
        <v>3</v>
      </c>
      <c r="AZ42" s="6">
        <v>3</v>
      </c>
      <c r="BA42" s="6">
        <v>3</v>
      </c>
      <c r="BB42" s="6">
        <v>3</v>
      </c>
      <c r="BC42" s="6">
        <v>3</v>
      </c>
      <c r="BD42" s="6">
        <v>3</v>
      </c>
      <c r="BE42" s="6">
        <v>3</v>
      </c>
      <c r="BF42" s="6">
        <v>3</v>
      </c>
      <c r="BG42" s="6">
        <v>3</v>
      </c>
      <c r="BH42" s="6">
        <v>3</v>
      </c>
      <c r="BI42" s="6">
        <v>3</v>
      </c>
      <c r="BJ42" s="6">
        <v>3</v>
      </c>
      <c r="BK42" s="6">
        <v>3</v>
      </c>
      <c r="BL42" s="6">
        <v>3.1714285714286001</v>
      </c>
      <c r="BM42" s="6">
        <v>3</v>
      </c>
      <c r="BN42" s="6">
        <v>3</v>
      </c>
      <c r="BO42" s="6">
        <v>3</v>
      </c>
      <c r="BP42" s="6">
        <v>3</v>
      </c>
      <c r="BQ42" s="6">
        <v>3.1714285714286001</v>
      </c>
      <c r="BR42" s="6">
        <v>3</v>
      </c>
      <c r="BS42" s="6">
        <v>3</v>
      </c>
      <c r="BT42" s="6">
        <v>3</v>
      </c>
      <c r="BU42" s="6">
        <v>4.2</v>
      </c>
      <c r="BV42" s="6">
        <v>4.2</v>
      </c>
      <c r="BW42" s="6">
        <v>4.2</v>
      </c>
    </row>
    <row r="43" spans="1:75" x14ac:dyDescent="0.3">
      <c r="A43" s="1" t="s">
        <v>87</v>
      </c>
      <c r="B43" s="1" t="s">
        <v>46</v>
      </c>
      <c r="C43" s="5">
        <v>7290005200786</v>
      </c>
      <c r="D43" s="6">
        <v>4.2</v>
      </c>
      <c r="E43" s="6">
        <v>4.2</v>
      </c>
      <c r="F43" s="6">
        <v>4.2</v>
      </c>
      <c r="G43" s="6">
        <v>4.2</v>
      </c>
      <c r="H43" s="6">
        <v>4.2</v>
      </c>
      <c r="I43" s="6">
        <v>4.2</v>
      </c>
      <c r="J43" s="6">
        <v>4.2</v>
      </c>
      <c r="K43" s="6">
        <v>4.2</v>
      </c>
      <c r="L43" s="6">
        <v>4.2</v>
      </c>
      <c r="M43" s="6">
        <v>4.2</v>
      </c>
      <c r="N43" s="6">
        <v>4.2</v>
      </c>
      <c r="O43" s="6">
        <v>4.2</v>
      </c>
      <c r="P43" s="6">
        <v>4.2</v>
      </c>
      <c r="Q43" s="6">
        <v>4.2</v>
      </c>
      <c r="R43" s="6">
        <v>4.2</v>
      </c>
      <c r="S43" s="6">
        <v>4.2</v>
      </c>
      <c r="T43" s="6">
        <v>4.2</v>
      </c>
      <c r="U43" s="6">
        <v>4.2</v>
      </c>
      <c r="V43" s="6">
        <v>4.2</v>
      </c>
      <c r="W43" s="6">
        <v>3</v>
      </c>
      <c r="X43" s="6">
        <v>3</v>
      </c>
      <c r="Y43" s="6">
        <v>3</v>
      </c>
      <c r="Z43" s="6">
        <v>3</v>
      </c>
      <c r="AA43" s="6">
        <v>3</v>
      </c>
      <c r="AB43" s="6">
        <v>3</v>
      </c>
      <c r="AC43" s="6">
        <v>3</v>
      </c>
      <c r="AD43" s="6">
        <v>3</v>
      </c>
      <c r="AE43" s="6">
        <v>3</v>
      </c>
      <c r="AF43" s="6">
        <v>3</v>
      </c>
      <c r="AG43" s="6">
        <v>3</v>
      </c>
      <c r="AH43" s="6">
        <v>3</v>
      </c>
      <c r="AI43" s="6">
        <v>3</v>
      </c>
      <c r="AJ43" s="6">
        <v>3</v>
      </c>
      <c r="AK43" s="6">
        <v>3</v>
      </c>
      <c r="AL43" s="6">
        <v>3</v>
      </c>
      <c r="AM43" s="6">
        <v>3</v>
      </c>
      <c r="AN43" s="6">
        <v>3</v>
      </c>
      <c r="AO43" s="6">
        <v>3</v>
      </c>
      <c r="AP43" s="6">
        <v>3</v>
      </c>
      <c r="AQ43" s="6">
        <v>3</v>
      </c>
      <c r="AR43" s="6">
        <v>3.1714285714286001</v>
      </c>
      <c r="AS43" s="6">
        <v>3</v>
      </c>
      <c r="AT43" s="6">
        <v>3</v>
      </c>
      <c r="AU43" s="6">
        <v>3</v>
      </c>
      <c r="AV43" s="6">
        <v>3</v>
      </c>
      <c r="AW43" s="6">
        <v>3</v>
      </c>
      <c r="AX43" s="6">
        <v>3.1714285714286001</v>
      </c>
      <c r="AY43" s="6">
        <v>3</v>
      </c>
      <c r="AZ43" s="6">
        <v>3</v>
      </c>
      <c r="BA43" s="6">
        <v>3</v>
      </c>
      <c r="BB43" s="6">
        <v>3</v>
      </c>
      <c r="BC43" s="6">
        <v>3</v>
      </c>
      <c r="BD43" s="6">
        <v>3</v>
      </c>
      <c r="BE43" s="6">
        <v>3</v>
      </c>
      <c r="BF43" s="6">
        <v>3</v>
      </c>
      <c r="BG43" s="6">
        <v>3</v>
      </c>
      <c r="BH43" s="6">
        <v>3</v>
      </c>
      <c r="BI43" s="6">
        <v>3</v>
      </c>
      <c r="BJ43" s="6">
        <v>3</v>
      </c>
      <c r="BK43" s="6">
        <v>3</v>
      </c>
      <c r="BL43" s="6">
        <v>3</v>
      </c>
      <c r="BM43" s="6">
        <v>3</v>
      </c>
      <c r="BN43" s="6">
        <v>3</v>
      </c>
      <c r="BO43" s="6">
        <v>3</v>
      </c>
      <c r="BP43" s="6">
        <v>3</v>
      </c>
      <c r="BQ43" s="6">
        <v>3.2</v>
      </c>
      <c r="BR43" s="6">
        <v>3</v>
      </c>
      <c r="BS43" s="6">
        <v>3</v>
      </c>
      <c r="BT43" s="6">
        <v>3</v>
      </c>
      <c r="BU43" s="6">
        <v>4.2</v>
      </c>
      <c r="BV43" s="6">
        <v>4.2</v>
      </c>
      <c r="BW43" s="6">
        <v>4.2</v>
      </c>
    </row>
    <row r="44" spans="1:75" x14ac:dyDescent="0.3">
      <c r="A44" s="1" t="s">
        <v>87</v>
      </c>
      <c r="B44" s="1" t="s">
        <v>47</v>
      </c>
      <c r="C44" s="5">
        <v>7290110115203</v>
      </c>
      <c r="D44" s="6">
        <v>7.5</v>
      </c>
      <c r="E44" s="6">
        <v>7.5</v>
      </c>
      <c r="F44" s="6">
        <v>7.5</v>
      </c>
      <c r="G44" s="6">
        <v>7.5</v>
      </c>
      <c r="H44" s="6">
        <v>7.5</v>
      </c>
      <c r="I44" s="6">
        <v>7.5</v>
      </c>
      <c r="J44" s="6">
        <v>7.5</v>
      </c>
      <c r="K44" s="6">
        <v>7.5</v>
      </c>
      <c r="L44" s="6">
        <v>7.5</v>
      </c>
      <c r="M44" s="6">
        <v>7.5</v>
      </c>
      <c r="N44" s="6">
        <v>7.5</v>
      </c>
      <c r="O44" s="6">
        <v>7.5</v>
      </c>
      <c r="P44" s="6">
        <v>7.5</v>
      </c>
      <c r="Q44" s="6">
        <v>7.5</v>
      </c>
      <c r="R44" s="6">
        <v>7.5</v>
      </c>
      <c r="S44" s="6">
        <v>7.5</v>
      </c>
      <c r="T44" s="6">
        <v>7.5</v>
      </c>
      <c r="U44" s="6">
        <v>7.5</v>
      </c>
      <c r="V44" s="6">
        <v>7.5</v>
      </c>
      <c r="W44" s="6">
        <v>7.5</v>
      </c>
      <c r="X44" s="6">
        <v>7.5</v>
      </c>
      <c r="Y44" s="6">
        <v>7.5</v>
      </c>
      <c r="Z44" s="6">
        <v>7.5</v>
      </c>
      <c r="AA44" s="6">
        <v>7.5</v>
      </c>
      <c r="AB44" s="6">
        <v>7.5</v>
      </c>
      <c r="AC44" s="6">
        <v>7.5</v>
      </c>
      <c r="AD44" s="6">
        <v>7.5</v>
      </c>
      <c r="AE44" s="6">
        <v>7.5</v>
      </c>
      <c r="AF44" s="6">
        <v>7.5</v>
      </c>
      <c r="AG44" s="6">
        <v>7.5</v>
      </c>
      <c r="AH44" s="6">
        <v>7.5</v>
      </c>
      <c r="AI44" s="6">
        <v>7.5</v>
      </c>
      <c r="AJ44" s="6">
        <v>7.5</v>
      </c>
      <c r="AK44" s="6">
        <v>7.5</v>
      </c>
      <c r="AL44" s="6">
        <v>7.5</v>
      </c>
      <c r="AM44" s="6">
        <v>7.5</v>
      </c>
      <c r="AN44" s="6">
        <v>7.5</v>
      </c>
      <c r="AO44" s="6">
        <v>7.5</v>
      </c>
      <c r="AP44" s="6">
        <v>7.5</v>
      </c>
      <c r="AQ44" s="6">
        <v>7.5</v>
      </c>
      <c r="AR44" s="6">
        <v>7.5</v>
      </c>
      <c r="AS44" s="6">
        <v>7.5</v>
      </c>
      <c r="AT44" s="6">
        <v>7.5</v>
      </c>
      <c r="AU44" s="6">
        <v>7.5</v>
      </c>
      <c r="AV44" s="6">
        <v>7.5</v>
      </c>
      <c r="AW44" s="6">
        <v>7.5</v>
      </c>
      <c r="AX44" s="6">
        <v>7.5</v>
      </c>
      <c r="AY44" s="6">
        <v>7.5</v>
      </c>
      <c r="AZ44" s="6">
        <v>7.5</v>
      </c>
      <c r="BA44" s="6">
        <v>7.5</v>
      </c>
      <c r="BB44" s="6">
        <v>7.5</v>
      </c>
      <c r="BC44" s="6">
        <v>7.5</v>
      </c>
      <c r="BD44" s="6">
        <v>7.5</v>
      </c>
      <c r="BE44" s="6">
        <v>7.5</v>
      </c>
      <c r="BF44" s="6">
        <v>7.5</v>
      </c>
      <c r="BG44" s="6">
        <v>7.5</v>
      </c>
      <c r="BH44" s="6">
        <v>7.5</v>
      </c>
      <c r="BI44" s="6">
        <v>7.5</v>
      </c>
      <c r="BJ44" s="6">
        <v>7.5</v>
      </c>
      <c r="BK44" s="6">
        <v>7.5</v>
      </c>
      <c r="BL44" s="6">
        <v>7.5</v>
      </c>
      <c r="BM44" s="6">
        <v>7.5</v>
      </c>
      <c r="BN44" s="6">
        <v>7.5</v>
      </c>
      <c r="BO44" s="6">
        <v>7.5</v>
      </c>
      <c r="BP44" s="6">
        <v>7.5</v>
      </c>
      <c r="BQ44" s="6">
        <v>7.5</v>
      </c>
      <c r="BR44" s="6">
        <v>7.5</v>
      </c>
      <c r="BS44" s="6">
        <v>7.5</v>
      </c>
      <c r="BT44" s="6">
        <v>7.5</v>
      </c>
      <c r="BU44" s="6">
        <v>7.5</v>
      </c>
      <c r="BV44" s="6">
        <v>7.5</v>
      </c>
      <c r="BW44" s="6">
        <v>7.5</v>
      </c>
    </row>
    <row r="45" spans="1:75" x14ac:dyDescent="0.3">
      <c r="A45" s="1" t="s">
        <v>87</v>
      </c>
      <c r="B45" s="1" t="s">
        <v>48</v>
      </c>
      <c r="C45" s="5">
        <v>7290110115227</v>
      </c>
      <c r="D45" s="6">
        <v>7.5</v>
      </c>
      <c r="E45" s="6">
        <v>7.5</v>
      </c>
      <c r="F45" s="6">
        <v>7.5</v>
      </c>
      <c r="G45" s="6">
        <v>7.5</v>
      </c>
      <c r="H45" s="6">
        <v>7.5</v>
      </c>
      <c r="I45" s="6">
        <v>7.5</v>
      </c>
      <c r="J45" s="6">
        <v>7.5</v>
      </c>
      <c r="K45" s="6">
        <v>7.5</v>
      </c>
      <c r="L45" s="6">
        <v>7.5</v>
      </c>
      <c r="M45" s="6">
        <v>7.5</v>
      </c>
      <c r="N45" s="6">
        <v>7.5</v>
      </c>
      <c r="O45" s="6">
        <v>7.5</v>
      </c>
      <c r="P45" s="6">
        <v>7.5</v>
      </c>
      <c r="Q45" s="6">
        <v>7.5</v>
      </c>
      <c r="R45" s="6">
        <v>7.5</v>
      </c>
      <c r="S45" s="6">
        <v>7.5</v>
      </c>
      <c r="T45" s="6">
        <v>7.5</v>
      </c>
      <c r="U45" s="6">
        <v>7.5</v>
      </c>
      <c r="V45" s="6">
        <v>7.5</v>
      </c>
      <c r="W45" s="6">
        <v>7.5</v>
      </c>
      <c r="X45" s="6">
        <v>7.5</v>
      </c>
      <c r="Y45" s="6">
        <v>7.5</v>
      </c>
      <c r="Z45" s="6">
        <v>7.5</v>
      </c>
      <c r="AA45" s="6">
        <v>7.5</v>
      </c>
      <c r="AB45" s="6">
        <v>7.5</v>
      </c>
      <c r="AC45" s="6">
        <v>7.5</v>
      </c>
      <c r="AD45" s="6">
        <v>7.5</v>
      </c>
      <c r="AE45" s="6">
        <v>7.5</v>
      </c>
      <c r="AF45" s="6">
        <v>7.5</v>
      </c>
      <c r="AG45" s="6">
        <v>7.5</v>
      </c>
      <c r="AH45" s="6">
        <v>7.5</v>
      </c>
      <c r="AI45" s="6">
        <v>7.5</v>
      </c>
      <c r="AJ45" s="6">
        <v>7.5</v>
      </c>
      <c r="AK45" s="6">
        <v>7.5</v>
      </c>
      <c r="AL45" s="6">
        <v>7.5</v>
      </c>
      <c r="AM45" s="6">
        <v>7.5</v>
      </c>
      <c r="AN45" s="6">
        <v>7.5</v>
      </c>
      <c r="AO45" s="6">
        <v>7.5</v>
      </c>
      <c r="AP45" s="6">
        <v>7.5</v>
      </c>
      <c r="AQ45" s="6">
        <v>7.5</v>
      </c>
      <c r="AR45" s="6">
        <v>7.5</v>
      </c>
      <c r="AS45" s="6">
        <v>7.5</v>
      </c>
      <c r="AT45" s="6">
        <v>7.5</v>
      </c>
      <c r="AU45" s="6">
        <v>7.5</v>
      </c>
      <c r="AV45" s="6">
        <v>7.5</v>
      </c>
      <c r="AW45" s="6">
        <v>7.5</v>
      </c>
      <c r="AX45" s="6">
        <v>7.5</v>
      </c>
      <c r="AY45" s="6">
        <v>7.5</v>
      </c>
      <c r="AZ45" s="6">
        <v>7.5</v>
      </c>
      <c r="BA45" s="6">
        <v>7.5</v>
      </c>
      <c r="BB45" s="6">
        <v>7.5</v>
      </c>
      <c r="BC45" s="6">
        <v>7.5</v>
      </c>
      <c r="BD45" s="6">
        <v>7.5</v>
      </c>
      <c r="BE45" s="6">
        <v>7.5</v>
      </c>
      <c r="BF45" s="6">
        <v>7.5</v>
      </c>
      <c r="BG45" s="6">
        <v>7.5</v>
      </c>
      <c r="BH45" s="6">
        <v>7.5</v>
      </c>
      <c r="BI45" s="6">
        <v>7.5</v>
      </c>
      <c r="BJ45" s="6">
        <v>7.5</v>
      </c>
      <c r="BK45" s="6">
        <v>7.5</v>
      </c>
      <c r="BL45" s="6">
        <v>7.5</v>
      </c>
      <c r="BM45" s="6">
        <v>7.5</v>
      </c>
      <c r="BN45" s="6">
        <v>7.5</v>
      </c>
      <c r="BO45" s="6">
        <v>7.5</v>
      </c>
      <c r="BP45" s="6">
        <v>7.5</v>
      </c>
      <c r="BQ45" s="6">
        <v>7.5</v>
      </c>
      <c r="BR45" s="6">
        <v>7.5</v>
      </c>
      <c r="BS45" s="6">
        <v>7.5</v>
      </c>
      <c r="BT45" s="6">
        <v>7.5</v>
      </c>
      <c r="BU45" s="6">
        <v>7.5</v>
      </c>
      <c r="BV45" s="6">
        <v>7.5</v>
      </c>
      <c r="BW45" s="6">
        <v>7.5</v>
      </c>
    </row>
    <row r="46" spans="1:75" x14ac:dyDescent="0.3">
      <c r="A46" s="1" t="s">
        <v>87</v>
      </c>
      <c r="B46" s="1" t="s">
        <v>49</v>
      </c>
      <c r="C46" s="5">
        <v>7290019056553</v>
      </c>
      <c r="D46" s="6">
        <v>12.7</v>
      </c>
      <c r="E46" s="6">
        <v>12.7</v>
      </c>
      <c r="F46" s="6">
        <v>12.7</v>
      </c>
      <c r="G46" s="6">
        <v>12.7</v>
      </c>
      <c r="H46" s="6">
        <v>12.7</v>
      </c>
      <c r="I46" s="6">
        <v>12.7</v>
      </c>
      <c r="J46" s="6">
        <v>12.7</v>
      </c>
      <c r="K46" s="6">
        <v>12.7</v>
      </c>
      <c r="L46" s="6">
        <v>12.7</v>
      </c>
      <c r="M46" s="6">
        <v>12.7</v>
      </c>
      <c r="N46" s="6">
        <v>12.7</v>
      </c>
      <c r="O46" s="6">
        <v>12.7</v>
      </c>
      <c r="P46" s="6">
        <v>12.7</v>
      </c>
      <c r="Q46" s="6">
        <v>12.7</v>
      </c>
      <c r="R46" s="6">
        <v>12.7</v>
      </c>
      <c r="S46" s="6">
        <v>12.7</v>
      </c>
      <c r="T46" s="6">
        <v>12.7</v>
      </c>
      <c r="U46" s="6">
        <v>12.7</v>
      </c>
      <c r="V46" s="6">
        <v>12.7</v>
      </c>
      <c r="W46" s="6">
        <v>12.7</v>
      </c>
      <c r="X46" s="6">
        <v>12.7</v>
      </c>
      <c r="Y46" s="6">
        <v>12.7</v>
      </c>
      <c r="Z46" s="6">
        <v>12.7</v>
      </c>
      <c r="AA46" s="6">
        <v>12.7</v>
      </c>
      <c r="AB46" s="6">
        <v>12.7</v>
      </c>
      <c r="AC46" s="6">
        <v>12.7</v>
      </c>
      <c r="AD46" s="6">
        <v>12.7</v>
      </c>
      <c r="AE46" s="6">
        <v>12.7</v>
      </c>
      <c r="AF46" s="6">
        <v>12.7</v>
      </c>
      <c r="AG46" s="6">
        <v>12.7</v>
      </c>
      <c r="AH46" s="6">
        <v>12.7</v>
      </c>
      <c r="AI46" s="6">
        <v>12.7</v>
      </c>
      <c r="AJ46" s="6">
        <v>12.7</v>
      </c>
      <c r="AK46" s="6">
        <v>12.7</v>
      </c>
      <c r="AL46" s="6">
        <v>12.7</v>
      </c>
      <c r="AM46" s="6">
        <v>12.7</v>
      </c>
      <c r="AN46" s="6">
        <v>12.7</v>
      </c>
      <c r="AO46" s="6">
        <v>12.7</v>
      </c>
      <c r="AP46" s="6">
        <v>12.7</v>
      </c>
      <c r="AQ46" s="6">
        <v>12.7</v>
      </c>
      <c r="AR46" s="6">
        <v>12.7</v>
      </c>
      <c r="AS46" s="6">
        <v>12.7</v>
      </c>
      <c r="AT46" s="6">
        <v>12.7</v>
      </c>
      <c r="AU46" s="6">
        <v>12.7</v>
      </c>
      <c r="AV46" s="6">
        <v>12.7</v>
      </c>
      <c r="AW46" s="6">
        <v>12.7</v>
      </c>
      <c r="AX46" s="6">
        <v>12.7</v>
      </c>
      <c r="AY46" s="6">
        <v>12.7</v>
      </c>
      <c r="AZ46" s="6">
        <v>12.7</v>
      </c>
      <c r="BA46" s="6">
        <v>12.7</v>
      </c>
      <c r="BB46" s="6">
        <v>12.7</v>
      </c>
      <c r="BC46" s="6">
        <v>12.7</v>
      </c>
      <c r="BD46" s="6">
        <v>12.7</v>
      </c>
      <c r="BE46" s="6">
        <v>12.7</v>
      </c>
      <c r="BF46" s="6">
        <v>12.7</v>
      </c>
      <c r="BG46" s="6">
        <v>12.7</v>
      </c>
      <c r="BH46" s="6">
        <v>12.7</v>
      </c>
      <c r="BI46" s="6">
        <v>12.7</v>
      </c>
      <c r="BJ46" s="6">
        <v>12.7</v>
      </c>
      <c r="BK46" s="6">
        <v>12.7</v>
      </c>
      <c r="BL46" s="6">
        <v>12.7</v>
      </c>
      <c r="BM46" s="6">
        <v>12.7</v>
      </c>
      <c r="BN46" s="6">
        <v>12.7</v>
      </c>
      <c r="BO46" s="6">
        <v>12.7</v>
      </c>
      <c r="BP46" s="6">
        <v>12.7</v>
      </c>
      <c r="BQ46" s="6">
        <v>12.7</v>
      </c>
      <c r="BR46" s="6">
        <v>12.7</v>
      </c>
      <c r="BS46" s="6">
        <v>12.7</v>
      </c>
      <c r="BT46" s="6">
        <v>12.7</v>
      </c>
      <c r="BU46" s="6">
        <v>12.7</v>
      </c>
      <c r="BV46" s="6">
        <v>12.7</v>
      </c>
      <c r="BW46" s="6">
        <v>12.7</v>
      </c>
    </row>
    <row r="47" spans="1:75" x14ac:dyDescent="0.3">
      <c r="A47" s="1" t="s">
        <v>87</v>
      </c>
      <c r="B47" s="1" t="s">
        <v>50</v>
      </c>
      <c r="C47" s="5">
        <v>7290019056973</v>
      </c>
      <c r="D47" s="6">
        <v>14</v>
      </c>
      <c r="E47" s="6">
        <v>14</v>
      </c>
      <c r="F47" s="6">
        <v>14</v>
      </c>
      <c r="G47" s="6">
        <v>14</v>
      </c>
      <c r="H47" s="6">
        <v>14</v>
      </c>
      <c r="I47" s="6">
        <v>14</v>
      </c>
      <c r="J47" s="6">
        <v>14</v>
      </c>
      <c r="K47" s="6">
        <v>14</v>
      </c>
      <c r="L47" s="6">
        <v>14</v>
      </c>
      <c r="M47" s="6">
        <v>14</v>
      </c>
      <c r="N47" s="6">
        <v>14</v>
      </c>
      <c r="O47" s="6">
        <v>14</v>
      </c>
      <c r="P47" s="6">
        <v>14</v>
      </c>
      <c r="Q47" s="6">
        <v>14</v>
      </c>
      <c r="R47" s="6">
        <v>14</v>
      </c>
      <c r="S47" s="6">
        <v>14</v>
      </c>
      <c r="T47" s="6">
        <v>14</v>
      </c>
      <c r="U47" s="6">
        <v>14</v>
      </c>
      <c r="V47" s="6">
        <v>14</v>
      </c>
      <c r="W47" s="6">
        <v>14</v>
      </c>
      <c r="X47" s="6">
        <v>14</v>
      </c>
      <c r="Y47" s="6">
        <v>12.5</v>
      </c>
      <c r="Z47" s="6">
        <v>12.5</v>
      </c>
      <c r="AA47" s="6">
        <v>12.5</v>
      </c>
      <c r="AB47" s="6">
        <v>12.5</v>
      </c>
      <c r="AC47" s="6">
        <v>12.5</v>
      </c>
      <c r="AD47" s="6">
        <v>12.5</v>
      </c>
      <c r="AE47" s="6">
        <v>12.5</v>
      </c>
      <c r="AF47" s="6">
        <v>12.5</v>
      </c>
      <c r="AG47" s="6">
        <v>12.5</v>
      </c>
      <c r="AH47" s="6">
        <v>12.5</v>
      </c>
      <c r="AI47" s="6">
        <v>12.5</v>
      </c>
      <c r="AJ47" s="6">
        <v>12.5</v>
      </c>
      <c r="AK47" s="6">
        <v>12.5</v>
      </c>
      <c r="AL47" s="6">
        <v>12.5</v>
      </c>
      <c r="AM47" s="6">
        <v>12.5</v>
      </c>
      <c r="AN47" s="6">
        <v>12.5</v>
      </c>
      <c r="AO47" s="6">
        <v>12.5</v>
      </c>
      <c r="AP47" s="6">
        <v>12.5</v>
      </c>
      <c r="AQ47" s="6">
        <v>12.5</v>
      </c>
      <c r="AR47" s="6">
        <v>12.5</v>
      </c>
      <c r="AS47" s="6">
        <v>12.5</v>
      </c>
      <c r="AT47" s="6">
        <v>12.5</v>
      </c>
      <c r="AU47" s="6">
        <v>12.5</v>
      </c>
      <c r="AV47" s="6">
        <v>12.5</v>
      </c>
      <c r="AW47" s="6">
        <v>12.5</v>
      </c>
      <c r="AX47" s="6">
        <v>12.5</v>
      </c>
      <c r="AY47" s="6">
        <v>12.5</v>
      </c>
      <c r="AZ47" s="6">
        <v>14</v>
      </c>
      <c r="BA47" s="6">
        <v>14</v>
      </c>
      <c r="BB47" s="6">
        <v>14</v>
      </c>
      <c r="BC47" s="6">
        <v>14</v>
      </c>
      <c r="BD47" s="6">
        <v>14</v>
      </c>
      <c r="BE47" s="6">
        <v>14</v>
      </c>
      <c r="BF47" s="6">
        <v>14</v>
      </c>
      <c r="BG47" s="6">
        <v>14</v>
      </c>
      <c r="BH47" s="6">
        <v>14</v>
      </c>
      <c r="BI47" s="6">
        <v>14</v>
      </c>
      <c r="BJ47" s="6">
        <v>14</v>
      </c>
      <c r="BK47" s="6">
        <v>14</v>
      </c>
      <c r="BL47" s="6">
        <v>14</v>
      </c>
      <c r="BM47" s="6">
        <v>14</v>
      </c>
      <c r="BN47" s="6">
        <v>14</v>
      </c>
      <c r="BO47" s="6">
        <v>14</v>
      </c>
      <c r="BP47" s="6">
        <v>14</v>
      </c>
      <c r="BQ47" s="6">
        <v>14</v>
      </c>
      <c r="BR47" s="6">
        <v>14</v>
      </c>
      <c r="BS47" s="6">
        <v>14</v>
      </c>
      <c r="BT47" s="6">
        <v>14</v>
      </c>
      <c r="BU47" s="6">
        <v>14</v>
      </c>
      <c r="BV47" s="6">
        <v>14</v>
      </c>
      <c r="BW47" s="6">
        <v>14</v>
      </c>
    </row>
    <row r="48" spans="1:75" x14ac:dyDescent="0.3">
      <c r="A48" s="1" t="s">
        <v>87</v>
      </c>
      <c r="B48" s="1" t="s">
        <v>51</v>
      </c>
      <c r="C48" s="5">
        <v>7290110114855</v>
      </c>
      <c r="D48" s="6">
        <v>13.8</v>
      </c>
      <c r="E48" s="6">
        <v>13.8</v>
      </c>
      <c r="F48" s="6">
        <v>13.8</v>
      </c>
      <c r="G48" s="6">
        <v>13.8</v>
      </c>
      <c r="H48" s="6">
        <v>13.8</v>
      </c>
      <c r="I48" s="6">
        <v>13.8</v>
      </c>
      <c r="J48" s="6">
        <v>13.8</v>
      </c>
      <c r="K48" s="6">
        <v>13.8</v>
      </c>
      <c r="L48" s="6">
        <v>13.8</v>
      </c>
      <c r="M48" s="6">
        <v>13.8</v>
      </c>
      <c r="N48" s="6">
        <v>13.8</v>
      </c>
      <c r="O48" s="6">
        <v>13.8</v>
      </c>
      <c r="P48" s="6">
        <v>13.8</v>
      </c>
      <c r="Q48" s="6">
        <v>13.8</v>
      </c>
      <c r="R48" s="6">
        <v>13.8</v>
      </c>
      <c r="S48" s="6">
        <v>13.8</v>
      </c>
      <c r="T48" s="6">
        <v>13.8</v>
      </c>
      <c r="U48" s="6">
        <v>13.8</v>
      </c>
      <c r="V48" s="6">
        <v>13.8</v>
      </c>
      <c r="W48" s="6">
        <v>13.8</v>
      </c>
      <c r="X48" s="6">
        <v>13.8</v>
      </c>
      <c r="Y48" s="6">
        <v>13.8</v>
      </c>
      <c r="Z48" s="6">
        <v>13.8</v>
      </c>
      <c r="AA48" s="6">
        <v>13.8</v>
      </c>
      <c r="AB48" s="6">
        <v>13.8</v>
      </c>
      <c r="AC48" s="6">
        <v>13.8</v>
      </c>
      <c r="AD48" s="6">
        <v>13.8</v>
      </c>
      <c r="AE48" s="6">
        <v>12.257142857143</v>
      </c>
      <c r="AF48" s="6">
        <v>12</v>
      </c>
      <c r="AG48" s="6">
        <v>12</v>
      </c>
      <c r="AH48" s="6">
        <v>12</v>
      </c>
      <c r="AI48" s="6">
        <v>12</v>
      </c>
      <c r="AJ48" s="6">
        <v>12</v>
      </c>
      <c r="AK48" s="6">
        <v>12</v>
      </c>
      <c r="AL48" s="6">
        <v>12</v>
      </c>
      <c r="AM48" s="6">
        <v>12</v>
      </c>
      <c r="AN48" s="6">
        <v>13.8</v>
      </c>
      <c r="AO48" s="6">
        <v>13.8</v>
      </c>
      <c r="AP48" s="6">
        <v>13.8</v>
      </c>
      <c r="AQ48" s="6">
        <v>13.8</v>
      </c>
      <c r="AR48" s="6">
        <v>13.8</v>
      </c>
      <c r="AS48" s="6">
        <v>13.8</v>
      </c>
      <c r="AT48" s="6">
        <v>13.8</v>
      </c>
      <c r="AU48" s="6">
        <v>13.8</v>
      </c>
      <c r="AV48" s="6">
        <v>13.8</v>
      </c>
      <c r="AW48" s="6">
        <v>13.8</v>
      </c>
      <c r="AX48" s="6">
        <v>13.8</v>
      </c>
      <c r="AY48" s="6">
        <v>13.8</v>
      </c>
      <c r="AZ48" s="6">
        <v>13.8</v>
      </c>
      <c r="BA48" s="6">
        <v>13.8</v>
      </c>
      <c r="BB48" s="6">
        <v>13.8</v>
      </c>
      <c r="BC48" s="6">
        <v>13.8</v>
      </c>
      <c r="BD48" s="6">
        <v>13.8</v>
      </c>
      <c r="BE48" s="6">
        <v>13.8</v>
      </c>
      <c r="BF48" s="6">
        <v>13.8</v>
      </c>
      <c r="BG48" s="6">
        <v>13.8</v>
      </c>
      <c r="BH48" s="6">
        <v>13.8</v>
      </c>
      <c r="BI48" s="6">
        <v>13.8</v>
      </c>
      <c r="BJ48" s="6">
        <v>13.8</v>
      </c>
      <c r="BK48" s="6">
        <v>13.8</v>
      </c>
      <c r="BL48" s="6">
        <v>13.8</v>
      </c>
      <c r="BM48" s="6">
        <v>13.8</v>
      </c>
      <c r="BN48" s="6">
        <v>13.8</v>
      </c>
      <c r="BO48" s="6">
        <v>13.8</v>
      </c>
      <c r="BP48" s="6">
        <v>13.8</v>
      </c>
      <c r="BQ48" s="6">
        <v>13.8</v>
      </c>
      <c r="BR48" s="6">
        <v>13.8</v>
      </c>
      <c r="BS48" s="6">
        <v>13.8</v>
      </c>
      <c r="BT48" s="6">
        <v>13.8</v>
      </c>
      <c r="BU48" s="6">
        <v>13.8</v>
      </c>
      <c r="BV48" s="6">
        <v>13.8</v>
      </c>
      <c r="BW48" s="6">
        <v>13.8</v>
      </c>
    </row>
    <row r="49" spans="1:75" x14ac:dyDescent="0.3">
      <c r="A49" s="1" t="s">
        <v>87</v>
      </c>
      <c r="B49" s="1" t="s">
        <v>52</v>
      </c>
      <c r="C49" s="5">
        <v>7290110115463</v>
      </c>
      <c r="D49" s="6">
        <v>7.8</v>
      </c>
      <c r="E49" s="6">
        <v>7.8</v>
      </c>
      <c r="F49" s="6">
        <v>7.8</v>
      </c>
      <c r="G49" s="6">
        <v>7.8</v>
      </c>
      <c r="H49" s="6">
        <v>7.8</v>
      </c>
      <c r="I49" s="6">
        <v>7.8</v>
      </c>
      <c r="J49" s="6">
        <v>7.8</v>
      </c>
      <c r="K49" s="6">
        <v>7.8</v>
      </c>
      <c r="L49" s="6">
        <v>7.8</v>
      </c>
      <c r="M49" s="6">
        <v>7.8</v>
      </c>
      <c r="N49" s="6">
        <v>7.8</v>
      </c>
      <c r="O49" s="6">
        <v>7.8</v>
      </c>
      <c r="P49" s="6">
        <v>7.8</v>
      </c>
      <c r="Q49" s="6">
        <v>7.8</v>
      </c>
      <c r="R49" s="6">
        <v>7.8</v>
      </c>
      <c r="S49" s="6">
        <v>7.8</v>
      </c>
      <c r="T49" s="6">
        <v>7.8</v>
      </c>
      <c r="U49" s="6">
        <v>7.8</v>
      </c>
      <c r="V49" s="6">
        <v>7.8</v>
      </c>
      <c r="W49" s="6">
        <v>7.8</v>
      </c>
      <c r="X49" s="6">
        <v>7.8</v>
      </c>
      <c r="Y49" s="6">
        <v>7.8</v>
      </c>
      <c r="Z49" s="6">
        <v>7.8</v>
      </c>
      <c r="AA49" s="6">
        <v>7.8</v>
      </c>
      <c r="AB49" s="6">
        <v>7.8</v>
      </c>
      <c r="AC49" s="6">
        <v>7.8</v>
      </c>
      <c r="AD49" s="6">
        <v>7.8</v>
      </c>
      <c r="AE49" s="6">
        <v>7.1142857142856997</v>
      </c>
      <c r="AF49" s="6">
        <v>7</v>
      </c>
      <c r="AG49" s="6">
        <v>7</v>
      </c>
      <c r="AH49" s="6">
        <v>7</v>
      </c>
      <c r="AI49" s="6">
        <v>7</v>
      </c>
      <c r="AJ49" s="6">
        <v>7</v>
      </c>
      <c r="AK49" s="6">
        <v>7</v>
      </c>
      <c r="AL49" s="6">
        <v>7</v>
      </c>
      <c r="AM49" s="6">
        <v>6.9</v>
      </c>
      <c r="AN49" s="6">
        <v>6.9</v>
      </c>
      <c r="AO49" s="6">
        <v>7</v>
      </c>
      <c r="AP49" s="6">
        <v>7</v>
      </c>
      <c r="AQ49" s="6">
        <v>7</v>
      </c>
      <c r="AR49" s="6">
        <v>7.1142857142856997</v>
      </c>
      <c r="AS49" s="6">
        <v>7</v>
      </c>
      <c r="AT49" s="6">
        <v>7</v>
      </c>
      <c r="AU49" s="6">
        <v>7</v>
      </c>
      <c r="AV49" s="6">
        <v>7</v>
      </c>
      <c r="AW49" s="6">
        <v>7</v>
      </c>
      <c r="AX49" s="6">
        <v>7.1142857142856997</v>
      </c>
      <c r="AY49" s="6">
        <v>7</v>
      </c>
      <c r="AZ49" s="6">
        <v>7</v>
      </c>
      <c r="BA49" s="6">
        <v>7</v>
      </c>
      <c r="BB49" s="6">
        <v>7</v>
      </c>
      <c r="BC49" s="6">
        <v>7</v>
      </c>
      <c r="BD49" s="6">
        <v>7</v>
      </c>
      <c r="BE49" s="6">
        <v>7</v>
      </c>
      <c r="BF49" s="6">
        <v>7</v>
      </c>
      <c r="BG49" s="6">
        <v>7</v>
      </c>
      <c r="BH49" s="6">
        <v>7</v>
      </c>
      <c r="BI49" s="6">
        <v>7</v>
      </c>
      <c r="BJ49" s="6">
        <v>7</v>
      </c>
      <c r="BK49" s="6">
        <v>7</v>
      </c>
      <c r="BL49" s="6">
        <v>7</v>
      </c>
      <c r="BM49" s="6">
        <v>7</v>
      </c>
      <c r="BN49" s="6">
        <v>7</v>
      </c>
      <c r="BO49" s="6">
        <v>7</v>
      </c>
      <c r="BP49" s="6">
        <v>7</v>
      </c>
      <c r="BQ49" s="6">
        <v>7.1142857142856997</v>
      </c>
      <c r="BR49" s="6">
        <v>7</v>
      </c>
      <c r="BS49" s="6">
        <v>7</v>
      </c>
      <c r="BT49" s="6">
        <v>7</v>
      </c>
      <c r="BU49" s="6">
        <v>7.8</v>
      </c>
      <c r="BV49" s="6">
        <v>7.8</v>
      </c>
      <c r="BW49" s="6">
        <v>7.8</v>
      </c>
    </row>
    <row r="50" spans="1:75" x14ac:dyDescent="0.3">
      <c r="A50" s="1" t="s">
        <v>87</v>
      </c>
      <c r="B50" s="1" t="s">
        <v>53</v>
      </c>
      <c r="C50" s="5">
        <v>7290019056591</v>
      </c>
      <c r="D50" s="6">
        <v>6.9</v>
      </c>
      <c r="E50" s="6">
        <v>6.9</v>
      </c>
      <c r="F50" s="6">
        <v>6.9</v>
      </c>
      <c r="G50" s="6">
        <v>6.9</v>
      </c>
      <c r="H50" s="6">
        <v>6.9</v>
      </c>
      <c r="I50" s="6">
        <v>6.9</v>
      </c>
      <c r="J50" s="6">
        <v>6.9</v>
      </c>
      <c r="K50" s="6">
        <v>6.9</v>
      </c>
      <c r="L50" s="6">
        <v>6.9</v>
      </c>
      <c r="M50" s="6">
        <v>6.9</v>
      </c>
      <c r="N50" s="6">
        <v>6.9</v>
      </c>
      <c r="O50" s="6">
        <v>6.9</v>
      </c>
      <c r="P50" s="6">
        <v>6.9</v>
      </c>
      <c r="Q50" s="6">
        <v>6.9</v>
      </c>
      <c r="R50" s="6">
        <v>6.9</v>
      </c>
      <c r="S50" s="6">
        <v>6.9</v>
      </c>
      <c r="T50" s="6">
        <v>6.9</v>
      </c>
      <c r="U50" s="6">
        <v>6.9</v>
      </c>
      <c r="V50" s="6">
        <v>6.9</v>
      </c>
      <c r="W50" s="6">
        <v>5.45</v>
      </c>
      <c r="X50" s="6">
        <v>5.45</v>
      </c>
      <c r="Y50" s="6">
        <v>5.45</v>
      </c>
      <c r="Z50" s="6">
        <v>5.45</v>
      </c>
      <c r="AA50" s="6">
        <v>5.45</v>
      </c>
      <c r="AB50" s="6">
        <v>5.45</v>
      </c>
      <c r="AC50" s="6">
        <v>5.45</v>
      </c>
      <c r="AD50" s="6">
        <v>5.45</v>
      </c>
      <c r="AE50" s="6">
        <v>5.45</v>
      </c>
      <c r="AF50" s="6">
        <v>5.45</v>
      </c>
      <c r="AG50" s="6">
        <v>5.45</v>
      </c>
      <c r="AH50" s="6">
        <v>5.45</v>
      </c>
      <c r="AI50" s="6">
        <v>5.45</v>
      </c>
      <c r="AJ50" s="6">
        <v>5.45</v>
      </c>
      <c r="AK50" s="6">
        <v>5.45</v>
      </c>
      <c r="AL50" s="6">
        <v>5.45</v>
      </c>
      <c r="AM50" s="6">
        <v>5.45</v>
      </c>
      <c r="AN50" s="6">
        <v>5.45</v>
      </c>
      <c r="AO50" s="6">
        <v>5.45</v>
      </c>
      <c r="AP50" s="6">
        <v>5.45</v>
      </c>
      <c r="AQ50" s="6">
        <v>5.45</v>
      </c>
      <c r="AR50" s="6">
        <v>5.6571428571429001</v>
      </c>
      <c r="AS50" s="6">
        <v>5.45</v>
      </c>
      <c r="AT50" s="6">
        <v>5.45</v>
      </c>
      <c r="AU50" s="6">
        <v>5.45</v>
      </c>
      <c r="AV50" s="6">
        <v>5.45</v>
      </c>
      <c r="AW50" s="6">
        <v>5.45</v>
      </c>
      <c r="AX50" s="6">
        <v>5.8642857142856997</v>
      </c>
      <c r="AY50" s="6">
        <v>5.45</v>
      </c>
      <c r="AZ50" s="6">
        <v>5.45</v>
      </c>
      <c r="BA50" s="6">
        <v>5.45</v>
      </c>
      <c r="BB50" s="6">
        <v>5.45</v>
      </c>
      <c r="BC50" s="6">
        <v>5.45</v>
      </c>
      <c r="BD50" s="6">
        <v>5.45</v>
      </c>
      <c r="BE50" s="6">
        <v>5.45</v>
      </c>
      <c r="BF50" s="6">
        <v>5.45</v>
      </c>
      <c r="BG50" s="6">
        <v>5.45</v>
      </c>
      <c r="BH50" s="6">
        <v>5.45</v>
      </c>
      <c r="BI50" s="6">
        <v>5.45</v>
      </c>
      <c r="BJ50" s="6">
        <v>5.45</v>
      </c>
      <c r="BK50" s="6">
        <v>5.45</v>
      </c>
      <c r="BL50" s="6">
        <v>5.45</v>
      </c>
      <c r="BM50" s="6">
        <v>5.45</v>
      </c>
      <c r="BN50" s="6">
        <v>5.45</v>
      </c>
      <c r="BO50" s="6">
        <v>5.6571428571429001</v>
      </c>
      <c r="BP50" s="6">
        <v>5.45</v>
      </c>
      <c r="BQ50" s="6">
        <v>5.6916666666667002</v>
      </c>
      <c r="BR50" s="6">
        <v>5.45</v>
      </c>
      <c r="BS50" s="6">
        <v>5.45</v>
      </c>
      <c r="BT50" s="6">
        <v>5.45</v>
      </c>
      <c r="BU50" s="6">
        <v>6.9</v>
      </c>
      <c r="BV50" s="6">
        <v>6.9</v>
      </c>
      <c r="BW50" s="6">
        <v>6.5</v>
      </c>
    </row>
    <row r="51" spans="1:75" x14ac:dyDescent="0.3">
      <c r="A51" s="1" t="s">
        <v>87</v>
      </c>
      <c r="B51" s="1" t="s">
        <v>54</v>
      </c>
      <c r="C51" s="5">
        <v>7290019056584</v>
      </c>
      <c r="D51" s="6">
        <v>6.9</v>
      </c>
      <c r="E51" s="6">
        <v>6.9</v>
      </c>
      <c r="F51" s="6">
        <v>6.9</v>
      </c>
      <c r="G51" s="6">
        <v>6.9</v>
      </c>
      <c r="H51" s="6">
        <v>6.9</v>
      </c>
      <c r="I51" s="6">
        <v>6.9</v>
      </c>
      <c r="J51" s="6">
        <v>6.9</v>
      </c>
      <c r="K51" s="6">
        <v>6.9</v>
      </c>
      <c r="L51" s="6">
        <v>6.9</v>
      </c>
      <c r="M51" s="6">
        <v>6.9</v>
      </c>
      <c r="N51" s="6">
        <v>6.9</v>
      </c>
      <c r="O51" s="6">
        <v>6.9</v>
      </c>
      <c r="P51" s="6">
        <v>6.9</v>
      </c>
      <c r="Q51" s="6">
        <v>6.9</v>
      </c>
      <c r="R51" s="6">
        <v>6.9</v>
      </c>
      <c r="S51" s="6">
        <v>6.9</v>
      </c>
      <c r="T51" s="6">
        <v>6.9</v>
      </c>
      <c r="U51" s="6">
        <v>6.9</v>
      </c>
      <c r="V51" s="6">
        <v>6.9</v>
      </c>
      <c r="W51" s="6">
        <v>5.45</v>
      </c>
      <c r="X51" s="6">
        <v>5.45</v>
      </c>
      <c r="Y51" s="6">
        <v>5.45</v>
      </c>
      <c r="Z51" s="6">
        <v>5.45</v>
      </c>
      <c r="AA51" s="6">
        <v>5.45</v>
      </c>
      <c r="AB51" s="6">
        <v>5.45</v>
      </c>
      <c r="AC51" s="6">
        <v>5.45</v>
      </c>
      <c r="AD51" s="6">
        <v>5.45</v>
      </c>
      <c r="AE51" s="6">
        <v>5.45</v>
      </c>
      <c r="AF51" s="6">
        <v>5.45</v>
      </c>
      <c r="AG51" s="6">
        <v>5.45</v>
      </c>
      <c r="AH51" s="6">
        <v>5.45</v>
      </c>
      <c r="AI51" s="6">
        <v>5.45</v>
      </c>
      <c r="AJ51" s="6">
        <v>5.45</v>
      </c>
      <c r="AK51" s="6">
        <v>5.45</v>
      </c>
      <c r="AL51" s="6">
        <v>5.45</v>
      </c>
      <c r="AM51" s="6">
        <v>5.45</v>
      </c>
      <c r="AN51" s="6">
        <v>5.45</v>
      </c>
      <c r="AO51" s="6">
        <v>5.45</v>
      </c>
      <c r="AP51" s="6">
        <v>5.45</v>
      </c>
      <c r="AQ51" s="6">
        <v>5.45</v>
      </c>
      <c r="AR51" s="6">
        <v>5.6571428571429001</v>
      </c>
      <c r="AS51" s="6">
        <v>5.45</v>
      </c>
      <c r="AT51" s="6">
        <v>5.45</v>
      </c>
      <c r="AU51" s="6">
        <v>5.6571428571429001</v>
      </c>
      <c r="AV51" s="6">
        <v>5.45</v>
      </c>
      <c r="AW51" s="6">
        <v>5.6916666666667002</v>
      </c>
      <c r="AX51" s="6">
        <v>5.6916666666667002</v>
      </c>
      <c r="AY51" s="6">
        <v>5.45</v>
      </c>
      <c r="AZ51" s="6">
        <v>5.45</v>
      </c>
      <c r="BA51" s="6">
        <v>5.6916666666667002</v>
      </c>
      <c r="BB51" s="6">
        <v>5.6571428571429001</v>
      </c>
      <c r="BC51" s="6">
        <v>5.45</v>
      </c>
      <c r="BD51" s="6">
        <v>5.45</v>
      </c>
      <c r="BE51" s="6">
        <v>5.45</v>
      </c>
      <c r="BF51" s="6">
        <v>5.45</v>
      </c>
      <c r="BG51" s="6">
        <v>5.45</v>
      </c>
      <c r="BH51" s="6">
        <v>5.45</v>
      </c>
      <c r="BI51" s="6">
        <v>5.6571428571429001</v>
      </c>
      <c r="BJ51" s="6">
        <v>5.45</v>
      </c>
      <c r="BK51" s="6">
        <v>5.45</v>
      </c>
      <c r="BL51" s="6">
        <v>5.45</v>
      </c>
      <c r="BM51" s="6">
        <v>5.45</v>
      </c>
      <c r="BN51" s="6">
        <v>5.45</v>
      </c>
      <c r="BO51" s="6">
        <v>5.6571428571429001</v>
      </c>
      <c r="BP51" s="6">
        <v>5.45</v>
      </c>
      <c r="BQ51" s="6">
        <v>5.6571428571429001</v>
      </c>
      <c r="BR51" s="6">
        <v>5.45</v>
      </c>
      <c r="BS51" s="6">
        <v>5.45</v>
      </c>
      <c r="BT51" s="6">
        <v>5.45</v>
      </c>
      <c r="BU51" s="6">
        <v>6.9</v>
      </c>
      <c r="BV51" s="6">
        <v>6.9</v>
      </c>
      <c r="BW51" s="6">
        <v>6.5</v>
      </c>
    </row>
    <row r="52" spans="1:75" x14ac:dyDescent="0.3">
      <c r="A52" s="1" t="s">
        <v>87</v>
      </c>
      <c r="B52" s="1" t="s">
        <v>55</v>
      </c>
      <c r="C52" s="5">
        <v>7290000072623</v>
      </c>
      <c r="D52" s="6">
        <v>9.9</v>
      </c>
      <c r="E52" s="6">
        <v>9.9</v>
      </c>
      <c r="F52" s="6">
        <v>9.9</v>
      </c>
      <c r="G52" s="6">
        <v>9.9</v>
      </c>
      <c r="H52" s="6">
        <v>9.9</v>
      </c>
      <c r="I52" s="6">
        <v>9.9</v>
      </c>
      <c r="J52" s="6">
        <v>9.9</v>
      </c>
      <c r="K52" s="6">
        <v>9.9</v>
      </c>
      <c r="L52" s="6">
        <v>9.9</v>
      </c>
      <c r="M52" s="6">
        <v>9.9</v>
      </c>
      <c r="N52" s="6">
        <v>9.9</v>
      </c>
      <c r="O52" s="6">
        <v>9.9</v>
      </c>
      <c r="P52" s="6">
        <v>9.9</v>
      </c>
      <c r="Q52" s="6">
        <v>9.9</v>
      </c>
      <c r="R52" s="6">
        <v>9.9</v>
      </c>
      <c r="S52" s="6">
        <v>9.9</v>
      </c>
      <c r="T52" s="6">
        <v>9.9</v>
      </c>
      <c r="U52" s="6">
        <v>9.9</v>
      </c>
      <c r="V52" s="6">
        <v>9.9</v>
      </c>
      <c r="W52" s="6">
        <v>9.9</v>
      </c>
      <c r="X52" s="6">
        <v>9.9</v>
      </c>
      <c r="Y52" s="6">
        <v>9.9</v>
      </c>
      <c r="Z52" s="6">
        <v>9.9</v>
      </c>
      <c r="AA52" s="6">
        <v>9.9</v>
      </c>
      <c r="AB52" s="6">
        <v>9.9</v>
      </c>
      <c r="AC52" s="6">
        <v>9.9</v>
      </c>
      <c r="AD52" s="6">
        <v>9.9</v>
      </c>
      <c r="AE52" s="6">
        <v>8</v>
      </c>
      <c r="AF52" s="6">
        <v>8</v>
      </c>
      <c r="AG52" s="6">
        <v>8</v>
      </c>
      <c r="AH52" s="6">
        <v>8</v>
      </c>
      <c r="AI52" s="6">
        <v>8</v>
      </c>
      <c r="AJ52" s="6">
        <v>8</v>
      </c>
      <c r="AK52" s="6">
        <v>8</v>
      </c>
      <c r="AL52" s="6">
        <v>8</v>
      </c>
      <c r="AM52" s="6">
        <v>8</v>
      </c>
      <c r="AN52" s="6">
        <v>9.9</v>
      </c>
      <c r="AO52" s="6">
        <v>9.9</v>
      </c>
      <c r="AP52" s="6">
        <v>9.9</v>
      </c>
      <c r="AQ52" s="6">
        <v>9.9</v>
      </c>
      <c r="AR52" s="6">
        <v>9.9</v>
      </c>
      <c r="AS52" s="6">
        <v>9.9</v>
      </c>
      <c r="AT52" s="6">
        <v>9.9</v>
      </c>
      <c r="AU52" s="6">
        <v>9.9</v>
      </c>
      <c r="AV52" s="6">
        <v>9.9</v>
      </c>
      <c r="AW52" s="6">
        <v>9.9</v>
      </c>
      <c r="AX52" s="6">
        <v>9.9</v>
      </c>
      <c r="AY52" s="6">
        <v>9.9</v>
      </c>
      <c r="AZ52" s="6">
        <v>9.9</v>
      </c>
      <c r="BA52" s="6">
        <v>9.9</v>
      </c>
      <c r="BB52" s="6">
        <v>9.9</v>
      </c>
      <c r="BC52" s="6">
        <v>9.9</v>
      </c>
      <c r="BD52" s="6">
        <v>9.9</v>
      </c>
      <c r="BE52" s="6">
        <v>9.9</v>
      </c>
      <c r="BF52" s="6">
        <v>9.9</v>
      </c>
      <c r="BG52" s="6">
        <v>9.9</v>
      </c>
      <c r="BH52" s="6">
        <v>9.9</v>
      </c>
      <c r="BI52" s="6">
        <v>9.9</v>
      </c>
      <c r="BJ52" s="6">
        <v>9.9</v>
      </c>
      <c r="BK52" s="6">
        <v>9.9</v>
      </c>
      <c r="BL52" s="6">
        <v>9.9</v>
      </c>
      <c r="BM52" s="6">
        <v>9.9</v>
      </c>
      <c r="BN52" s="6">
        <v>9.9</v>
      </c>
      <c r="BO52" s="6">
        <v>9.9</v>
      </c>
      <c r="BP52" s="6">
        <v>9.9</v>
      </c>
      <c r="BQ52" s="6">
        <v>9.9</v>
      </c>
      <c r="BR52" s="6">
        <v>9.9</v>
      </c>
      <c r="BS52" s="6">
        <v>9.9</v>
      </c>
      <c r="BT52" s="6">
        <v>9.9</v>
      </c>
      <c r="BU52" s="6">
        <v>12.47</v>
      </c>
      <c r="BV52" s="6">
        <v>12.9</v>
      </c>
      <c r="BW52" s="6">
        <v>10.757142857143</v>
      </c>
    </row>
    <row r="53" spans="1:75" x14ac:dyDescent="0.3">
      <c r="A53" s="1" t="s">
        <v>87</v>
      </c>
      <c r="B53" s="1" t="s">
        <v>56</v>
      </c>
      <c r="C53" s="5">
        <v>7290000072753</v>
      </c>
      <c r="D53" s="6">
        <v>31.9</v>
      </c>
      <c r="E53" s="6">
        <v>31.9</v>
      </c>
      <c r="F53" s="6">
        <v>31.9</v>
      </c>
      <c r="G53" s="6">
        <v>31.9</v>
      </c>
      <c r="H53" s="6">
        <v>31.9</v>
      </c>
      <c r="I53" s="6">
        <v>31.9</v>
      </c>
      <c r="J53" s="6">
        <v>31.9</v>
      </c>
      <c r="K53" s="6">
        <v>31.9</v>
      </c>
      <c r="L53" s="6">
        <v>31.9</v>
      </c>
      <c r="M53" s="6">
        <v>31.9</v>
      </c>
      <c r="N53" s="6">
        <v>31.9</v>
      </c>
      <c r="O53" s="6">
        <v>31.9</v>
      </c>
      <c r="P53" s="6">
        <v>31.9</v>
      </c>
      <c r="Q53" s="6">
        <v>31.9</v>
      </c>
      <c r="R53" s="6">
        <v>31.9</v>
      </c>
      <c r="S53" s="6">
        <v>31.9</v>
      </c>
      <c r="T53" s="6">
        <v>31.9</v>
      </c>
      <c r="U53" s="6">
        <v>31.9</v>
      </c>
      <c r="V53" s="6">
        <v>31.9</v>
      </c>
      <c r="W53" s="6">
        <v>31.9</v>
      </c>
      <c r="X53" s="6">
        <v>30.19</v>
      </c>
      <c r="Y53" s="6">
        <v>29.9</v>
      </c>
      <c r="Z53" s="6">
        <v>29.9</v>
      </c>
      <c r="AA53" s="6">
        <v>24.9</v>
      </c>
      <c r="AB53" s="6">
        <v>24.9</v>
      </c>
      <c r="AC53" s="6">
        <v>24.9</v>
      </c>
      <c r="AD53" s="6">
        <v>24.9</v>
      </c>
      <c r="AE53" s="6">
        <v>24.9</v>
      </c>
      <c r="AF53" s="6">
        <v>24.9</v>
      </c>
      <c r="AG53" s="6">
        <v>24.9</v>
      </c>
      <c r="AH53" s="6">
        <v>24.9</v>
      </c>
      <c r="AI53" s="6">
        <v>24.9</v>
      </c>
      <c r="AJ53" s="6">
        <v>24.9</v>
      </c>
      <c r="AK53" s="6">
        <v>24.9</v>
      </c>
      <c r="AL53" s="6">
        <v>24.9</v>
      </c>
      <c r="AM53" s="6">
        <v>24.9</v>
      </c>
      <c r="AN53" s="6">
        <v>24.9</v>
      </c>
      <c r="AO53" s="6">
        <v>24.9</v>
      </c>
      <c r="AP53" s="6">
        <v>24.9</v>
      </c>
      <c r="AQ53" s="6">
        <v>24.9</v>
      </c>
      <c r="AR53" s="6">
        <v>25.9</v>
      </c>
      <c r="AS53" s="6">
        <v>24.9</v>
      </c>
      <c r="AT53" s="6">
        <v>24.9</v>
      </c>
      <c r="AU53" s="6">
        <v>24.9</v>
      </c>
      <c r="AV53" s="6">
        <v>24.9</v>
      </c>
      <c r="AW53" s="6">
        <v>24.9</v>
      </c>
      <c r="AX53" s="6">
        <v>25.9</v>
      </c>
      <c r="AY53" s="6">
        <v>24.9</v>
      </c>
      <c r="AZ53" s="6">
        <v>24.9</v>
      </c>
      <c r="BA53" s="6">
        <v>31.9</v>
      </c>
      <c r="BB53" s="6">
        <v>31.9</v>
      </c>
      <c r="BC53" s="6">
        <v>31.9</v>
      </c>
      <c r="BD53" s="6">
        <v>31.9</v>
      </c>
      <c r="BE53" s="6">
        <v>31.9</v>
      </c>
      <c r="BF53" s="6">
        <v>31.9</v>
      </c>
      <c r="BG53" s="6">
        <v>31.9</v>
      </c>
      <c r="BH53" s="6">
        <v>31.9</v>
      </c>
      <c r="BI53" s="6">
        <v>31.9</v>
      </c>
      <c r="BJ53" s="6">
        <v>31.9</v>
      </c>
      <c r="BK53" s="6">
        <v>31.9</v>
      </c>
      <c r="BL53" s="6">
        <v>31.9</v>
      </c>
      <c r="BM53" s="6">
        <v>31.9</v>
      </c>
      <c r="BN53" s="6">
        <v>31.9</v>
      </c>
      <c r="BO53" s="6">
        <v>31.9</v>
      </c>
      <c r="BP53" s="6">
        <v>31.9</v>
      </c>
      <c r="BQ53" s="6">
        <v>31.9</v>
      </c>
      <c r="BR53" s="6">
        <v>31.9</v>
      </c>
      <c r="BS53" s="6">
        <v>31.9</v>
      </c>
      <c r="BT53" s="6">
        <v>31.9</v>
      </c>
      <c r="BU53" s="6">
        <v>31.9</v>
      </c>
      <c r="BV53" s="6">
        <v>31.9</v>
      </c>
      <c r="BW53" s="6">
        <v>31.9</v>
      </c>
    </row>
    <row r="54" spans="1:75" x14ac:dyDescent="0.3">
      <c r="A54" s="1" t="s">
        <v>87</v>
      </c>
      <c r="B54" s="1" t="s">
        <v>57</v>
      </c>
      <c r="C54" s="5">
        <v>7290000176420</v>
      </c>
      <c r="D54" s="6">
        <v>21.2</v>
      </c>
      <c r="E54" s="6">
        <v>21.2</v>
      </c>
      <c r="F54" s="6">
        <v>21.2</v>
      </c>
      <c r="G54" s="6">
        <v>21.2</v>
      </c>
      <c r="H54" s="6">
        <v>21.2</v>
      </c>
      <c r="I54" s="6">
        <v>21.2</v>
      </c>
      <c r="J54" s="6">
        <v>21.2</v>
      </c>
      <c r="K54" s="6">
        <v>21.2</v>
      </c>
      <c r="L54" s="6">
        <v>21.2</v>
      </c>
      <c r="M54" s="6">
        <v>21.2</v>
      </c>
      <c r="N54" s="6">
        <v>21.2</v>
      </c>
      <c r="O54" s="6">
        <v>21.2</v>
      </c>
      <c r="P54" s="6">
        <v>21.2</v>
      </c>
      <c r="Q54" s="6">
        <v>21.2</v>
      </c>
      <c r="R54" s="6">
        <v>21.2</v>
      </c>
      <c r="S54" s="6">
        <v>21.2</v>
      </c>
      <c r="T54" s="6">
        <v>21.2</v>
      </c>
      <c r="U54" s="6">
        <v>21.2</v>
      </c>
      <c r="V54" s="6">
        <v>21.2</v>
      </c>
      <c r="W54" s="6">
        <v>21.2</v>
      </c>
      <c r="X54" s="6">
        <v>21.2</v>
      </c>
      <c r="Y54" s="6">
        <v>21.2</v>
      </c>
      <c r="Z54" s="6">
        <v>21.2</v>
      </c>
      <c r="AA54" s="6">
        <v>21.2</v>
      </c>
      <c r="AB54" s="6">
        <v>21.2</v>
      </c>
      <c r="AC54" s="6">
        <v>21.2</v>
      </c>
      <c r="AD54" s="6">
        <v>19.899999999999999</v>
      </c>
      <c r="AE54" s="6">
        <v>19.899999999999999</v>
      </c>
      <c r="AF54" s="6">
        <v>19.899999999999999</v>
      </c>
      <c r="AG54" s="6">
        <v>19.899999999999999</v>
      </c>
      <c r="AH54" s="6">
        <v>19.899999999999999</v>
      </c>
      <c r="AI54" s="6">
        <v>19.899999999999999</v>
      </c>
      <c r="AJ54" s="6">
        <v>19.899999999999999</v>
      </c>
      <c r="AK54" s="6">
        <v>19.899999999999999</v>
      </c>
      <c r="AL54" s="6">
        <v>19.899999999999999</v>
      </c>
      <c r="AM54" s="6">
        <v>19.899999999999999</v>
      </c>
      <c r="AN54" s="6">
        <v>21.01</v>
      </c>
      <c r="AO54" s="6">
        <v>19.899999999999999</v>
      </c>
      <c r="AP54" s="6">
        <v>19.899999999999999</v>
      </c>
      <c r="AQ54" s="6">
        <v>19.899999999999999</v>
      </c>
      <c r="AR54" s="6">
        <v>19.899999999999999</v>
      </c>
      <c r="AS54" s="6">
        <v>19.899999999999999</v>
      </c>
      <c r="AT54" s="6">
        <v>19.899999999999999</v>
      </c>
      <c r="AU54" s="6">
        <v>19.899999999999999</v>
      </c>
      <c r="AV54" s="6">
        <v>19.899999999999999</v>
      </c>
      <c r="AW54" s="6">
        <v>19.899999999999999</v>
      </c>
      <c r="AX54" s="6">
        <v>19.899999999999999</v>
      </c>
      <c r="AY54" s="6">
        <v>19.899999999999999</v>
      </c>
      <c r="AZ54" s="6">
        <v>19.899999999999999</v>
      </c>
      <c r="BA54" s="6">
        <v>21.2</v>
      </c>
      <c r="BB54" s="6">
        <v>21.2</v>
      </c>
      <c r="BC54" s="6">
        <v>21.2</v>
      </c>
      <c r="BD54" s="6">
        <v>21.2</v>
      </c>
      <c r="BE54" s="6">
        <v>21.2</v>
      </c>
      <c r="BF54" s="6">
        <v>21.2</v>
      </c>
      <c r="BG54" s="6">
        <v>21.2</v>
      </c>
      <c r="BH54" s="6">
        <v>21.2</v>
      </c>
      <c r="BI54" s="6">
        <v>21.2</v>
      </c>
      <c r="BJ54" s="6">
        <v>21.2</v>
      </c>
      <c r="BK54" s="6">
        <v>21.2</v>
      </c>
      <c r="BL54" s="6">
        <v>21.2</v>
      </c>
      <c r="BM54" s="6">
        <v>21.2</v>
      </c>
      <c r="BN54" s="6">
        <v>21.2</v>
      </c>
      <c r="BO54" s="6">
        <v>21.2</v>
      </c>
      <c r="BP54" s="6">
        <v>21.2</v>
      </c>
      <c r="BQ54" s="6">
        <v>21.2</v>
      </c>
      <c r="BR54" s="6">
        <v>21.2</v>
      </c>
      <c r="BS54" s="6">
        <v>21.2</v>
      </c>
      <c r="BT54" s="6">
        <v>21.2</v>
      </c>
      <c r="BU54" s="6">
        <v>21.2</v>
      </c>
      <c r="BV54" s="6">
        <v>21.2</v>
      </c>
      <c r="BW54" s="6">
        <v>21.2</v>
      </c>
    </row>
    <row r="55" spans="1:75" x14ac:dyDescent="0.3">
      <c r="A55" s="1" t="s">
        <v>87</v>
      </c>
      <c r="B55" s="1" t="s">
        <v>58</v>
      </c>
      <c r="C55" s="5">
        <v>8714599513866</v>
      </c>
      <c r="D55" s="6">
        <v>29.9</v>
      </c>
      <c r="E55" s="6">
        <v>29.9</v>
      </c>
      <c r="F55" s="6">
        <v>29.9</v>
      </c>
      <c r="G55" s="6">
        <v>29.9</v>
      </c>
      <c r="H55" s="6">
        <v>29.9</v>
      </c>
      <c r="I55" s="6">
        <v>29.9</v>
      </c>
      <c r="J55" s="6">
        <v>29.9</v>
      </c>
      <c r="K55" s="6">
        <v>29.9</v>
      </c>
      <c r="L55" s="6">
        <v>29.9</v>
      </c>
      <c r="M55" s="6">
        <v>29.9</v>
      </c>
      <c r="N55" s="6">
        <v>29.9</v>
      </c>
      <c r="O55" s="6">
        <v>29.9</v>
      </c>
      <c r="P55" s="6">
        <v>29.9</v>
      </c>
      <c r="Q55" s="6">
        <v>29.9</v>
      </c>
      <c r="R55" s="6">
        <v>29.9</v>
      </c>
      <c r="S55" s="6">
        <v>29.9</v>
      </c>
      <c r="T55" s="6">
        <v>29.9</v>
      </c>
      <c r="U55" s="6">
        <v>29.9</v>
      </c>
      <c r="V55" s="6">
        <v>29.9</v>
      </c>
      <c r="W55" s="6">
        <v>29.9</v>
      </c>
      <c r="X55" s="6">
        <v>29.9</v>
      </c>
      <c r="Y55" s="6">
        <v>25.816666666667</v>
      </c>
      <c r="Z55" s="6">
        <v>25</v>
      </c>
      <c r="AA55" s="6">
        <v>25.7</v>
      </c>
      <c r="AB55" s="6">
        <v>25</v>
      </c>
      <c r="AC55" s="6">
        <v>25</v>
      </c>
      <c r="AD55" s="6">
        <v>25</v>
      </c>
      <c r="AE55" s="6">
        <v>25</v>
      </c>
      <c r="AF55" s="6">
        <v>25</v>
      </c>
      <c r="AG55" s="6">
        <v>25.7</v>
      </c>
      <c r="AH55" s="6">
        <v>25</v>
      </c>
      <c r="AI55" s="6">
        <v>25</v>
      </c>
      <c r="AJ55" s="6">
        <v>25</v>
      </c>
      <c r="AK55" s="6">
        <v>25</v>
      </c>
      <c r="AL55" s="6">
        <v>25</v>
      </c>
      <c r="AM55" s="6">
        <v>25</v>
      </c>
      <c r="AN55" s="6">
        <v>25.7</v>
      </c>
      <c r="AO55" s="6">
        <v>25</v>
      </c>
      <c r="AP55" s="6">
        <v>25</v>
      </c>
      <c r="AQ55" s="6">
        <v>25</v>
      </c>
      <c r="AR55" s="6">
        <v>25.7</v>
      </c>
      <c r="AS55" s="6">
        <v>25</v>
      </c>
      <c r="AT55" s="6">
        <v>25</v>
      </c>
      <c r="AU55" s="6">
        <v>25</v>
      </c>
      <c r="AV55" s="6">
        <v>25</v>
      </c>
      <c r="AW55" s="6">
        <v>25</v>
      </c>
      <c r="AX55" s="6">
        <v>25.7</v>
      </c>
      <c r="AY55" s="6">
        <v>25</v>
      </c>
      <c r="AZ55" s="6">
        <v>25</v>
      </c>
      <c r="BA55" s="6">
        <v>29.9</v>
      </c>
      <c r="BB55" s="6">
        <v>29.9</v>
      </c>
      <c r="BC55" s="6">
        <v>29.9</v>
      </c>
      <c r="BD55" s="6">
        <v>29.9</v>
      </c>
      <c r="BE55" s="6">
        <v>29.9</v>
      </c>
      <c r="BF55" s="6">
        <v>29.9</v>
      </c>
      <c r="BG55" s="6">
        <v>29.9</v>
      </c>
      <c r="BH55" s="6">
        <v>29.9</v>
      </c>
      <c r="BI55" s="6">
        <v>29.9</v>
      </c>
      <c r="BJ55" s="6">
        <v>29.9</v>
      </c>
      <c r="BK55" s="6">
        <v>29.9</v>
      </c>
      <c r="BL55" s="6">
        <v>29.9</v>
      </c>
      <c r="BM55" s="6">
        <v>29.9</v>
      </c>
      <c r="BN55" s="6">
        <v>29.9</v>
      </c>
      <c r="BO55" s="6">
        <v>29.9</v>
      </c>
      <c r="BP55" s="6">
        <v>29.9</v>
      </c>
      <c r="BQ55" s="6">
        <v>29.9</v>
      </c>
      <c r="BR55" s="6">
        <v>29.9</v>
      </c>
      <c r="BS55" s="6">
        <v>29.9</v>
      </c>
      <c r="BT55" s="6">
        <v>29.9</v>
      </c>
      <c r="BU55" s="6">
        <v>29.9</v>
      </c>
      <c r="BV55" s="6">
        <v>29.9</v>
      </c>
      <c r="BW55" s="6">
        <v>29.9</v>
      </c>
    </row>
    <row r="56" spans="1:75" x14ac:dyDescent="0.3">
      <c r="A56" s="1" t="s">
        <v>87</v>
      </c>
      <c r="B56" s="1" t="s">
        <v>59</v>
      </c>
      <c r="C56" s="5">
        <v>7290000347752</v>
      </c>
      <c r="D56" s="6">
        <v>22.9</v>
      </c>
      <c r="E56" s="6">
        <v>22.9</v>
      </c>
      <c r="F56" s="6">
        <v>22.9</v>
      </c>
      <c r="G56" s="6">
        <v>22.9</v>
      </c>
      <c r="H56" s="6">
        <v>22.9</v>
      </c>
      <c r="I56" s="6">
        <v>22.9</v>
      </c>
      <c r="J56" s="6">
        <v>22.9</v>
      </c>
      <c r="K56" s="6">
        <v>22.9</v>
      </c>
      <c r="L56" s="6">
        <v>22.9</v>
      </c>
      <c r="M56" s="6">
        <v>22.9</v>
      </c>
      <c r="N56" s="6">
        <v>22.9</v>
      </c>
      <c r="O56" s="6">
        <v>22.9</v>
      </c>
      <c r="P56" s="6">
        <v>22.9</v>
      </c>
      <c r="Q56" s="6">
        <v>22.9</v>
      </c>
      <c r="R56" s="6">
        <v>22.9</v>
      </c>
      <c r="S56" s="6">
        <v>22.9</v>
      </c>
      <c r="T56" s="6">
        <v>22.9</v>
      </c>
      <c r="U56" s="6">
        <v>22.9</v>
      </c>
      <c r="V56" s="6">
        <v>22.9</v>
      </c>
      <c r="W56" s="6">
        <v>22.9</v>
      </c>
      <c r="X56" s="6">
        <v>21</v>
      </c>
      <c r="Y56" s="6">
        <v>21</v>
      </c>
      <c r="Z56" s="6">
        <v>21</v>
      </c>
      <c r="AA56" s="6">
        <v>21</v>
      </c>
      <c r="AB56" s="6">
        <v>21</v>
      </c>
      <c r="AC56" s="6">
        <v>21</v>
      </c>
      <c r="AD56" s="6">
        <v>21</v>
      </c>
      <c r="AE56" s="6">
        <v>21</v>
      </c>
      <c r="AF56" s="6">
        <v>21</v>
      </c>
      <c r="AG56" s="6">
        <v>21</v>
      </c>
      <c r="AH56" s="6">
        <v>21</v>
      </c>
      <c r="AI56" s="6">
        <v>21</v>
      </c>
      <c r="AJ56" s="6">
        <v>21</v>
      </c>
      <c r="AK56" s="6">
        <v>21</v>
      </c>
      <c r="AL56" s="6">
        <v>21</v>
      </c>
      <c r="AM56" s="6">
        <v>17.5</v>
      </c>
      <c r="AN56" s="6">
        <v>17.5</v>
      </c>
      <c r="AO56" s="6">
        <v>21</v>
      </c>
      <c r="AP56" s="6">
        <v>21</v>
      </c>
      <c r="AQ56" s="6">
        <v>21</v>
      </c>
      <c r="AR56" s="6">
        <v>21.271428571428999</v>
      </c>
      <c r="AS56" s="6">
        <v>21</v>
      </c>
      <c r="AT56" s="6">
        <v>21</v>
      </c>
      <c r="AU56" s="6">
        <v>21</v>
      </c>
      <c r="AV56" s="6">
        <v>21</v>
      </c>
      <c r="AW56" s="6">
        <v>21</v>
      </c>
      <c r="AX56" s="6">
        <v>21.271428571428999</v>
      </c>
      <c r="AY56" s="6">
        <v>21</v>
      </c>
      <c r="AZ56" s="6">
        <v>22.9</v>
      </c>
      <c r="BA56" s="6">
        <v>21.271428571428999</v>
      </c>
      <c r="BB56" s="6">
        <v>22.9</v>
      </c>
      <c r="BC56" s="6">
        <v>22.9</v>
      </c>
      <c r="BD56" s="6">
        <v>22.9</v>
      </c>
      <c r="BE56" s="6">
        <v>22.9</v>
      </c>
      <c r="BF56" s="6">
        <v>22.9</v>
      </c>
      <c r="BG56" s="6">
        <v>22.9</v>
      </c>
      <c r="BH56" s="6">
        <v>21</v>
      </c>
      <c r="BI56" s="6">
        <v>21</v>
      </c>
      <c r="BJ56" s="6">
        <v>21</v>
      </c>
      <c r="BK56" s="6">
        <v>21</v>
      </c>
      <c r="BL56" s="6">
        <v>21</v>
      </c>
      <c r="BM56" s="6">
        <v>21</v>
      </c>
      <c r="BN56" s="6">
        <v>21</v>
      </c>
      <c r="BO56" s="6">
        <v>21</v>
      </c>
      <c r="BP56" s="6">
        <v>21</v>
      </c>
      <c r="BQ56" s="6">
        <v>21.271428571428999</v>
      </c>
      <c r="BR56" s="6">
        <v>21</v>
      </c>
      <c r="BS56" s="6">
        <v>21</v>
      </c>
      <c r="BT56" s="6">
        <v>21</v>
      </c>
      <c r="BU56" s="6">
        <v>21</v>
      </c>
      <c r="BV56" s="6">
        <v>21</v>
      </c>
      <c r="BW56" s="6">
        <v>21</v>
      </c>
    </row>
    <row r="57" spans="1:75" x14ac:dyDescent="0.3">
      <c r="A57" s="1" t="s">
        <v>87</v>
      </c>
      <c r="B57" s="1" t="s">
        <v>60</v>
      </c>
      <c r="C57" s="5">
        <v>7290000104836</v>
      </c>
      <c r="D57" s="6">
        <v>22.9</v>
      </c>
      <c r="E57" s="6">
        <v>22.9</v>
      </c>
      <c r="F57" s="6">
        <v>22.9</v>
      </c>
      <c r="G57" s="6">
        <v>22.9</v>
      </c>
      <c r="H57" s="6">
        <v>22.9</v>
      </c>
      <c r="I57" s="6">
        <v>22.9</v>
      </c>
      <c r="J57" s="6">
        <v>22.9</v>
      </c>
      <c r="K57" s="6">
        <v>22.9</v>
      </c>
      <c r="L57" s="6">
        <v>22.9</v>
      </c>
      <c r="M57" s="6">
        <v>22.9</v>
      </c>
      <c r="N57" s="6">
        <v>22.9</v>
      </c>
      <c r="O57" s="6">
        <v>22.9</v>
      </c>
      <c r="P57" s="6">
        <v>22.9</v>
      </c>
      <c r="Q57" s="6">
        <v>22.9</v>
      </c>
      <c r="R57" s="6">
        <v>22.9</v>
      </c>
      <c r="S57" s="6">
        <v>22.9</v>
      </c>
      <c r="T57" s="6">
        <v>22.9</v>
      </c>
      <c r="U57" s="6">
        <v>22.9</v>
      </c>
      <c r="V57" s="6">
        <v>22.9</v>
      </c>
      <c r="W57" s="6">
        <v>9.9</v>
      </c>
      <c r="X57" s="6">
        <v>9.9</v>
      </c>
      <c r="Y57" s="6">
        <v>9.9</v>
      </c>
      <c r="Z57" s="6">
        <v>9.9</v>
      </c>
      <c r="AA57" s="6">
        <v>9.9</v>
      </c>
      <c r="AB57" s="6">
        <v>9.9</v>
      </c>
      <c r="AC57" s="6">
        <v>9.9</v>
      </c>
      <c r="AD57" s="6">
        <v>9.9</v>
      </c>
      <c r="AE57" s="6">
        <v>9.9</v>
      </c>
      <c r="AF57" s="6">
        <v>9.9</v>
      </c>
      <c r="AG57" s="6">
        <v>9.9</v>
      </c>
      <c r="AH57" s="6">
        <v>9.9</v>
      </c>
      <c r="AI57" s="6">
        <v>9.9</v>
      </c>
      <c r="AJ57" s="6">
        <v>9.9</v>
      </c>
      <c r="AK57" s="6">
        <v>9.9</v>
      </c>
      <c r="AL57" s="6">
        <v>9.9</v>
      </c>
      <c r="AM57" s="6">
        <v>9.9</v>
      </c>
      <c r="AN57" s="6">
        <v>9.9</v>
      </c>
      <c r="AO57" s="6">
        <v>9.9</v>
      </c>
      <c r="AP57" s="6">
        <v>9.9</v>
      </c>
      <c r="AQ57" s="6">
        <v>9.9</v>
      </c>
      <c r="AR57" s="6">
        <v>9.9</v>
      </c>
      <c r="AS57" s="6">
        <v>9.9</v>
      </c>
      <c r="AT57" s="6">
        <v>9.9</v>
      </c>
      <c r="AU57" s="6">
        <v>9.9</v>
      </c>
      <c r="AV57" s="6">
        <v>9.9</v>
      </c>
      <c r="AW57" s="6">
        <v>9.9</v>
      </c>
      <c r="AX57" s="6">
        <v>9.9</v>
      </c>
      <c r="AY57" s="6">
        <v>9.9</v>
      </c>
      <c r="AZ57" s="6">
        <v>9.9</v>
      </c>
      <c r="BA57" s="6">
        <v>9.9</v>
      </c>
      <c r="BB57" s="6">
        <v>22.9</v>
      </c>
      <c r="BC57" s="6">
        <v>22.9</v>
      </c>
      <c r="BD57" s="6">
        <v>22.9</v>
      </c>
      <c r="BE57" s="6">
        <v>22.9</v>
      </c>
      <c r="BF57" s="6">
        <v>22.9</v>
      </c>
      <c r="BG57" s="6">
        <v>22.9</v>
      </c>
      <c r="BH57" s="6">
        <v>22.9</v>
      </c>
      <c r="BI57" s="6">
        <v>22.9</v>
      </c>
      <c r="BJ57" s="6">
        <v>22.9</v>
      </c>
      <c r="BK57" s="6">
        <v>22.9</v>
      </c>
      <c r="BL57" s="6">
        <v>22.9</v>
      </c>
      <c r="BM57" s="6">
        <v>22.9</v>
      </c>
      <c r="BN57" s="6">
        <v>22.9</v>
      </c>
      <c r="BO57" s="6">
        <v>22.9</v>
      </c>
      <c r="BP57" s="6">
        <v>22.9</v>
      </c>
      <c r="BQ57" s="6">
        <v>22.9</v>
      </c>
      <c r="BR57" s="6">
        <v>22.9</v>
      </c>
      <c r="BS57" s="6">
        <v>22.9</v>
      </c>
      <c r="BT57" s="6">
        <v>22.9</v>
      </c>
      <c r="BU57" s="6">
        <v>22.9</v>
      </c>
      <c r="BV57" s="6">
        <v>22.9</v>
      </c>
      <c r="BW57" s="6">
        <v>22.9</v>
      </c>
    </row>
    <row r="58" spans="1:75" x14ac:dyDescent="0.3">
      <c r="A58" s="1" t="s">
        <v>87</v>
      </c>
      <c r="B58" s="1" t="s">
        <v>61</v>
      </c>
      <c r="C58" s="5">
        <v>7290000107295</v>
      </c>
      <c r="D58" s="6">
        <v>24.9</v>
      </c>
      <c r="E58" s="6">
        <v>24.9</v>
      </c>
      <c r="F58" s="6">
        <v>24.9</v>
      </c>
      <c r="G58" s="6">
        <v>24.9</v>
      </c>
      <c r="H58" s="6">
        <v>24.9</v>
      </c>
      <c r="I58" s="6">
        <v>24.9</v>
      </c>
      <c r="J58" s="6">
        <v>24.9</v>
      </c>
      <c r="K58" s="6">
        <v>24.9</v>
      </c>
      <c r="L58" s="6">
        <v>24.9</v>
      </c>
      <c r="M58" s="6">
        <v>24.9</v>
      </c>
      <c r="N58" s="6">
        <v>24.9</v>
      </c>
      <c r="O58" s="6">
        <v>24.9</v>
      </c>
      <c r="P58" s="6">
        <v>24.9</v>
      </c>
      <c r="Q58" s="6">
        <v>24.9</v>
      </c>
      <c r="R58" s="6">
        <v>24.9</v>
      </c>
      <c r="S58" s="6">
        <v>24.9</v>
      </c>
      <c r="T58" s="6">
        <v>24.9</v>
      </c>
      <c r="U58" s="6">
        <v>24.9</v>
      </c>
      <c r="V58" s="6">
        <v>24.9</v>
      </c>
      <c r="W58" s="6">
        <v>18.68</v>
      </c>
      <c r="X58" s="6">
        <v>18.68</v>
      </c>
      <c r="Y58" s="6">
        <v>18.68</v>
      </c>
      <c r="Z58" s="6">
        <v>18.68</v>
      </c>
      <c r="AA58" s="6">
        <v>18.68</v>
      </c>
      <c r="AB58" s="6">
        <v>18.68</v>
      </c>
      <c r="AC58" s="6">
        <v>18.68</v>
      </c>
      <c r="AD58" s="6">
        <v>18.68</v>
      </c>
      <c r="AE58" s="6">
        <v>18.68</v>
      </c>
      <c r="AF58" s="6">
        <v>18.68</v>
      </c>
      <c r="AG58" s="6">
        <v>18.68</v>
      </c>
      <c r="AH58" s="6">
        <v>18.68</v>
      </c>
      <c r="AI58" s="6">
        <v>18.68</v>
      </c>
      <c r="AJ58" s="6">
        <v>18.68</v>
      </c>
      <c r="AK58" s="6">
        <v>18.68</v>
      </c>
      <c r="AL58" s="6">
        <v>18.68</v>
      </c>
      <c r="AM58" s="6">
        <v>18.68</v>
      </c>
      <c r="AN58" s="6">
        <v>18.68</v>
      </c>
      <c r="AO58" s="6">
        <v>18.68</v>
      </c>
      <c r="AP58" s="6">
        <v>18.68</v>
      </c>
      <c r="AQ58" s="6">
        <v>18.68</v>
      </c>
      <c r="AR58" s="6">
        <v>19.568571428571001</v>
      </c>
      <c r="AS58" s="6">
        <v>18.68</v>
      </c>
      <c r="AT58" s="6">
        <v>18.68</v>
      </c>
      <c r="AU58" s="6">
        <v>18.68</v>
      </c>
      <c r="AV58" s="6">
        <v>18.68</v>
      </c>
      <c r="AW58" s="6">
        <v>18.68</v>
      </c>
      <c r="AX58" s="6">
        <v>19.568571428571001</v>
      </c>
      <c r="AY58" s="6">
        <v>18.68</v>
      </c>
      <c r="AZ58" s="6">
        <v>18.68</v>
      </c>
      <c r="BA58" s="6">
        <v>18.68</v>
      </c>
      <c r="BB58" s="6">
        <v>24.9</v>
      </c>
      <c r="BC58" s="6">
        <v>24.9</v>
      </c>
      <c r="BD58" s="6">
        <v>24.9</v>
      </c>
      <c r="BE58" s="6">
        <v>24.9</v>
      </c>
      <c r="BF58" s="6">
        <v>24.9</v>
      </c>
      <c r="BG58" s="6">
        <v>24.9</v>
      </c>
      <c r="BH58" s="6">
        <v>24.9</v>
      </c>
      <c r="BI58" s="6">
        <v>24.9</v>
      </c>
      <c r="BJ58" s="6">
        <v>24.9</v>
      </c>
      <c r="BK58" s="6">
        <v>24.9</v>
      </c>
      <c r="BL58" s="6">
        <v>24.9</v>
      </c>
      <c r="BM58" s="6">
        <v>24.9</v>
      </c>
      <c r="BN58" s="6">
        <v>24.9</v>
      </c>
      <c r="BO58" s="6">
        <v>24.9</v>
      </c>
      <c r="BP58" s="6">
        <v>24.9</v>
      </c>
      <c r="BQ58" s="6">
        <v>24.9</v>
      </c>
      <c r="BR58" s="6">
        <v>24.9</v>
      </c>
      <c r="BS58" s="6">
        <v>24.9</v>
      </c>
      <c r="BT58" s="6">
        <v>24.9</v>
      </c>
      <c r="BU58" s="6">
        <v>24.9</v>
      </c>
      <c r="BV58" s="6">
        <v>24.9</v>
      </c>
      <c r="BW58" s="6">
        <v>24.9</v>
      </c>
    </row>
    <row r="59" spans="1:75" x14ac:dyDescent="0.3">
      <c r="A59" s="1" t="s">
        <v>87</v>
      </c>
      <c r="B59" s="1" t="s">
        <v>62</v>
      </c>
      <c r="C59" s="5">
        <v>7290000207162</v>
      </c>
      <c r="D59" s="6">
        <v>1.9</v>
      </c>
      <c r="E59" s="6">
        <v>1.9</v>
      </c>
      <c r="F59" s="6">
        <v>1.9</v>
      </c>
      <c r="G59" s="6">
        <v>1.9</v>
      </c>
      <c r="H59" s="6">
        <v>1.9</v>
      </c>
      <c r="I59" s="6">
        <v>1.9</v>
      </c>
      <c r="J59" s="6">
        <v>1.9</v>
      </c>
      <c r="K59" s="6">
        <v>1.9</v>
      </c>
      <c r="L59" s="6">
        <v>1.9</v>
      </c>
      <c r="M59" s="6">
        <v>1.9</v>
      </c>
      <c r="N59" s="6">
        <v>1.9</v>
      </c>
      <c r="O59" s="6">
        <v>1.9</v>
      </c>
      <c r="P59" s="6">
        <v>1.9</v>
      </c>
      <c r="Q59" s="6">
        <v>1.9</v>
      </c>
      <c r="R59" s="6">
        <v>1.9</v>
      </c>
      <c r="S59" s="6">
        <v>1.9</v>
      </c>
      <c r="T59" s="6">
        <v>1.9</v>
      </c>
      <c r="U59" s="6">
        <v>1.9</v>
      </c>
      <c r="V59" s="6">
        <v>1.9</v>
      </c>
      <c r="W59" s="6">
        <v>1.75</v>
      </c>
      <c r="X59" s="6">
        <v>1.75</v>
      </c>
      <c r="Y59" s="6">
        <v>1.75</v>
      </c>
      <c r="Z59" s="6">
        <v>1.75</v>
      </c>
      <c r="AA59" s="6">
        <v>1.75</v>
      </c>
      <c r="AB59" s="6">
        <v>1.75</v>
      </c>
      <c r="AC59" s="6">
        <v>1.75</v>
      </c>
      <c r="AD59" s="6">
        <v>1.75</v>
      </c>
      <c r="AE59" s="6">
        <v>1.75</v>
      </c>
      <c r="AF59" s="6">
        <v>1.75</v>
      </c>
      <c r="AG59" s="6">
        <v>1.75</v>
      </c>
      <c r="AH59" s="6">
        <v>1.75</v>
      </c>
      <c r="AI59" s="6">
        <v>1.75</v>
      </c>
      <c r="AJ59" s="6">
        <v>1.75</v>
      </c>
      <c r="AK59" s="6">
        <v>1.75</v>
      </c>
      <c r="AL59" s="6">
        <v>1.75</v>
      </c>
      <c r="AM59" s="6">
        <v>1.75</v>
      </c>
      <c r="AN59" s="6">
        <v>1.75</v>
      </c>
      <c r="AO59" s="6">
        <v>1.75</v>
      </c>
      <c r="AP59" s="6">
        <v>1.75</v>
      </c>
      <c r="AQ59" s="6">
        <v>1.75</v>
      </c>
      <c r="AR59" s="6">
        <v>1.7714285714286</v>
      </c>
      <c r="AS59" s="6">
        <v>1.75</v>
      </c>
      <c r="AT59" s="6">
        <v>1.75</v>
      </c>
      <c r="AU59" s="6">
        <v>1.75</v>
      </c>
      <c r="AV59" s="6">
        <v>1.75</v>
      </c>
      <c r="AW59" s="6">
        <v>1.75</v>
      </c>
      <c r="AX59" s="6">
        <v>1.7714285714286</v>
      </c>
      <c r="AY59" s="6">
        <v>1.75</v>
      </c>
      <c r="AZ59" s="6">
        <v>1.75</v>
      </c>
      <c r="BA59" s="6">
        <v>1.75</v>
      </c>
      <c r="BB59" s="6">
        <v>1.75</v>
      </c>
      <c r="BC59" s="6">
        <v>1.75</v>
      </c>
      <c r="BD59" s="6">
        <v>1.75</v>
      </c>
      <c r="BE59" s="6">
        <v>1.75</v>
      </c>
      <c r="BF59" s="6">
        <v>1.75</v>
      </c>
      <c r="BG59" s="6">
        <v>1.75</v>
      </c>
      <c r="BH59" s="6">
        <v>1.75</v>
      </c>
      <c r="BI59" s="6">
        <v>1.75</v>
      </c>
      <c r="BJ59" s="6">
        <v>1.75</v>
      </c>
      <c r="BK59" s="6">
        <v>1.75</v>
      </c>
      <c r="BL59" s="6">
        <v>1.75</v>
      </c>
      <c r="BM59" s="6">
        <v>1.75</v>
      </c>
      <c r="BN59" s="6">
        <v>1.75</v>
      </c>
      <c r="BO59" s="6">
        <v>1.75</v>
      </c>
      <c r="BP59" s="6">
        <v>1.75</v>
      </c>
      <c r="BQ59" s="6">
        <v>1.7714285714286</v>
      </c>
      <c r="BR59" s="6">
        <v>1.75</v>
      </c>
      <c r="BS59" s="6">
        <v>1.75</v>
      </c>
      <c r="BT59" s="6">
        <v>1.75</v>
      </c>
      <c r="BU59" s="6">
        <v>1.74</v>
      </c>
      <c r="BV59" s="6">
        <v>1.74</v>
      </c>
      <c r="BW59" s="6">
        <v>1.74</v>
      </c>
    </row>
    <row r="60" spans="1:75" x14ac:dyDescent="0.3">
      <c r="A60" s="1" t="s">
        <v>87</v>
      </c>
      <c r="B60" s="1" t="s">
        <v>63</v>
      </c>
      <c r="C60" s="5">
        <v>7290005287206</v>
      </c>
      <c r="D60" s="6">
        <v>25.9</v>
      </c>
      <c r="E60" s="6">
        <v>25.9</v>
      </c>
      <c r="F60" s="6">
        <v>25.9</v>
      </c>
      <c r="G60" s="6">
        <v>25.9</v>
      </c>
      <c r="H60" s="6">
        <v>25.9</v>
      </c>
      <c r="I60" s="6">
        <v>25.9</v>
      </c>
      <c r="J60" s="6">
        <v>25.9</v>
      </c>
      <c r="K60" s="6">
        <v>25.9</v>
      </c>
      <c r="L60" s="6">
        <v>25.9</v>
      </c>
      <c r="M60" s="6">
        <v>25.9</v>
      </c>
      <c r="N60" s="6">
        <v>25.9</v>
      </c>
      <c r="O60" s="6">
        <v>25.9</v>
      </c>
      <c r="P60" s="6">
        <v>25.9</v>
      </c>
      <c r="Q60" s="6">
        <v>25.9</v>
      </c>
      <c r="R60" s="6">
        <v>25.9</v>
      </c>
      <c r="S60" s="6">
        <v>25.9</v>
      </c>
      <c r="T60" s="6">
        <v>25.9</v>
      </c>
      <c r="U60" s="6">
        <v>25.9</v>
      </c>
      <c r="V60" s="6">
        <v>25.9</v>
      </c>
      <c r="W60" s="6">
        <v>25.9</v>
      </c>
      <c r="X60" s="6">
        <v>22.9</v>
      </c>
      <c r="Y60" s="6">
        <v>22.9</v>
      </c>
      <c r="Z60" s="6">
        <v>22.9</v>
      </c>
      <c r="AA60" s="6">
        <v>22.9</v>
      </c>
      <c r="AB60" s="6">
        <v>22.9</v>
      </c>
      <c r="AC60" s="6">
        <v>22.9</v>
      </c>
      <c r="AD60" s="6">
        <v>22.9</v>
      </c>
      <c r="AE60" s="6">
        <v>22.9</v>
      </c>
      <c r="AF60" s="6">
        <v>22.9</v>
      </c>
      <c r="AG60" s="6">
        <v>22.9</v>
      </c>
      <c r="AH60" s="6">
        <v>22.9</v>
      </c>
      <c r="AI60" s="6">
        <v>22.9</v>
      </c>
      <c r="AJ60" s="6">
        <v>22.9</v>
      </c>
      <c r="AK60" s="6">
        <v>22.9</v>
      </c>
      <c r="AL60" s="6">
        <v>22.9</v>
      </c>
      <c r="AM60" s="6">
        <v>22.9</v>
      </c>
      <c r="AN60" s="6">
        <v>22.9</v>
      </c>
      <c r="AO60" s="6">
        <v>22.9</v>
      </c>
      <c r="AP60" s="6">
        <v>22.9</v>
      </c>
      <c r="AQ60" s="6">
        <v>22.9</v>
      </c>
      <c r="AR60" s="6">
        <v>22.9</v>
      </c>
      <c r="AS60" s="6">
        <v>22.9</v>
      </c>
      <c r="AT60" s="6">
        <v>22.9</v>
      </c>
      <c r="AU60" s="6">
        <v>22.9</v>
      </c>
      <c r="AV60" s="6">
        <v>22.9</v>
      </c>
      <c r="AW60" s="6">
        <v>22.9</v>
      </c>
      <c r="AX60" s="6">
        <v>22.9</v>
      </c>
      <c r="AY60" s="6">
        <v>22.9</v>
      </c>
      <c r="AZ60" s="6">
        <v>22.9</v>
      </c>
      <c r="BA60" s="6">
        <v>22.9</v>
      </c>
      <c r="BB60" s="6">
        <v>22.9</v>
      </c>
      <c r="BC60" s="6">
        <v>22.9</v>
      </c>
      <c r="BD60" s="6">
        <v>22.9</v>
      </c>
      <c r="BE60" s="6">
        <v>22.9</v>
      </c>
      <c r="BF60" s="6">
        <v>22.9</v>
      </c>
      <c r="BG60" s="6">
        <v>22.9</v>
      </c>
      <c r="BH60" s="6">
        <v>22.9</v>
      </c>
      <c r="BI60" s="6">
        <v>22.9</v>
      </c>
      <c r="BJ60" s="6">
        <v>22.9</v>
      </c>
      <c r="BK60" s="6">
        <v>22.9</v>
      </c>
      <c r="BL60" s="6">
        <v>22.9</v>
      </c>
      <c r="BM60" s="6">
        <v>22.9</v>
      </c>
      <c r="BN60" s="6">
        <v>22.9</v>
      </c>
      <c r="BO60" s="6">
        <v>22.9</v>
      </c>
      <c r="BP60" s="6">
        <v>22.9</v>
      </c>
      <c r="BQ60" s="6">
        <v>22.9</v>
      </c>
      <c r="BR60" s="6">
        <v>22.9</v>
      </c>
      <c r="BS60" s="6">
        <v>22.9</v>
      </c>
      <c r="BT60" s="6">
        <v>22.9</v>
      </c>
      <c r="BU60" s="6">
        <v>23.76</v>
      </c>
      <c r="BV60" s="6">
        <v>23.9</v>
      </c>
      <c r="BW60" s="6">
        <v>23.9</v>
      </c>
    </row>
    <row r="61" spans="1:75" x14ac:dyDescent="0.3">
      <c r="A61" s="1" t="s">
        <v>87</v>
      </c>
      <c r="B61" s="1" t="s">
        <v>64</v>
      </c>
      <c r="C61" s="5">
        <v>7290010429554</v>
      </c>
      <c r="D61" s="6">
        <v>36</v>
      </c>
      <c r="E61" s="6">
        <v>36</v>
      </c>
      <c r="F61" s="6">
        <v>36</v>
      </c>
      <c r="G61" s="6">
        <v>36</v>
      </c>
      <c r="H61" s="6">
        <v>36</v>
      </c>
      <c r="I61" s="6">
        <v>36</v>
      </c>
      <c r="J61" s="6">
        <v>36</v>
      </c>
      <c r="K61" s="6">
        <v>36</v>
      </c>
      <c r="L61" s="6">
        <v>36</v>
      </c>
      <c r="M61" s="6">
        <v>36</v>
      </c>
      <c r="N61" s="6">
        <v>36</v>
      </c>
      <c r="O61" s="6">
        <v>36</v>
      </c>
      <c r="P61" s="6">
        <v>36</v>
      </c>
      <c r="Q61" s="6">
        <v>36</v>
      </c>
      <c r="R61" s="6">
        <v>36</v>
      </c>
      <c r="S61" s="6">
        <v>36</v>
      </c>
      <c r="T61" s="6">
        <v>36</v>
      </c>
      <c r="U61" s="6">
        <v>36</v>
      </c>
      <c r="V61" s="6">
        <v>36</v>
      </c>
      <c r="W61" s="6">
        <v>36</v>
      </c>
      <c r="X61" s="6">
        <v>36</v>
      </c>
      <c r="Y61" s="6">
        <v>32.9</v>
      </c>
      <c r="Z61" s="6">
        <v>32.9</v>
      </c>
      <c r="AA61" s="6">
        <v>32.9</v>
      </c>
      <c r="AB61" s="6">
        <v>32.9</v>
      </c>
      <c r="AC61" s="6">
        <v>32.9</v>
      </c>
      <c r="AD61" s="6">
        <v>29.9</v>
      </c>
      <c r="AE61" s="6">
        <v>29.9</v>
      </c>
      <c r="AF61" s="6">
        <v>29.9</v>
      </c>
      <c r="AG61" s="6">
        <v>29.9</v>
      </c>
      <c r="AH61" s="6">
        <v>29.9</v>
      </c>
      <c r="AI61" s="6">
        <v>29.9</v>
      </c>
      <c r="AJ61" s="6">
        <v>29.9</v>
      </c>
      <c r="AK61" s="6">
        <v>29.9</v>
      </c>
      <c r="AL61" s="6">
        <v>29.9</v>
      </c>
      <c r="AM61" s="6">
        <v>29.9</v>
      </c>
      <c r="AN61" s="6">
        <v>35.56</v>
      </c>
      <c r="AO61" s="6">
        <v>32.9</v>
      </c>
      <c r="AP61" s="6">
        <v>32.9</v>
      </c>
      <c r="AQ61" s="6">
        <v>32.9</v>
      </c>
      <c r="AR61" s="6">
        <v>32.9</v>
      </c>
      <c r="AS61" s="6">
        <v>32.9</v>
      </c>
      <c r="AT61" s="6">
        <v>32.9</v>
      </c>
      <c r="AU61" s="6">
        <v>32.9</v>
      </c>
      <c r="AV61" s="6">
        <v>32.9</v>
      </c>
      <c r="AW61" s="6">
        <v>32.9</v>
      </c>
      <c r="AX61" s="6">
        <v>32.9</v>
      </c>
      <c r="AY61" s="6">
        <v>32.9</v>
      </c>
      <c r="AZ61" s="6">
        <v>32.9</v>
      </c>
      <c r="BA61" s="6">
        <v>36</v>
      </c>
      <c r="BB61" s="6">
        <v>36</v>
      </c>
      <c r="BC61" s="6">
        <v>36</v>
      </c>
      <c r="BD61" s="6">
        <v>36</v>
      </c>
      <c r="BE61" s="6">
        <v>36</v>
      </c>
      <c r="BF61" s="6">
        <v>36</v>
      </c>
      <c r="BG61" s="6">
        <v>36</v>
      </c>
      <c r="BH61" s="6">
        <v>36</v>
      </c>
      <c r="BI61" s="6">
        <v>36</v>
      </c>
      <c r="BJ61" s="6">
        <v>36</v>
      </c>
      <c r="BK61" s="6">
        <v>36</v>
      </c>
      <c r="BL61" s="6">
        <v>36</v>
      </c>
      <c r="BM61" s="6">
        <v>36</v>
      </c>
      <c r="BN61" s="6">
        <v>36</v>
      </c>
      <c r="BO61" s="6">
        <v>36</v>
      </c>
      <c r="BP61" s="6">
        <v>36</v>
      </c>
      <c r="BQ61" s="6">
        <v>36</v>
      </c>
      <c r="BR61" s="6">
        <v>36</v>
      </c>
      <c r="BS61" s="6">
        <v>36</v>
      </c>
      <c r="BT61" s="6">
        <v>36</v>
      </c>
      <c r="BU61" s="6">
        <v>36</v>
      </c>
      <c r="BV61" s="6">
        <v>36</v>
      </c>
      <c r="BW61" s="6">
        <v>36</v>
      </c>
    </row>
    <row r="62" spans="1:75" x14ac:dyDescent="0.3">
      <c r="A62" s="1" t="s">
        <v>87</v>
      </c>
      <c r="B62" s="1" t="s">
        <v>65</v>
      </c>
      <c r="C62" s="5">
        <v>7290000416021</v>
      </c>
      <c r="D62" s="6">
        <v>13.9</v>
      </c>
      <c r="E62" s="6">
        <v>13.9</v>
      </c>
      <c r="F62" s="6">
        <v>13.9</v>
      </c>
      <c r="G62" s="6">
        <v>13.9</v>
      </c>
      <c r="H62" s="6">
        <v>13.9</v>
      </c>
      <c r="I62" s="6">
        <v>13.9</v>
      </c>
      <c r="J62" s="6">
        <v>13.9</v>
      </c>
      <c r="K62" s="6">
        <v>13.9</v>
      </c>
      <c r="L62" s="6">
        <v>13.9</v>
      </c>
      <c r="M62" s="6">
        <v>13.9</v>
      </c>
      <c r="N62" s="6">
        <v>13.9</v>
      </c>
      <c r="O62" s="6">
        <v>13.9</v>
      </c>
      <c r="P62" s="6">
        <v>13.9</v>
      </c>
      <c r="Q62" s="6">
        <v>13.9</v>
      </c>
      <c r="R62" s="6">
        <v>13.9</v>
      </c>
      <c r="S62" s="6">
        <v>13.9</v>
      </c>
      <c r="T62" s="6">
        <v>13.9</v>
      </c>
      <c r="U62" s="6">
        <v>13.9</v>
      </c>
      <c r="V62" s="6">
        <v>13.9</v>
      </c>
      <c r="W62" s="6">
        <v>13.9</v>
      </c>
      <c r="X62" s="6">
        <v>9.9</v>
      </c>
      <c r="Y62" s="6">
        <v>9.9</v>
      </c>
      <c r="Z62" s="6">
        <v>9.9</v>
      </c>
      <c r="AA62" s="6">
        <v>9.9</v>
      </c>
      <c r="AB62" s="6">
        <v>9.9</v>
      </c>
      <c r="AC62" s="6">
        <v>9.9</v>
      </c>
      <c r="AD62" s="6">
        <v>9.9</v>
      </c>
      <c r="AE62" s="6">
        <v>9.9</v>
      </c>
      <c r="AF62" s="6">
        <v>9.9</v>
      </c>
      <c r="AG62" s="6">
        <v>9.9</v>
      </c>
      <c r="AH62" s="6">
        <v>9.9</v>
      </c>
      <c r="AI62" s="6">
        <v>9.9</v>
      </c>
      <c r="AJ62" s="6">
        <v>9.9</v>
      </c>
      <c r="AK62" s="6">
        <v>9.9</v>
      </c>
      <c r="AL62" s="6">
        <v>9.9</v>
      </c>
      <c r="AM62" s="6">
        <v>9.9</v>
      </c>
      <c r="AN62" s="6">
        <v>9.9</v>
      </c>
      <c r="AO62" s="6">
        <v>9.9</v>
      </c>
      <c r="AP62" s="6">
        <v>9.9</v>
      </c>
      <c r="AQ62" s="6">
        <v>9.9</v>
      </c>
      <c r="AR62" s="6">
        <v>10.471428571429</v>
      </c>
      <c r="AS62" s="6">
        <v>9.9</v>
      </c>
      <c r="AT62" s="6">
        <v>9.9</v>
      </c>
      <c r="AU62" s="6">
        <v>9.9</v>
      </c>
      <c r="AV62" s="6">
        <v>9.9</v>
      </c>
      <c r="AW62" s="6">
        <v>9.9</v>
      </c>
      <c r="AX62" s="6">
        <v>10.471428571429</v>
      </c>
      <c r="AY62" s="6">
        <v>9.9</v>
      </c>
      <c r="AZ62" s="6">
        <v>9.9</v>
      </c>
      <c r="BA62" s="6">
        <v>9.9</v>
      </c>
      <c r="BB62" s="6">
        <v>9.9</v>
      </c>
      <c r="BC62" s="6">
        <v>9.9</v>
      </c>
      <c r="BD62" s="6">
        <v>9.9</v>
      </c>
      <c r="BE62" s="6">
        <v>9.9</v>
      </c>
      <c r="BF62" s="6">
        <v>9.9</v>
      </c>
      <c r="BG62" s="6">
        <v>9.9</v>
      </c>
      <c r="BH62" s="6">
        <v>9.9</v>
      </c>
      <c r="BI62" s="6">
        <v>9.9</v>
      </c>
      <c r="BJ62" s="6">
        <v>9.9</v>
      </c>
      <c r="BK62" s="6">
        <v>9.9</v>
      </c>
      <c r="BL62" s="6">
        <v>9.9</v>
      </c>
      <c r="BM62" s="6">
        <v>9.9</v>
      </c>
      <c r="BN62" s="6">
        <v>9.9</v>
      </c>
      <c r="BO62" s="6">
        <v>9.9</v>
      </c>
      <c r="BP62" s="6">
        <v>9.9</v>
      </c>
      <c r="BQ62" s="6">
        <v>10.471428571429</v>
      </c>
      <c r="BR62" s="6">
        <v>9.9</v>
      </c>
      <c r="BS62" s="6">
        <v>9.9</v>
      </c>
      <c r="BT62" s="6">
        <v>9.9</v>
      </c>
      <c r="BU62" s="6">
        <v>13.9</v>
      </c>
      <c r="BV62" s="6">
        <v>13.9</v>
      </c>
      <c r="BW62" s="6">
        <v>13.9</v>
      </c>
    </row>
    <row r="63" spans="1:75" x14ac:dyDescent="0.3">
      <c r="A63" s="1" t="s">
        <v>87</v>
      </c>
      <c r="B63" s="1" t="s">
        <v>66</v>
      </c>
      <c r="C63" s="5">
        <v>7622300617820</v>
      </c>
      <c r="D63" s="6">
        <v>7.9</v>
      </c>
      <c r="E63" s="6">
        <v>7.9</v>
      </c>
      <c r="F63" s="6">
        <v>7.9</v>
      </c>
      <c r="G63" s="6">
        <v>7.9</v>
      </c>
      <c r="H63" s="6">
        <v>7.9</v>
      </c>
      <c r="I63" s="6">
        <v>7.9</v>
      </c>
      <c r="J63" s="6">
        <v>7.9</v>
      </c>
      <c r="K63" s="6">
        <v>7.9</v>
      </c>
      <c r="L63" s="6">
        <v>7.9</v>
      </c>
      <c r="M63" s="6">
        <v>7.9</v>
      </c>
      <c r="N63" s="6">
        <v>7.9</v>
      </c>
      <c r="O63" s="6">
        <v>7.9</v>
      </c>
      <c r="P63" s="6">
        <v>7.9</v>
      </c>
      <c r="Q63" s="6">
        <v>7.9</v>
      </c>
      <c r="R63" s="6">
        <v>7.9</v>
      </c>
      <c r="S63" s="6">
        <v>7.9</v>
      </c>
      <c r="T63" s="6">
        <v>7.9</v>
      </c>
      <c r="U63" s="6">
        <v>7.9</v>
      </c>
      <c r="V63" s="6">
        <v>7.9</v>
      </c>
      <c r="W63" s="6">
        <v>6.7333333333332996</v>
      </c>
      <c r="X63" s="6">
        <v>6.5</v>
      </c>
      <c r="Y63" s="6">
        <v>6.5</v>
      </c>
      <c r="Z63" s="6">
        <v>6.5</v>
      </c>
      <c r="AA63" s="6">
        <v>6.5</v>
      </c>
      <c r="AB63" s="6">
        <v>6.7</v>
      </c>
      <c r="AC63" s="6">
        <v>6.5</v>
      </c>
      <c r="AD63" s="6">
        <v>6.5</v>
      </c>
      <c r="AE63" s="6">
        <v>6.5</v>
      </c>
      <c r="AF63" s="6">
        <v>6.5</v>
      </c>
      <c r="AG63" s="6">
        <v>6.5</v>
      </c>
      <c r="AH63" s="6">
        <v>6.5</v>
      </c>
      <c r="AI63" s="6">
        <v>6.5</v>
      </c>
      <c r="AJ63" s="6">
        <v>6.5</v>
      </c>
      <c r="AK63" s="6">
        <v>6.5</v>
      </c>
      <c r="AL63" s="6">
        <v>6.5</v>
      </c>
      <c r="AM63" s="6">
        <v>6.5</v>
      </c>
      <c r="AN63" s="6">
        <v>6.5</v>
      </c>
      <c r="AO63" s="6">
        <v>6.5</v>
      </c>
      <c r="AP63" s="6">
        <v>6.7</v>
      </c>
      <c r="AQ63" s="6">
        <v>6.5</v>
      </c>
      <c r="AR63" s="6">
        <v>6.7</v>
      </c>
      <c r="AS63" s="6">
        <v>6.5</v>
      </c>
      <c r="AT63" s="6">
        <v>6.5</v>
      </c>
      <c r="AU63" s="6">
        <v>6.5</v>
      </c>
      <c r="AV63" s="6">
        <v>6.5</v>
      </c>
      <c r="AW63" s="6">
        <v>6.5</v>
      </c>
      <c r="AX63" s="6">
        <v>6.7333333333332996</v>
      </c>
      <c r="AY63" s="6">
        <v>6.5</v>
      </c>
      <c r="AZ63" s="6">
        <v>6.5</v>
      </c>
      <c r="BA63" s="6">
        <v>6.7</v>
      </c>
      <c r="BB63" s="6">
        <v>6.5</v>
      </c>
      <c r="BC63" s="6">
        <v>6.5</v>
      </c>
      <c r="BD63" s="6">
        <v>6.5</v>
      </c>
      <c r="BE63" s="6">
        <v>6.5</v>
      </c>
      <c r="BF63" s="6">
        <v>6.5</v>
      </c>
      <c r="BG63" s="6">
        <v>6.5</v>
      </c>
      <c r="BH63" s="6">
        <v>6.5</v>
      </c>
      <c r="BI63" s="6">
        <v>6.5</v>
      </c>
      <c r="BJ63" s="6">
        <v>6.5</v>
      </c>
      <c r="BK63" s="6">
        <v>6.5</v>
      </c>
      <c r="BL63" s="6">
        <v>6.5</v>
      </c>
      <c r="BM63" s="6">
        <v>6.5</v>
      </c>
      <c r="BN63" s="6">
        <v>6.5</v>
      </c>
      <c r="BO63" s="6">
        <v>6.5</v>
      </c>
      <c r="BP63" s="6">
        <v>6.5</v>
      </c>
      <c r="BQ63" s="6">
        <v>6.7</v>
      </c>
      <c r="BR63" s="6">
        <v>6.5</v>
      </c>
      <c r="BS63" s="6">
        <v>6.5</v>
      </c>
      <c r="BT63" s="6">
        <v>6.5</v>
      </c>
      <c r="BU63" s="6">
        <v>7.9</v>
      </c>
      <c r="BV63" s="6">
        <v>7.9</v>
      </c>
      <c r="BW63" s="6">
        <v>7.9</v>
      </c>
    </row>
    <row r="64" spans="1:75" x14ac:dyDescent="0.3">
      <c r="A64" s="1" t="s">
        <v>87</v>
      </c>
      <c r="B64" s="1" t="s">
        <v>67</v>
      </c>
      <c r="C64" s="5">
        <v>7622201801809</v>
      </c>
      <c r="D64" s="6">
        <v>7.9</v>
      </c>
      <c r="E64" s="6">
        <v>7.9</v>
      </c>
      <c r="F64" s="6">
        <v>7.9</v>
      </c>
      <c r="G64" s="6">
        <v>7.9</v>
      </c>
      <c r="H64" s="6">
        <v>7.9</v>
      </c>
      <c r="I64" s="6">
        <v>7.9</v>
      </c>
      <c r="J64" s="6">
        <v>7.9</v>
      </c>
      <c r="K64" s="6">
        <v>7.9</v>
      </c>
      <c r="L64" s="6">
        <v>7.9</v>
      </c>
      <c r="M64" s="6">
        <v>7.9</v>
      </c>
      <c r="N64" s="6">
        <v>7.9</v>
      </c>
      <c r="O64" s="6">
        <v>7.9</v>
      </c>
      <c r="P64" s="6">
        <v>7.9</v>
      </c>
      <c r="Q64" s="6">
        <v>7.9</v>
      </c>
      <c r="R64" s="6">
        <v>7.9</v>
      </c>
      <c r="S64" s="6">
        <v>7.9</v>
      </c>
      <c r="T64" s="6">
        <v>7.9</v>
      </c>
      <c r="U64" s="6">
        <v>7.9</v>
      </c>
      <c r="V64" s="6">
        <v>7.9</v>
      </c>
      <c r="W64" s="6">
        <v>6.9</v>
      </c>
      <c r="X64" s="6">
        <v>6.5</v>
      </c>
      <c r="Y64" s="6">
        <v>6.5</v>
      </c>
      <c r="Z64" s="6">
        <v>6.5</v>
      </c>
      <c r="AA64" s="6">
        <v>6.5</v>
      </c>
      <c r="AB64" s="6">
        <v>6.5</v>
      </c>
      <c r="AC64" s="6">
        <v>6.5</v>
      </c>
      <c r="AD64" s="6">
        <v>6.5</v>
      </c>
      <c r="AE64" s="6">
        <v>6.5</v>
      </c>
      <c r="AF64" s="6">
        <v>6.5</v>
      </c>
      <c r="AG64" s="6">
        <v>6.5</v>
      </c>
      <c r="AH64" s="6">
        <v>6.5</v>
      </c>
      <c r="AI64" s="6">
        <v>6.5</v>
      </c>
      <c r="AJ64" s="6">
        <v>6.5</v>
      </c>
      <c r="AK64" s="6">
        <v>6.5</v>
      </c>
      <c r="AL64" s="6">
        <v>6.5</v>
      </c>
      <c r="AM64" s="6">
        <v>6.5</v>
      </c>
      <c r="AN64" s="6">
        <v>6.5</v>
      </c>
      <c r="AO64" s="6">
        <v>6.5</v>
      </c>
      <c r="AP64" s="6">
        <v>6.5</v>
      </c>
      <c r="AQ64" s="6">
        <v>6.5</v>
      </c>
      <c r="AR64" s="6">
        <v>6.7</v>
      </c>
      <c r="AS64" s="6">
        <v>6.5</v>
      </c>
      <c r="AT64" s="6">
        <v>6.5</v>
      </c>
      <c r="AU64" s="6">
        <v>6.5</v>
      </c>
      <c r="AV64" s="6">
        <v>6.5</v>
      </c>
      <c r="AW64" s="6">
        <v>6.5</v>
      </c>
      <c r="AX64" s="6">
        <v>6.7</v>
      </c>
      <c r="AY64" s="6">
        <v>6.5</v>
      </c>
      <c r="AZ64" s="6">
        <v>6.5</v>
      </c>
      <c r="BA64" s="6">
        <v>6.5</v>
      </c>
      <c r="BB64" s="6">
        <v>6.5</v>
      </c>
      <c r="BC64" s="6">
        <v>6.5</v>
      </c>
      <c r="BD64" s="6">
        <v>6.7</v>
      </c>
      <c r="BE64" s="6">
        <v>6.5</v>
      </c>
      <c r="BF64" s="6">
        <v>6.5</v>
      </c>
      <c r="BG64" s="6">
        <v>6.5</v>
      </c>
      <c r="BH64" s="6">
        <v>6.5</v>
      </c>
      <c r="BI64" s="6">
        <v>6.5</v>
      </c>
      <c r="BJ64" s="6">
        <v>6.5</v>
      </c>
      <c r="BK64" s="6">
        <v>6.5</v>
      </c>
      <c r="BL64" s="6">
        <v>6.5</v>
      </c>
      <c r="BM64" s="6">
        <v>6.5</v>
      </c>
      <c r="BN64" s="6">
        <v>6.5</v>
      </c>
      <c r="BO64" s="6">
        <v>6.5</v>
      </c>
      <c r="BP64" s="6">
        <v>6.5</v>
      </c>
      <c r="BQ64" s="6">
        <v>6.7</v>
      </c>
      <c r="BR64" s="6">
        <v>6.5</v>
      </c>
      <c r="BS64" s="6">
        <v>6.5</v>
      </c>
      <c r="BT64" s="6">
        <v>6.5</v>
      </c>
      <c r="BU64" s="6">
        <v>7.9</v>
      </c>
      <c r="BV64" s="6">
        <v>7.9</v>
      </c>
      <c r="BW64" s="6">
        <v>7.9</v>
      </c>
    </row>
    <row r="65" spans="1:75" x14ac:dyDescent="0.3">
      <c r="A65" s="1" t="s">
        <v>87</v>
      </c>
      <c r="B65" s="1" t="s">
        <v>68</v>
      </c>
      <c r="C65" s="5">
        <v>7290005201882</v>
      </c>
      <c r="D65" s="6">
        <v>15.9</v>
      </c>
      <c r="E65" s="6">
        <v>15.9</v>
      </c>
      <c r="F65" s="6">
        <v>15.9</v>
      </c>
      <c r="G65" s="6">
        <v>15.9</v>
      </c>
      <c r="H65" s="6">
        <v>15.9</v>
      </c>
      <c r="I65" s="6">
        <v>15.9</v>
      </c>
      <c r="J65" s="6">
        <v>15.9</v>
      </c>
      <c r="K65" s="6">
        <v>15.9</v>
      </c>
      <c r="L65" s="6">
        <v>15.9</v>
      </c>
      <c r="M65" s="6">
        <v>15.9</v>
      </c>
      <c r="N65" s="6">
        <v>15.9</v>
      </c>
      <c r="O65" s="6">
        <v>15.9</v>
      </c>
      <c r="P65" s="6">
        <v>15.9</v>
      </c>
      <c r="Q65" s="6">
        <v>15.9</v>
      </c>
      <c r="R65" s="6">
        <v>15.9</v>
      </c>
      <c r="S65" s="6">
        <v>15.9</v>
      </c>
      <c r="T65" s="6">
        <v>15.9</v>
      </c>
      <c r="U65" s="6">
        <v>15.9</v>
      </c>
      <c r="V65" s="6">
        <v>15.9</v>
      </c>
      <c r="W65" s="6">
        <v>14.9</v>
      </c>
      <c r="X65" s="6">
        <v>14.9</v>
      </c>
      <c r="Y65" s="6">
        <v>14.9</v>
      </c>
      <c r="Z65" s="6">
        <v>14.9</v>
      </c>
      <c r="AA65" s="6">
        <v>11.9</v>
      </c>
      <c r="AB65" s="6">
        <v>11.9</v>
      </c>
      <c r="AC65" s="6">
        <v>11.9</v>
      </c>
      <c r="AD65" s="6">
        <v>11.9</v>
      </c>
      <c r="AE65" s="6">
        <v>11.9</v>
      </c>
      <c r="AF65" s="6">
        <v>11.9</v>
      </c>
      <c r="AG65" s="6">
        <v>11.9</v>
      </c>
      <c r="AH65" s="6">
        <v>11.9</v>
      </c>
      <c r="AI65" s="6">
        <v>11.9</v>
      </c>
      <c r="AJ65" s="6">
        <v>11.9</v>
      </c>
      <c r="AK65" s="6">
        <v>11.9</v>
      </c>
      <c r="AL65" s="6">
        <v>11.9</v>
      </c>
      <c r="AM65" s="6">
        <v>11.9</v>
      </c>
      <c r="AN65" s="6">
        <v>11.9</v>
      </c>
      <c r="AO65" s="6">
        <v>11.9</v>
      </c>
      <c r="AP65" s="6">
        <v>11.9</v>
      </c>
      <c r="AQ65" s="6">
        <v>11.9</v>
      </c>
      <c r="AR65" s="6">
        <v>12.471428571429</v>
      </c>
      <c r="AS65" s="6">
        <v>11.9</v>
      </c>
      <c r="AT65" s="6">
        <v>11.9</v>
      </c>
      <c r="AU65" s="6">
        <v>11.9</v>
      </c>
      <c r="AV65" s="6">
        <v>11.9</v>
      </c>
      <c r="AW65" s="6">
        <v>11.9</v>
      </c>
      <c r="AX65" s="6">
        <v>12.471428571429</v>
      </c>
      <c r="AY65" s="6">
        <v>11.9</v>
      </c>
      <c r="AZ65" s="6">
        <v>11.9</v>
      </c>
      <c r="BA65" s="6">
        <v>15.9</v>
      </c>
      <c r="BB65" s="6">
        <v>15.9</v>
      </c>
      <c r="BC65" s="6">
        <v>15.9</v>
      </c>
      <c r="BD65" s="6">
        <v>15.9</v>
      </c>
      <c r="BE65" s="6">
        <v>15.9</v>
      </c>
      <c r="BF65" s="6">
        <v>15.9</v>
      </c>
      <c r="BG65" s="6">
        <v>15.9</v>
      </c>
      <c r="BH65" s="6">
        <v>15.9</v>
      </c>
      <c r="BI65" s="6">
        <v>15.9</v>
      </c>
      <c r="BJ65" s="6">
        <v>15.33</v>
      </c>
      <c r="BK65" s="6">
        <v>15.04</v>
      </c>
      <c r="BL65" s="6">
        <v>15.04</v>
      </c>
      <c r="BM65" s="6">
        <v>14.9</v>
      </c>
      <c r="BN65" s="6">
        <v>14.9</v>
      </c>
      <c r="BO65" s="6">
        <v>14.9</v>
      </c>
      <c r="BP65" s="6">
        <v>14.9</v>
      </c>
      <c r="BQ65" s="6">
        <v>14.9</v>
      </c>
      <c r="BR65" s="6">
        <v>14.9</v>
      </c>
      <c r="BS65" s="6">
        <v>14.9</v>
      </c>
      <c r="BT65" s="6">
        <v>14.9</v>
      </c>
      <c r="BU65" s="6">
        <v>15.61</v>
      </c>
      <c r="BV65" s="6">
        <v>15.9</v>
      </c>
      <c r="BW65" s="6">
        <v>15.9</v>
      </c>
    </row>
    <row r="66" spans="1:75" x14ac:dyDescent="0.3">
      <c r="A66" s="1" t="s">
        <v>87</v>
      </c>
      <c r="B66" s="1" t="s">
        <v>69</v>
      </c>
      <c r="C66" s="5">
        <v>7290000530024</v>
      </c>
      <c r="D66" s="6">
        <v>60</v>
      </c>
      <c r="E66" s="6">
        <v>60</v>
      </c>
      <c r="F66" s="6">
        <v>60</v>
      </c>
      <c r="G66" s="6">
        <v>60</v>
      </c>
      <c r="H66" s="6">
        <v>60</v>
      </c>
      <c r="I66" s="6">
        <v>60</v>
      </c>
      <c r="J66" s="6">
        <v>60</v>
      </c>
      <c r="K66" s="6">
        <v>60</v>
      </c>
      <c r="L66" s="6">
        <v>60</v>
      </c>
      <c r="M66" s="6">
        <v>60</v>
      </c>
      <c r="N66" s="6">
        <v>60</v>
      </c>
      <c r="O66" s="6">
        <v>60</v>
      </c>
      <c r="P66" s="6">
        <v>60</v>
      </c>
      <c r="Q66" s="6">
        <v>60</v>
      </c>
      <c r="R66" s="6">
        <v>60</v>
      </c>
      <c r="S66" s="6">
        <v>60</v>
      </c>
      <c r="T66" s="6">
        <v>60</v>
      </c>
      <c r="U66" s="6">
        <v>60</v>
      </c>
      <c r="V66" s="6">
        <v>60</v>
      </c>
      <c r="W66" s="6">
        <v>60</v>
      </c>
      <c r="X66" s="6">
        <v>60</v>
      </c>
      <c r="Y66" s="6">
        <v>50</v>
      </c>
      <c r="Z66" s="6">
        <v>50</v>
      </c>
      <c r="AA66" s="6">
        <v>50</v>
      </c>
      <c r="AB66" s="6">
        <v>50</v>
      </c>
      <c r="AC66" s="6">
        <v>50</v>
      </c>
      <c r="AD66" s="6">
        <v>39</v>
      </c>
      <c r="AE66" s="6">
        <v>39</v>
      </c>
      <c r="AF66" s="6">
        <v>39</v>
      </c>
      <c r="AG66" s="6">
        <v>39</v>
      </c>
      <c r="AH66" s="6">
        <v>39</v>
      </c>
      <c r="AI66" s="6">
        <v>39</v>
      </c>
      <c r="AJ66" s="6">
        <v>39</v>
      </c>
      <c r="AK66" s="6">
        <v>39</v>
      </c>
      <c r="AL66" s="6">
        <v>39</v>
      </c>
      <c r="AM66" s="6">
        <v>39</v>
      </c>
      <c r="AN66" s="6">
        <v>39</v>
      </c>
      <c r="AO66" s="6">
        <v>39</v>
      </c>
      <c r="AP66" s="6">
        <v>39</v>
      </c>
      <c r="AQ66" s="6">
        <v>39</v>
      </c>
      <c r="AR66" s="6">
        <v>39</v>
      </c>
      <c r="AS66" s="6">
        <v>39</v>
      </c>
      <c r="AT66" s="6">
        <v>39</v>
      </c>
      <c r="AU66" s="6">
        <v>39</v>
      </c>
      <c r="AV66" s="6">
        <v>39</v>
      </c>
      <c r="AW66" s="6">
        <v>39</v>
      </c>
      <c r="AX66" s="6">
        <v>39</v>
      </c>
      <c r="AY66" s="6">
        <v>39</v>
      </c>
      <c r="AZ66" s="6">
        <v>39</v>
      </c>
      <c r="BA66" s="6">
        <v>55.8</v>
      </c>
      <c r="BB66" s="6">
        <v>60</v>
      </c>
      <c r="BC66" s="6">
        <v>60</v>
      </c>
      <c r="BD66" s="6">
        <v>60</v>
      </c>
      <c r="BE66" s="6">
        <v>60</v>
      </c>
      <c r="BF66" s="6">
        <v>60</v>
      </c>
      <c r="BG66" s="6">
        <v>60</v>
      </c>
      <c r="BH66" s="6">
        <v>60</v>
      </c>
      <c r="BI66" s="6">
        <v>60</v>
      </c>
      <c r="BJ66" s="6">
        <v>60</v>
      </c>
      <c r="BK66" s="6">
        <v>60</v>
      </c>
      <c r="BL66" s="6">
        <v>60</v>
      </c>
      <c r="BM66" s="6">
        <v>60</v>
      </c>
      <c r="BN66" s="6">
        <v>60</v>
      </c>
      <c r="BO66" s="6">
        <v>60</v>
      </c>
      <c r="BP66" s="6">
        <v>60</v>
      </c>
      <c r="BQ66" s="6">
        <v>60</v>
      </c>
      <c r="BR66" s="6">
        <v>60</v>
      </c>
      <c r="BS66" s="6">
        <v>60</v>
      </c>
      <c r="BT66" s="6">
        <v>60</v>
      </c>
      <c r="BU66" s="6">
        <v>60</v>
      </c>
      <c r="BV66" s="6">
        <v>60</v>
      </c>
      <c r="BW66" s="6">
        <v>60</v>
      </c>
    </row>
    <row r="67" spans="1:75" x14ac:dyDescent="0.3">
      <c r="A67" s="1" t="s">
        <v>87</v>
      </c>
      <c r="B67" s="1" t="s">
        <v>70</v>
      </c>
      <c r="C67" s="5">
        <v>7290000534718</v>
      </c>
      <c r="D67" s="6">
        <v>89</v>
      </c>
      <c r="E67" s="6">
        <v>89</v>
      </c>
      <c r="F67" s="6">
        <v>89</v>
      </c>
      <c r="G67" s="6">
        <v>89</v>
      </c>
      <c r="H67" s="6">
        <v>89</v>
      </c>
      <c r="I67" s="6">
        <v>89</v>
      </c>
      <c r="J67" s="6">
        <v>89</v>
      </c>
      <c r="K67" s="6">
        <v>89</v>
      </c>
      <c r="L67" s="6">
        <v>89</v>
      </c>
      <c r="M67" s="6">
        <v>89</v>
      </c>
      <c r="N67" s="6">
        <v>89</v>
      </c>
      <c r="O67" s="6">
        <v>89</v>
      </c>
      <c r="P67" s="6">
        <v>89</v>
      </c>
      <c r="Q67" s="6">
        <v>89</v>
      </c>
      <c r="R67" s="6">
        <v>89</v>
      </c>
      <c r="S67" s="6">
        <v>89</v>
      </c>
      <c r="T67" s="6">
        <v>89</v>
      </c>
      <c r="U67" s="6">
        <v>89</v>
      </c>
      <c r="V67" s="6">
        <v>89</v>
      </c>
      <c r="W67" s="6">
        <v>89</v>
      </c>
      <c r="X67" s="6">
        <v>89</v>
      </c>
      <c r="Y67" s="6">
        <v>85</v>
      </c>
      <c r="Z67" s="6">
        <v>85</v>
      </c>
      <c r="AA67" s="6">
        <v>85</v>
      </c>
      <c r="AB67" s="6">
        <v>85</v>
      </c>
      <c r="AC67" s="6">
        <v>85</v>
      </c>
      <c r="AD67" s="6">
        <v>72</v>
      </c>
      <c r="AE67" s="6">
        <v>72</v>
      </c>
      <c r="AF67" s="6">
        <v>72</v>
      </c>
      <c r="AG67" s="6">
        <v>72</v>
      </c>
      <c r="AH67" s="6">
        <v>72</v>
      </c>
      <c r="AI67" s="6">
        <v>72</v>
      </c>
      <c r="AJ67" s="6">
        <v>72</v>
      </c>
      <c r="AK67" s="6">
        <v>72</v>
      </c>
      <c r="AL67" s="6">
        <v>72</v>
      </c>
      <c r="AM67" s="6">
        <v>72</v>
      </c>
      <c r="AN67" s="6">
        <v>72</v>
      </c>
      <c r="AO67" s="6">
        <v>72</v>
      </c>
      <c r="AP67" s="6">
        <v>72</v>
      </c>
      <c r="AQ67" s="6">
        <v>72</v>
      </c>
      <c r="AR67" s="6">
        <v>72</v>
      </c>
      <c r="AS67" s="6">
        <v>72</v>
      </c>
      <c r="AT67" s="6">
        <v>72</v>
      </c>
      <c r="AU67" s="6">
        <v>72</v>
      </c>
      <c r="AV67" s="6">
        <v>72</v>
      </c>
      <c r="AW67" s="6">
        <v>72</v>
      </c>
      <c r="AX67" s="6">
        <v>72</v>
      </c>
      <c r="AY67" s="6">
        <v>72</v>
      </c>
      <c r="AZ67" s="6">
        <v>72</v>
      </c>
      <c r="BA67" s="6">
        <v>89</v>
      </c>
      <c r="BB67" s="6">
        <v>89</v>
      </c>
      <c r="BC67" s="6">
        <v>89</v>
      </c>
      <c r="BD67" s="6">
        <v>89</v>
      </c>
      <c r="BE67" s="6">
        <v>89</v>
      </c>
      <c r="BF67" s="6">
        <v>89</v>
      </c>
      <c r="BG67" s="6">
        <v>89</v>
      </c>
      <c r="BH67" s="6">
        <v>89</v>
      </c>
      <c r="BI67" s="6">
        <v>89</v>
      </c>
      <c r="BJ67" s="6">
        <v>89</v>
      </c>
      <c r="BK67" s="6">
        <v>89</v>
      </c>
      <c r="BL67" s="6">
        <v>89</v>
      </c>
      <c r="BM67" s="6">
        <v>89</v>
      </c>
      <c r="BN67" s="6">
        <v>89</v>
      </c>
      <c r="BO67" s="6">
        <v>89</v>
      </c>
      <c r="BP67" s="6">
        <v>89</v>
      </c>
      <c r="BQ67" s="6">
        <v>89</v>
      </c>
      <c r="BR67" s="6">
        <v>89</v>
      </c>
      <c r="BS67" s="6">
        <v>89</v>
      </c>
      <c r="BT67" s="6">
        <v>89</v>
      </c>
      <c r="BU67" s="6">
        <v>89</v>
      </c>
      <c r="BV67" s="6">
        <v>89</v>
      </c>
      <c r="BW67" s="6">
        <v>89</v>
      </c>
    </row>
    <row r="68" spans="1:75" x14ac:dyDescent="0.3">
      <c r="A68" s="1" t="s">
        <v>87</v>
      </c>
      <c r="B68" s="1" t="s">
        <v>72</v>
      </c>
      <c r="C68" s="5">
        <v>0</v>
      </c>
      <c r="D68" s="6">
        <v>2.9</v>
      </c>
      <c r="E68" s="6">
        <v>2.9</v>
      </c>
      <c r="F68" s="6">
        <v>2.9</v>
      </c>
      <c r="G68" s="6">
        <v>2.9</v>
      </c>
      <c r="H68" s="6">
        <v>2.9</v>
      </c>
      <c r="I68" s="6">
        <v>2.9</v>
      </c>
      <c r="J68" s="6">
        <v>2.9</v>
      </c>
      <c r="K68" s="6">
        <v>2.9</v>
      </c>
      <c r="L68" s="6">
        <v>2.9</v>
      </c>
      <c r="M68" s="6">
        <v>2.9</v>
      </c>
      <c r="N68" s="6">
        <v>2.9</v>
      </c>
      <c r="O68" s="6">
        <v>2.9</v>
      </c>
      <c r="P68" s="6">
        <v>2.9</v>
      </c>
      <c r="Q68" s="6">
        <v>2.9</v>
      </c>
      <c r="R68" s="6">
        <v>2.9</v>
      </c>
      <c r="S68" s="6">
        <v>2.9</v>
      </c>
      <c r="T68" s="6">
        <v>2.9</v>
      </c>
      <c r="U68" s="6">
        <v>2.9</v>
      </c>
      <c r="V68" s="6">
        <v>2.9</v>
      </c>
      <c r="W68" s="6">
        <v>2.9</v>
      </c>
      <c r="X68" s="6">
        <v>2.9</v>
      </c>
      <c r="Y68" s="6">
        <v>2.9</v>
      </c>
      <c r="Z68" s="6">
        <v>2.9</v>
      </c>
      <c r="AA68" s="6">
        <v>2.9</v>
      </c>
      <c r="AB68" s="6">
        <v>2.9</v>
      </c>
      <c r="AC68" s="6">
        <v>2.9</v>
      </c>
      <c r="AD68" s="6">
        <v>2.9</v>
      </c>
      <c r="AE68" s="6">
        <v>2.9</v>
      </c>
      <c r="AF68" s="6">
        <v>2.9</v>
      </c>
      <c r="AG68" s="6">
        <v>2.9</v>
      </c>
      <c r="AH68" s="6">
        <v>2.9</v>
      </c>
      <c r="AI68" s="6">
        <v>2.9</v>
      </c>
      <c r="AJ68" s="6">
        <v>2.9</v>
      </c>
      <c r="AK68" s="6">
        <v>2.9</v>
      </c>
      <c r="AL68" s="6">
        <v>2.9</v>
      </c>
      <c r="AM68" s="6">
        <v>2.9</v>
      </c>
      <c r="AN68" s="6">
        <v>2.9</v>
      </c>
      <c r="AO68" s="6">
        <v>2.9</v>
      </c>
      <c r="AP68" s="6">
        <v>2.9</v>
      </c>
      <c r="AQ68" s="6">
        <v>2.9</v>
      </c>
      <c r="AR68" s="6">
        <v>2.9</v>
      </c>
      <c r="AS68" s="6">
        <v>4.6100000000000003</v>
      </c>
      <c r="AT68" s="6">
        <v>4.9000000000000004</v>
      </c>
      <c r="AU68" s="6">
        <v>4.9000000000000004</v>
      </c>
      <c r="AV68" s="6">
        <v>4.9000000000000004</v>
      </c>
      <c r="AW68" s="6">
        <v>4.9000000000000004</v>
      </c>
      <c r="AX68" s="6">
        <v>4.9000000000000004</v>
      </c>
      <c r="AY68" s="6">
        <v>4.9000000000000004</v>
      </c>
      <c r="AZ68" s="6">
        <v>4.9000000000000004</v>
      </c>
      <c r="BA68" s="6">
        <v>4.9000000000000004</v>
      </c>
      <c r="BB68" s="6">
        <v>4.9000000000000004</v>
      </c>
      <c r="BC68" s="6">
        <v>4.9000000000000004</v>
      </c>
      <c r="BD68" s="6">
        <v>4.9000000000000004</v>
      </c>
      <c r="BE68" s="6">
        <v>4.9000000000000004</v>
      </c>
      <c r="BF68" s="6">
        <v>4.9000000000000004</v>
      </c>
      <c r="BG68" s="6">
        <v>4.9000000000000004</v>
      </c>
      <c r="BH68" s="6">
        <v>4.9000000000000004</v>
      </c>
      <c r="BI68" s="6">
        <v>4.9000000000000004</v>
      </c>
      <c r="BJ68" s="6">
        <v>4.9000000000000004</v>
      </c>
      <c r="BK68" s="6">
        <v>4.1900000000000004</v>
      </c>
      <c r="BL68" s="6">
        <v>4.1900000000000004</v>
      </c>
      <c r="BM68" s="6">
        <v>3.9</v>
      </c>
      <c r="BN68" s="6">
        <v>3.9</v>
      </c>
      <c r="BO68" s="6">
        <v>3.9</v>
      </c>
      <c r="BP68" s="6">
        <v>3.9</v>
      </c>
      <c r="BQ68" s="6">
        <v>3.9</v>
      </c>
      <c r="BR68" s="6">
        <v>3.9</v>
      </c>
      <c r="BS68" s="6">
        <v>3.9</v>
      </c>
      <c r="BT68" s="6">
        <v>3.9</v>
      </c>
      <c r="BU68" s="6">
        <v>3.9</v>
      </c>
      <c r="BV68" s="6">
        <v>3.9</v>
      </c>
      <c r="BW68" s="6">
        <v>3.9</v>
      </c>
    </row>
    <row r="69" spans="1:75" x14ac:dyDescent="0.3">
      <c r="A69" s="1" t="s">
        <v>87</v>
      </c>
      <c r="B69" s="1" t="s">
        <v>73</v>
      </c>
      <c r="C69" s="5">
        <v>0</v>
      </c>
      <c r="D69" s="6">
        <v>25</v>
      </c>
      <c r="E69" s="6">
        <v>25</v>
      </c>
      <c r="F69" s="6">
        <v>25</v>
      </c>
      <c r="G69" s="6">
        <v>25</v>
      </c>
      <c r="H69" s="6">
        <v>25</v>
      </c>
      <c r="I69" s="6">
        <v>25</v>
      </c>
      <c r="J69" s="6">
        <v>25</v>
      </c>
      <c r="K69" s="6">
        <v>25</v>
      </c>
      <c r="L69" s="6">
        <v>25</v>
      </c>
      <c r="M69" s="6">
        <v>25</v>
      </c>
      <c r="N69" s="6">
        <v>25</v>
      </c>
      <c r="O69" s="6">
        <v>25</v>
      </c>
      <c r="P69" s="6">
        <v>25</v>
      </c>
      <c r="Q69" s="6">
        <v>25</v>
      </c>
      <c r="R69" s="6">
        <v>25</v>
      </c>
      <c r="S69" s="6">
        <v>25</v>
      </c>
      <c r="T69" s="6">
        <v>25</v>
      </c>
      <c r="U69" s="6">
        <v>25</v>
      </c>
      <c r="V69" s="6">
        <v>25</v>
      </c>
      <c r="W69" s="6">
        <v>25</v>
      </c>
      <c r="X69" s="6">
        <v>25</v>
      </c>
      <c r="Y69" s="6">
        <v>29.855714285714001</v>
      </c>
      <c r="Z69" s="6">
        <v>29.855714285714001</v>
      </c>
      <c r="AA69" s="6">
        <v>29.855714285714001</v>
      </c>
      <c r="AB69" s="6">
        <v>29.855714285714001</v>
      </c>
      <c r="AC69" s="6">
        <v>29.855714285714001</v>
      </c>
      <c r="AD69" s="6">
        <v>26.998571428571001</v>
      </c>
      <c r="AE69" s="6">
        <v>26.998571428571001</v>
      </c>
      <c r="AF69" s="6">
        <v>20</v>
      </c>
      <c r="AG69" s="6">
        <v>20</v>
      </c>
      <c r="AH69" s="6">
        <v>20</v>
      </c>
      <c r="AI69" s="6">
        <v>20</v>
      </c>
      <c r="AJ69" s="6">
        <v>20</v>
      </c>
      <c r="AK69" s="6">
        <v>20</v>
      </c>
      <c r="AL69" s="6">
        <v>20</v>
      </c>
      <c r="AM69" s="6">
        <v>20</v>
      </c>
      <c r="AN69" s="6">
        <v>20</v>
      </c>
      <c r="AO69" s="6">
        <v>20</v>
      </c>
      <c r="AP69" s="6">
        <v>20</v>
      </c>
      <c r="AQ69" s="6">
        <v>20</v>
      </c>
      <c r="AR69" s="6">
        <v>21.414285714285999</v>
      </c>
      <c r="AS69" s="6">
        <v>20</v>
      </c>
      <c r="AT69" s="6">
        <v>20</v>
      </c>
      <c r="AU69" s="6">
        <v>20</v>
      </c>
      <c r="AV69" s="6">
        <v>20</v>
      </c>
      <c r="AW69" s="6">
        <v>20</v>
      </c>
      <c r="AX69" s="6">
        <v>21.414285714285999</v>
      </c>
      <c r="AY69" s="6">
        <v>20</v>
      </c>
      <c r="AZ69" s="6">
        <v>20</v>
      </c>
      <c r="BA69" s="6">
        <v>20</v>
      </c>
      <c r="BB69" s="6">
        <v>20</v>
      </c>
      <c r="BC69" s="6">
        <v>20</v>
      </c>
      <c r="BD69" s="6">
        <v>20</v>
      </c>
      <c r="BE69" s="6">
        <v>20</v>
      </c>
      <c r="BF69" s="6">
        <v>20</v>
      </c>
      <c r="BG69" s="6">
        <v>20</v>
      </c>
      <c r="BH69" s="6">
        <v>20</v>
      </c>
      <c r="BI69" s="6">
        <v>20</v>
      </c>
      <c r="BJ69" s="6">
        <v>20</v>
      </c>
      <c r="BK69" s="6">
        <v>20</v>
      </c>
      <c r="BL69" s="6">
        <v>20</v>
      </c>
      <c r="BM69" s="6">
        <v>20</v>
      </c>
      <c r="BN69" s="6">
        <v>20</v>
      </c>
      <c r="BO69" s="6">
        <v>20</v>
      </c>
      <c r="BP69" s="6">
        <v>20</v>
      </c>
      <c r="BQ69" s="6">
        <v>21.414285714285999</v>
      </c>
      <c r="BR69" s="6">
        <v>20</v>
      </c>
      <c r="BS69" s="6">
        <v>20</v>
      </c>
      <c r="BT69" s="6">
        <v>20</v>
      </c>
      <c r="BU69" s="6">
        <v>20</v>
      </c>
      <c r="BV69" s="6">
        <v>20</v>
      </c>
      <c r="BW69" s="6">
        <v>20</v>
      </c>
    </row>
    <row r="70" spans="1:75" x14ac:dyDescent="0.3">
      <c r="A70" s="1" t="s">
        <v>87</v>
      </c>
      <c r="B70" s="1" t="s">
        <v>74</v>
      </c>
      <c r="C70" s="5">
        <v>0</v>
      </c>
      <c r="D70" s="6">
        <v>25</v>
      </c>
      <c r="E70" s="6">
        <v>25</v>
      </c>
      <c r="F70" s="6">
        <v>25</v>
      </c>
      <c r="G70" s="6">
        <v>25</v>
      </c>
      <c r="H70" s="6">
        <v>25</v>
      </c>
      <c r="I70" s="6">
        <v>25</v>
      </c>
      <c r="J70" s="6">
        <v>25</v>
      </c>
      <c r="K70" s="6">
        <v>25</v>
      </c>
      <c r="L70" s="6">
        <v>25</v>
      </c>
      <c r="M70" s="6">
        <v>25</v>
      </c>
      <c r="N70" s="6">
        <v>25</v>
      </c>
      <c r="O70" s="6">
        <v>25</v>
      </c>
      <c r="P70" s="6">
        <v>25</v>
      </c>
      <c r="Q70" s="6">
        <v>25</v>
      </c>
      <c r="R70" s="6">
        <v>25</v>
      </c>
      <c r="S70" s="6">
        <v>25</v>
      </c>
      <c r="T70" s="6">
        <v>25</v>
      </c>
      <c r="U70" s="6">
        <v>25</v>
      </c>
      <c r="V70" s="6">
        <v>25</v>
      </c>
      <c r="W70" s="6">
        <v>25</v>
      </c>
      <c r="X70" s="6">
        <v>25</v>
      </c>
      <c r="Y70" s="6">
        <v>25</v>
      </c>
      <c r="Z70" s="6">
        <v>25</v>
      </c>
      <c r="AA70" s="6">
        <v>25</v>
      </c>
      <c r="AB70" s="6">
        <v>25</v>
      </c>
      <c r="AC70" s="6">
        <v>25</v>
      </c>
      <c r="AD70" s="6">
        <v>25</v>
      </c>
      <c r="AE70" s="6">
        <v>25</v>
      </c>
      <c r="AF70" s="6">
        <v>25</v>
      </c>
      <c r="AG70" s="6">
        <v>25</v>
      </c>
      <c r="AH70" s="6">
        <v>25</v>
      </c>
      <c r="AI70" s="6">
        <v>25</v>
      </c>
      <c r="AJ70" s="6">
        <v>25</v>
      </c>
      <c r="AK70" s="6">
        <v>25</v>
      </c>
      <c r="AL70" s="6">
        <v>25</v>
      </c>
      <c r="AM70" s="6">
        <v>25</v>
      </c>
      <c r="AN70" s="6">
        <v>25</v>
      </c>
      <c r="AO70" s="6">
        <v>25</v>
      </c>
      <c r="AP70" s="6">
        <v>25</v>
      </c>
      <c r="AQ70" s="6">
        <v>25</v>
      </c>
      <c r="AR70" s="6">
        <v>26.414285714285999</v>
      </c>
      <c r="AS70" s="6">
        <v>25</v>
      </c>
      <c r="AT70" s="6">
        <v>25</v>
      </c>
      <c r="AU70" s="6">
        <v>25</v>
      </c>
      <c r="AV70" s="6">
        <v>25</v>
      </c>
      <c r="AW70" s="6">
        <v>25</v>
      </c>
      <c r="AX70" s="6">
        <v>26.414285714285999</v>
      </c>
      <c r="AY70" s="6">
        <v>25</v>
      </c>
      <c r="AZ70" s="6">
        <v>25</v>
      </c>
      <c r="BA70" s="6">
        <v>25</v>
      </c>
      <c r="BB70" s="6">
        <v>25</v>
      </c>
      <c r="BC70" s="6">
        <v>25</v>
      </c>
      <c r="BD70" s="6">
        <v>25</v>
      </c>
      <c r="BE70" s="6">
        <v>25</v>
      </c>
      <c r="BF70" s="6">
        <v>25</v>
      </c>
      <c r="BG70" s="6">
        <v>25</v>
      </c>
      <c r="BH70" s="6">
        <v>25</v>
      </c>
      <c r="BI70" s="6">
        <v>25</v>
      </c>
      <c r="BJ70" s="6">
        <v>25</v>
      </c>
      <c r="BK70" s="6">
        <v>25</v>
      </c>
      <c r="BL70" s="6">
        <v>25</v>
      </c>
      <c r="BM70" s="6">
        <v>25</v>
      </c>
      <c r="BN70" s="6">
        <v>25</v>
      </c>
      <c r="BO70" s="6">
        <v>25</v>
      </c>
      <c r="BP70" s="6">
        <v>25</v>
      </c>
      <c r="BQ70" s="6">
        <v>26.414285714285999</v>
      </c>
      <c r="BR70" s="6">
        <v>25</v>
      </c>
      <c r="BS70" s="6">
        <v>25</v>
      </c>
      <c r="BT70" s="6">
        <v>25</v>
      </c>
      <c r="BU70" s="6">
        <v>25</v>
      </c>
      <c r="BV70" s="6">
        <v>25</v>
      </c>
      <c r="BW70" s="6">
        <v>25</v>
      </c>
    </row>
    <row r="71" spans="1:75" x14ac:dyDescent="0.3">
      <c r="A71" s="1" t="s">
        <v>87</v>
      </c>
      <c r="B71" s="1" t="s">
        <v>75</v>
      </c>
      <c r="C71" s="5">
        <v>0</v>
      </c>
      <c r="D71" s="6">
        <v>29.9</v>
      </c>
      <c r="E71" s="6">
        <v>29.9</v>
      </c>
      <c r="F71" s="6">
        <v>29.9</v>
      </c>
      <c r="G71" s="6">
        <v>29.9</v>
      </c>
      <c r="H71" s="6">
        <v>29.9</v>
      </c>
      <c r="I71" s="6">
        <v>29.9</v>
      </c>
      <c r="J71" s="6">
        <v>29.9</v>
      </c>
      <c r="K71" s="6">
        <v>29.9</v>
      </c>
      <c r="L71" s="6">
        <v>29.9</v>
      </c>
      <c r="M71" s="6">
        <v>29.9</v>
      </c>
      <c r="N71" s="6">
        <v>29.9</v>
      </c>
      <c r="O71" s="6">
        <v>29.9</v>
      </c>
      <c r="P71" s="6">
        <v>29.9</v>
      </c>
      <c r="Q71" s="6">
        <v>29.9</v>
      </c>
      <c r="R71" s="6">
        <v>29.9</v>
      </c>
      <c r="S71" s="6">
        <v>29.9</v>
      </c>
      <c r="T71" s="6">
        <v>29.9</v>
      </c>
      <c r="U71" s="6">
        <v>29.9</v>
      </c>
      <c r="V71" s="6">
        <v>29.9</v>
      </c>
      <c r="W71" s="6">
        <v>29.9</v>
      </c>
      <c r="X71" s="6">
        <v>29.9</v>
      </c>
      <c r="Y71" s="6">
        <v>25.7</v>
      </c>
      <c r="Z71" s="6">
        <v>25</v>
      </c>
      <c r="AA71" s="6">
        <v>25</v>
      </c>
      <c r="AB71" s="6">
        <v>25</v>
      </c>
      <c r="AC71" s="6">
        <v>25</v>
      </c>
      <c r="AD71" s="6">
        <v>25</v>
      </c>
      <c r="AE71" s="6">
        <v>25</v>
      </c>
      <c r="AF71" s="6">
        <v>25</v>
      </c>
      <c r="AG71" s="6">
        <v>25</v>
      </c>
      <c r="AH71" s="6">
        <v>25</v>
      </c>
      <c r="AI71" s="6">
        <v>25</v>
      </c>
      <c r="AJ71" s="6">
        <v>25</v>
      </c>
      <c r="AK71" s="6">
        <v>25</v>
      </c>
      <c r="AL71" s="6">
        <v>25</v>
      </c>
      <c r="AM71" s="6">
        <v>25</v>
      </c>
      <c r="AN71" s="6">
        <v>25</v>
      </c>
      <c r="AO71" s="6">
        <v>25</v>
      </c>
      <c r="AP71" s="6">
        <v>25</v>
      </c>
      <c r="AQ71" s="6">
        <v>25</v>
      </c>
      <c r="AR71" s="6">
        <v>25.7</v>
      </c>
      <c r="AS71" s="6">
        <v>25</v>
      </c>
      <c r="AT71" s="6">
        <v>25</v>
      </c>
      <c r="AU71" s="6">
        <v>25</v>
      </c>
      <c r="AV71" s="6">
        <v>25</v>
      </c>
      <c r="AW71" s="6">
        <v>25</v>
      </c>
      <c r="AX71" s="6">
        <v>25.7</v>
      </c>
      <c r="AY71" s="6">
        <v>25</v>
      </c>
      <c r="AZ71" s="6">
        <v>25</v>
      </c>
      <c r="BA71" s="6">
        <v>25</v>
      </c>
      <c r="BB71" s="6">
        <v>25</v>
      </c>
      <c r="BC71" s="6">
        <v>25</v>
      </c>
      <c r="BD71" s="6">
        <v>25</v>
      </c>
      <c r="BE71" s="6">
        <v>25</v>
      </c>
      <c r="BF71" s="6">
        <v>25</v>
      </c>
      <c r="BG71" s="6">
        <v>25</v>
      </c>
      <c r="BH71" s="6">
        <v>25</v>
      </c>
      <c r="BI71" s="6">
        <v>25</v>
      </c>
      <c r="BJ71" s="6">
        <v>25</v>
      </c>
      <c r="BK71" s="6">
        <v>25</v>
      </c>
      <c r="BL71" s="6">
        <v>25</v>
      </c>
      <c r="BM71" s="6">
        <v>25</v>
      </c>
      <c r="BN71" s="6">
        <v>25</v>
      </c>
      <c r="BO71" s="6">
        <v>25</v>
      </c>
      <c r="BP71" s="6">
        <v>25</v>
      </c>
      <c r="BQ71" s="6">
        <v>25.7</v>
      </c>
      <c r="BR71" s="6">
        <v>25</v>
      </c>
      <c r="BS71" s="6">
        <v>25</v>
      </c>
      <c r="BT71" s="6">
        <v>25</v>
      </c>
      <c r="BU71" s="6">
        <v>29.9</v>
      </c>
      <c r="BV71" s="6">
        <v>29.9</v>
      </c>
      <c r="BW71" s="6">
        <v>29.9</v>
      </c>
    </row>
    <row r="72" spans="1:75" x14ac:dyDescent="0.3">
      <c r="A72" s="1" t="s">
        <v>87</v>
      </c>
      <c r="B72" s="1" t="s">
        <v>76</v>
      </c>
      <c r="C72" s="5">
        <v>0</v>
      </c>
      <c r="D72" s="6">
        <v>5.9</v>
      </c>
      <c r="E72" s="6">
        <v>5.9</v>
      </c>
      <c r="F72" s="6">
        <v>5.9</v>
      </c>
      <c r="G72" s="6">
        <v>5.9</v>
      </c>
      <c r="H72" s="6">
        <v>5.9</v>
      </c>
      <c r="I72" s="6">
        <v>5.9</v>
      </c>
      <c r="J72" s="6">
        <v>5.9</v>
      </c>
      <c r="K72" s="6">
        <v>5.9</v>
      </c>
      <c r="L72" s="6">
        <v>5.9</v>
      </c>
      <c r="M72" s="6">
        <v>5.9</v>
      </c>
      <c r="N72" s="6">
        <v>5.9</v>
      </c>
      <c r="O72" s="6">
        <v>5.9</v>
      </c>
      <c r="P72" s="6">
        <v>5.9</v>
      </c>
      <c r="Q72" s="6">
        <v>5.9</v>
      </c>
      <c r="R72" s="6">
        <v>5.9</v>
      </c>
      <c r="S72" s="6">
        <v>5.9</v>
      </c>
      <c r="T72" s="6">
        <v>5.9</v>
      </c>
      <c r="U72" s="6">
        <v>5.9</v>
      </c>
      <c r="V72" s="6">
        <v>5.9</v>
      </c>
      <c r="W72" s="6">
        <v>5.9</v>
      </c>
      <c r="X72" s="6">
        <v>5.9</v>
      </c>
      <c r="Y72" s="6">
        <v>5.9</v>
      </c>
      <c r="Z72" s="6">
        <v>5.9</v>
      </c>
      <c r="AA72" s="6">
        <v>5.9</v>
      </c>
      <c r="AB72" s="6">
        <v>5.9</v>
      </c>
      <c r="AC72" s="6">
        <v>5.9</v>
      </c>
      <c r="AD72" s="6">
        <v>5.9</v>
      </c>
      <c r="AE72" s="6">
        <v>5.9</v>
      </c>
      <c r="AF72" s="6">
        <v>5.9</v>
      </c>
      <c r="AG72" s="6">
        <v>5.9</v>
      </c>
      <c r="AH72" s="6">
        <v>5.9</v>
      </c>
      <c r="AI72" s="6">
        <v>5.9</v>
      </c>
      <c r="AJ72" s="6">
        <v>5.9</v>
      </c>
      <c r="AK72" s="6">
        <v>5.9</v>
      </c>
      <c r="AL72" s="6">
        <v>5.9</v>
      </c>
      <c r="AM72" s="6">
        <v>5.9</v>
      </c>
      <c r="AN72" s="6">
        <v>5.9</v>
      </c>
      <c r="AO72" s="6">
        <v>5.9</v>
      </c>
      <c r="AP72" s="6">
        <v>5.9</v>
      </c>
      <c r="AQ72" s="6">
        <v>5.9</v>
      </c>
      <c r="AR72" s="6">
        <v>5.9</v>
      </c>
      <c r="AS72" s="6">
        <v>5.9</v>
      </c>
      <c r="AT72" s="6">
        <v>5.9</v>
      </c>
      <c r="AU72" s="6">
        <v>5.9</v>
      </c>
      <c r="AV72" s="6">
        <v>5.9</v>
      </c>
      <c r="AW72" s="6">
        <v>5.9</v>
      </c>
      <c r="AX72" s="6">
        <v>5.9</v>
      </c>
      <c r="AY72" s="6">
        <v>5.9</v>
      </c>
      <c r="AZ72" s="6">
        <v>5.9</v>
      </c>
      <c r="BA72" s="6">
        <v>5.9</v>
      </c>
      <c r="BB72" s="6">
        <v>5.9</v>
      </c>
      <c r="BC72" s="6">
        <v>5.9</v>
      </c>
      <c r="BD72" s="6">
        <v>5.9</v>
      </c>
      <c r="BE72" s="6">
        <v>5.9</v>
      </c>
      <c r="BF72" s="6">
        <v>5.9</v>
      </c>
      <c r="BG72" s="6">
        <v>5.9</v>
      </c>
      <c r="BH72" s="6">
        <v>5.9</v>
      </c>
      <c r="BI72" s="6">
        <v>5.9</v>
      </c>
      <c r="BJ72" s="6">
        <v>5.9</v>
      </c>
      <c r="BK72" s="6">
        <v>5.9</v>
      </c>
      <c r="BL72" s="6">
        <v>5.9</v>
      </c>
      <c r="BM72" s="6">
        <v>5.9</v>
      </c>
      <c r="BN72" s="6">
        <v>5.9</v>
      </c>
      <c r="BO72" s="6">
        <v>5.9</v>
      </c>
      <c r="BP72" s="6">
        <v>5.9</v>
      </c>
      <c r="BQ72" s="6">
        <v>5.9</v>
      </c>
      <c r="BR72" s="6">
        <v>5.9</v>
      </c>
      <c r="BS72" s="6">
        <v>5.9</v>
      </c>
      <c r="BT72" s="6">
        <v>5.9</v>
      </c>
      <c r="BU72" s="6">
        <v>5.9</v>
      </c>
      <c r="BV72" s="6">
        <v>5.9</v>
      </c>
      <c r="BW72" s="6">
        <v>7.33</v>
      </c>
    </row>
    <row r="73" spans="1:75" x14ac:dyDescent="0.3">
      <c r="A73" s="1" t="s">
        <v>87</v>
      </c>
      <c r="B73" s="1" t="s">
        <v>77</v>
      </c>
      <c r="C73" s="5">
        <v>0</v>
      </c>
      <c r="D73" s="6">
        <v>5.61</v>
      </c>
      <c r="E73" s="6">
        <v>5.61</v>
      </c>
      <c r="F73" s="6">
        <v>5.61</v>
      </c>
      <c r="G73" s="6">
        <v>5.61</v>
      </c>
      <c r="H73" s="6">
        <v>5.61</v>
      </c>
      <c r="I73" s="6">
        <v>5.61</v>
      </c>
      <c r="J73" s="6">
        <v>5.61</v>
      </c>
      <c r="K73" s="6">
        <v>5.61</v>
      </c>
      <c r="L73" s="6">
        <v>5.61</v>
      </c>
      <c r="M73" s="6">
        <v>5.61</v>
      </c>
      <c r="N73" s="6">
        <v>5.61</v>
      </c>
      <c r="O73" s="6">
        <v>5.61</v>
      </c>
      <c r="P73" s="6">
        <v>5.61</v>
      </c>
      <c r="Q73" s="6">
        <v>5.61</v>
      </c>
      <c r="R73" s="6">
        <v>5.61</v>
      </c>
      <c r="S73" s="6">
        <v>5.61</v>
      </c>
      <c r="T73" s="6">
        <v>5.61</v>
      </c>
      <c r="U73" s="6">
        <v>5.61</v>
      </c>
      <c r="V73" s="6">
        <v>5.61</v>
      </c>
      <c r="W73" s="6">
        <v>5.61</v>
      </c>
      <c r="X73" s="6">
        <v>5.61</v>
      </c>
      <c r="Y73" s="6">
        <v>6.76</v>
      </c>
      <c r="Z73" s="6">
        <v>7.9</v>
      </c>
      <c r="AA73" s="6">
        <v>7.9</v>
      </c>
      <c r="AB73" s="6">
        <v>7.9</v>
      </c>
      <c r="AC73" s="6">
        <v>7.9</v>
      </c>
      <c r="AD73" s="6">
        <v>3.9</v>
      </c>
      <c r="AE73" s="6">
        <v>3.9</v>
      </c>
      <c r="AF73" s="6">
        <v>3.9</v>
      </c>
      <c r="AG73" s="6">
        <v>3.9</v>
      </c>
      <c r="AH73" s="6">
        <v>5.9</v>
      </c>
      <c r="AI73" s="6">
        <v>4.47</v>
      </c>
      <c r="AJ73" s="6">
        <v>4.47</v>
      </c>
      <c r="AK73" s="6">
        <v>3.9</v>
      </c>
      <c r="AL73" s="6">
        <v>3.9</v>
      </c>
      <c r="AM73" s="6">
        <v>5.61</v>
      </c>
      <c r="AN73" s="6">
        <v>7.9</v>
      </c>
      <c r="AO73" s="6">
        <v>7.9</v>
      </c>
      <c r="AP73" s="6">
        <v>7.9</v>
      </c>
      <c r="AQ73" s="6">
        <v>7.9</v>
      </c>
      <c r="AR73" s="6">
        <v>7.9</v>
      </c>
      <c r="AS73" s="6">
        <v>7.9</v>
      </c>
      <c r="AT73" s="6">
        <v>7.9</v>
      </c>
      <c r="AU73" s="6">
        <v>7.9</v>
      </c>
      <c r="AV73" s="6">
        <v>7.9</v>
      </c>
      <c r="AW73" s="6">
        <v>7.9</v>
      </c>
      <c r="AX73" s="6">
        <v>7.9</v>
      </c>
      <c r="AY73" s="6">
        <v>7.9</v>
      </c>
      <c r="AZ73" s="6">
        <v>7.9</v>
      </c>
      <c r="BA73" s="6">
        <v>7.9</v>
      </c>
      <c r="BB73" s="6">
        <v>7.9</v>
      </c>
      <c r="BC73" s="6">
        <v>7.9</v>
      </c>
      <c r="BD73" s="6">
        <v>7.9</v>
      </c>
      <c r="BE73" s="6">
        <v>7.9</v>
      </c>
      <c r="BF73" s="6">
        <v>7.9</v>
      </c>
      <c r="BG73" s="6">
        <v>7.9</v>
      </c>
      <c r="BH73" s="6">
        <v>5.9</v>
      </c>
      <c r="BI73" s="6">
        <v>5.9</v>
      </c>
      <c r="BJ73" s="6">
        <v>5.9</v>
      </c>
      <c r="BK73" s="6">
        <v>5.9</v>
      </c>
      <c r="BL73" s="6">
        <v>5.9</v>
      </c>
      <c r="BM73" s="6">
        <v>5.9</v>
      </c>
      <c r="BN73" s="6">
        <v>5.9</v>
      </c>
      <c r="BO73" s="6">
        <v>5.9</v>
      </c>
      <c r="BP73" s="6">
        <v>5.9</v>
      </c>
      <c r="BQ73" s="6">
        <v>5.9</v>
      </c>
      <c r="BR73" s="6">
        <v>5.9</v>
      </c>
      <c r="BS73" s="6">
        <v>5.9</v>
      </c>
      <c r="BT73" s="6">
        <v>5.9</v>
      </c>
      <c r="BU73" s="6">
        <v>5.9</v>
      </c>
      <c r="BV73" s="6">
        <v>5.9</v>
      </c>
      <c r="BW73" s="6">
        <v>7.9</v>
      </c>
    </row>
    <row r="74" spans="1:75" x14ac:dyDescent="0.3">
      <c r="A74" s="1" t="s">
        <v>87</v>
      </c>
      <c r="B74" s="1" t="s">
        <v>78</v>
      </c>
      <c r="C74" s="5">
        <v>0</v>
      </c>
      <c r="D74" s="6">
        <v>2.9</v>
      </c>
      <c r="E74" s="6">
        <v>2.9</v>
      </c>
      <c r="F74" s="6">
        <v>2.9</v>
      </c>
      <c r="G74" s="6">
        <v>2.9</v>
      </c>
      <c r="H74" s="6">
        <v>3.33</v>
      </c>
      <c r="I74" s="6">
        <v>3.33</v>
      </c>
      <c r="J74" s="6">
        <v>3.33</v>
      </c>
      <c r="K74" s="6">
        <v>3.33</v>
      </c>
      <c r="L74" s="6">
        <v>3.33</v>
      </c>
      <c r="M74" s="6">
        <v>3.33</v>
      </c>
      <c r="N74" s="6">
        <v>3.33</v>
      </c>
      <c r="O74" s="6">
        <v>3.33</v>
      </c>
      <c r="P74" s="6">
        <v>3.33</v>
      </c>
      <c r="Q74" s="6">
        <v>5.9</v>
      </c>
      <c r="R74" s="6">
        <v>5.9</v>
      </c>
      <c r="S74" s="6">
        <v>5.9</v>
      </c>
      <c r="T74" s="6">
        <v>5.9</v>
      </c>
      <c r="U74" s="6">
        <v>5.9</v>
      </c>
      <c r="V74" s="6">
        <v>5.9</v>
      </c>
      <c r="W74" s="6">
        <v>5.9</v>
      </c>
      <c r="X74" s="6">
        <v>5.9</v>
      </c>
      <c r="Y74" s="6">
        <v>5.9</v>
      </c>
      <c r="Z74" s="6">
        <v>5.9</v>
      </c>
      <c r="AA74" s="6">
        <v>5.9</v>
      </c>
      <c r="AB74" s="6">
        <v>5.9</v>
      </c>
      <c r="AC74" s="6">
        <v>5.9</v>
      </c>
      <c r="AD74" s="6">
        <v>3.9</v>
      </c>
      <c r="AE74" s="6">
        <v>3.9</v>
      </c>
      <c r="AF74" s="6">
        <v>3.9</v>
      </c>
      <c r="AG74" s="6">
        <v>3.9</v>
      </c>
      <c r="AH74" s="6">
        <v>5.9</v>
      </c>
      <c r="AI74" s="6">
        <v>4.1900000000000004</v>
      </c>
      <c r="AJ74" s="6">
        <v>4.1900000000000004</v>
      </c>
      <c r="AK74" s="6">
        <v>3.9</v>
      </c>
      <c r="AL74" s="6">
        <v>3.9</v>
      </c>
      <c r="AM74" s="6">
        <v>5.61</v>
      </c>
      <c r="AN74" s="6">
        <v>5.9</v>
      </c>
      <c r="AO74" s="6">
        <v>5.9</v>
      </c>
      <c r="AP74" s="6">
        <v>5.9</v>
      </c>
      <c r="AQ74" s="6">
        <v>5.9</v>
      </c>
      <c r="AR74" s="6">
        <v>5.9</v>
      </c>
      <c r="AS74" s="6">
        <v>5.9</v>
      </c>
      <c r="AT74" s="6">
        <v>5.9</v>
      </c>
      <c r="AU74" s="6">
        <v>5.9</v>
      </c>
      <c r="AV74" s="6">
        <v>5.9</v>
      </c>
      <c r="AW74" s="6">
        <v>5.9</v>
      </c>
      <c r="AX74" s="6">
        <v>5.9</v>
      </c>
      <c r="AY74" s="6">
        <v>5.9</v>
      </c>
      <c r="AZ74" s="6">
        <v>5.9</v>
      </c>
      <c r="BA74" s="6">
        <v>5.9</v>
      </c>
      <c r="BB74" s="6">
        <v>5.9</v>
      </c>
      <c r="BC74" s="6">
        <v>5.9</v>
      </c>
      <c r="BD74" s="6">
        <v>5.9</v>
      </c>
      <c r="BE74" s="6">
        <v>5.9</v>
      </c>
      <c r="BF74" s="6">
        <v>5.9</v>
      </c>
      <c r="BG74" s="6">
        <v>5.9</v>
      </c>
      <c r="BH74" s="6">
        <v>5.9</v>
      </c>
      <c r="BI74" s="6">
        <v>5.9</v>
      </c>
      <c r="BJ74" s="6">
        <v>5.9</v>
      </c>
      <c r="BK74" s="6">
        <v>5.9</v>
      </c>
      <c r="BL74" s="6">
        <v>5.9</v>
      </c>
      <c r="BM74" s="6">
        <v>5.9</v>
      </c>
      <c r="BN74" s="6">
        <v>5.9</v>
      </c>
      <c r="BO74" s="6">
        <v>5.9</v>
      </c>
      <c r="BP74" s="6">
        <v>5.9</v>
      </c>
      <c r="BQ74" s="6">
        <v>5.9</v>
      </c>
      <c r="BR74" s="6">
        <v>5.9</v>
      </c>
      <c r="BS74" s="6">
        <v>5.9</v>
      </c>
      <c r="BT74" s="6">
        <v>5.9</v>
      </c>
      <c r="BU74" s="6">
        <v>5.9</v>
      </c>
      <c r="BV74" s="6">
        <v>5.9</v>
      </c>
      <c r="BW74" s="6">
        <v>5.9</v>
      </c>
    </row>
    <row r="75" spans="1:75" x14ac:dyDescent="0.3">
      <c r="A75" s="1" t="s">
        <v>87</v>
      </c>
      <c r="B75" s="1" t="s">
        <v>79</v>
      </c>
      <c r="C75" s="5">
        <v>0</v>
      </c>
      <c r="D75" s="6">
        <v>10.33</v>
      </c>
      <c r="E75" s="6">
        <v>9.9</v>
      </c>
      <c r="F75" s="6">
        <v>9.9</v>
      </c>
      <c r="G75" s="6">
        <v>9.9</v>
      </c>
      <c r="H75" s="6">
        <v>9.9</v>
      </c>
      <c r="I75" s="6">
        <v>7.9</v>
      </c>
      <c r="J75" s="6">
        <v>7.9</v>
      </c>
      <c r="K75" s="6">
        <v>7.9</v>
      </c>
      <c r="L75" s="6">
        <v>7.9</v>
      </c>
      <c r="M75" s="6">
        <v>7.9</v>
      </c>
      <c r="N75" s="6">
        <v>7.9</v>
      </c>
      <c r="O75" s="6">
        <v>7.9</v>
      </c>
      <c r="P75" s="6">
        <v>7.9</v>
      </c>
      <c r="Q75" s="6">
        <v>5.9</v>
      </c>
      <c r="R75" s="6">
        <v>5.9</v>
      </c>
      <c r="S75" s="6">
        <v>5.9</v>
      </c>
      <c r="T75" s="6">
        <v>5.9</v>
      </c>
      <c r="U75" s="6">
        <v>5.9</v>
      </c>
      <c r="V75" s="6">
        <v>5.9</v>
      </c>
      <c r="W75" s="6">
        <v>5.9</v>
      </c>
      <c r="X75" s="6">
        <v>7.9</v>
      </c>
      <c r="Y75" s="6">
        <v>7.9</v>
      </c>
      <c r="Z75" s="6">
        <v>9.61</v>
      </c>
      <c r="AA75" s="6">
        <v>9.9</v>
      </c>
      <c r="AB75" s="6">
        <v>9.9</v>
      </c>
      <c r="AC75" s="6">
        <v>9.9</v>
      </c>
      <c r="AD75" s="6">
        <v>9.9</v>
      </c>
      <c r="AE75" s="6">
        <v>9.9</v>
      </c>
      <c r="AF75" s="6">
        <v>9.9</v>
      </c>
      <c r="AG75" s="6">
        <v>9.9</v>
      </c>
      <c r="AH75" s="6">
        <v>9.9</v>
      </c>
      <c r="AI75" s="6">
        <v>9.9</v>
      </c>
      <c r="AJ75" s="6">
        <v>9.9</v>
      </c>
      <c r="AK75" s="6">
        <v>9.9</v>
      </c>
      <c r="AL75" s="6">
        <v>9.9</v>
      </c>
      <c r="AM75" s="6">
        <v>9.9</v>
      </c>
      <c r="AN75" s="6">
        <v>9.9</v>
      </c>
      <c r="AO75" s="6">
        <v>9.9</v>
      </c>
      <c r="AP75" s="6">
        <v>9.9</v>
      </c>
      <c r="AQ75" s="6">
        <v>9.9</v>
      </c>
      <c r="AR75" s="6">
        <v>9.9</v>
      </c>
      <c r="AS75" s="6">
        <v>9.9</v>
      </c>
      <c r="AT75" s="6">
        <v>9.9</v>
      </c>
      <c r="AU75" s="6">
        <v>9.9</v>
      </c>
      <c r="AV75" s="6">
        <v>9.9</v>
      </c>
      <c r="AW75" s="6">
        <v>9.9</v>
      </c>
      <c r="AX75" s="6">
        <v>9.9</v>
      </c>
      <c r="AY75" s="6">
        <v>9.9</v>
      </c>
      <c r="AZ75" s="6">
        <v>9.9</v>
      </c>
      <c r="BA75" s="6">
        <v>9.9</v>
      </c>
      <c r="BB75" s="6">
        <v>9.9</v>
      </c>
      <c r="BC75" s="6">
        <v>9.9</v>
      </c>
      <c r="BD75" s="6">
        <v>9.9</v>
      </c>
      <c r="BE75" s="6">
        <v>9.9</v>
      </c>
      <c r="BF75" s="6">
        <v>9.9</v>
      </c>
      <c r="BG75" s="6">
        <v>9.9</v>
      </c>
      <c r="BH75" s="6">
        <v>9.9</v>
      </c>
      <c r="BI75" s="6">
        <v>9.9</v>
      </c>
      <c r="BJ75" s="6">
        <v>9.9</v>
      </c>
      <c r="BK75" s="6">
        <v>9.9</v>
      </c>
      <c r="BL75" s="6">
        <v>9.9</v>
      </c>
      <c r="BM75" s="6">
        <v>9.9</v>
      </c>
      <c r="BN75" s="6">
        <v>9.9</v>
      </c>
      <c r="BO75" s="6">
        <v>12.9</v>
      </c>
      <c r="BP75" s="6">
        <v>12.9</v>
      </c>
      <c r="BQ75" s="6">
        <v>12.9</v>
      </c>
      <c r="BR75" s="6">
        <v>12.9</v>
      </c>
      <c r="BS75" s="6">
        <v>12.9</v>
      </c>
      <c r="BT75" s="6">
        <v>12.9</v>
      </c>
      <c r="BU75" s="6">
        <v>12.9</v>
      </c>
      <c r="BV75" s="6">
        <v>12.9</v>
      </c>
      <c r="BW75" s="6">
        <v>12.9</v>
      </c>
    </row>
    <row r="76" spans="1:75" x14ac:dyDescent="0.3">
      <c r="A76" s="1" t="s">
        <v>87</v>
      </c>
      <c r="B76" s="1" t="s">
        <v>80</v>
      </c>
      <c r="C76" s="5">
        <v>0</v>
      </c>
      <c r="D76" s="6">
        <v>3.76</v>
      </c>
      <c r="E76" s="6">
        <v>3.76</v>
      </c>
      <c r="F76" s="6">
        <v>3.76</v>
      </c>
      <c r="G76" s="6">
        <v>3.76</v>
      </c>
      <c r="H76" s="6">
        <v>3.76</v>
      </c>
      <c r="I76" s="6">
        <v>3.76</v>
      </c>
      <c r="J76" s="6">
        <v>3.76</v>
      </c>
      <c r="K76" s="6">
        <v>3.76</v>
      </c>
      <c r="L76" s="6">
        <v>3.76</v>
      </c>
      <c r="M76" s="6">
        <v>3.76</v>
      </c>
      <c r="N76" s="6">
        <v>3.76</v>
      </c>
      <c r="O76" s="6">
        <v>3.76</v>
      </c>
      <c r="P76" s="6">
        <v>3.76</v>
      </c>
      <c r="Q76" s="6">
        <v>2.9</v>
      </c>
      <c r="R76" s="6">
        <v>2.9</v>
      </c>
      <c r="S76" s="6">
        <v>2.9</v>
      </c>
      <c r="T76" s="6">
        <v>2.9</v>
      </c>
      <c r="U76" s="6">
        <v>2.9</v>
      </c>
      <c r="V76" s="6">
        <v>2.9</v>
      </c>
      <c r="W76" s="6">
        <v>2.9</v>
      </c>
      <c r="X76" s="6">
        <v>2.9</v>
      </c>
      <c r="Y76" s="6">
        <v>2.9</v>
      </c>
      <c r="Z76" s="6">
        <v>2.9</v>
      </c>
      <c r="AA76" s="6">
        <v>2.9</v>
      </c>
      <c r="AB76" s="6">
        <v>2.9</v>
      </c>
      <c r="AC76" s="6">
        <v>2.9</v>
      </c>
      <c r="AD76" s="6">
        <v>2.9</v>
      </c>
      <c r="AE76" s="6">
        <v>2.9</v>
      </c>
      <c r="AF76" s="6">
        <v>2.9</v>
      </c>
      <c r="AG76" s="6">
        <v>2.9</v>
      </c>
      <c r="AH76" s="6">
        <v>2.9</v>
      </c>
      <c r="AI76" s="6">
        <v>2.9</v>
      </c>
      <c r="AJ76" s="6">
        <v>2.9</v>
      </c>
      <c r="AK76" s="6">
        <v>2.9</v>
      </c>
      <c r="AL76" s="6">
        <v>2.9</v>
      </c>
      <c r="AM76" s="6">
        <v>2.9</v>
      </c>
      <c r="AN76" s="6">
        <v>2.9</v>
      </c>
      <c r="AO76" s="6">
        <v>2.9</v>
      </c>
      <c r="AP76" s="6">
        <v>2.9</v>
      </c>
      <c r="AQ76" s="6">
        <v>2.9</v>
      </c>
      <c r="AR76" s="6">
        <v>2.9</v>
      </c>
      <c r="AS76" s="6">
        <v>3.9</v>
      </c>
      <c r="AT76" s="6">
        <v>3.9</v>
      </c>
      <c r="AU76" s="6">
        <v>3.9</v>
      </c>
      <c r="AV76" s="6">
        <v>3.9</v>
      </c>
      <c r="AW76" s="6">
        <v>3.9</v>
      </c>
      <c r="AX76" s="6">
        <v>3.9</v>
      </c>
      <c r="AY76" s="6">
        <v>3.9</v>
      </c>
      <c r="AZ76" s="6">
        <v>3.9</v>
      </c>
      <c r="BA76" s="6">
        <v>3.9</v>
      </c>
      <c r="BB76" s="6">
        <v>3.9</v>
      </c>
      <c r="BC76" s="6">
        <v>3.9</v>
      </c>
      <c r="BD76" s="6">
        <v>3.9</v>
      </c>
      <c r="BE76" s="6">
        <v>3.9</v>
      </c>
      <c r="BF76" s="6">
        <v>3.9</v>
      </c>
      <c r="BG76" s="6">
        <v>3.9</v>
      </c>
      <c r="BH76" s="6">
        <v>4.9000000000000004</v>
      </c>
      <c r="BI76" s="6">
        <v>4.9000000000000004</v>
      </c>
      <c r="BJ76" s="6">
        <v>4.9000000000000004</v>
      </c>
      <c r="BK76" s="6">
        <v>4.9000000000000004</v>
      </c>
      <c r="BL76" s="6">
        <v>4.9000000000000004</v>
      </c>
      <c r="BM76" s="6">
        <v>4.9000000000000004</v>
      </c>
      <c r="BN76" s="6">
        <v>4.9000000000000004</v>
      </c>
      <c r="BO76" s="6">
        <v>4.9000000000000004</v>
      </c>
      <c r="BP76" s="6">
        <v>4.9000000000000004</v>
      </c>
      <c r="BQ76" s="6">
        <v>4.9000000000000004</v>
      </c>
      <c r="BR76" s="6">
        <v>4.9000000000000004</v>
      </c>
      <c r="BS76" s="6">
        <v>4.9000000000000004</v>
      </c>
      <c r="BT76" s="6">
        <v>4.9000000000000004</v>
      </c>
      <c r="BU76" s="6">
        <v>4.9000000000000004</v>
      </c>
      <c r="BV76" s="6">
        <v>4.9000000000000004</v>
      </c>
      <c r="BW76" s="6">
        <v>4.9000000000000004</v>
      </c>
    </row>
    <row r="77" spans="1:75" x14ac:dyDescent="0.3">
      <c r="A77" s="1" t="s">
        <v>87</v>
      </c>
      <c r="B77" s="1" t="s">
        <v>81</v>
      </c>
      <c r="C77" s="5">
        <v>0</v>
      </c>
      <c r="D77" s="6">
        <v>3.9</v>
      </c>
      <c r="E77" s="6">
        <v>3.9</v>
      </c>
      <c r="F77" s="6">
        <v>3.9</v>
      </c>
      <c r="G77" s="6">
        <v>3.9</v>
      </c>
      <c r="H77" s="6">
        <v>3.9</v>
      </c>
      <c r="I77" s="6">
        <v>3.9</v>
      </c>
      <c r="J77" s="6">
        <v>3.9</v>
      </c>
      <c r="K77" s="6">
        <v>3.9</v>
      </c>
      <c r="L77" s="6">
        <v>3.9</v>
      </c>
      <c r="M77" s="6">
        <v>3.9</v>
      </c>
      <c r="N77" s="6">
        <v>3.9</v>
      </c>
      <c r="O77" s="6">
        <v>3.9</v>
      </c>
      <c r="P77" s="6">
        <v>3.9</v>
      </c>
      <c r="Q77" s="6">
        <v>3.9</v>
      </c>
      <c r="R77" s="6">
        <v>3.9</v>
      </c>
      <c r="S77" s="6">
        <v>3.9</v>
      </c>
      <c r="T77" s="6">
        <v>3.9</v>
      </c>
      <c r="U77" s="6">
        <v>3.9</v>
      </c>
      <c r="V77" s="6">
        <v>3.9</v>
      </c>
      <c r="W77" s="6">
        <v>3.9</v>
      </c>
      <c r="X77" s="6">
        <v>3.9</v>
      </c>
      <c r="Y77" s="6">
        <v>3.9</v>
      </c>
      <c r="Z77" s="6">
        <v>3.9</v>
      </c>
      <c r="AA77" s="6">
        <v>3.9</v>
      </c>
      <c r="AB77" s="6">
        <v>3.9</v>
      </c>
      <c r="AC77" s="6">
        <v>3.9</v>
      </c>
      <c r="AD77" s="6">
        <v>3.9</v>
      </c>
      <c r="AE77" s="6">
        <v>3.9</v>
      </c>
      <c r="AF77" s="6">
        <v>3.9</v>
      </c>
      <c r="AG77" s="6">
        <v>3.9</v>
      </c>
      <c r="AH77" s="6">
        <v>3.9</v>
      </c>
      <c r="AI77" s="6">
        <v>3.9</v>
      </c>
      <c r="AJ77" s="6">
        <v>3.9</v>
      </c>
      <c r="AK77" s="6">
        <v>3.9</v>
      </c>
      <c r="AL77" s="6">
        <v>3.9</v>
      </c>
      <c r="AM77" s="6">
        <v>3.9</v>
      </c>
      <c r="AN77" s="6">
        <v>3.9</v>
      </c>
      <c r="AO77" s="6">
        <v>3.9</v>
      </c>
      <c r="AP77" s="6">
        <v>3.9</v>
      </c>
      <c r="AQ77" s="6">
        <v>3.9</v>
      </c>
      <c r="AR77" s="6">
        <v>3.9</v>
      </c>
      <c r="AS77" s="6">
        <v>3.9</v>
      </c>
      <c r="AT77" s="6">
        <v>3.9</v>
      </c>
      <c r="AU77" s="6">
        <v>3.9</v>
      </c>
      <c r="AV77" s="6">
        <v>3.9</v>
      </c>
      <c r="AW77" s="6">
        <v>3.9</v>
      </c>
      <c r="AX77" s="6">
        <v>3.9</v>
      </c>
      <c r="AY77" s="6">
        <v>3.9</v>
      </c>
      <c r="AZ77" s="6">
        <v>3.9</v>
      </c>
      <c r="BA77" s="6">
        <v>3.9</v>
      </c>
      <c r="BB77" s="6">
        <v>3.9</v>
      </c>
      <c r="BC77" s="6">
        <v>3.9</v>
      </c>
      <c r="BD77" s="6">
        <v>3.9</v>
      </c>
      <c r="BE77" s="6">
        <v>3.9</v>
      </c>
      <c r="BF77" s="6">
        <v>3.9</v>
      </c>
      <c r="BG77" s="6">
        <v>3.9</v>
      </c>
      <c r="BH77" s="6">
        <v>3.9</v>
      </c>
      <c r="BI77" s="6">
        <v>3.9</v>
      </c>
      <c r="BJ77" s="6">
        <v>3.9</v>
      </c>
      <c r="BK77" s="6">
        <v>3.9</v>
      </c>
      <c r="BL77" s="6">
        <v>3.9</v>
      </c>
      <c r="BM77" s="6">
        <v>3.9</v>
      </c>
      <c r="BN77" s="6">
        <v>3.9</v>
      </c>
      <c r="BO77" s="6">
        <v>3.9</v>
      </c>
      <c r="BP77" s="6">
        <v>3.9</v>
      </c>
      <c r="BQ77" s="6">
        <v>3.9</v>
      </c>
      <c r="BR77" s="6">
        <v>3.9</v>
      </c>
      <c r="BS77" s="6">
        <v>3.9</v>
      </c>
      <c r="BT77" s="6">
        <v>3.9</v>
      </c>
      <c r="BU77" s="6">
        <v>3.9</v>
      </c>
      <c r="BV77" s="6">
        <v>3.9</v>
      </c>
      <c r="BW77" s="6">
        <v>3.9</v>
      </c>
    </row>
    <row r="78" spans="1:75" x14ac:dyDescent="0.3">
      <c r="A78" s="1" t="s">
        <v>87</v>
      </c>
      <c r="B78" s="1" t="s">
        <v>82</v>
      </c>
      <c r="C78" s="5">
        <v>0</v>
      </c>
      <c r="D78" s="6">
        <v>11.9</v>
      </c>
      <c r="E78" s="6">
        <v>11.9</v>
      </c>
      <c r="F78" s="6">
        <v>11.9</v>
      </c>
      <c r="G78" s="6">
        <v>11.9</v>
      </c>
      <c r="H78" s="6">
        <v>11.9</v>
      </c>
      <c r="I78" s="6">
        <v>11.9</v>
      </c>
      <c r="J78" s="6">
        <v>11.9</v>
      </c>
      <c r="K78" s="6">
        <v>11.9</v>
      </c>
      <c r="L78" s="6">
        <v>11.9</v>
      </c>
      <c r="M78" s="6">
        <v>11.9</v>
      </c>
      <c r="N78" s="6">
        <v>11.9</v>
      </c>
      <c r="O78" s="6">
        <v>11.9</v>
      </c>
      <c r="P78" s="6">
        <v>9.9</v>
      </c>
      <c r="Q78" s="6">
        <v>9.9</v>
      </c>
      <c r="R78" s="6">
        <v>9.9</v>
      </c>
      <c r="S78" s="6">
        <v>9.9</v>
      </c>
      <c r="T78" s="6">
        <v>9.9</v>
      </c>
      <c r="U78" s="6">
        <v>9.9</v>
      </c>
      <c r="V78" s="6">
        <v>9.9</v>
      </c>
      <c r="W78" s="6">
        <v>9.9</v>
      </c>
      <c r="X78" s="6">
        <v>9.9</v>
      </c>
      <c r="Y78" s="6">
        <v>9.9</v>
      </c>
      <c r="Z78" s="6">
        <v>9.9</v>
      </c>
      <c r="AA78" s="6">
        <v>9.9</v>
      </c>
      <c r="AB78" s="6">
        <v>9.9</v>
      </c>
      <c r="AC78" s="6">
        <v>9.9</v>
      </c>
      <c r="AD78" s="6">
        <v>11.9</v>
      </c>
      <c r="AE78" s="6">
        <v>9.9</v>
      </c>
      <c r="AF78" s="6">
        <v>9.9</v>
      </c>
      <c r="AG78" s="6">
        <v>10.19</v>
      </c>
      <c r="AH78" s="6">
        <v>11.9</v>
      </c>
      <c r="AI78" s="6">
        <v>10.47</v>
      </c>
      <c r="AJ78" s="6">
        <v>10.47</v>
      </c>
      <c r="AK78" s="6">
        <v>9.9</v>
      </c>
      <c r="AL78" s="6">
        <v>9.9</v>
      </c>
      <c r="AM78" s="6">
        <v>11.33</v>
      </c>
      <c r="AN78" s="6">
        <v>11.9</v>
      </c>
      <c r="AO78" s="6">
        <v>11.9</v>
      </c>
      <c r="AP78" s="6">
        <v>11.9</v>
      </c>
      <c r="AQ78" s="6">
        <v>11.9</v>
      </c>
      <c r="AR78" s="6">
        <v>11.9</v>
      </c>
      <c r="AS78" s="6">
        <v>11.9</v>
      </c>
      <c r="AT78" s="6">
        <v>11.9</v>
      </c>
      <c r="AU78" s="6">
        <v>11.9</v>
      </c>
      <c r="AV78" s="6">
        <v>11.9</v>
      </c>
      <c r="AW78" s="6">
        <v>11.9</v>
      </c>
      <c r="AX78" s="6">
        <v>13.91</v>
      </c>
      <c r="AY78" s="6">
        <v>13.91</v>
      </c>
      <c r="AZ78" s="6">
        <v>13.91</v>
      </c>
      <c r="BA78" s="6">
        <v>13.91</v>
      </c>
      <c r="BB78" s="6">
        <v>13.91</v>
      </c>
      <c r="BC78" s="6">
        <v>13.91</v>
      </c>
      <c r="BD78" s="6">
        <v>11.9</v>
      </c>
      <c r="BE78" s="6">
        <v>11.9</v>
      </c>
      <c r="BF78" s="6">
        <v>11.9</v>
      </c>
      <c r="BG78" s="6">
        <v>11.9</v>
      </c>
      <c r="BH78" s="6">
        <v>11.9</v>
      </c>
      <c r="BI78" s="6">
        <v>11.9</v>
      </c>
      <c r="BJ78" s="6">
        <v>11.9</v>
      </c>
      <c r="BK78" s="6">
        <v>11.9</v>
      </c>
      <c r="BL78" s="6">
        <v>11.9</v>
      </c>
      <c r="BM78" s="6">
        <v>11.9</v>
      </c>
      <c r="BN78" s="6">
        <v>11.9</v>
      </c>
      <c r="BO78" s="6">
        <v>13.91</v>
      </c>
      <c r="BP78" s="6">
        <v>15.48</v>
      </c>
      <c r="BQ78" s="6">
        <v>15.48</v>
      </c>
      <c r="BR78" s="6">
        <v>15.48</v>
      </c>
      <c r="BS78" s="6">
        <v>15.48</v>
      </c>
      <c r="BT78" s="6">
        <v>15.48</v>
      </c>
      <c r="BU78" s="6">
        <v>15.48</v>
      </c>
      <c r="BV78" s="6">
        <v>15.48</v>
      </c>
      <c r="BW78" s="6">
        <v>11.9</v>
      </c>
    </row>
    <row r="79" spans="1:75" x14ac:dyDescent="0.3">
      <c r="A79" s="1" t="s">
        <v>87</v>
      </c>
      <c r="B79" s="1" t="s">
        <v>83</v>
      </c>
      <c r="C79" s="5">
        <v>0</v>
      </c>
      <c r="D79" s="6">
        <v>6.9</v>
      </c>
      <c r="E79" s="6">
        <v>6.9</v>
      </c>
      <c r="F79" s="6">
        <v>6.9</v>
      </c>
      <c r="G79" s="6">
        <v>6.9</v>
      </c>
      <c r="H79" s="6">
        <v>6.9</v>
      </c>
      <c r="I79" s="6">
        <v>6.9</v>
      </c>
      <c r="J79" s="6">
        <v>6.9</v>
      </c>
      <c r="K79" s="6">
        <v>6.9</v>
      </c>
      <c r="L79" s="6">
        <v>6.9</v>
      </c>
      <c r="M79" s="6">
        <v>6.9</v>
      </c>
      <c r="N79" s="6">
        <v>6.9</v>
      </c>
      <c r="O79" s="6">
        <v>6.9</v>
      </c>
      <c r="P79" s="6">
        <v>6.9</v>
      </c>
      <c r="Q79" s="6">
        <v>6.9</v>
      </c>
      <c r="R79" s="6">
        <v>6.9</v>
      </c>
      <c r="S79" s="6">
        <v>6.9</v>
      </c>
      <c r="T79" s="6">
        <v>6.9</v>
      </c>
      <c r="U79" s="6">
        <v>6.9</v>
      </c>
      <c r="V79" s="6">
        <v>6.9</v>
      </c>
      <c r="W79" s="6">
        <v>6.9</v>
      </c>
      <c r="X79" s="6">
        <v>6.9</v>
      </c>
      <c r="Y79" s="6">
        <v>6.9</v>
      </c>
      <c r="Z79" s="6">
        <v>6.9</v>
      </c>
      <c r="AA79" s="6">
        <v>6.9</v>
      </c>
      <c r="AB79" s="6">
        <v>6.9</v>
      </c>
      <c r="AC79" s="6">
        <v>6.9</v>
      </c>
      <c r="AD79" s="6">
        <v>5.9</v>
      </c>
      <c r="AE79" s="6">
        <v>5.9</v>
      </c>
      <c r="AF79" s="6">
        <v>5.9</v>
      </c>
      <c r="AG79" s="6">
        <v>5.9</v>
      </c>
      <c r="AH79" s="6">
        <v>6.9</v>
      </c>
      <c r="AI79" s="6">
        <v>6.04</v>
      </c>
      <c r="AJ79" s="6">
        <v>6.04</v>
      </c>
      <c r="AK79" s="6">
        <v>5.9</v>
      </c>
      <c r="AL79" s="6">
        <v>5.9</v>
      </c>
      <c r="AM79" s="6">
        <v>6.61</v>
      </c>
      <c r="AN79" s="6">
        <v>6.76</v>
      </c>
      <c r="AO79" s="6">
        <v>6.76</v>
      </c>
      <c r="AP79" s="6">
        <v>6.76</v>
      </c>
      <c r="AQ79" s="6">
        <v>6.76</v>
      </c>
      <c r="AR79" s="6">
        <v>6.76</v>
      </c>
      <c r="AS79" s="6">
        <v>6.76</v>
      </c>
      <c r="AT79" s="6">
        <v>6.76</v>
      </c>
      <c r="AU79" s="6">
        <v>6.76</v>
      </c>
      <c r="AV79" s="6">
        <v>6.76</v>
      </c>
      <c r="AW79" s="6">
        <v>6.76</v>
      </c>
      <c r="AX79" s="6">
        <v>6.76</v>
      </c>
      <c r="AY79" s="6">
        <v>6.76</v>
      </c>
      <c r="AZ79" s="6">
        <v>6.76</v>
      </c>
      <c r="BA79" s="6">
        <v>6.76</v>
      </c>
      <c r="BB79" s="6">
        <v>6.76</v>
      </c>
      <c r="BC79" s="6">
        <v>6.76</v>
      </c>
      <c r="BD79" s="6">
        <v>6.76</v>
      </c>
      <c r="BE79" s="6">
        <v>6.76</v>
      </c>
      <c r="BF79" s="6">
        <v>6.76</v>
      </c>
      <c r="BG79" s="6">
        <v>6.76</v>
      </c>
      <c r="BH79" s="6">
        <v>6.76</v>
      </c>
      <c r="BI79" s="6">
        <v>6.76</v>
      </c>
      <c r="BJ79" s="6">
        <v>6.76</v>
      </c>
      <c r="BK79" s="6">
        <v>6.76</v>
      </c>
      <c r="BL79" s="6">
        <v>6.76</v>
      </c>
      <c r="BM79" s="6">
        <v>6.76</v>
      </c>
      <c r="BN79" s="6">
        <v>6.76</v>
      </c>
      <c r="BO79" s="6">
        <v>6.76</v>
      </c>
      <c r="BP79" s="6">
        <v>6.76</v>
      </c>
      <c r="BQ79" s="6">
        <v>6.76</v>
      </c>
      <c r="BR79" s="6">
        <v>6.76</v>
      </c>
      <c r="BS79" s="6">
        <v>6.76</v>
      </c>
      <c r="BT79" s="6">
        <v>6.76</v>
      </c>
      <c r="BU79" s="6">
        <v>6.76</v>
      </c>
      <c r="BV79" s="6">
        <v>6.76</v>
      </c>
      <c r="BW79" s="6">
        <v>6.76</v>
      </c>
    </row>
    <row r="80" spans="1:75" x14ac:dyDescent="0.3">
      <c r="A80" s="1" t="s">
        <v>87</v>
      </c>
      <c r="B80" s="1" t="s">
        <v>84</v>
      </c>
      <c r="C80" s="5">
        <v>0</v>
      </c>
      <c r="D80" s="6">
        <v>8.76</v>
      </c>
      <c r="E80" s="6">
        <v>8.76</v>
      </c>
      <c r="F80" s="6">
        <v>8.76</v>
      </c>
      <c r="G80" s="6">
        <v>8.76</v>
      </c>
      <c r="H80" s="6">
        <v>8.76</v>
      </c>
      <c r="I80" s="6">
        <v>8.76</v>
      </c>
      <c r="J80" s="6">
        <v>8.76</v>
      </c>
      <c r="K80" s="6">
        <v>8.76</v>
      </c>
      <c r="L80" s="6">
        <v>8.76</v>
      </c>
      <c r="M80" s="6">
        <v>8.76</v>
      </c>
      <c r="N80" s="6">
        <v>8.76</v>
      </c>
      <c r="O80" s="6">
        <v>8.76</v>
      </c>
      <c r="P80" s="6">
        <v>8.76</v>
      </c>
      <c r="Q80" s="6">
        <v>5.9</v>
      </c>
      <c r="R80" s="6">
        <v>5.9</v>
      </c>
      <c r="S80" s="6">
        <v>5.9</v>
      </c>
      <c r="T80" s="6">
        <v>5.9</v>
      </c>
      <c r="U80" s="6">
        <v>5.9</v>
      </c>
      <c r="V80" s="6">
        <v>5.9</v>
      </c>
      <c r="W80" s="6">
        <v>5.9</v>
      </c>
      <c r="X80" s="6">
        <v>5.9</v>
      </c>
      <c r="Y80" s="6">
        <v>5.9</v>
      </c>
      <c r="Z80" s="6">
        <v>5.9</v>
      </c>
      <c r="AA80" s="6">
        <v>5.9</v>
      </c>
      <c r="AB80" s="6">
        <v>5.9</v>
      </c>
      <c r="AC80" s="6">
        <v>5.9</v>
      </c>
      <c r="AD80" s="6">
        <v>5.9</v>
      </c>
      <c r="AE80" s="6">
        <v>8.0399999999999991</v>
      </c>
      <c r="AF80" s="6">
        <v>5.9</v>
      </c>
      <c r="AG80" s="6">
        <v>5.9</v>
      </c>
      <c r="AH80" s="6">
        <v>8.9</v>
      </c>
      <c r="AI80" s="6">
        <v>8.9</v>
      </c>
      <c r="AJ80" s="6">
        <v>8.9</v>
      </c>
      <c r="AK80" s="6">
        <v>5.9</v>
      </c>
      <c r="AL80" s="6">
        <v>5.9</v>
      </c>
      <c r="AM80" s="6">
        <v>8.0399999999999991</v>
      </c>
      <c r="AN80" s="6">
        <v>8.9</v>
      </c>
      <c r="AO80" s="6">
        <v>8.9</v>
      </c>
      <c r="AP80" s="6">
        <v>8.9</v>
      </c>
      <c r="AQ80" s="6">
        <v>12.16</v>
      </c>
      <c r="AR80" s="6">
        <v>12.16</v>
      </c>
      <c r="AS80" s="6">
        <v>12.16</v>
      </c>
      <c r="AT80" s="6">
        <v>12.16</v>
      </c>
      <c r="AU80" s="6">
        <v>12.16</v>
      </c>
      <c r="AV80" s="6">
        <v>12.16</v>
      </c>
      <c r="AW80" s="6">
        <v>12.16</v>
      </c>
      <c r="AX80" s="6">
        <v>12.16</v>
      </c>
      <c r="AY80" s="6">
        <v>12.16</v>
      </c>
      <c r="AZ80" s="6">
        <v>12.16</v>
      </c>
      <c r="BA80" s="6">
        <v>12.16</v>
      </c>
      <c r="BB80" s="6">
        <v>12.16</v>
      </c>
      <c r="BC80" s="6">
        <v>12.16</v>
      </c>
      <c r="BD80" s="6">
        <v>12.16</v>
      </c>
      <c r="BE80" s="6">
        <v>12.16</v>
      </c>
      <c r="BF80" s="6">
        <v>12.16</v>
      </c>
      <c r="BG80" s="6">
        <v>12.16</v>
      </c>
      <c r="BH80" s="6">
        <v>12.16</v>
      </c>
      <c r="BI80" s="6">
        <v>12.16</v>
      </c>
      <c r="BJ80" s="6">
        <v>12.16</v>
      </c>
      <c r="BK80" s="6">
        <v>12.16</v>
      </c>
      <c r="BL80" s="6">
        <v>12.16</v>
      </c>
      <c r="BM80" s="6">
        <v>12.16</v>
      </c>
      <c r="BN80" s="6">
        <v>12.16</v>
      </c>
      <c r="BO80" s="6">
        <v>12.16</v>
      </c>
      <c r="BP80" s="6">
        <v>12.16</v>
      </c>
      <c r="BQ80" s="6">
        <v>12.16</v>
      </c>
      <c r="BR80" s="6">
        <v>12.16</v>
      </c>
      <c r="BS80" s="6">
        <v>12.16</v>
      </c>
      <c r="BT80" s="6">
        <v>12.16</v>
      </c>
      <c r="BU80" s="6">
        <v>12.16</v>
      </c>
      <c r="BV80" s="6">
        <v>12.16</v>
      </c>
      <c r="BW80" s="6">
        <v>12.16</v>
      </c>
    </row>
    <row r="81" spans="1:75" x14ac:dyDescent="0.3">
      <c r="A81" s="1" t="s">
        <v>87</v>
      </c>
      <c r="B81" s="1" t="s">
        <v>85</v>
      </c>
      <c r="C81" s="5">
        <v>0</v>
      </c>
      <c r="D81" s="6">
        <v>19.899999999999999</v>
      </c>
      <c r="E81" s="6">
        <v>19.899999999999999</v>
      </c>
      <c r="F81" s="6">
        <v>19.899999999999999</v>
      </c>
      <c r="G81" s="6">
        <v>19.899999999999999</v>
      </c>
      <c r="H81" s="6">
        <v>19.899999999999999</v>
      </c>
      <c r="I81" s="6">
        <v>19.899999999999999</v>
      </c>
      <c r="J81" s="6">
        <v>19.899999999999999</v>
      </c>
      <c r="K81" s="6">
        <v>19.899999999999999</v>
      </c>
      <c r="L81" s="6">
        <v>19.899999999999999</v>
      </c>
      <c r="M81" s="6">
        <v>19.899999999999999</v>
      </c>
      <c r="N81" s="6">
        <v>19.899999999999999</v>
      </c>
      <c r="O81" s="6">
        <v>19.899999999999999</v>
      </c>
      <c r="P81" s="6">
        <v>19.899999999999999</v>
      </c>
      <c r="Q81" s="6">
        <v>19.899999999999999</v>
      </c>
      <c r="R81" s="6">
        <v>19.899999999999999</v>
      </c>
      <c r="S81" s="6">
        <v>19.899999999999999</v>
      </c>
      <c r="T81" s="6">
        <v>19.899999999999999</v>
      </c>
      <c r="U81" s="6">
        <v>19.899999999999999</v>
      </c>
      <c r="V81" s="6">
        <v>19.899999999999999</v>
      </c>
      <c r="W81" s="6">
        <v>19.899999999999999</v>
      </c>
      <c r="X81" s="6">
        <v>19.899999999999999</v>
      </c>
      <c r="Y81" s="6">
        <v>19.899999999999999</v>
      </c>
      <c r="Z81" s="6">
        <v>19.899999999999999</v>
      </c>
      <c r="AA81" s="6">
        <v>21.33</v>
      </c>
      <c r="AB81" s="6">
        <v>22.04</v>
      </c>
      <c r="AC81" s="6">
        <v>22.04</v>
      </c>
      <c r="AD81" s="6">
        <v>23.47</v>
      </c>
      <c r="AE81" s="6">
        <v>19.899999999999999</v>
      </c>
      <c r="AF81" s="6">
        <v>19.899999999999999</v>
      </c>
      <c r="AG81" s="6">
        <v>19.899999999999999</v>
      </c>
      <c r="AH81" s="6">
        <v>24.9</v>
      </c>
      <c r="AI81" s="6">
        <v>21.33</v>
      </c>
      <c r="AJ81" s="6">
        <v>21.33</v>
      </c>
      <c r="AK81" s="6">
        <v>19.899999999999999</v>
      </c>
      <c r="AL81" s="6">
        <v>19.899999999999999</v>
      </c>
      <c r="AM81" s="6">
        <v>23.47</v>
      </c>
      <c r="AN81" s="6">
        <v>24.9</v>
      </c>
      <c r="AO81" s="6">
        <v>24.9</v>
      </c>
      <c r="AP81" s="6">
        <v>24.9</v>
      </c>
      <c r="AQ81" s="6">
        <v>24.61</v>
      </c>
      <c r="AR81" s="6">
        <v>24.61</v>
      </c>
      <c r="AS81" s="6">
        <v>24.61</v>
      </c>
      <c r="AT81" s="6">
        <v>24.61</v>
      </c>
      <c r="AU81" s="6">
        <v>24.61</v>
      </c>
      <c r="AV81" s="6">
        <v>24.61</v>
      </c>
      <c r="AW81" s="6">
        <v>24.61</v>
      </c>
      <c r="AX81" s="6">
        <v>24.9</v>
      </c>
      <c r="AY81" s="6">
        <v>24.9</v>
      </c>
      <c r="AZ81" s="6">
        <v>24.9</v>
      </c>
      <c r="BA81" s="6">
        <v>24.9</v>
      </c>
      <c r="BB81" s="6">
        <v>24.61</v>
      </c>
      <c r="BC81" s="6">
        <v>24.61</v>
      </c>
      <c r="BD81" s="6">
        <v>23.47</v>
      </c>
      <c r="BE81" s="6">
        <v>23.47</v>
      </c>
      <c r="BF81" s="6">
        <v>23.47</v>
      </c>
      <c r="BG81" s="6">
        <v>23.47</v>
      </c>
      <c r="BH81" s="6">
        <v>23.47</v>
      </c>
      <c r="BI81" s="6">
        <v>23.47</v>
      </c>
      <c r="BJ81" s="6">
        <v>23.47</v>
      </c>
      <c r="BK81" s="6">
        <v>24.61</v>
      </c>
      <c r="BL81" s="6">
        <v>24.61</v>
      </c>
      <c r="BM81" s="6">
        <v>24.61</v>
      </c>
      <c r="BN81" s="6">
        <v>24.61</v>
      </c>
      <c r="BO81" s="6">
        <v>24.61</v>
      </c>
      <c r="BP81" s="6">
        <v>24.61</v>
      </c>
      <c r="BQ81" s="6">
        <v>24.61</v>
      </c>
      <c r="BR81" s="6">
        <v>24.61</v>
      </c>
      <c r="BS81" s="6">
        <v>24.61</v>
      </c>
      <c r="BT81" s="6">
        <v>24.61</v>
      </c>
      <c r="BU81" s="6">
        <v>24.61</v>
      </c>
      <c r="BV81" s="6">
        <v>28.9</v>
      </c>
      <c r="BW81" s="6">
        <v>28.9</v>
      </c>
    </row>
    <row r="82" spans="1:75" x14ac:dyDescent="0.3">
      <c r="A82" s="1" t="s">
        <v>87</v>
      </c>
      <c r="B82" s="1" t="s">
        <v>86</v>
      </c>
      <c r="C82" s="5">
        <v>0</v>
      </c>
      <c r="D82" s="6">
        <v>1.9</v>
      </c>
      <c r="E82" s="6">
        <v>1.9</v>
      </c>
      <c r="F82" s="6">
        <v>1.9</v>
      </c>
      <c r="G82" s="6">
        <v>1.9</v>
      </c>
      <c r="H82" s="6">
        <v>1.9</v>
      </c>
      <c r="I82" s="6">
        <v>1.9</v>
      </c>
      <c r="J82" s="6">
        <v>1.9</v>
      </c>
      <c r="K82" s="6">
        <v>1.9</v>
      </c>
      <c r="L82" s="6">
        <v>1.9</v>
      </c>
      <c r="M82" s="6">
        <v>1.9</v>
      </c>
      <c r="N82" s="6">
        <v>1.9</v>
      </c>
      <c r="O82" s="6">
        <v>1.9</v>
      </c>
      <c r="P82" s="6">
        <v>1.9</v>
      </c>
      <c r="Q82" s="6">
        <v>2.9</v>
      </c>
      <c r="R82" s="6">
        <v>2.9</v>
      </c>
      <c r="S82" s="6">
        <v>2.9</v>
      </c>
      <c r="T82" s="6">
        <v>3.9</v>
      </c>
      <c r="U82" s="6">
        <v>3.9</v>
      </c>
      <c r="V82" s="6">
        <v>3.9</v>
      </c>
      <c r="W82" s="6">
        <v>3.9</v>
      </c>
      <c r="X82" s="6">
        <v>3.9</v>
      </c>
      <c r="Y82" s="6">
        <v>3.9</v>
      </c>
      <c r="Z82" s="6">
        <v>3.9</v>
      </c>
      <c r="AA82" s="6">
        <v>3.9</v>
      </c>
      <c r="AB82" s="6">
        <v>3.9</v>
      </c>
      <c r="AC82" s="6">
        <v>3.9</v>
      </c>
      <c r="AD82" s="6">
        <v>3.9</v>
      </c>
      <c r="AE82" s="6">
        <v>3.9</v>
      </c>
      <c r="AF82" s="6">
        <v>3.9</v>
      </c>
      <c r="AG82" s="6">
        <v>2.9</v>
      </c>
      <c r="AH82" s="6">
        <v>3.9</v>
      </c>
      <c r="AI82" s="6">
        <v>3.04</v>
      </c>
      <c r="AJ82" s="6">
        <v>3.04</v>
      </c>
      <c r="AK82" s="6">
        <v>2.9</v>
      </c>
      <c r="AL82" s="6">
        <v>2.9</v>
      </c>
      <c r="AM82" s="6">
        <v>4.33</v>
      </c>
      <c r="AN82" s="6">
        <v>4.9000000000000004</v>
      </c>
      <c r="AO82" s="6">
        <v>4.9000000000000004</v>
      </c>
      <c r="AP82" s="6">
        <v>4.9000000000000004</v>
      </c>
      <c r="AQ82" s="6">
        <v>4.9000000000000004</v>
      </c>
      <c r="AR82" s="6">
        <v>4.9000000000000004</v>
      </c>
      <c r="AS82" s="6">
        <v>4.9000000000000004</v>
      </c>
      <c r="AT82" s="6">
        <v>4.9000000000000004</v>
      </c>
      <c r="AU82" s="6">
        <v>4.9000000000000004</v>
      </c>
      <c r="AV82" s="6">
        <v>4.9000000000000004</v>
      </c>
      <c r="AW82" s="6">
        <v>4.9000000000000004</v>
      </c>
      <c r="AX82" s="6">
        <v>4.9000000000000004</v>
      </c>
      <c r="AY82" s="6">
        <v>4.9000000000000004</v>
      </c>
      <c r="AZ82" s="6">
        <v>4.9000000000000004</v>
      </c>
      <c r="BA82" s="6">
        <v>4.9000000000000004</v>
      </c>
      <c r="BB82" s="6">
        <v>4.9000000000000004</v>
      </c>
      <c r="BC82" s="6">
        <v>4.9000000000000004</v>
      </c>
      <c r="BD82" s="6">
        <v>4.9000000000000004</v>
      </c>
      <c r="BE82" s="6">
        <v>4.9000000000000004</v>
      </c>
      <c r="BF82" s="6">
        <v>4.9000000000000004</v>
      </c>
      <c r="BG82" s="6">
        <v>4.9000000000000004</v>
      </c>
      <c r="BH82" s="6">
        <v>5.15</v>
      </c>
      <c r="BI82" s="6">
        <v>5.15</v>
      </c>
      <c r="BJ82" s="6">
        <v>5.15</v>
      </c>
      <c r="BK82" s="6">
        <v>5.15</v>
      </c>
      <c r="BL82" s="6">
        <v>5.15</v>
      </c>
      <c r="BM82" s="6">
        <v>5.15</v>
      </c>
      <c r="BN82" s="6">
        <v>5.15</v>
      </c>
      <c r="BO82" s="6">
        <v>5.15</v>
      </c>
      <c r="BP82" s="6">
        <v>5.15</v>
      </c>
      <c r="BQ82" s="6">
        <v>5.15</v>
      </c>
      <c r="BR82" s="6">
        <v>5.15</v>
      </c>
      <c r="BS82" s="6">
        <v>5.15</v>
      </c>
      <c r="BT82" s="6">
        <v>5.15</v>
      </c>
      <c r="BU82" s="6">
        <v>5.15</v>
      </c>
      <c r="BV82" s="6">
        <v>5.15</v>
      </c>
      <c r="BW82" s="6">
        <v>5.15</v>
      </c>
    </row>
    <row r="83" spans="1:75" x14ac:dyDescent="0.3">
      <c r="A83" s="1"/>
      <c r="B83" s="1"/>
      <c r="C83" s="5"/>
      <c r="D83" s="6">
        <f t="shared" ref="D83:AI83" si="2">SUM(D4:D82)</f>
        <v>1073.9100000000001</v>
      </c>
      <c r="E83" s="6">
        <f t="shared" si="2"/>
        <v>1073.48</v>
      </c>
      <c r="F83" s="6">
        <f t="shared" si="2"/>
        <v>1073.48</v>
      </c>
      <c r="G83" s="6">
        <f t="shared" si="2"/>
        <v>1073.48</v>
      </c>
      <c r="H83" s="6">
        <f t="shared" si="2"/>
        <v>1073.9100000000001</v>
      </c>
      <c r="I83" s="6">
        <f t="shared" si="2"/>
        <v>1071.9099999999999</v>
      </c>
      <c r="J83" s="6">
        <f t="shared" si="2"/>
        <v>1071.9099999999999</v>
      </c>
      <c r="K83" s="6">
        <f t="shared" si="2"/>
        <v>1071.9099999999999</v>
      </c>
      <c r="L83" s="6">
        <f t="shared" si="2"/>
        <v>1071.9099999999999</v>
      </c>
      <c r="M83" s="6">
        <f t="shared" si="2"/>
        <v>1071.9099999999999</v>
      </c>
      <c r="N83" s="6">
        <f t="shared" si="2"/>
        <v>1071.9099999999999</v>
      </c>
      <c r="O83" s="6">
        <f t="shared" si="2"/>
        <v>1071.9099999999999</v>
      </c>
      <c r="P83" s="6">
        <f t="shared" si="2"/>
        <v>1069.9099999999999</v>
      </c>
      <c r="Q83" s="6">
        <f t="shared" si="2"/>
        <v>1067.76</v>
      </c>
      <c r="R83" s="6">
        <f t="shared" si="2"/>
        <v>1067.76</v>
      </c>
      <c r="S83" s="6">
        <f t="shared" si="2"/>
        <v>1067.76</v>
      </c>
      <c r="T83" s="6">
        <f t="shared" si="2"/>
        <v>1068.76</v>
      </c>
      <c r="U83" s="6">
        <f t="shared" si="2"/>
        <v>1068.76</v>
      </c>
      <c r="V83" s="6">
        <f t="shared" si="2"/>
        <v>1068.76</v>
      </c>
      <c r="W83" s="6">
        <f t="shared" si="2"/>
        <v>1017.4733333333327</v>
      </c>
      <c r="X83" s="6">
        <f t="shared" si="2"/>
        <v>978.27999999999952</v>
      </c>
      <c r="Y83" s="6">
        <f t="shared" si="2"/>
        <v>953.82238095238051</v>
      </c>
      <c r="Z83" s="6">
        <f t="shared" si="2"/>
        <v>952.25571428571345</v>
      </c>
      <c r="AA83" s="6">
        <f t="shared" si="2"/>
        <v>940.86571428571358</v>
      </c>
      <c r="AB83" s="6">
        <f t="shared" si="2"/>
        <v>940.53571428571354</v>
      </c>
      <c r="AC83" s="6">
        <f t="shared" si="2"/>
        <v>940.33571428571349</v>
      </c>
      <c r="AD83" s="6">
        <f t="shared" si="2"/>
        <v>902.54285714285618</v>
      </c>
      <c r="AE83" s="6">
        <f t="shared" si="2"/>
        <v>889.8699999999991</v>
      </c>
      <c r="AF83" s="6">
        <f t="shared" si="2"/>
        <v>880.35999999999945</v>
      </c>
      <c r="AG83" s="6">
        <f t="shared" si="2"/>
        <v>880.34999999999945</v>
      </c>
      <c r="AH83" s="6">
        <f t="shared" si="2"/>
        <v>895.35999999999945</v>
      </c>
      <c r="AI83" s="6">
        <f t="shared" si="2"/>
        <v>881.64285714285677</v>
      </c>
      <c r="AJ83" s="6">
        <f t="shared" ref="AJ83:BO83" si="3">SUM(AJ4:AJ82)</f>
        <v>880.49999999999966</v>
      </c>
      <c r="AK83" s="6">
        <f t="shared" si="3"/>
        <v>874.35999999999945</v>
      </c>
      <c r="AL83" s="6">
        <f t="shared" si="3"/>
        <v>874.35999999999945</v>
      </c>
      <c r="AM83" s="6">
        <f t="shared" si="3"/>
        <v>879.55999999999972</v>
      </c>
      <c r="AN83" s="6">
        <f t="shared" si="3"/>
        <v>915.87285714285633</v>
      </c>
      <c r="AO83" s="6">
        <f t="shared" si="3"/>
        <v>913.09999999999934</v>
      </c>
      <c r="AP83" s="6">
        <f t="shared" si="3"/>
        <v>913.29999999999939</v>
      </c>
      <c r="AQ83" s="6">
        <f t="shared" si="3"/>
        <v>916.06999999999937</v>
      </c>
      <c r="AR83" s="6">
        <f t="shared" si="3"/>
        <v>930.14857142857284</v>
      </c>
      <c r="AS83" s="6">
        <f t="shared" si="3"/>
        <v>918.7799999999994</v>
      </c>
      <c r="AT83" s="6">
        <f t="shared" si="3"/>
        <v>919.06999999999937</v>
      </c>
      <c r="AU83" s="6">
        <f t="shared" si="3"/>
        <v>919.63428571428528</v>
      </c>
      <c r="AV83" s="6">
        <f t="shared" si="3"/>
        <v>919.06999999999937</v>
      </c>
      <c r="AW83" s="6">
        <f t="shared" si="3"/>
        <v>919.59738095238015</v>
      </c>
      <c r="AX83" s="6">
        <f t="shared" si="3"/>
        <v>935.72357142857265</v>
      </c>
      <c r="AY83" s="6">
        <f t="shared" si="3"/>
        <v>921.36999999999932</v>
      </c>
      <c r="AZ83" s="6">
        <f t="shared" si="3"/>
        <v>938.56999999999937</v>
      </c>
      <c r="BA83" s="6">
        <f t="shared" si="3"/>
        <v>1009.4230952380951</v>
      </c>
      <c r="BB83" s="6">
        <f t="shared" si="3"/>
        <v>1060.9171428571424</v>
      </c>
      <c r="BC83" s="6">
        <f t="shared" si="3"/>
        <v>1060.7099999999996</v>
      </c>
      <c r="BD83" s="6">
        <f t="shared" si="3"/>
        <v>1057.7599999999998</v>
      </c>
      <c r="BE83" s="6">
        <f t="shared" si="3"/>
        <v>1057.5599999999997</v>
      </c>
      <c r="BF83" s="6">
        <f t="shared" si="3"/>
        <v>1057.5599999999997</v>
      </c>
      <c r="BG83" s="6">
        <f t="shared" si="3"/>
        <v>1057.5599999999997</v>
      </c>
      <c r="BH83" s="6">
        <f t="shared" si="3"/>
        <v>1054.9099999999996</v>
      </c>
      <c r="BI83" s="6">
        <f t="shared" si="3"/>
        <v>1055.1171428571427</v>
      </c>
      <c r="BJ83" s="6">
        <f t="shared" si="3"/>
        <v>1054.3399999999997</v>
      </c>
      <c r="BK83" s="6">
        <f t="shared" si="3"/>
        <v>1054.4799999999996</v>
      </c>
      <c r="BL83" s="6">
        <f t="shared" si="3"/>
        <v>1054.6514285714281</v>
      </c>
      <c r="BM83" s="6">
        <f t="shared" si="3"/>
        <v>1054.0499999999995</v>
      </c>
      <c r="BN83" s="6">
        <f t="shared" si="3"/>
        <v>1054.0499999999995</v>
      </c>
      <c r="BO83" s="6">
        <f t="shared" si="3"/>
        <v>1059.4742857142853</v>
      </c>
      <c r="BP83" s="6">
        <f t="shared" ref="BP83:BW83" si="4">SUM(BP4:BP82)</f>
        <v>1060.6299999999997</v>
      </c>
      <c r="BQ83" s="6">
        <f t="shared" si="4"/>
        <v>1068.3516666666678</v>
      </c>
      <c r="BR83" s="6">
        <f t="shared" si="4"/>
        <v>1060.6299999999997</v>
      </c>
      <c r="BS83" s="6">
        <f t="shared" si="4"/>
        <v>1060.6299999999997</v>
      </c>
      <c r="BT83" s="6">
        <f t="shared" si="4"/>
        <v>1060.6299999999997</v>
      </c>
      <c r="BU83" s="6">
        <f t="shared" si="4"/>
        <v>1082.9699999999996</v>
      </c>
      <c r="BV83" s="6">
        <f t="shared" si="4"/>
        <v>1088.5599999999997</v>
      </c>
      <c r="BW83" s="6">
        <f t="shared" si="4"/>
        <v>1075.0814285714284</v>
      </c>
    </row>
    <row r="84" spans="1:75" x14ac:dyDescent="0.3">
      <c r="A84" s="1"/>
      <c r="B84" s="1"/>
      <c r="C84" s="1"/>
      <c r="D84" s="11">
        <f t="shared" ref="D84:BO84" si="5">$CA$4/D83-1</f>
        <v>1.0908070242650059E-3</v>
      </c>
      <c r="E84" s="11">
        <f t="shared" si="5"/>
        <v>1.4918103471219801E-3</v>
      </c>
      <c r="F84" s="11">
        <f t="shared" si="5"/>
        <v>1.4918103471219801E-3</v>
      </c>
      <c r="G84" s="11">
        <f t="shared" si="5"/>
        <v>1.4918103471219801E-3</v>
      </c>
      <c r="H84" s="11">
        <f t="shared" si="5"/>
        <v>1.0908070242650059E-3</v>
      </c>
      <c r="I84" s="11">
        <f t="shared" si="5"/>
        <v>2.9586705706903249E-3</v>
      </c>
      <c r="J84" s="11">
        <f t="shared" si="5"/>
        <v>2.9586705706903249E-3</v>
      </c>
      <c r="K84" s="11">
        <f t="shared" si="5"/>
        <v>2.9586705706903249E-3</v>
      </c>
      <c r="L84" s="11">
        <f t="shared" si="5"/>
        <v>2.9586705706903249E-3</v>
      </c>
      <c r="M84" s="11">
        <f t="shared" si="5"/>
        <v>2.9586705706903249E-3</v>
      </c>
      <c r="N84" s="11">
        <f t="shared" si="5"/>
        <v>2.9586705706903249E-3</v>
      </c>
      <c r="O84" s="11">
        <f t="shared" si="5"/>
        <v>2.9586705706903249E-3</v>
      </c>
      <c r="P84" s="11">
        <f t="shared" si="5"/>
        <v>4.8335173719551427E-3</v>
      </c>
      <c r="Q84" s="11">
        <f t="shared" si="5"/>
        <v>6.8568110543834049E-3</v>
      </c>
      <c r="R84" s="11">
        <f t="shared" si="5"/>
        <v>6.8568110543834049E-3</v>
      </c>
      <c r="S84" s="11">
        <f t="shared" si="5"/>
        <v>6.8568110543834049E-3</v>
      </c>
      <c r="T84" s="11">
        <f t="shared" si="5"/>
        <v>5.9147316249001936E-3</v>
      </c>
      <c r="U84" s="11">
        <f t="shared" si="5"/>
        <v>5.9147316249001936E-3</v>
      </c>
      <c r="V84" s="11">
        <f t="shared" si="5"/>
        <v>5.9147316249001936E-3</v>
      </c>
      <c r="W84" s="11">
        <f t="shared" si="5"/>
        <v>5.6618776483671196E-2</v>
      </c>
      <c r="X84" s="11">
        <f t="shared" si="5"/>
        <v>9.8950636393904556E-2</v>
      </c>
      <c r="Y84" s="11">
        <f t="shared" si="5"/>
        <v>0.1271295893664941</v>
      </c>
      <c r="Z84" s="11">
        <f t="shared" si="5"/>
        <v>0.12898396139092383</v>
      </c>
      <c r="AA84" s="11">
        <f t="shared" si="5"/>
        <v>0.1426512968299718</v>
      </c>
      <c r="AB84" s="11">
        <f t="shared" si="5"/>
        <v>0.14305221188532458</v>
      </c>
      <c r="AC84" s="11">
        <f t="shared" si="5"/>
        <v>0.14329532765653696</v>
      </c>
      <c r="AD84" s="11">
        <f t="shared" si="5"/>
        <v>0.19116939440944747</v>
      </c>
      <c r="AE84" s="11">
        <f t="shared" si="5"/>
        <v>0.20813313020039947</v>
      </c>
      <c r="AF84" s="11">
        <f t="shared" si="5"/>
        <v>0.22118386634039378</v>
      </c>
      <c r="AG84" s="11">
        <f t="shared" si="5"/>
        <v>0.22119773791268149</v>
      </c>
      <c r="AH84" s="11">
        <f t="shared" si="5"/>
        <v>0.20072532676401567</v>
      </c>
      <c r="AI84" s="11">
        <f t="shared" si="5"/>
        <v>0.21940695130843424</v>
      </c>
      <c r="AJ84" s="11">
        <f t="shared" si="5"/>
        <v>0.22098969741218499</v>
      </c>
      <c r="AK84" s="11">
        <f t="shared" si="5"/>
        <v>0.22956382791004759</v>
      </c>
      <c r="AL84" s="11">
        <f t="shared" si="5"/>
        <v>0.22956382791004759</v>
      </c>
      <c r="AM84" s="11">
        <f t="shared" si="5"/>
        <v>0.22229458885286824</v>
      </c>
      <c r="AN84" s="11">
        <f t="shared" si="5"/>
        <v>0.17383261244932724</v>
      </c>
      <c r="AO84" s="11">
        <f t="shared" si="5"/>
        <v>0.17739724955802116</v>
      </c>
      <c r="AP84" s="11">
        <f t="shared" si="5"/>
        <v>0.17713941593280325</v>
      </c>
      <c r="AQ84" s="11">
        <f t="shared" si="5"/>
        <v>0.17357999778557232</v>
      </c>
      <c r="AR84" s="11">
        <f t="shared" si="5"/>
        <v>0.15581688946773298</v>
      </c>
      <c r="AS84" s="11">
        <f t="shared" si="5"/>
        <v>0.17011844899913919</v>
      </c>
      <c r="AT84" s="11">
        <f t="shared" si="5"/>
        <v>0.16974923408601006</v>
      </c>
      <c r="AU84" s="11">
        <f t="shared" si="5"/>
        <v>0.16903147835164334</v>
      </c>
      <c r="AV84" s="11">
        <f t="shared" si="5"/>
        <v>0.16974923408601006</v>
      </c>
      <c r="AW84" s="11">
        <f t="shared" si="5"/>
        <v>0.1690783932616482</v>
      </c>
      <c r="AX84" s="11">
        <f t="shared" si="5"/>
        <v>0.14893058313161611</v>
      </c>
      <c r="AY84" s="11">
        <f t="shared" si="5"/>
        <v>0.16682920929857636</v>
      </c>
      <c r="AZ84" s="11">
        <f t="shared" si="5"/>
        <v>0.14544618789374164</v>
      </c>
      <c r="BA84" s="11">
        <f t="shared" si="5"/>
        <v>6.5045404293871734E-2</v>
      </c>
      <c r="BB84" s="11">
        <f t="shared" si="5"/>
        <v>1.3350982034412651E-2</v>
      </c>
      <c r="BC84" s="11">
        <f t="shared" si="5"/>
        <v>1.3548876291756384E-2</v>
      </c>
      <c r="BD84" s="11">
        <f t="shared" si="5"/>
        <v>1.6375575339801829E-2</v>
      </c>
      <c r="BE84" s="11">
        <f t="shared" si="5"/>
        <v>1.6567786765222525E-2</v>
      </c>
      <c r="BF84" s="11">
        <f t="shared" si="5"/>
        <v>1.6567786765222525E-2</v>
      </c>
      <c r="BG84" s="11">
        <f t="shared" si="5"/>
        <v>1.6567786765222525E-2</v>
      </c>
      <c r="BH84" s="11">
        <f t="shared" si="5"/>
        <v>1.9121468723804602E-2</v>
      </c>
      <c r="BI84" s="11">
        <f t="shared" si="5"/>
        <v>1.8921392614496435E-2</v>
      </c>
      <c r="BJ84" s="11">
        <f t="shared" si="5"/>
        <v>1.9672428790929564E-2</v>
      </c>
      <c r="BK84" s="11">
        <f t="shared" si="5"/>
        <v>1.9537050082911733E-2</v>
      </c>
      <c r="BL84" s="11">
        <f t="shared" si="5"/>
        <v>1.9371329186623987E-2</v>
      </c>
      <c r="BM84" s="11">
        <f t="shared" si="5"/>
        <v>1.9952970515088486E-2</v>
      </c>
      <c r="BN84" s="11">
        <f t="shared" si="5"/>
        <v>1.9952970515088486E-2</v>
      </c>
      <c r="BO84" s="11">
        <f t="shared" si="5"/>
        <v>1.4731025629962202E-2</v>
      </c>
      <c r="BP84" s="11">
        <f t="shared" ref="BP84:BV84" si="6">$CA$4/BP83-1</f>
        <v>1.3625325110008912E-2</v>
      </c>
      <c r="BQ84" s="11">
        <f t="shared" si="6"/>
        <v>6.2992010166071921E-3</v>
      </c>
      <c r="BR84" s="11">
        <f t="shared" si="6"/>
        <v>1.3625325110008912E-2</v>
      </c>
      <c r="BS84" s="11">
        <f t="shared" si="6"/>
        <v>1.3625325110008912E-2</v>
      </c>
      <c r="BT84" s="11">
        <f t="shared" si="6"/>
        <v>1.3625325110008912E-2</v>
      </c>
      <c r="BU84" s="11">
        <f t="shared" si="6"/>
        <v>-7.2842012507928766E-3</v>
      </c>
      <c r="BV84" s="11">
        <f t="shared" si="6"/>
        <v>-1.2382019758737539E-2</v>
      </c>
      <c r="BW84" s="11">
        <f>$CA$4/BW83-1</f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87"/>
  <sheetViews>
    <sheetView rightToLeft="1" topLeftCell="BS4" zoomScaleNormal="100" workbookViewId="0">
      <selection activeCell="BW4" sqref="BW1:BW1048576"/>
    </sheetView>
  </sheetViews>
  <sheetFormatPr defaultColWidth="8.75" defaultRowHeight="14" x14ac:dyDescent="0.3"/>
  <cols>
    <col min="1" max="1" width="15" style="1" customWidth="1"/>
    <col min="2" max="2" width="64" style="1" customWidth="1"/>
    <col min="3" max="74" width="15" style="1" customWidth="1"/>
    <col min="75" max="76" width="8.75" style="1"/>
    <col min="77" max="85" width="10.4140625" style="1" bestFit="1" customWidth="1"/>
    <col min="86" max="16384" width="8.75" style="1"/>
  </cols>
  <sheetData>
    <row r="1" spans="1:85" x14ac:dyDescent="0.3">
      <c r="A1" s="1" t="s">
        <v>0</v>
      </c>
      <c r="B1" s="1" t="s">
        <v>1</v>
      </c>
    </row>
    <row r="3" spans="1:85" ht="14.5" x14ac:dyDescent="0.35">
      <c r="A3" s="35" t="s">
        <v>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</row>
    <row r="4" spans="1:85" x14ac:dyDescent="0.3">
      <c r="B4" s="1">
        <v>1</v>
      </c>
      <c r="C4" s="1">
        <v>2</v>
      </c>
      <c r="D4" s="1">
        <v>3</v>
      </c>
      <c r="E4" s="1">
        <v>4</v>
      </c>
      <c r="F4" s="1">
        <v>5</v>
      </c>
      <c r="G4" s="1">
        <v>6</v>
      </c>
      <c r="H4" s="1">
        <v>7</v>
      </c>
      <c r="I4" s="1">
        <v>8</v>
      </c>
      <c r="J4" s="1">
        <v>9</v>
      </c>
      <c r="K4" s="1">
        <v>10</v>
      </c>
      <c r="L4" s="1">
        <v>11</v>
      </c>
      <c r="M4" s="1">
        <v>12</v>
      </c>
      <c r="N4" s="1">
        <v>13</v>
      </c>
      <c r="O4" s="1">
        <v>14</v>
      </c>
      <c r="P4" s="1">
        <v>15</v>
      </c>
      <c r="Q4" s="1">
        <v>16</v>
      </c>
      <c r="R4" s="1">
        <v>17</v>
      </c>
      <c r="S4" s="1">
        <v>18</v>
      </c>
      <c r="T4" s="1">
        <v>19</v>
      </c>
      <c r="U4" s="1">
        <v>20</v>
      </c>
      <c r="V4" s="1">
        <v>21</v>
      </c>
      <c r="W4" s="1">
        <v>22</v>
      </c>
      <c r="X4" s="1">
        <v>23</v>
      </c>
      <c r="Y4" s="1">
        <v>24</v>
      </c>
      <c r="Z4" s="1">
        <v>25</v>
      </c>
      <c r="AA4" s="1">
        <v>26</v>
      </c>
      <c r="AB4" s="1">
        <v>27</v>
      </c>
      <c r="AC4" s="1">
        <v>28</v>
      </c>
      <c r="AD4" s="1">
        <v>29</v>
      </c>
      <c r="AE4" s="1">
        <v>30</v>
      </c>
      <c r="AF4" s="1">
        <v>31</v>
      </c>
      <c r="AG4" s="1">
        <v>32</v>
      </c>
      <c r="AH4" s="1">
        <v>33</v>
      </c>
      <c r="AI4" s="1">
        <v>34</v>
      </c>
      <c r="AJ4" s="1">
        <v>35</v>
      </c>
      <c r="AK4" s="1">
        <v>36</v>
      </c>
      <c r="AL4" s="1">
        <v>37</v>
      </c>
      <c r="AM4" s="1">
        <v>38</v>
      </c>
      <c r="AN4" s="1">
        <v>39</v>
      </c>
      <c r="AO4" s="1">
        <v>40</v>
      </c>
      <c r="AP4" s="1">
        <v>41</v>
      </c>
      <c r="AQ4" s="1">
        <v>42</v>
      </c>
      <c r="AR4" s="1">
        <v>43</v>
      </c>
      <c r="AS4" s="1">
        <v>44</v>
      </c>
      <c r="AT4" s="1">
        <v>45</v>
      </c>
      <c r="AU4" s="1">
        <v>46</v>
      </c>
      <c r="AV4" s="1">
        <v>47</v>
      </c>
      <c r="AW4" s="1">
        <v>48</v>
      </c>
      <c r="AX4" s="1">
        <v>49</v>
      </c>
      <c r="AY4" s="1">
        <v>50</v>
      </c>
      <c r="AZ4" s="1">
        <v>51</v>
      </c>
      <c r="BA4" s="1">
        <v>52</v>
      </c>
      <c r="BB4" s="1">
        <v>53</v>
      </c>
      <c r="BC4" s="1">
        <v>54</v>
      </c>
      <c r="BD4" s="1">
        <v>55</v>
      </c>
      <c r="BE4" s="1">
        <v>56</v>
      </c>
      <c r="BF4" s="1">
        <v>57</v>
      </c>
      <c r="BG4" s="1">
        <v>58</v>
      </c>
      <c r="BH4" s="1">
        <v>59</v>
      </c>
      <c r="BI4" s="1">
        <v>60</v>
      </c>
      <c r="BJ4" s="1">
        <v>61</v>
      </c>
      <c r="BK4" s="1">
        <v>62</v>
      </c>
      <c r="BL4" s="1">
        <v>63</v>
      </c>
      <c r="BM4" s="1">
        <v>64</v>
      </c>
      <c r="BN4" s="1">
        <v>65</v>
      </c>
      <c r="BO4" s="1">
        <v>66</v>
      </c>
      <c r="BP4" s="1">
        <v>67</v>
      </c>
      <c r="BQ4" s="1">
        <v>68</v>
      </c>
      <c r="BR4" s="1">
        <v>69</v>
      </c>
      <c r="BS4" s="1">
        <v>70</v>
      </c>
      <c r="BT4" s="1">
        <v>71</v>
      </c>
      <c r="BU4" s="1">
        <v>72</v>
      </c>
      <c r="BV4" s="1">
        <v>73</v>
      </c>
    </row>
    <row r="5" spans="1:85" ht="14.5" x14ac:dyDescent="0.35">
      <c r="A5" s="2" t="s">
        <v>3</v>
      </c>
      <c r="B5" s="2" t="s">
        <v>4</v>
      </c>
      <c r="C5" s="2" t="s">
        <v>5</v>
      </c>
      <c r="D5" s="3">
        <f t="shared" ref="D5:BO5" si="0">E5-1</f>
        <v>45139</v>
      </c>
      <c r="E5" s="3">
        <f t="shared" si="0"/>
        <v>45140</v>
      </c>
      <c r="F5" s="3">
        <f t="shared" si="0"/>
        <v>45141</v>
      </c>
      <c r="G5" s="3">
        <f t="shared" si="0"/>
        <v>45142</v>
      </c>
      <c r="H5" s="3">
        <f t="shared" si="0"/>
        <v>45143</v>
      </c>
      <c r="I5" s="3">
        <f t="shared" si="0"/>
        <v>45144</v>
      </c>
      <c r="J5" s="3">
        <f t="shared" si="0"/>
        <v>45145</v>
      </c>
      <c r="K5" s="3">
        <f t="shared" si="0"/>
        <v>45146</v>
      </c>
      <c r="L5" s="3">
        <f t="shared" si="0"/>
        <v>45147</v>
      </c>
      <c r="M5" s="3">
        <f t="shared" si="0"/>
        <v>45148</v>
      </c>
      <c r="N5" s="3">
        <f t="shared" si="0"/>
        <v>45149</v>
      </c>
      <c r="O5" s="3">
        <f t="shared" si="0"/>
        <v>45150</v>
      </c>
      <c r="P5" s="3">
        <f t="shared" si="0"/>
        <v>45151</v>
      </c>
      <c r="Q5" s="3">
        <f t="shared" si="0"/>
        <v>45152</v>
      </c>
      <c r="R5" s="3">
        <f t="shared" si="0"/>
        <v>45153</v>
      </c>
      <c r="S5" s="3">
        <f t="shared" si="0"/>
        <v>45154</v>
      </c>
      <c r="T5" s="3">
        <f t="shared" si="0"/>
        <v>45155</v>
      </c>
      <c r="U5" s="3">
        <f t="shared" si="0"/>
        <v>45156</v>
      </c>
      <c r="V5" s="3">
        <f t="shared" si="0"/>
        <v>45157</v>
      </c>
      <c r="W5" s="3">
        <f t="shared" si="0"/>
        <v>45158</v>
      </c>
      <c r="X5" s="3">
        <f t="shared" si="0"/>
        <v>45159</v>
      </c>
      <c r="Y5" s="3">
        <f t="shared" si="0"/>
        <v>45160</v>
      </c>
      <c r="Z5" s="3">
        <f t="shared" si="0"/>
        <v>45161</v>
      </c>
      <c r="AA5" s="3">
        <f t="shared" si="0"/>
        <v>45162</v>
      </c>
      <c r="AB5" s="3">
        <f t="shared" si="0"/>
        <v>45163</v>
      </c>
      <c r="AC5" s="3">
        <f t="shared" si="0"/>
        <v>45164</v>
      </c>
      <c r="AD5" s="3">
        <f t="shared" si="0"/>
        <v>45165</v>
      </c>
      <c r="AE5" s="3">
        <f t="shared" si="0"/>
        <v>45166</v>
      </c>
      <c r="AF5" s="3">
        <f t="shared" si="0"/>
        <v>45167</v>
      </c>
      <c r="AG5" s="3">
        <f t="shared" si="0"/>
        <v>45168</v>
      </c>
      <c r="AH5" s="3">
        <f t="shared" si="0"/>
        <v>45169</v>
      </c>
      <c r="AI5" s="3">
        <f t="shared" si="0"/>
        <v>45170</v>
      </c>
      <c r="AJ5" s="3">
        <f t="shared" si="0"/>
        <v>45171</v>
      </c>
      <c r="AK5" s="3">
        <f t="shared" si="0"/>
        <v>45172</v>
      </c>
      <c r="AL5" s="3">
        <f t="shared" si="0"/>
        <v>45173</v>
      </c>
      <c r="AM5" s="3">
        <f t="shared" si="0"/>
        <v>45174</v>
      </c>
      <c r="AN5" s="3">
        <f t="shared" si="0"/>
        <v>45175</v>
      </c>
      <c r="AO5" s="3">
        <f t="shared" si="0"/>
        <v>45176</v>
      </c>
      <c r="AP5" s="3">
        <f t="shared" si="0"/>
        <v>45177</v>
      </c>
      <c r="AQ5" s="3">
        <f t="shared" si="0"/>
        <v>45178</v>
      </c>
      <c r="AR5" s="3">
        <f t="shared" si="0"/>
        <v>45179</v>
      </c>
      <c r="AS5" s="3">
        <f t="shared" si="0"/>
        <v>45180</v>
      </c>
      <c r="AT5" s="3">
        <f t="shared" si="0"/>
        <v>45181</v>
      </c>
      <c r="AU5" s="3">
        <f t="shared" si="0"/>
        <v>45182</v>
      </c>
      <c r="AV5" s="3">
        <f t="shared" si="0"/>
        <v>45183</v>
      </c>
      <c r="AW5" s="3">
        <f t="shared" si="0"/>
        <v>45184</v>
      </c>
      <c r="AX5" s="3">
        <f t="shared" si="0"/>
        <v>45185</v>
      </c>
      <c r="AY5" s="3">
        <f t="shared" si="0"/>
        <v>45186</v>
      </c>
      <c r="AZ5" s="3">
        <f t="shared" si="0"/>
        <v>45187</v>
      </c>
      <c r="BA5" s="3">
        <f t="shared" si="0"/>
        <v>45188</v>
      </c>
      <c r="BB5" s="3">
        <f t="shared" si="0"/>
        <v>45189</v>
      </c>
      <c r="BC5" s="3">
        <f t="shared" si="0"/>
        <v>45190</v>
      </c>
      <c r="BD5" s="3">
        <f t="shared" si="0"/>
        <v>45191</v>
      </c>
      <c r="BE5" s="3">
        <f t="shared" si="0"/>
        <v>45192</v>
      </c>
      <c r="BF5" s="3">
        <f t="shared" si="0"/>
        <v>45193</v>
      </c>
      <c r="BG5" s="3">
        <f t="shared" si="0"/>
        <v>45194</v>
      </c>
      <c r="BH5" s="3">
        <f t="shared" si="0"/>
        <v>45195</v>
      </c>
      <c r="BI5" s="3">
        <f t="shared" si="0"/>
        <v>45196</v>
      </c>
      <c r="BJ5" s="3">
        <f t="shared" si="0"/>
        <v>45197</v>
      </c>
      <c r="BK5" s="3">
        <f t="shared" si="0"/>
        <v>45198</v>
      </c>
      <c r="BL5" s="3">
        <f t="shared" si="0"/>
        <v>45199</v>
      </c>
      <c r="BM5" s="3">
        <f t="shared" si="0"/>
        <v>45200</v>
      </c>
      <c r="BN5" s="3">
        <f t="shared" si="0"/>
        <v>45201</v>
      </c>
      <c r="BO5" s="3">
        <f t="shared" si="0"/>
        <v>45202</v>
      </c>
      <c r="BP5" s="3">
        <f t="shared" ref="BP5:BT5" si="1">BQ5-1</f>
        <v>45203</v>
      </c>
      <c r="BQ5" s="3">
        <f t="shared" si="1"/>
        <v>45204</v>
      </c>
      <c r="BR5" s="3">
        <f t="shared" si="1"/>
        <v>45205</v>
      </c>
      <c r="BS5" s="3">
        <f t="shared" si="1"/>
        <v>45206</v>
      </c>
      <c r="BT5" s="3">
        <f t="shared" si="1"/>
        <v>45207</v>
      </c>
      <c r="BU5" s="3">
        <f>BV5-1</f>
        <v>45208</v>
      </c>
      <c r="BV5" s="3">
        <v>45209</v>
      </c>
      <c r="BY5" s="4" t="s">
        <v>101</v>
      </c>
      <c r="BZ5" s="4"/>
      <c r="CA5" s="4"/>
      <c r="CB5" s="4"/>
      <c r="CC5" s="4"/>
      <c r="CD5" s="4"/>
      <c r="CE5" s="4"/>
      <c r="CF5" s="4"/>
      <c r="CG5" s="4"/>
    </row>
    <row r="6" spans="1:85" x14ac:dyDescent="0.3">
      <c r="A6" s="1" t="s">
        <v>6</v>
      </c>
      <c r="B6" s="1" t="s">
        <v>9</v>
      </c>
      <c r="C6" s="5">
        <v>7290107871990</v>
      </c>
      <c r="D6" s="6">
        <v>3.9</v>
      </c>
      <c r="E6" s="6">
        <v>3.9</v>
      </c>
      <c r="F6" s="6">
        <v>3.9</v>
      </c>
      <c r="G6" s="6">
        <v>3.9</v>
      </c>
      <c r="H6" s="6">
        <v>3.9</v>
      </c>
      <c r="I6" s="6">
        <v>3.9</v>
      </c>
      <c r="J6" s="6">
        <v>3.9</v>
      </c>
      <c r="K6" s="6">
        <v>3.9</v>
      </c>
      <c r="L6" s="6">
        <v>3.9</v>
      </c>
      <c r="M6" s="6">
        <v>3.9</v>
      </c>
      <c r="N6" s="6">
        <v>3.9</v>
      </c>
      <c r="O6" s="6">
        <v>3.9</v>
      </c>
      <c r="P6" s="6">
        <v>3.9</v>
      </c>
      <c r="Q6" s="6">
        <v>3.9</v>
      </c>
      <c r="R6" s="6">
        <v>3.9</v>
      </c>
      <c r="S6" s="6">
        <v>3.9</v>
      </c>
      <c r="T6" s="6">
        <v>3.9</v>
      </c>
      <c r="U6" s="6">
        <v>3.9</v>
      </c>
      <c r="V6" s="6">
        <v>3.9</v>
      </c>
      <c r="W6" s="6">
        <v>3.9</v>
      </c>
      <c r="X6" s="6">
        <v>3.9</v>
      </c>
      <c r="Y6" s="6">
        <v>1.9</v>
      </c>
      <c r="Z6" s="6">
        <v>1.9</v>
      </c>
      <c r="AA6" s="6">
        <v>1.9</v>
      </c>
      <c r="AB6" s="6">
        <v>1.9</v>
      </c>
      <c r="AC6" s="6">
        <v>1.9</v>
      </c>
      <c r="AD6" s="6">
        <v>1.9</v>
      </c>
      <c r="AE6" s="6">
        <v>1.9</v>
      </c>
      <c r="AF6" s="6">
        <v>1.9</v>
      </c>
      <c r="AG6" s="6">
        <v>3.9</v>
      </c>
      <c r="AH6" s="6">
        <v>1.9</v>
      </c>
      <c r="AI6" s="6">
        <v>1.9</v>
      </c>
      <c r="AJ6" s="6">
        <v>1.9</v>
      </c>
      <c r="AK6" s="6">
        <v>1.9</v>
      </c>
      <c r="AL6" s="6">
        <v>1.9</v>
      </c>
      <c r="AM6" s="6">
        <v>1.9</v>
      </c>
      <c r="AN6" s="6">
        <v>1.9</v>
      </c>
      <c r="AO6" s="6">
        <v>1.9</v>
      </c>
      <c r="AP6" s="6">
        <v>1.9</v>
      </c>
      <c r="AQ6" s="6">
        <v>1.9</v>
      </c>
      <c r="AR6" s="6">
        <v>1.9</v>
      </c>
      <c r="AS6" s="6">
        <v>1.9</v>
      </c>
      <c r="AT6" s="6">
        <v>1.9</v>
      </c>
      <c r="AU6" s="6">
        <v>1.9</v>
      </c>
      <c r="AV6" s="6">
        <v>1.9</v>
      </c>
      <c r="AW6" s="6">
        <v>1.9</v>
      </c>
      <c r="AX6" s="6">
        <v>1.9</v>
      </c>
      <c r="AY6" s="6">
        <v>1.9</v>
      </c>
      <c r="AZ6" s="6">
        <v>1.9</v>
      </c>
      <c r="BA6" s="6">
        <v>1.9</v>
      </c>
      <c r="BB6" s="6">
        <v>1.9</v>
      </c>
      <c r="BC6" s="6">
        <v>1.9</v>
      </c>
      <c r="BD6" s="6">
        <v>1.9</v>
      </c>
      <c r="BE6" s="6">
        <v>1.9</v>
      </c>
      <c r="BF6" s="6">
        <v>1.9</v>
      </c>
      <c r="BG6" s="6">
        <v>1.9</v>
      </c>
      <c r="BH6" s="6">
        <v>1.9</v>
      </c>
      <c r="BI6" s="6">
        <v>1.9</v>
      </c>
      <c r="BJ6" s="6">
        <v>1.9</v>
      </c>
      <c r="BK6" s="6">
        <v>1.9</v>
      </c>
      <c r="BL6" s="6">
        <v>1.9</v>
      </c>
      <c r="BM6" s="6"/>
      <c r="BN6" s="6">
        <v>1.9</v>
      </c>
      <c r="BO6" s="6">
        <v>1.9</v>
      </c>
      <c r="BP6" s="6">
        <v>1.9</v>
      </c>
      <c r="BQ6" s="6">
        <v>1.9</v>
      </c>
      <c r="BR6" s="6">
        <v>1.9</v>
      </c>
      <c r="BS6" s="6">
        <v>1.9</v>
      </c>
      <c r="BT6" s="6">
        <v>5.9</v>
      </c>
      <c r="BU6" s="6">
        <v>5.9</v>
      </c>
      <c r="BV6" s="6">
        <v>5.9</v>
      </c>
      <c r="BY6" s="1" t="e">
        <f>HLOOKUP('טבלה מסכמת  סלים'!D3,יוחננוף!D5:BV79,74,FALSE)</f>
        <v>#N/A</v>
      </c>
    </row>
    <row r="7" spans="1:85" x14ac:dyDescent="0.3">
      <c r="A7" s="1" t="s">
        <v>6</v>
      </c>
      <c r="B7" s="1" t="s">
        <v>10</v>
      </c>
      <c r="C7" s="5">
        <v>8076802085738</v>
      </c>
      <c r="D7" s="6">
        <v>7.9</v>
      </c>
      <c r="E7" s="6">
        <v>7.9</v>
      </c>
      <c r="F7" s="6">
        <v>7.9</v>
      </c>
      <c r="G7" s="6">
        <v>7.9</v>
      </c>
      <c r="H7" s="6">
        <v>7.9</v>
      </c>
      <c r="I7" s="6">
        <v>7.9</v>
      </c>
      <c r="J7" s="6">
        <v>7.9</v>
      </c>
      <c r="K7" s="6">
        <v>7.9</v>
      </c>
      <c r="L7" s="6">
        <v>7.9</v>
      </c>
      <c r="M7" s="6">
        <v>7.9</v>
      </c>
      <c r="N7" s="6">
        <v>7.9</v>
      </c>
      <c r="O7" s="6">
        <v>7.9</v>
      </c>
      <c r="P7" s="6">
        <v>7.9</v>
      </c>
      <c r="Q7" s="6">
        <v>7.9</v>
      </c>
      <c r="R7" s="6">
        <v>7.9</v>
      </c>
      <c r="S7" s="6">
        <v>7.9</v>
      </c>
      <c r="T7" s="6">
        <v>7.9</v>
      </c>
      <c r="U7" s="6">
        <v>7.9</v>
      </c>
      <c r="V7" s="6">
        <v>7.9</v>
      </c>
      <c r="W7" s="6">
        <v>7.9</v>
      </c>
      <c r="X7" s="6">
        <v>7.9</v>
      </c>
      <c r="Y7" s="6">
        <v>7.9</v>
      </c>
      <c r="Z7" s="6">
        <v>7.9</v>
      </c>
      <c r="AA7" s="6">
        <v>7.9</v>
      </c>
      <c r="AB7" s="6">
        <v>7.9</v>
      </c>
      <c r="AC7" s="6">
        <v>7.9</v>
      </c>
      <c r="AD7" s="6">
        <v>7.9</v>
      </c>
      <c r="AE7" s="6">
        <v>7.9</v>
      </c>
      <c r="AF7" s="6">
        <v>7.9</v>
      </c>
      <c r="AG7" s="6">
        <v>7.9</v>
      </c>
      <c r="AH7" s="6">
        <v>7.9</v>
      </c>
      <c r="AI7" s="6">
        <v>7.9</v>
      </c>
      <c r="AJ7" s="6">
        <v>7.9</v>
      </c>
      <c r="AK7" s="6">
        <v>7.9</v>
      </c>
      <c r="AL7" s="6">
        <v>7.9</v>
      </c>
      <c r="AM7" s="6">
        <v>7.9</v>
      </c>
      <c r="AN7" s="6">
        <v>7.9</v>
      </c>
      <c r="AO7" s="6">
        <v>7.9</v>
      </c>
      <c r="AP7" s="6">
        <v>7.9</v>
      </c>
      <c r="AQ7" s="6">
        <v>7.9</v>
      </c>
      <c r="AR7" s="6">
        <v>7.9</v>
      </c>
      <c r="AS7" s="6">
        <v>7.9</v>
      </c>
      <c r="AT7" s="6">
        <v>7.9</v>
      </c>
      <c r="AU7" s="6">
        <v>7.9</v>
      </c>
      <c r="AV7" s="6">
        <v>7.9</v>
      </c>
      <c r="AW7" s="6">
        <v>7.9</v>
      </c>
      <c r="AX7" s="6">
        <v>7.9</v>
      </c>
      <c r="AY7" s="6">
        <v>7.9</v>
      </c>
      <c r="AZ7" s="6">
        <v>7.9</v>
      </c>
      <c r="BA7" s="6">
        <v>7.9</v>
      </c>
      <c r="BB7" s="6">
        <v>7.9</v>
      </c>
      <c r="BC7" s="6">
        <v>7.9</v>
      </c>
      <c r="BD7" s="6">
        <v>7.9</v>
      </c>
      <c r="BE7" s="6">
        <v>7.9</v>
      </c>
      <c r="BF7" s="6">
        <v>7.9</v>
      </c>
      <c r="BG7" s="6">
        <v>7.9</v>
      </c>
      <c r="BH7" s="6">
        <v>7.9</v>
      </c>
      <c r="BI7" s="6">
        <v>7.9</v>
      </c>
      <c r="BJ7" s="6">
        <v>7.9</v>
      </c>
      <c r="BK7" s="6">
        <v>7.9</v>
      </c>
      <c r="BL7" s="6">
        <v>7.9</v>
      </c>
      <c r="BM7" s="6">
        <v>7.9</v>
      </c>
      <c r="BN7" s="6">
        <v>7.9</v>
      </c>
      <c r="BO7" s="6">
        <v>7.9</v>
      </c>
      <c r="BP7" s="6">
        <v>7.9</v>
      </c>
      <c r="BQ7" s="6">
        <v>7.9</v>
      </c>
      <c r="BR7" s="6">
        <v>7.9</v>
      </c>
      <c r="BS7" s="6">
        <v>7.9</v>
      </c>
      <c r="BT7" s="6">
        <v>7.9</v>
      </c>
      <c r="BU7" s="6">
        <v>7.9</v>
      </c>
      <c r="BV7" s="6">
        <v>7.9</v>
      </c>
    </row>
    <row r="8" spans="1:85" x14ac:dyDescent="0.3">
      <c r="A8" s="1" t="s">
        <v>6</v>
      </c>
      <c r="B8" s="1" t="s">
        <v>11</v>
      </c>
      <c r="C8" s="5">
        <v>8076800195057</v>
      </c>
      <c r="D8" s="6">
        <v>7.9</v>
      </c>
      <c r="E8" s="6">
        <v>7.9</v>
      </c>
      <c r="F8" s="6">
        <v>7.9</v>
      </c>
      <c r="G8" s="6">
        <v>7.9</v>
      </c>
      <c r="H8" s="6">
        <v>7.9</v>
      </c>
      <c r="I8" s="6">
        <v>7.9</v>
      </c>
      <c r="J8" s="6">
        <v>7.9</v>
      </c>
      <c r="K8" s="6">
        <v>7.9</v>
      </c>
      <c r="L8" s="6">
        <v>7.9</v>
      </c>
      <c r="M8" s="6">
        <v>7.9</v>
      </c>
      <c r="N8" s="6">
        <v>7.9</v>
      </c>
      <c r="O8" s="6">
        <v>7.9</v>
      </c>
      <c r="P8" s="6">
        <v>7.9</v>
      </c>
      <c r="Q8" s="6">
        <v>7.9</v>
      </c>
      <c r="R8" s="6">
        <v>7.9</v>
      </c>
      <c r="S8" s="6">
        <v>7.9</v>
      </c>
      <c r="T8" s="6">
        <v>7.9</v>
      </c>
      <c r="U8" s="6">
        <v>7.9</v>
      </c>
      <c r="V8" s="6">
        <v>7.9</v>
      </c>
      <c r="W8" s="6">
        <v>7.9</v>
      </c>
      <c r="X8" s="6">
        <v>7.9</v>
      </c>
      <c r="Y8" s="6">
        <v>7.9</v>
      </c>
      <c r="Z8" s="6">
        <v>7.9</v>
      </c>
      <c r="AA8" s="6">
        <v>7.9</v>
      </c>
      <c r="AB8" s="6">
        <v>7.9</v>
      </c>
      <c r="AC8" s="6">
        <v>7.9</v>
      </c>
      <c r="AD8" s="6">
        <v>7.9</v>
      </c>
      <c r="AE8" s="6">
        <v>7.9</v>
      </c>
      <c r="AF8" s="6">
        <v>7.9</v>
      </c>
      <c r="AG8" s="6">
        <v>7.9</v>
      </c>
      <c r="AH8" s="6">
        <v>7.9</v>
      </c>
      <c r="AI8" s="6">
        <v>7.9</v>
      </c>
      <c r="AJ8" s="6">
        <v>7.9</v>
      </c>
      <c r="AK8" s="6">
        <v>7.9</v>
      </c>
      <c r="AL8" s="6">
        <v>7.9</v>
      </c>
      <c r="AM8" s="6">
        <v>7.9</v>
      </c>
      <c r="AN8" s="6">
        <v>7.9</v>
      </c>
      <c r="AO8" s="6">
        <v>7.9</v>
      </c>
      <c r="AP8" s="6">
        <v>7.9</v>
      </c>
      <c r="AQ8" s="6">
        <v>7.9</v>
      </c>
      <c r="AR8" s="6">
        <v>7.9</v>
      </c>
      <c r="AS8" s="6">
        <v>7.9</v>
      </c>
      <c r="AT8" s="6">
        <v>7.9</v>
      </c>
      <c r="AU8" s="6">
        <v>7.9</v>
      </c>
      <c r="AV8" s="6">
        <v>7.9</v>
      </c>
      <c r="AW8" s="6">
        <v>7.9</v>
      </c>
      <c r="AX8" s="6">
        <v>7.9</v>
      </c>
      <c r="AY8" s="6">
        <v>7.9</v>
      </c>
      <c r="AZ8" s="6">
        <v>7.9</v>
      </c>
      <c r="BA8" s="6">
        <v>7.9</v>
      </c>
      <c r="BB8" s="6">
        <v>7.9</v>
      </c>
      <c r="BC8" s="6">
        <v>7.9</v>
      </c>
      <c r="BD8" s="6">
        <v>7.9</v>
      </c>
      <c r="BE8" s="6">
        <v>7.9</v>
      </c>
      <c r="BF8" s="6">
        <v>7.9</v>
      </c>
      <c r="BG8" s="6">
        <v>7.9</v>
      </c>
      <c r="BH8" s="6">
        <v>7.9</v>
      </c>
      <c r="BI8" s="6">
        <v>7.9</v>
      </c>
      <c r="BJ8" s="6">
        <v>7.9</v>
      </c>
      <c r="BK8" s="6">
        <v>7.9</v>
      </c>
      <c r="BL8" s="6">
        <v>7.9</v>
      </c>
      <c r="BM8" s="6">
        <v>7.9</v>
      </c>
      <c r="BN8" s="6">
        <v>7.9</v>
      </c>
      <c r="BO8" s="6">
        <v>7.9</v>
      </c>
      <c r="BP8" s="6">
        <v>7.9</v>
      </c>
      <c r="BQ8" s="6">
        <v>7.9</v>
      </c>
      <c r="BR8" s="6">
        <v>7.9</v>
      </c>
      <c r="BS8" s="6">
        <v>7.9</v>
      </c>
      <c r="BT8" s="6">
        <v>7.9</v>
      </c>
      <c r="BU8" s="6">
        <v>7.9</v>
      </c>
      <c r="BV8" s="6">
        <v>7.9</v>
      </c>
    </row>
    <row r="9" spans="1:85" x14ac:dyDescent="0.3">
      <c r="A9" s="1" t="s">
        <v>6</v>
      </c>
      <c r="B9" s="1" t="s">
        <v>12</v>
      </c>
      <c r="C9" s="5">
        <v>7290000104676</v>
      </c>
      <c r="D9" s="6">
        <v>14.87</v>
      </c>
      <c r="E9" s="6">
        <v>14.87</v>
      </c>
      <c r="F9" s="6">
        <v>14.87</v>
      </c>
      <c r="G9" s="6">
        <v>14.87</v>
      </c>
      <c r="H9" s="6">
        <v>14.87</v>
      </c>
      <c r="I9" s="6">
        <v>14.87</v>
      </c>
      <c r="J9" s="6">
        <v>14.87</v>
      </c>
      <c r="K9" s="6">
        <v>14.87</v>
      </c>
      <c r="L9" s="6">
        <v>14.87</v>
      </c>
      <c r="M9" s="6">
        <v>14.87</v>
      </c>
      <c r="N9" s="6">
        <v>14.87</v>
      </c>
      <c r="O9" s="6">
        <v>14.87</v>
      </c>
      <c r="P9" s="6">
        <v>14.87</v>
      </c>
      <c r="Q9" s="6">
        <v>11.57</v>
      </c>
      <c r="R9" s="6">
        <v>11.13</v>
      </c>
      <c r="S9" s="6">
        <v>10.9</v>
      </c>
      <c r="T9" s="6">
        <v>10.9</v>
      </c>
      <c r="U9" s="6">
        <v>10.9</v>
      </c>
      <c r="V9" s="6">
        <v>10.9</v>
      </c>
      <c r="W9" s="6">
        <v>10.9</v>
      </c>
      <c r="X9" s="6">
        <v>10.9</v>
      </c>
      <c r="Y9" s="6">
        <v>10.9</v>
      </c>
      <c r="Z9" s="6">
        <v>10.9</v>
      </c>
      <c r="AA9" s="6">
        <v>10.9</v>
      </c>
      <c r="AB9" s="6">
        <v>10.9</v>
      </c>
      <c r="AC9" s="6">
        <v>10.9</v>
      </c>
      <c r="AD9" s="6">
        <v>10.34</v>
      </c>
      <c r="AE9" s="6">
        <v>10.28</v>
      </c>
      <c r="AF9" s="6">
        <v>10.29</v>
      </c>
      <c r="AG9" s="6">
        <v>10.43</v>
      </c>
      <c r="AH9" s="6">
        <v>10.43</v>
      </c>
      <c r="AI9" s="6">
        <v>10.29</v>
      </c>
      <c r="AJ9" s="6">
        <v>10.28</v>
      </c>
      <c r="AK9" s="6">
        <v>10.43</v>
      </c>
      <c r="AL9" s="6">
        <v>10.28</v>
      </c>
      <c r="AM9" s="6">
        <v>10.29</v>
      </c>
      <c r="AN9" s="6">
        <v>10.27</v>
      </c>
      <c r="AO9" s="6">
        <v>10.28</v>
      </c>
      <c r="AP9" s="6">
        <v>10.28</v>
      </c>
      <c r="AQ9" s="6">
        <v>10.41</v>
      </c>
      <c r="AR9" s="6">
        <v>10.28</v>
      </c>
      <c r="AS9" s="6">
        <v>10.28</v>
      </c>
      <c r="AT9" s="6">
        <v>10.28</v>
      </c>
      <c r="AU9" s="6">
        <v>10.28</v>
      </c>
      <c r="AV9" s="6">
        <v>10.28</v>
      </c>
      <c r="AW9" s="6">
        <v>10.28</v>
      </c>
      <c r="AX9" s="6">
        <v>10.28</v>
      </c>
      <c r="AY9" s="6">
        <v>10.28</v>
      </c>
      <c r="AZ9" s="6">
        <v>10.28</v>
      </c>
      <c r="BA9" s="6">
        <v>10.28</v>
      </c>
      <c r="BB9" s="6">
        <v>10.28</v>
      </c>
      <c r="BC9" s="6">
        <v>10.26</v>
      </c>
      <c r="BD9" s="6">
        <v>10.28</v>
      </c>
      <c r="BE9" s="6">
        <v>10.28</v>
      </c>
      <c r="BF9" s="6">
        <v>10.26</v>
      </c>
      <c r="BG9" s="6">
        <v>10.26</v>
      </c>
      <c r="BH9" s="6">
        <v>10.26</v>
      </c>
      <c r="BI9" s="6">
        <v>10.26</v>
      </c>
      <c r="BJ9" s="6">
        <v>10.26</v>
      </c>
      <c r="BK9" s="6">
        <v>10.24</v>
      </c>
      <c r="BL9" s="6">
        <v>10.25</v>
      </c>
      <c r="BM9" s="6">
        <v>10.220000000000001</v>
      </c>
      <c r="BN9" s="6">
        <v>10.27</v>
      </c>
      <c r="BO9" s="6">
        <v>10.28</v>
      </c>
      <c r="BP9" s="6">
        <v>10.28</v>
      </c>
      <c r="BQ9" s="6">
        <v>10.28</v>
      </c>
      <c r="BR9" s="6">
        <v>10.29</v>
      </c>
      <c r="BS9" s="6">
        <v>10.29</v>
      </c>
      <c r="BT9" s="6">
        <v>13.04</v>
      </c>
      <c r="BU9" s="6">
        <v>13.68</v>
      </c>
      <c r="BV9" s="6">
        <v>13.93</v>
      </c>
    </row>
    <row r="10" spans="1:85" x14ac:dyDescent="0.3">
      <c r="A10" s="1" t="s">
        <v>6</v>
      </c>
      <c r="B10" s="1" t="s">
        <v>13</v>
      </c>
      <c r="C10" s="5">
        <v>7290000104201</v>
      </c>
      <c r="D10" s="6">
        <v>16.899999999999999</v>
      </c>
      <c r="E10" s="6">
        <v>16.899999999999999</v>
      </c>
      <c r="F10" s="6">
        <v>16.899999999999999</v>
      </c>
      <c r="G10" s="6">
        <v>16.899999999999999</v>
      </c>
      <c r="H10" s="6">
        <v>16.899999999999999</v>
      </c>
      <c r="I10" s="6">
        <v>16.899999999999999</v>
      </c>
      <c r="J10" s="6">
        <v>16.899999999999999</v>
      </c>
      <c r="K10" s="6">
        <v>16.899999999999999</v>
      </c>
      <c r="L10" s="6">
        <v>16.899999999999999</v>
      </c>
      <c r="M10" s="6">
        <v>16.899999999999999</v>
      </c>
      <c r="N10" s="6">
        <v>16.899999999999999</v>
      </c>
      <c r="O10" s="6">
        <v>16.899999999999999</v>
      </c>
      <c r="P10" s="6">
        <v>16.899999999999999</v>
      </c>
      <c r="Q10" s="6">
        <v>11.76</v>
      </c>
      <c r="R10" s="6">
        <v>11.07</v>
      </c>
      <c r="S10" s="6">
        <v>10.9</v>
      </c>
      <c r="T10" s="6">
        <v>10.9</v>
      </c>
      <c r="U10" s="6">
        <v>10.9</v>
      </c>
      <c r="V10" s="6">
        <v>10.9</v>
      </c>
      <c r="W10" s="6">
        <v>10.9</v>
      </c>
      <c r="X10" s="6">
        <v>10.9</v>
      </c>
      <c r="Y10" s="6">
        <v>10.9</v>
      </c>
      <c r="Z10" s="6">
        <v>10.9</v>
      </c>
      <c r="AA10" s="6">
        <v>10.9</v>
      </c>
      <c r="AB10" s="6">
        <v>10.9</v>
      </c>
      <c r="AC10" s="6">
        <v>10.9</v>
      </c>
      <c r="AD10" s="6">
        <v>10.9</v>
      </c>
      <c r="AE10" s="6">
        <v>10.9</v>
      </c>
      <c r="AF10" s="6">
        <v>10.01</v>
      </c>
      <c r="AG10" s="6">
        <v>10.119999999999999</v>
      </c>
      <c r="AH10" s="6">
        <v>10.11</v>
      </c>
      <c r="AI10" s="6">
        <v>9.9</v>
      </c>
      <c r="AJ10" s="6">
        <v>9.9</v>
      </c>
      <c r="AK10" s="6">
        <v>10.1</v>
      </c>
      <c r="AL10" s="6">
        <v>9.9</v>
      </c>
      <c r="AM10" s="6">
        <v>9.9</v>
      </c>
      <c r="AN10" s="6">
        <v>9.9</v>
      </c>
      <c r="AO10" s="6">
        <v>9.9</v>
      </c>
      <c r="AP10" s="6">
        <v>9.9</v>
      </c>
      <c r="AQ10" s="6">
        <v>10.1</v>
      </c>
      <c r="AR10" s="6">
        <v>9.9</v>
      </c>
      <c r="AS10" s="6">
        <v>9.9</v>
      </c>
      <c r="AT10" s="6">
        <v>9.9</v>
      </c>
      <c r="AU10" s="6">
        <v>9.9</v>
      </c>
      <c r="AV10" s="6">
        <v>9.9</v>
      </c>
      <c r="AW10" s="6">
        <v>9.9</v>
      </c>
      <c r="AX10" s="6">
        <v>9.9</v>
      </c>
      <c r="AY10" s="6">
        <v>9.9</v>
      </c>
      <c r="AZ10" s="6">
        <v>9.9</v>
      </c>
      <c r="BA10" s="6">
        <v>9.9</v>
      </c>
      <c r="BB10" s="6">
        <v>9.9</v>
      </c>
      <c r="BC10" s="6">
        <v>9.9</v>
      </c>
      <c r="BD10" s="6">
        <v>9.9</v>
      </c>
      <c r="BE10" s="6">
        <v>9.9</v>
      </c>
      <c r="BF10" s="6">
        <v>9.9</v>
      </c>
      <c r="BG10" s="6">
        <v>9.9</v>
      </c>
      <c r="BH10" s="6">
        <v>9.9</v>
      </c>
      <c r="BI10" s="6">
        <v>9.9</v>
      </c>
      <c r="BJ10" s="6">
        <v>9.9</v>
      </c>
      <c r="BK10" s="6">
        <v>9.9</v>
      </c>
      <c r="BL10" s="6">
        <v>9.9</v>
      </c>
      <c r="BM10" s="6">
        <v>9.9</v>
      </c>
      <c r="BN10" s="6">
        <v>9.9</v>
      </c>
      <c r="BO10" s="6">
        <v>9.9</v>
      </c>
      <c r="BP10" s="6">
        <v>9.9</v>
      </c>
      <c r="BQ10" s="6">
        <v>9.9</v>
      </c>
      <c r="BR10" s="6">
        <v>9.9</v>
      </c>
      <c r="BS10" s="6">
        <v>9.9</v>
      </c>
      <c r="BT10" s="6">
        <v>14.02</v>
      </c>
      <c r="BU10" s="6">
        <v>14.9</v>
      </c>
      <c r="BV10" s="6">
        <v>15.34</v>
      </c>
    </row>
    <row r="11" spans="1:85" x14ac:dyDescent="0.3">
      <c r="A11" s="1" t="s">
        <v>6</v>
      </c>
      <c r="B11" s="1" t="s">
        <v>14</v>
      </c>
      <c r="C11" s="5">
        <v>7290000107189</v>
      </c>
      <c r="D11" s="6">
        <v>20.9</v>
      </c>
      <c r="E11" s="6">
        <v>20.9</v>
      </c>
      <c r="F11" s="6">
        <v>20.9</v>
      </c>
      <c r="G11" s="6">
        <v>20.9</v>
      </c>
      <c r="H11" s="6">
        <v>20.9</v>
      </c>
      <c r="I11" s="6">
        <v>20.9</v>
      </c>
      <c r="J11" s="6">
        <v>20.9</v>
      </c>
      <c r="K11" s="6">
        <v>20.9</v>
      </c>
      <c r="L11" s="6">
        <v>20.9</v>
      </c>
      <c r="M11" s="6">
        <v>20.9</v>
      </c>
      <c r="N11" s="6">
        <v>20.9</v>
      </c>
      <c r="O11" s="6">
        <v>20.9</v>
      </c>
      <c r="P11" s="6">
        <v>20.9</v>
      </c>
      <c r="Q11" s="6">
        <v>16.690000000000001</v>
      </c>
      <c r="R11" s="6">
        <v>16.04</v>
      </c>
      <c r="S11" s="6">
        <v>15.9</v>
      </c>
      <c r="T11" s="6">
        <v>15.9</v>
      </c>
      <c r="U11" s="6">
        <v>15.9</v>
      </c>
      <c r="V11" s="6">
        <v>15.9</v>
      </c>
      <c r="W11" s="6">
        <v>15.9</v>
      </c>
      <c r="X11" s="6">
        <v>15.9</v>
      </c>
      <c r="Y11" s="6">
        <v>14.05475</v>
      </c>
      <c r="Z11" s="6">
        <v>13.46</v>
      </c>
      <c r="AA11" s="6">
        <v>13.55</v>
      </c>
      <c r="AB11" s="6">
        <v>13.55</v>
      </c>
      <c r="AC11" s="6">
        <v>13.643000000000001</v>
      </c>
      <c r="AD11" s="6">
        <v>12.13</v>
      </c>
      <c r="AE11" s="6">
        <v>11.75</v>
      </c>
      <c r="AF11" s="6">
        <v>12</v>
      </c>
      <c r="AG11" s="6">
        <v>12.27125</v>
      </c>
      <c r="AH11" s="6">
        <v>11.9</v>
      </c>
      <c r="AI11" s="6">
        <v>12</v>
      </c>
      <c r="AJ11" s="6">
        <v>11.95</v>
      </c>
      <c r="AK11" s="6">
        <v>11.95</v>
      </c>
      <c r="AL11" s="6">
        <v>12</v>
      </c>
      <c r="AM11" s="6">
        <v>12.05</v>
      </c>
      <c r="AN11" s="6">
        <v>12</v>
      </c>
      <c r="AO11" s="6">
        <v>12</v>
      </c>
      <c r="AP11" s="6">
        <v>11.95</v>
      </c>
      <c r="AQ11" s="6">
        <v>12</v>
      </c>
      <c r="AR11" s="6">
        <v>12</v>
      </c>
      <c r="AS11" s="6">
        <v>11.95</v>
      </c>
      <c r="AT11" s="6">
        <v>12.217073170732</v>
      </c>
      <c r="AU11" s="6">
        <v>11.95</v>
      </c>
      <c r="AV11" s="6">
        <v>11.85</v>
      </c>
      <c r="AW11" s="6">
        <v>12.125</v>
      </c>
      <c r="AX11" s="6">
        <v>11.9</v>
      </c>
      <c r="AY11" s="6">
        <v>11.9</v>
      </c>
      <c r="AZ11" s="6">
        <v>11.9</v>
      </c>
      <c r="BA11" s="6">
        <v>11.9</v>
      </c>
      <c r="BB11" s="6">
        <v>11.79</v>
      </c>
      <c r="BC11" s="6">
        <v>11.79</v>
      </c>
      <c r="BD11" s="6">
        <v>11.57</v>
      </c>
      <c r="BE11" s="6">
        <v>11.922631578947</v>
      </c>
      <c r="BF11" s="6">
        <v>11.79</v>
      </c>
      <c r="BG11" s="6">
        <v>11.79</v>
      </c>
      <c r="BH11" s="6">
        <v>11.79</v>
      </c>
      <c r="BI11" s="6">
        <v>11.73</v>
      </c>
      <c r="BJ11" s="6">
        <v>11.79</v>
      </c>
      <c r="BK11" s="6">
        <v>12.13</v>
      </c>
      <c r="BL11" s="6">
        <v>12.02</v>
      </c>
      <c r="BM11" s="6">
        <v>11.84</v>
      </c>
      <c r="BN11" s="6">
        <v>11.96</v>
      </c>
      <c r="BO11" s="6">
        <v>11.96</v>
      </c>
      <c r="BP11" s="6">
        <v>11.9</v>
      </c>
      <c r="BQ11" s="6">
        <v>11.85</v>
      </c>
      <c r="BR11" s="6">
        <v>11.84</v>
      </c>
      <c r="BS11" s="6">
        <v>12.043055555556</v>
      </c>
      <c r="BT11" s="6">
        <v>20.9</v>
      </c>
      <c r="BU11" s="6">
        <v>20.9</v>
      </c>
      <c r="BV11" s="6">
        <v>20.9</v>
      </c>
    </row>
    <row r="12" spans="1:85" x14ac:dyDescent="0.3">
      <c r="A12" s="1" t="s">
        <v>6</v>
      </c>
      <c r="B12" s="1" t="s">
        <v>15</v>
      </c>
      <c r="C12" s="5">
        <v>7290000174099</v>
      </c>
      <c r="D12" s="6">
        <v>11.9</v>
      </c>
      <c r="E12" s="6">
        <v>11.9</v>
      </c>
      <c r="F12" s="6">
        <v>11.9</v>
      </c>
      <c r="G12" s="6">
        <v>11.9</v>
      </c>
      <c r="H12" s="6">
        <v>11.9</v>
      </c>
      <c r="I12" s="6">
        <v>11.9</v>
      </c>
      <c r="J12" s="6">
        <v>11.9</v>
      </c>
      <c r="K12" s="6">
        <v>11.9</v>
      </c>
      <c r="L12" s="6">
        <v>11.9</v>
      </c>
      <c r="M12" s="6">
        <v>11.9</v>
      </c>
      <c r="N12" s="6">
        <v>11.9</v>
      </c>
      <c r="O12" s="6">
        <v>11.9</v>
      </c>
      <c r="P12" s="6">
        <v>11.9</v>
      </c>
      <c r="Q12" s="6">
        <v>11.9</v>
      </c>
      <c r="R12" s="6">
        <v>11.9</v>
      </c>
      <c r="S12" s="6">
        <v>11.9</v>
      </c>
      <c r="T12" s="6">
        <v>11.9</v>
      </c>
      <c r="U12" s="6">
        <v>11.9</v>
      </c>
      <c r="V12" s="6">
        <v>11.9</v>
      </c>
      <c r="W12" s="6">
        <v>11.9</v>
      </c>
      <c r="X12" s="6">
        <v>11.9</v>
      </c>
      <c r="Y12" s="6">
        <v>11.9</v>
      </c>
      <c r="Z12" s="6">
        <v>11.9</v>
      </c>
      <c r="AA12" s="6">
        <v>11.9</v>
      </c>
      <c r="AB12" s="6">
        <v>11.9</v>
      </c>
      <c r="AC12" s="6">
        <v>11.9</v>
      </c>
      <c r="AD12" s="6">
        <v>11.9</v>
      </c>
      <c r="AE12" s="6">
        <v>11.9</v>
      </c>
      <c r="AF12" s="6">
        <v>11.9</v>
      </c>
      <c r="AG12" s="6">
        <v>11.9</v>
      </c>
      <c r="AH12" s="6">
        <v>11.9</v>
      </c>
      <c r="AI12" s="6">
        <v>11.9</v>
      </c>
      <c r="AJ12" s="6">
        <v>11.9</v>
      </c>
      <c r="AK12" s="6">
        <v>11.9</v>
      </c>
      <c r="AL12" s="6">
        <v>11.9</v>
      </c>
      <c r="AM12" s="6">
        <v>11.9</v>
      </c>
      <c r="AN12" s="6">
        <v>11.9</v>
      </c>
      <c r="AO12" s="6">
        <v>11.9</v>
      </c>
      <c r="AP12" s="6">
        <v>11.9</v>
      </c>
      <c r="AQ12" s="6">
        <v>11.9</v>
      </c>
      <c r="AR12" s="6">
        <v>11.9</v>
      </c>
      <c r="AS12" s="6">
        <v>11.9</v>
      </c>
      <c r="AT12" s="6">
        <v>11.9</v>
      </c>
      <c r="AU12" s="6">
        <v>11.9</v>
      </c>
      <c r="AV12" s="6">
        <v>11.9</v>
      </c>
      <c r="AW12" s="6">
        <v>11.9</v>
      </c>
      <c r="AX12" s="6">
        <v>11.9</v>
      </c>
      <c r="AY12" s="6">
        <v>11.9</v>
      </c>
      <c r="AZ12" s="6">
        <v>11.9</v>
      </c>
      <c r="BA12" s="6">
        <v>11.9</v>
      </c>
      <c r="BB12" s="6">
        <v>11.9</v>
      </c>
      <c r="BC12" s="6">
        <v>11.9</v>
      </c>
      <c r="BD12" s="6">
        <v>11.9</v>
      </c>
      <c r="BE12" s="6">
        <v>11.9</v>
      </c>
      <c r="BF12" s="6">
        <v>11.9</v>
      </c>
      <c r="BG12" s="6">
        <v>11.9</v>
      </c>
      <c r="BH12" s="6">
        <v>11.9</v>
      </c>
      <c r="BI12" s="6">
        <v>11.9</v>
      </c>
      <c r="BJ12" s="6">
        <v>11.9</v>
      </c>
      <c r="BK12" s="6">
        <v>11.9</v>
      </c>
      <c r="BL12" s="6">
        <v>11.9</v>
      </c>
      <c r="BM12" s="6">
        <v>11.9</v>
      </c>
      <c r="BN12" s="6">
        <v>11.9</v>
      </c>
      <c r="BO12" s="6">
        <v>11.9</v>
      </c>
      <c r="BP12" s="6">
        <v>11.9</v>
      </c>
      <c r="BQ12" s="6">
        <v>11.9</v>
      </c>
      <c r="BR12" s="6">
        <v>11.9</v>
      </c>
      <c r="BS12" s="6">
        <v>11.9</v>
      </c>
      <c r="BT12" s="6">
        <v>11.9</v>
      </c>
      <c r="BU12" s="6">
        <v>11.9</v>
      </c>
      <c r="BV12" s="6">
        <v>11.9</v>
      </c>
    </row>
    <row r="13" spans="1:85" x14ac:dyDescent="0.3">
      <c r="A13" s="1" t="s">
        <v>6</v>
      </c>
      <c r="B13" s="1" t="s">
        <v>16</v>
      </c>
      <c r="C13" s="5">
        <v>7290002824640</v>
      </c>
      <c r="D13" s="6">
        <v>5.2795238095238002</v>
      </c>
      <c r="E13" s="6">
        <v>5.2795238095238002</v>
      </c>
      <c r="F13" s="6">
        <v>5.2795238095238002</v>
      </c>
      <c r="G13" s="6">
        <v>5.2795238095238002</v>
      </c>
      <c r="H13" s="6">
        <v>5.2775609756098003</v>
      </c>
      <c r="I13" s="6">
        <v>5.2775609756098003</v>
      </c>
      <c r="J13" s="6">
        <v>5.2795238095238002</v>
      </c>
      <c r="K13" s="6">
        <v>5.2795238095238002</v>
      </c>
      <c r="L13" s="6">
        <v>5.2775609756098003</v>
      </c>
      <c r="M13" s="6">
        <v>5.2795238095238002</v>
      </c>
      <c r="N13" s="6">
        <v>5.2795238095238002</v>
      </c>
      <c r="O13" s="6">
        <v>5.2795238095238002</v>
      </c>
      <c r="P13" s="6">
        <v>5.2795238095238002</v>
      </c>
      <c r="Q13" s="6">
        <v>5.2795238095238002</v>
      </c>
      <c r="R13" s="6">
        <v>5.2795238095238002</v>
      </c>
      <c r="S13" s="6">
        <v>5.2795238095238002</v>
      </c>
      <c r="T13" s="6">
        <v>5.2795238095238002</v>
      </c>
      <c r="U13" s="6">
        <v>5.2795238095238002</v>
      </c>
      <c r="V13" s="6">
        <v>5.2795238095238002</v>
      </c>
      <c r="W13" s="6">
        <v>5.2795238095238002</v>
      </c>
      <c r="X13" s="6">
        <v>5.2795238095238002</v>
      </c>
      <c r="Y13" s="6">
        <v>5.2795238095238002</v>
      </c>
      <c r="Z13" s="6">
        <v>5.2795238095238002</v>
      </c>
      <c r="AA13" s="6">
        <v>5.2795238095238002</v>
      </c>
      <c r="AB13" s="6">
        <v>5.2795238095238002</v>
      </c>
      <c r="AC13" s="6">
        <v>5.2795238095238002</v>
      </c>
      <c r="AD13" s="6">
        <v>5.2795238095238002</v>
      </c>
      <c r="AE13" s="6">
        <v>5.2795238095238002</v>
      </c>
      <c r="AF13" s="6">
        <v>5.2795238095238002</v>
      </c>
      <c r="AG13" s="6">
        <v>5.2775609756098003</v>
      </c>
      <c r="AH13" s="6">
        <v>5.2795238095238002</v>
      </c>
      <c r="AI13" s="6">
        <v>5.2795238095238002</v>
      </c>
      <c r="AJ13" s="6">
        <v>5.2795238095238002</v>
      </c>
      <c r="AK13" s="6">
        <v>5.2795238095238002</v>
      </c>
      <c r="AL13" s="6">
        <v>5.2795238095238002</v>
      </c>
      <c r="AM13" s="6">
        <v>5.2795238095238002</v>
      </c>
      <c r="AN13" s="6">
        <v>5.2795238095238002</v>
      </c>
      <c r="AO13" s="6">
        <v>5.2795238095238002</v>
      </c>
      <c r="AP13" s="6">
        <v>5.2775609756098003</v>
      </c>
      <c r="AQ13" s="6">
        <v>5.2775609756098003</v>
      </c>
      <c r="AR13" s="6">
        <v>5.2775609756098003</v>
      </c>
      <c r="AS13" s="6">
        <v>5.2775609756098003</v>
      </c>
      <c r="AT13" s="6">
        <v>5.2775609756098003</v>
      </c>
      <c r="AU13" s="6">
        <v>5.2733333333332997</v>
      </c>
      <c r="AV13" s="6">
        <v>5.2605882352941</v>
      </c>
      <c r="AW13" s="6">
        <v>5.2473333333332999</v>
      </c>
      <c r="AX13" s="6">
        <v>5.2661111111111003</v>
      </c>
      <c r="AY13" s="6">
        <v>5.2661111111111003</v>
      </c>
      <c r="AZ13" s="6">
        <v>5.2634285714285998</v>
      </c>
      <c r="BA13" s="6">
        <v>5.2686486486486004</v>
      </c>
      <c r="BB13" s="6">
        <v>5.2755000000000001</v>
      </c>
      <c r="BC13" s="6">
        <v>5.2755000000000001</v>
      </c>
      <c r="BD13" s="6">
        <v>5.2733333333332997</v>
      </c>
      <c r="BE13" s="6">
        <v>5.2755000000000001</v>
      </c>
      <c r="BF13" s="6">
        <v>5.2755000000000001</v>
      </c>
      <c r="BG13" s="6">
        <v>5.2755000000000001</v>
      </c>
      <c r="BH13" s="6">
        <v>5.2755000000000001</v>
      </c>
      <c r="BI13" s="6">
        <v>5.2775609756098003</v>
      </c>
      <c r="BJ13" s="6">
        <v>5.2775609756098003</v>
      </c>
      <c r="BK13" s="6">
        <v>5.2795238095238002</v>
      </c>
      <c r="BL13" s="6">
        <v>5.2795238095238002</v>
      </c>
      <c r="BM13" s="6">
        <v>5.2795238095238002</v>
      </c>
      <c r="BN13" s="6">
        <v>5.2795238095238002</v>
      </c>
      <c r="BO13" s="6">
        <v>5.2795238095238002</v>
      </c>
      <c r="BP13" s="6">
        <v>5.2795238095238002</v>
      </c>
      <c r="BQ13" s="6">
        <v>5.2775609756098003</v>
      </c>
      <c r="BR13" s="6">
        <v>5.2795238095238002</v>
      </c>
      <c r="BS13" s="6">
        <v>5.2775609756098003</v>
      </c>
      <c r="BT13" s="6">
        <v>5.36</v>
      </c>
      <c r="BU13" s="6">
        <v>5.36</v>
      </c>
      <c r="BV13" s="6">
        <v>5.36</v>
      </c>
    </row>
    <row r="14" spans="1:85" x14ac:dyDescent="0.3">
      <c r="A14" s="1" t="s">
        <v>6</v>
      </c>
      <c r="B14" s="1" t="s">
        <v>17</v>
      </c>
      <c r="C14" s="5">
        <v>7290000048185</v>
      </c>
      <c r="D14" s="6">
        <v>5.43</v>
      </c>
      <c r="E14" s="6">
        <v>5.43</v>
      </c>
      <c r="F14" s="6">
        <v>5.43</v>
      </c>
      <c r="G14" s="6">
        <v>5.43</v>
      </c>
      <c r="H14" s="6">
        <v>5.43</v>
      </c>
      <c r="I14" s="6">
        <v>5.43</v>
      </c>
      <c r="J14" s="6">
        <v>5.43</v>
      </c>
      <c r="K14" s="6">
        <v>5.43</v>
      </c>
      <c r="L14" s="6">
        <v>5.43</v>
      </c>
      <c r="M14" s="6">
        <v>5.43</v>
      </c>
      <c r="N14" s="6">
        <v>5.43</v>
      </c>
      <c r="O14" s="6">
        <v>5.43</v>
      </c>
      <c r="P14" s="6">
        <v>5.43</v>
      </c>
      <c r="Q14" s="6">
        <v>5.43</v>
      </c>
      <c r="R14" s="6">
        <v>5.43</v>
      </c>
      <c r="S14" s="6">
        <v>5.43</v>
      </c>
      <c r="T14" s="6">
        <v>5.43</v>
      </c>
      <c r="U14" s="6">
        <v>5.43</v>
      </c>
      <c r="V14" s="6">
        <v>5.43</v>
      </c>
      <c r="W14" s="6">
        <v>5.43</v>
      </c>
      <c r="X14" s="6">
        <v>5.43</v>
      </c>
      <c r="Y14" s="6">
        <v>5.43</v>
      </c>
      <c r="Z14" s="6">
        <v>5.43</v>
      </c>
      <c r="AA14" s="6">
        <v>5.43</v>
      </c>
      <c r="AB14" s="6">
        <v>5.43</v>
      </c>
      <c r="AC14" s="6">
        <v>5.43</v>
      </c>
      <c r="AD14" s="6">
        <v>5.43</v>
      </c>
      <c r="AE14" s="6">
        <v>5.43</v>
      </c>
      <c r="AF14" s="6">
        <v>5.43</v>
      </c>
      <c r="AG14" s="6">
        <v>5.43</v>
      </c>
      <c r="AH14" s="6">
        <v>5.43</v>
      </c>
      <c r="AI14" s="6">
        <v>5.43</v>
      </c>
      <c r="AJ14" s="6">
        <v>5.43</v>
      </c>
      <c r="AK14" s="6">
        <v>5.43</v>
      </c>
      <c r="AL14" s="6">
        <v>5.43</v>
      </c>
      <c r="AM14" s="6">
        <v>5.43</v>
      </c>
      <c r="AN14" s="6">
        <v>5.43</v>
      </c>
      <c r="AO14" s="6">
        <v>5.43</v>
      </c>
      <c r="AP14" s="6">
        <v>5.43</v>
      </c>
      <c r="AQ14" s="6">
        <v>5.43</v>
      </c>
      <c r="AR14" s="6">
        <v>5.43</v>
      </c>
      <c r="AS14" s="6">
        <v>5.43</v>
      </c>
      <c r="AT14" s="6">
        <v>5.43</v>
      </c>
      <c r="AU14" s="6">
        <v>5.43</v>
      </c>
      <c r="AV14" s="6">
        <v>5.43</v>
      </c>
      <c r="AW14" s="6">
        <v>5.43</v>
      </c>
      <c r="AX14" s="6">
        <v>5.43</v>
      </c>
      <c r="AY14" s="6">
        <v>5.43</v>
      </c>
      <c r="AZ14" s="6">
        <v>5.43</v>
      </c>
      <c r="BA14" s="6">
        <v>5.43</v>
      </c>
      <c r="BB14" s="6">
        <v>5.43</v>
      </c>
      <c r="BC14" s="6">
        <v>5.43</v>
      </c>
      <c r="BD14" s="6">
        <v>5.43</v>
      </c>
      <c r="BE14" s="6">
        <v>5.43</v>
      </c>
      <c r="BF14" s="6">
        <v>5.43</v>
      </c>
      <c r="BG14" s="6">
        <v>5.43</v>
      </c>
      <c r="BH14" s="6">
        <v>5.43</v>
      </c>
      <c r="BI14" s="6">
        <v>5.43</v>
      </c>
      <c r="BJ14" s="6">
        <v>5.43</v>
      </c>
      <c r="BK14" s="6">
        <v>5.43</v>
      </c>
      <c r="BL14" s="6">
        <v>5.43</v>
      </c>
      <c r="BM14" s="6">
        <v>5.43</v>
      </c>
      <c r="BN14" s="6">
        <v>5.43</v>
      </c>
      <c r="BO14" s="6">
        <v>5.43</v>
      </c>
      <c r="BP14" s="6">
        <v>5.43</v>
      </c>
      <c r="BQ14" s="6">
        <v>5.43</v>
      </c>
      <c r="BR14" s="6">
        <v>5.43</v>
      </c>
      <c r="BS14" s="6">
        <v>5.43</v>
      </c>
      <c r="BT14" s="6">
        <v>5.43</v>
      </c>
      <c r="BU14" s="6">
        <v>5.43</v>
      </c>
      <c r="BV14" s="6">
        <v>5.43</v>
      </c>
    </row>
    <row r="15" spans="1:85" x14ac:dyDescent="0.3">
      <c r="A15" s="1" t="s">
        <v>6</v>
      </c>
      <c r="B15" s="1" t="s">
        <v>18</v>
      </c>
      <c r="C15" s="5">
        <v>7290004127800</v>
      </c>
      <c r="D15" s="6">
        <v>10.82</v>
      </c>
      <c r="E15" s="6">
        <v>10.82</v>
      </c>
      <c r="F15" s="6">
        <v>10.81</v>
      </c>
      <c r="G15" s="6">
        <v>10.81</v>
      </c>
      <c r="H15" s="6">
        <v>10.82</v>
      </c>
      <c r="I15" s="6">
        <v>10.82</v>
      </c>
      <c r="J15" s="6">
        <v>10.81</v>
      </c>
      <c r="K15" s="6">
        <v>10.82</v>
      </c>
      <c r="L15" s="6">
        <v>10.82</v>
      </c>
      <c r="M15" s="6">
        <v>10.81</v>
      </c>
      <c r="N15" s="6">
        <v>10.82</v>
      </c>
      <c r="O15" s="6">
        <v>10.82</v>
      </c>
      <c r="P15" s="6">
        <v>10.82</v>
      </c>
      <c r="Q15" s="6">
        <v>10.82</v>
      </c>
      <c r="R15" s="6">
        <v>10.82</v>
      </c>
      <c r="S15" s="6">
        <v>10.82</v>
      </c>
      <c r="T15" s="6">
        <v>10.82</v>
      </c>
      <c r="U15" s="6">
        <v>10.82</v>
      </c>
      <c r="V15" s="6">
        <v>10.82</v>
      </c>
      <c r="W15" s="6">
        <v>10.82</v>
      </c>
      <c r="X15" s="6">
        <v>10.82</v>
      </c>
      <c r="Y15" s="6">
        <v>10.82</v>
      </c>
      <c r="Z15" s="6">
        <v>10.81</v>
      </c>
      <c r="AA15" s="6">
        <v>10.82</v>
      </c>
      <c r="AB15" s="6">
        <v>10.82</v>
      </c>
      <c r="AC15" s="6">
        <v>10.81</v>
      </c>
      <c r="AD15" s="6">
        <v>10.81</v>
      </c>
      <c r="AE15" s="6">
        <v>10.82</v>
      </c>
      <c r="AF15" s="6">
        <v>10.82</v>
      </c>
      <c r="AG15" s="6">
        <v>10.81</v>
      </c>
      <c r="AH15" s="6">
        <v>10.81</v>
      </c>
      <c r="AI15" s="6">
        <v>10.82</v>
      </c>
      <c r="AJ15" s="6">
        <v>10.82</v>
      </c>
      <c r="AK15" s="6">
        <v>10.81</v>
      </c>
      <c r="AL15" s="6">
        <v>10.82</v>
      </c>
      <c r="AM15" s="6">
        <v>10.82</v>
      </c>
      <c r="AN15" s="6">
        <v>10.82</v>
      </c>
      <c r="AO15" s="6">
        <v>10.82</v>
      </c>
      <c r="AP15" s="6">
        <v>10.82</v>
      </c>
      <c r="AQ15" s="6">
        <v>10.81</v>
      </c>
      <c r="AR15" s="6">
        <v>10.82</v>
      </c>
      <c r="AS15" s="6">
        <v>10.82</v>
      </c>
      <c r="AT15" s="6">
        <v>10.82</v>
      </c>
      <c r="AU15" s="6">
        <v>10.82</v>
      </c>
      <c r="AV15" s="6">
        <v>10.82</v>
      </c>
      <c r="AW15" s="6">
        <v>10.82</v>
      </c>
      <c r="AX15" s="6">
        <v>10.82</v>
      </c>
      <c r="AY15" s="6">
        <v>10.82</v>
      </c>
      <c r="AZ15" s="6">
        <v>10.82</v>
      </c>
      <c r="BA15" s="6">
        <v>10.82</v>
      </c>
      <c r="BB15" s="6">
        <v>10.82</v>
      </c>
      <c r="BC15" s="6">
        <v>10.82</v>
      </c>
      <c r="BD15" s="6">
        <v>10.82</v>
      </c>
      <c r="BE15" s="6">
        <v>10.82</v>
      </c>
      <c r="BF15" s="6">
        <v>10.82</v>
      </c>
      <c r="BG15" s="6">
        <v>10.81</v>
      </c>
      <c r="BH15" s="6">
        <v>10.82</v>
      </c>
      <c r="BI15" s="6">
        <v>10.82</v>
      </c>
      <c r="BJ15" s="6">
        <v>10.82</v>
      </c>
      <c r="BK15" s="6">
        <v>10.82</v>
      </c>
      <c r="BL15" s="6">
        <v>10.82</v>
      </c>
      <c r="BM15" s="6">
        <v>10.82</v>
      </c>
      <c r="BN15" s="6">
        <v>10.82</v>
      </c>
      <c r="BO15" s="6">
        <v>10.82</v>
      </c>
      <c r="BP15" s="6">
        <v>10.82</v>
      </c>
      <c r="BQ15" s="6">
        <v>10.82</v>
      </c>
      <c r="BR15" s="6">
        <v>10.82</v>
      </c>
      <c r="BS15" s="6">
        <v>10.82</v>
      </c>
      <c r="BT15" s="6">
        <v>10.82</v>
      </c>
      <c r="BU15" s="6">
        <v>10.81</v>
      </c>
      <c r="BV15" s="6">
        <v>10.81</v>
      </c>
    </row>
    <row r="16" spans="1:85" x14ac:dyDescent="0.3">
      <c r="A16" s="1" t="s">
        <v>6</v>
      </c>
      <c r="B16" s="1" t="s">
        <v>19</v>
      </c>
      <c r="C16" s="5">
        <v>7290002824183</v>
      </c>
      <c r="D16" s="6">
        <v>10.72</v>
      </c>
      <c r="E16" s="6">
        <v>10.72</v>
      </c>
      <c r="F16" s="6">
        <v>10.71</v>
      </c>
      <c r="G16" s="6">
        <v>10.72</v>
      </c>
      <c r="H16" s="6">
        <v>10.72</v>
      </c>
      <c r="I16" s="6">
        <v>10.72</v>
      </c>
      <c r="J16" s="6">
        <v>10.71</v>
      </c>
      <c r="K16" s="6">
        <v>10.72</v>
      </c>
      <c r="L16" s="6">
        <v>10.72</v>
      </c>
      <c r="M16" s="6">
        <v>10.71</v>
      </c>
      <c r="N16" s="6">
        <v>10.71</v>
      </c>
      <c r="O16" s="6">
        <v>10.71</v>
      </c>
      <c r="P16" s="6">
        <v>10.71</v>
      </c>
      <c r="Q16" s="6">
        <v>10.72</v>
      </c>
      <c r="R16" s="6">
        <v>10.71</v>
      </c>
      <c r="S16" s="6">
        <v>10.72</v>
      </c>
      <c r="T16" s="6">
        <v>10.72</v>
      </c>
      <c r="U16" s="6">
        <v>10.72</v>
      </c>
      <c r="V16" s="6">
        <v>10.72</v>
      </c>
      <c r="W16" s="6">
        <v>10.72</v>
      </c>
      <c r="X16" s="6">
        <v>10.72</v>
      </c>
      <c r="Y16" s="6">
        <v>10.72</v>
      </c>
      <c r="Z16" s="6">
        <v>10.72</v>
      </c>
      <c r="AA16" s="6">
        <v>10.71</v>
      </c>
      <c r="AB16" s="6">
        <v>10.71</v>
      </c>
      <c r="AC16" s="6">
        <v>10.71</v>
      </c>
      <c r="AD16" s="6">
        <v>10.71</v>
      </c>
      <c r="AE16" s="6">
        <v>10.71</v>
      </c>
      <c r="AF16" s="6">
        <v>10.72</v>
      </c>
      <c r="AG16" s="6">
        <v>10.65</v>
      </c>
      <c r="AH16" s="6">
        <v>10.65</v>
      </c>
      <c r="AI16" s="6">
        <v>10.72</v>
      </c>
      <c r="AJ16" s="6">
        <v>10.71</v>
      </c>
      <c r="AK16" s="6">
        <v>10.64</v>
      </c>
      <c r="AL16" s="6">
        <v>10.71</v>
      </c>
      <c r="AM16" s="6">
        <v>10.72</v>
      </c>
      <c r="AN16" s="6">
        <v>10.72</v>
      </c>
      <c r="AO16" s="6">
        <v>10.72</v>
      </c>
      <c r="AP16" s="6">
        <v>10.72</v>
      </c>
      <c r="AQ16" s="6">
        <v>10.65</v>
      </c>
      <c r="AR16" s="6">
        <v>10.72</v>
      </c>
      <c r="AS16" s="6">
        <v>10.72</v>
      </c>
      <c r="AT16" s="6">
        <v>10.72</v>
      </c>
      <c r="AU16" s="6">
        <v>10.72</v>
      </c>
      <c r="AV16" s="6">
        <v>10.72</v>
      </c>
      <c r="AW16" s="6">
        <v>10.72</v>
      </c>
      <c r="AX16" s="6">
        <v>10.72</v>
      </c>
      <c r="AY16" s="6">
        <v>10.72</v>
      </c>
      <c r="AZ16" s="6">
        <v>10.72</v>
      </c>
      <c r="BA16" s="6">
        <v>10.72</v>
      </c>
      <c r="BB16" s="6">
        <v>10.72</v>
      </c>
      <c r="BC16" s="6">
        <v>10.72</v>
      </c>
      <c r="BD16" s="6">
        <v>10.72</v>
      </c>
      <c r="BE16" s="6">
        <v>10.72</v>
      </c>
      <c r="BF16" s="6">
        <v>10.72</v>
      </c>
      <c r="BG16" s="6">
        <v>10.72</v>
      </c>
      <c r="BH16" s="6">
        <v>10.72</v>
      </c>
      <c r="BI16" s="6">
        <v>10.72</v>
      </c>
      <c r="BJ16" s="6">
        <v>10.72</v>
      </c>
      <c r="BK16" s="6">
        <v>10.72</v>
      </c>
      <c r="BL16" s="6">
        <v>10.72</v>
      </c>
      <c r="BM16" s="6">
        <v>10.71</v>
      </c>
      <c r="BN16" s="6">
        <v>10.72</v>
      </c>
      <c r="BO16" s="6">
        <v>10.71</v>
      </c>
      <c r="BP16" s="6">
        <v>10.71</v>
      </c>
      <c r="BQ16" s="6">
        <v>10.71</v>
      </c>
      <c r="BR16" s="6">
        <v>10.72</v>
      </c>
      <c r="BS16" s="6">
        <v>10.71</v>
      </c>
      <c r="BT16" s="6">
        <v>10.71</v>
      </c>
      <c r="BU16" s="6">
        <v>10.71</v>
      </c>
      <c r="BV16" s="6">
        <v>10.72</v>
      </c>
    </row>
    <row r="17" spans="1:74" x14ac:dyDescent="0.3">
      <c r="A17" s="1" t="s">
        <v>6</v>
      </c>
      <c r="B17" s="1" t="s">
        <v>20</v>
      </c>
      <c r="C17" s="5">
        <v>7290106574977</v>
      </c>
      <c r="D17" s="6">
        <v>10.9</v>
      </c>
      <c r="E17" s="6">
        <v>10.9</v>
      </c>
      <c r="F17" s="6">
        <v>10.9</v>
      </c>
      <c r="G17" s="6">
        <v>10.9</v>
      </c>
      <c r="H17" s="6">
        <v>10.9</v>
      </c>
      <c r="I17" s="6">
        <v>10.9</v>
      </c>
      <c r="J17" s="6">
        <v>10.9</v>
      </c>
      <c r="K17" s="6">
        <v>10.9</v>
      </c>
      <c r="L17" s="6">
        <v>10.9</v>
      </c>
      <c r="M17" s="6">
        <v>10.9</v>
      </c>
      <c r="N17" s="6">
        <v>10.9</v>
      </c>
      <c r="O17" s="6">
        <v>10.9</v>
      </c>
      <c r="P17" s="6">
        <v>10.9</v>
      </c>
      <c r="Q17" s="6">
        <v>10.9</v>
      </c>
      <c r="R17" s="6">
        <v>10.9</v>
      </c>
      <c r="S17" s="6">
        <v>10.9</v>
      </c>
      <c r="T17" s="6">
        <v>10.9</v>
      </c>
      <c r="U17" s="6">
        <v>10.9</v>
      </c>
      <c r="V17" s="6">
        <v>10.9</v>
      </c>
      <c r="W17" s="6">
        <v>10.9</v>
      </c>
      <c r="X17" s="6">
        <v>10.9</v>
      </c>
      <c r="Y17" s="6">
        <v>3.9</v>
      </c>
      <c r="Z17" s="6">
        <v>3.9</v>
      </c>
      <c r="AA17" s="6">
        <v>3.9</v>
      </c>
      <c r="AB17" s="6">
        <v>3.9</v>
      </c>
      <c r="AC17" s="6">
        <v>3.9</v>
      </c>
      <c r="AD17" s="6">
        <v>3.9</v>
      </c>
      <c r="AE17" s="6">
        <v>3.9</v>
      </c>
      <c r="AF17" s="6">
        <v>3.9</v>
      </c>
      <c r="AG17" s="6">
        <v>6.2333333333332996</v>
      </c>
      <c r="AH17" s="6">
        <v>3.9</v>
      </c>
      <c r="AI17" s="6">
        <v>3.9</v>
      </c>
      <c r="AJ17" s="6">
        <v>3.9</v>
      </c>
      <c r="AK17" s="6">
        <v>3.9</v>
      </c>
      <c r="AL17" s="6">
        <v>3.9</v>
      </c>
      <c r="AM17" s="6">
        <v>3.9</v>
      </c>
      <c r="AN17" s="6">
        <v>3.9</v>
      </c>
      <c r="AO17" s="6">
        <v>3.9</v>
      </c>
      <c r="AP17" s="6">
        <v>3.9</v>
      </c>
      <c r="AQ17" s="6">
        <v>3.9</v>
      </c>
      <c r="AR17" s="6">
        <v>3.9</v>
      </c>
      <c r="AS17" s="6">
        <v>3.9</v>
      </c>
      <c r="AT17" s="6">
        <v>3.9</v>
      </c>
      <c r="AU17" s="6">
        <v>3.9</v>
      </c>
      <c r="AV17" s="6">
        <v>3.9</v>
      </c>
      <c r="AW17" s="6">
        <v>3.9</v>
      </c>
      <c r="AX17" s="6">
        <v>3.9</v>
      </c>
      <c r="AY17" s="6">
        <v>3.9</v>
      </c>
      <c r="AZ17" s="6">
        <v>3.9</v>
      </c>
      <c r="BA17" s="6">
        <v>3.9</v>
      </c>
      <c r="BB17" s="6">
        <v>3.9</v>
      </c>
      <c r="BC17" s="6">
        <v>3.9</v>
      </c>
      <c r="BD17" s="6">
        <v>3.9</v>
      </c>
      <c r="BE17" s="6">
        <v>3.9</v>
      </c>
      <c r="BF17" s="6">
        <v>3.9</v>
      </c>
      <c r="BG17" s="6">
        <v>3.9</v>
      </c>
      <c r="BH17" s="6">
        <v>3.9</v>
      </c>
      <c r="BI17" s="6">
        <v>3.9</v>
      </c>
      <c r="BJ17" s="6">
        <v>3.9</v>
      </c>
      <c r="BK17" s="6">
        <v>3.9</v>
      </c>
      <c r="BL17" s="6">
        <v>3.9</v>
      </c>
      <c r="BM17" s="6"/>
      <c r="BN17" s="6">
        <v>3.9</v>
      </c>
      <c r="BO17" s="6">
        <v>3.9</v>
      </c>
      <c r="BP17" s="6">
        <v>3.9</v>
      </c>
      <c r="BQ17" s="6">
        <v>3.9</v>
      </c>
      <c r="BR17" s="6">
        <v>3.9</v>
      </c>
      <c r="BS17" s="6">
        <v>7.4</v>
      </c>
      <c r="BT17" s="6">
        <v>10.9</v>
      </c>
      <c r="BU17" s="6">
        <v>10.9</v>
      </c>
      <c r="BV17" s="6">
        <v>10.9</v>
      </c>
    </row>
    <row r="18" spans="1:74" x14ac:dyDescent="0.3">
      <c r="A18" s="1" t="s">
        <v>6</v>
      </c>
      <c r="B18" s="1" t="s">
        <v>22</v>
      </c>
      <c r="C18" s="5">
        <v>7290000211442</v>
      </c>
      <c r="D18" s="6">
        <v>9.8554761904761996</v>
      </c>
      <c r="E18" s="6">
        <v>9.8554761904761996</v>
      </c>
      <c r="F18" s="6">
        <v>9.8554761904761996</v>
      </c>
      <c r="G18" s="6">
        <v>9.8554761904761996</v>
      </c>
      <c r="H18" s="6">
        <v>9.8554761904761996</v>
      </c>
      <c r="I18" s="6">
        <v>9.8554761904761996</v>
      </c>
      <c r="J18" s="6">
        <v>9.8554761904761996</v>
      </c>
      <c r="K18" s="6">
        <v>9.8560975609756003</v>
      </c>
      <c r="L18" s="6">
        <v>9.8554761904761996</v>
      </c>
      <c r="M18" s="6">
        <v>9.8554761904761996</v>
      </c>
      <c r="N18" s="6">
        <v>9.8554761904761996</v>
      </c>
      <c r="O18" s="6">
        <v>9.8554761904761996</v>
      </c>
      <c r="P18" s="6">
        <v>9.8554761904761996</v>
      </c>
      <c r="Q18" s="6">
        <v>9.8554761904761996</v>
      </c>
      <c r="R18" s="6">
        <v>9.8554761904761996</v>
      </c>
      <c r="S18" s="6">
        <v>9.8554761904761996</v>
      </c>
      <c r="T18" s="6">
        <v>9.8554761904761996</v>
      </c>
      <c r="U18" s="6">
        <v>9.8554761904761996</v>
      </c>
      <c r="V18" s="6">
        <v>9.8554761904761996</v>
      </c>
      <c r="W18" s="6">
        <v>9.8554761904761996</v>
      </c>
      <c r="X18" s="6">
        <v>9.8554761904761996</v>
      </c>
      <c r="Y18" s="6">
        <v>9.8554761904761996</v>
      </c>
      <c r="Z18" s="6">
        <v>9.8554761904761996</v>
      </c>
      <c r="AA18" s="6">
        <v>9.8554761904761996</v>
      </c>
      <c r="AB18" s="6">
        <v>9.8554761904761996</v>
      </c>
      <c r="AC18" s="6">
        <v>9.8554761904761996</v>
      </c>
      <c r="AD18" s="6">
        <v>9.8554761904761996</v>
      </c>
      <c r="AE18" s="6">
        <v>9.8554761904761996</v>
      </c>
      <c r="AF18" s="6">
        <v>9.8554761904761996</v>
      </c>
      <c r="AG18" s="6">
        <v>9.8554761904761996</v>
      </c>
      <c r="AH18" s="6">
        <v>9.8554761904761996</v>
      </c>
      <c r="AI18" s="6">
        <v>9.8554761904761996</v>
      </c>
      <c r="AJ18" s="6">
        <v>9.8554761904761996</v>
      </c>
      <c r="AK18" s="6">
        <v>9.7090476190476007</v>
      </c>
      <c r="AL18" s="6">
        <v>9.7090476190476007</v>
      </c>
      <c r="AM18" s="6">
        <v>9.7090476190476007</v>
      </c>
      <c r="AN18" s="6">
        <v>9.7090476190476007</v>
      </c>
      <c r="AO18" s="6">
        <v>9.7090476190476007</v>
      </c>
      <c r="AP18" s="6">
        <v>9.7090476190476007</v>
      </c>
      <c r="AQ18" s="6">
        <v>9.7090476190476007</v>
      </c>
      <c r="AR18" s="6">
        <v>9.6114285714286005</v>
      </c>
      <c r="AS18" s="6">
        <v>8.5473809523809994</v>
      </c>
      <c r="AT18" s="6">
        <v>8.5473809523809994</v>
      </c>
      <c r="AU18" s="6">
        <v>8.4985714285714007</v>
      </c>
      <c r="AV18" s="6">
        <v>8.4985714285714007</v>
      </c>
      <c r="AW18" s="6">
        <v>8.4985714285714007</v>
      </c>
      <c r="AX18" s="6">
        <v>10.207857142857</v>
      </c>
      <c r="AY18" s="6">
        <v>10.207857142857</v>
      </c>
      <c r="AZ18" s="6">
        <v>9.9238095238094992</v>
      </c>
      <c r="BA18" s="6">
        <v>9.9238095238094992</v>
      </c>
      <c r="BB18" s="6">
        <v>9.9238095238094992</v>
      </c>
      <c r="BC18" s="6">
        <v>9.9238095238094992</v>
      </c>
      <c r="BD18" s="6">
        <v>9.9238095238094992</v>
      </c>
      <c r="BE18" s="6">
        <v>9.9238095238094992</v>
      </c>
      <c r="BF18" s="6">
        <v>9.9238095238094992</v>
      </c>
      <c r="BG18" s="6">
        <v>9.9238095238094992</v>
      </c>
      <c r="BH18" s="6">
        <v>9.9238095238094992</v>
      </c>
      <c r="BI18" s="6">
        <v>9.9238095238094992</v>
      </c>
      <c r="BJ18" s="6">
        <v>9.9238095238094992</v>
      </c>
      <c r="BK18" s="6">
        <v>9.9238095238094992</v>
      </c>
      <c r="BL18" s="6">
        <v>9.9238095238094992</v>
      </c>
      <c r="BM18" s="6">
        <v>9.9</v>
      </c>
      <c r="BN18" s="6">
        <v>9.9238095238094992</v>
      </c>
      <c r="BO18" s="6">
        <v>9.9238095238094992</v>
      </c>
      <c r="BP18" s="6">
        <v>9.9238095238094992</v>
      </c>
      <c r="BQ18" s="6">
        <v>9.9238095238094992</v>
      </c>
      <c r="BR18" s="6">
        <v>9.9476190476189998</v>
      </c>
      <c r="BS18" s="6">
        <v>9.9476190476189998</v>
      </c>
      <c r="BT18" s="6">
        <v>9.9476190476189998</v>
      </c>
      <c r="BU18" s="6">
        <v>9.9476190476189998</v>
      </c>
      <c r="BV18" s="6">
        <v>9.9476190476189998</v>
      </c>
    </row>
    <row r="19" spans="1:74" x14ac:dyDescent="0.3">
      <c r="A19" s="1" t="s">
        <v>6</v>
      </c>
      <c r="B19" s="1" t="s">
        <v>23</v>
      </c>
      <c r="C19" s="5">
        <v>7290003643004</v>
      </c>
      <c r="D19" s="6">
        <v>14.138095238095</v>
      </c>
      <c r="E19" s="6">
        <v>14.138095238095</v>
      </c>
      <c r="F19" s="6">
        <v>14.138095238095</v>
      </c>
      <c r="G19" s="6">
        <v>14.138095238095</v>
      </c>
      <c r="H19" s="6">
        <v>14.138095238095</v>
      </c>
      <c r="I19" s="6">
        <v>14.138095238095</v>
      </c>
      <c r="J19" s="6">
        <v>14.138095238095</v>
      </c>
      <c r="K19" s="6">
        <v>14.138095238095</v>
      </c>
      <c r="L19" s="6">
        <v>14.138095238095</v>
      </c>
      <c r="M19" s="6">
        <v>14.138095238095</v>
      </c>
      <c r="N19" s="6">
        <v>14.138095238095</v>
      </c>
      <c r="O19" s="6">
        <v>14.138095238095</v>
      </c>
      <c r="P19" s="6">
        <v>14.9</v>
      </c>
      <c r="Q19" s="6">
        <v>14.9</v>
      </c>
      <c r="R19" s="6">
        <v>14.47</v>
      </c>
      <c r="S19" s="6">
        <v>13.61</v>
      </c>
      <c r="T19" s="6">
        <v>13.57</v>
      </c>
      <c r="U19" s="6">
        <v>13.57</v>
      </c>
      <c r="V19" s="6">
        <v>13.57</v>
      </c>
      <c r="W19" s="6">
        <v>13.57</v>
      </c>
      <c r="X19" s="6">
        <v>13.57</v>
      </c>
      <c r="Y19" s="6">
        <v>13.57</v>
      </c>
      <c r="Z19" s="6">
        <v>13.57</v>
      </c>
      <c r="AA19" s="6">
        <v>13.57</v>
      </c>
      <c r="AB19" s="6">
        <v>13.57</v>
      </c>
      <c r="AC19" s="6">
        <v>13.57</v>
      </c>
      <c r="AD19" s="6">
        <v>13.57</v>
      </c>
      <c r="AE19" s="6">
        <v>13.57</v>
      </c>
      <c r="AF19" s="6">
        <v>13.57</v>
      </c>
      <c r="AG19" s="6">
        <v>13.57</v>
      </c>
      <c r="AH19" s="6">
        <v>13.57</v>
      </c>
      <c r="AI19" s="6">
        <v>13.57</v>
      </c>
      <c r="AJ19" s="6">
        <v>13.57</v>
      </c>
      <c r="AK19" s="6">
        <v>13.57</v>
      </c>
      <c r="AL19" s="6">
        <v>13.57</v>
      </c>
      <c r="AM19" s="6">
        <v>13.57</v>
      </c>
      <c r="AN19" s="6">
        <v>13.57</v>
      </c>
      <c r="AO19" s="6">
        <v>13.57</v>
      </c>
      <c r="AP19" s="6">
        <v>13.57</v>
      </c>
      <c r="AQ19" s="6">
        <v>13.57</v>
      </c>
      <c r="AR19" s="6">
        <v>13.57</v>
      </c>
      <c r="AS19" s="6">
        <v>13.57</v>
      </c>
      <c r="AT19" s="6">
        <v>13.57</v>
      </c>
      <c r="AU19" s="6">
        <v>13.57</v>
      </c>
      <c r="AV19" s="6">
        <v>13.57</v>
      </c>
      <c r="AW19" s="6">
        <v>13.57</v>
      </c>
      <c r="AX19" s="6">
        <v>13.57</v>
      </c>
      <c r="AY19" s="6">
        <v>13.57</v>
      </c>
      <c r="AZ19" s="6">
        <v>13.57</v>
      </c>
      <c r="BA19" s="6">
        <v>13.57</v>
      </c>
      <c r="BB19" s="6">
        <v>13.57</v>
      </c>
      <c r="BC19" s="6">
        <v>13.57</v>
      </c>
      <c r="BD19" s="6">
        <v>13.57</v>
      </c>
      <c r="BE19" s="6">
        <v>13.57</v>
      </c>
      <c r="BF19" s="6">
        <v>13.57</v>
      </c>
      <c r="BG19" s="6">
        <v>13.57</v>
      </c>
      <c r="BH19" s="6">
        <v>13.57</v>
      </c>
      <c r="BI19" s="6">
        <v>13.57</v>
      </c>
      <c r="BJ19" s="6">
        <v>13.57</v>
      </c>
      <c r="BK19" s="6">
        <v>13.53</v>
      </c>
      <c r="BL19" s="6">
        <v>13.57</v>
      </c>
      <c r="BM19" s="6">
        <v>13.52</v>
      </c>
      <c r="BN19" s="6">
        <v>13.57</v>
      </c>
      <c r="BO19" s="6">
        <v>13.57</v>
      </c>
      <c r="BP19" s="6">
        <v>13.57</v>
      </c>
      <c r="BQ19" s="6">
        <v>13.57</v>
      </c>
      <c r="BR19" s="6">
        <v>13.57</v>
      </c>
      <c r="BS19" s="6">
        <v>13.57</v>
      </c>
      <c r="BT19" s="6">
        <v>14.52</v>
      </c>
      <c r="BU19" s="6">
        <v>14.8</v>
      </c>
      <c r="BV19" s="6">
        <v>14.8</v>
      </c>
    </row>
    <row r="20" spans="1:74" x14ac:dyDescent="0.3">
      <c r="A20" s="1" t="s">
        <v>6</v>
      </c>
      <c r="B20" s="1" t="s">
        <v>24</v>
      </c>
      <c r="C20" s="5">
        <v>8901537024014</v>
      </c>
      <c r="D20" s="6">
        <v>12.614634146341</v>
      </c>
      <c r="E20" s="6">
        <v>12.614634146341</v>
      </c>
      <c r="F20" s="6">
        <v>12.614634146341</v>
      </c>
      <c r="G20" s="6">
        <v>12.614634146341</v>
      </c>
      <c r="H20" s="6">
        <v>12.614634146341</v>
      </c>
      <c r="I20" s="6">
        <v>12.614634146341</v>
      </c>
      <c r="J20" s="6">
        <v>12.614634146341</v>
      </c>
      <c r="K20" s="6">
        <v>12.614634146341</v>
      </c>
      <c r="L20" s="6">
        <v>12.614634146341</v>
      </c>
      <c r="M20" s="6">
        <v>12.614634146341</v>
      </c>
      <c r="N20" s="6">
        <v>12.614634146341</v>
      </c>
      <c r="O20" s="6">
        <v>12.614634146341</v>
      </c>
      <c r="P20" s="6">
        <v>12.614634146341</v>
      </c>
      <c r="Q20" s="6">
        <v>12.614634146341</v>
      </c>
      <c r="R20" s="6">
        <v>12.614634146341</v>
      </c>
      <c r="S20" s="6">
        <v>12.614634146341</v>
      </c>
      <c r="T20" s="6">
        <v>12.614634146341</v>
      </c>
      <c r="U20" s="6">
        <v>12.614634146341</v>
      </c>
      <c r="V20" s="6">
        <v>12.614634146341</v>
      </c>
      <c r="W20" s="6">
        <v>12.614634146341</v>
      </c>
      <c r="X20" s="6">
        <v>12.614634146341</v>
      </c>
      <c r="Y20" s="6">
        <v>12.614634146341</v>
      </c>
      <c r="Z20" s="6">
        <v>12.614634146341</v>
      </c>
      <c r="AA20" s="6">
        <v>12.614634146341</v>
      </c>
      <c r="AB20" s="6">
        <v>12.6075</v>
      </c>
      <c r="AC20" s="6">
        <v>12.6075</v>
      </c>
      <c r="AD20" s="6">
        <v>12.6075</v>
      </c>
      <c r="AE20" s="6">
        <v>12.6075</v>
      </c>
      <c r="AF20" s="6">
        <v>12.6075</v>
      </c>
      <c r="AG20" s="6">
        <v>12.6075</v>
      </c>
      <c r="AH20" s="6">
        <v>12.614634146341</v>
      </c>
      <c r="AI20" s="6">
        <v>12.614634146341</v>
      </c>
      <c r="AJ20" s="6">
        <v>12.709756097561</v>
      </c>
      <c r="AK20" s="6">
        <v>12.709756097561</v>
      </c>
      <c r="AL20" s="6">
        <v>12.709756097561</v>
      </c>
      <c r="AM20" s="6">
        <v>12.709756097561</v>
      </c>
      <c r="AN20" s="6">
        <v>12.709756097561</v>
      </c>
      <c r="AO20" s="6">
        <v>12.709756097561</v>
      </c>
      <c r="AP20" s="6">
        <v>12.709756097561</v>
      </c>
      <c r="AQ20" s="6">
        <v>12.709756097561</v>
      </c>
      <c r="AR20" s="6">
        <v>12.709756097561</v>
      </c>
      <c r="AS20" s="6">
        <v>12.709756097561</v>
      </c>
      <c r="AT20" s="6">
        <v>12.709756097561</v>
      </c>
      <c r="AU20" s="6">
        <v>12.709756097561</v>
      </c>
      <c r="AV20" s="6">
        <v>12.709756097561</v>
      </c>
      <c r="AW20" s="6">
        <v>12.709756097561</v>
      </c>
      <c r="AX20" s="6">
        <v>12.709756097561</v>
      </c>
      <c r="AY20" s="6">
        <v>12.709756097561</v>
      </c>
      <c r="AZ20" s="6">
        <v>12.709756097561</v>
      </c>
      <c r="BA20" s="6">
        <v>12.709756097561</v>
      </c>
      <c r="BB20" s="6">
        <v>12.709756097561</v>
      </c>
      <c r="BC20" s="6">
        <v>12.709756097561</v>
      </c>
      <c r="BD20" s="6">
        <v>12.709756097561</v>
      </c>
      <c r="BE20" s="6">
        <v>12.709756097561</v>
      </c>
      <c r="BF20" s="6">
        <v>12.709756097561</v>
      </c>
      <c r="BG20" s="6">
        <v>12.709756097561</v>
      </c>
      <c r="BH20" s="6">
        <v>12.709756097561</v>
      </c>
      <c r="BI20" s="6">
        <v>12.709756097561</v>
      </c>
      <c r="BJ20" s="6">
        <v>12.705</v>
      </c>
      <c r="BK20" s="6">
        <v>12.709756097561</v>
      </c>
      <c r="BL20" s="6">
        <v>12.709756097561</v>
      </c>
      <c r="BM20" s="6">
        <v>12.709756097561</v>
      </c>
      <c r="BN20" s="6">
        <v>12.709756097561</v>
      </c>
      <c r="BO20" s="6">
        <v>12.709756097561</v>
      </c>
      <c r="BP20" s="6">
        <v>12.709756097561</v>
      </c>
      <c r="BQ20" s="6">
        <v>12.709756097561</v>
      </c>
      <c r="BR20" s="6">
        <v>12.709756097561</v>
      </c>
      <c r="BS20" s="6">
        <v>12.709756097561</v>
      </c>
      <c r="BT20" s="6">
        <v>12.9</v>
      </c>
      <c r="BU20" s="6">
        <v>12.9</v>
      </c>
      <c r="BV20" s="6">
        <v>12.9</v>
      </c>
    </row>
    <row r="21" spans="1:74" x14ac:dyDescent="0.3">
      <c r="A21" s="1" t="s">
        <v>6</v>
      </c>
      <c r="B21" s="1" t="s">
        <v>25</v>
      </c>
      <c r="C21" s="5">
        <v>7290100700396</v>
      </c>
      <c r="D21" s="6">
        <v>10.33</v>
      </c>
      <c r="E21" s="6">
        <v>10.33</v>
      </c>
      <c r="F21" s="6">
        <v>10.33</v>
      </c>
      <c r="G21" s="6">
        <v>10.33</v>
      </c>
      <c r="H21" s="6">
        <v>10.33</v>
      </c>
      <c r="I21" s="6">
        <v>10.33</v>
      </c>
      <c r="J21" s="6">
        <v>10.33</v>
      </c>
      <c r="K21" s="6">
        <v>10.33</v>
      </c>
      <c r="L21" s="6">
        <v>10.33</v>
      </c>
      <c r="M21" s="6">
        <v>10.33</v>
      </c>
      <c r="N21" s="6">
        <v>10.33</v>
      </c>
      <c r="O21" s="6">
        <v>10.33</v>
      </c>
      <c r="P21" s="6">
        <v>10.33</v>
      </c>
      <c r="Q21" s="6">
        <v>10.33</v>
      </c>
      <c r="R21" s="6">
        <v>10.33</v>
      </c>
      <c r="S21" s="6">
        <v>10.32</v>
      </c>
      <c r="T21" s="6">
        <v>10.34</v>
      </c>
      <c r="U21" s="6">
        <v>10.34</v>
      </c>
      <c r="V21" s="6">
        <v>10.34</v>
      </c>
      <c r="W21" s="6">
        <v>10.34</v>
      </c>
      <c r="X21" s="6">
        <v>10.34</v>
      </c>
      <c r="Y21" s="6">
        <v>10.34</v>
      </c>
      <c r="Z21" s="6">
        <v>10.34</v>
      </c>
      <c r="AA21" s="6">
        <v>10.34</v>
      </c>
      <c r="AB21" s="6">
        <v>10.33</v>
      </c>
      <c r="AC21" s="6">
        <v>10.33</v>
      </c>
      <c r="AD21" s="6">
        <v>10.33</v>
      </c>
      <c r="AE21" s="6">
        <v>10.34</v>
      </c>
      <c r="AF21" s="6">
        <v>10.34</v>
      </c>
      <c r="AG21" s="6">
        <v>10.377142857142999</v>
      </c>
      <c r="AH21" s="6">
        <v>10.33</v>
      </c>
      <c r="AI21" s="6">
        <v>10.33</v>
      </c>
      <c r="AJ21" s="6">
        <v>10.33</v>
      </c>
      <c r="AK21" s="6">
        <v>10.33</v>
      </c>
      <c r="AL21" s="6">
        <v>10.34</v>
      </c>
      <c r="AM21" s="6">
        <v>10.35</v>
      </c>
      <c r="AN21" s="6">
        <v>10.34</v>
      </c>
      <c r="AO21" s="6">
        <v>10.33</v>
      </c>
      <c r="AP21" s="6">
        <v>10.33</v>
      </c>
      <c r="AQ21" s="6">
        <v>10.33</v>
      </c>
      <c r="AR21" s="6">
        <v>10.33</v>
      </c>
      <c r="AS21" s="6">
        <v>10.33</v>
      </c>
      <c r="AT21" s="6">
        <v>10.377142857142999</v>
      </c>
      <c r="AU21" s="6">
        <v>10.33</v>
      </c>
      <c r="AV21" s="6">
        <v>10.33</v>
      </c>
      <c r="AW21" s="6">
        <v>10.33</v>
      </c>
      <c r="AX21" s="6">
        <v>10.33</v>
      </c>
      <c r="AY21" s="6">
        <v>10.33</v>
      </c>
      <c r="AZ21" s="6">
        <v>10.33</v>
      </c>
      <c r="BA21" s="6">
        <v>10.33</v>
      </c>
      <c r="BB21" s="6">
        <v>10.33</v>
      </c>
      <c r="BC21" s="6">
        <v>10.33</v>
      </c>
      <c r="BD21" s="6">
        <v>10.33</v>
      </c>
      <c r="BE21" s="6">
        <v>10.34</v>
      </c>
      <c r="BF21" s="6">
        <v>10.34</v>
      </c>
      <c r="BG21" s="6">
        <v>10.33</v>
      </c>
      <c r="BH21" s="6">
        <v>10.33</v>
      </c>
      <c r="BI21" s="6">
        <v>10.33</v>
      </c>
      <c r="BJ21" s="6">
        <v>10.34</v>
      </c>
      <c r="BK21" s="6">
        <v>10.33</v>
      </c>
      <c r="BL21" s="6">
        <v>10.33</v>
      </c>
      <c r="BM21" s="6">
        <v>10.31</v>
      </c>
      <c r="BN21" s="6">
        <v>10.33</v>
      </c>
      <c r="BO21" s="6">
        <v>10.33</v>
      </c>
      <c r="BP21" s="6">
        <v>10.33</v>
      </c>
      <c r="BQ21" s="6">
        <v>10.33</v>
      </c>
      <c r="BR21" s="6">
        <v>10.33</v>
      </c>
      <c r="BS21" s="6">
        <v>10.33</v>
      </c>
      <c r="BT21" s="6">
        <v>10.33</v>
      </c>
      <c r="BU21" s="6">
        <v>10.34</v>
      </c>
      <c r="BV21" s="6">
        <v>10.34</v>
      </c>
    </row>
    <row r="22" spans="1:74" x14ac:dyDescent="0.3">
      <c r="A22" s="1" t="s">
        <v>6</v>
      </c>
      <c r="B22" s="1" t="s">
        <v>26</v>
      </c>
      <c r="C22" s="5">
        <v>7290000057118</v>
      </c>
      <c r="D22" s="6">
        <v>23.85</v>
      </c>
      <c r="E22" s="6">
        <v>23.85</v>
      </c>
      <c r="F22" s="6">
        <v>23.85</v>
      </c>
      <c r="G22" s="6">
        <v>23.85</v>
      </c>
      <c r="H22" s="6">
        <v>23.85</v>
      </c>
      <c r="I22" s="6">
        <v>23.85</v>
      </c>
      <c r="J22" s="6">
        <v>23.85</v>
      </c>
      <c r="K22" s="6">
        <v>23.85</v>
      </c>
      <c r="L22" s="6">
        <v>23.85</v>
      </c>
      <c r="M22" s="6">
        <v>23.85</v>
      </c>
      <c r="N22" s="6">
        <v>23.85</v>
      </c>
      <c r="O22" s="6">
        <v>23.85</v>
      </c>
      <c r="P22" s="6">
        <v>23.85</v>
      </c>
      <c r="Q22" s="6">
        <v>23.85</v>
      </c>
      <c r="R22" s="6">
        <v>23.85</v>
      </c>
      <c r="S22" s="6">
        <v>23.84</v>
      </c>
      <c r="T22" s="6">
        <v>23.85</v>
      </c>
      <c r="U22" s="6">
        <v>23.85</v>
      </c>
      <c r="V22" s="6">
        <v>23.85</v>
      </c>
      <c r="W22" s="6">
        <v>23.85</v>
      </c>
      <c r="X22" s="6">
        <v>23.85</v>
      </c>
      <c r="Y22" s="6">
        <v>23.85</v>
      </c>
      <c r="Z22" s="6">
        <v>23.85</v>
      </c>
      <c r="AA22" s="6">
        <v>23.85</v>
      </c>
      <c r="AB22" s="6">
        <v>23.85</v>
      </c>
      <c r="AC22" s="6">
        <v>23.85</v>
      </c>
      <c r="AD22" s="6">
        <v>23.85</v>
      </c>
      <c r="AE22" s="6">
        <v>23.84</v>
      </c>
      <c r="AF22" s="6">
        <v>23.85</v>
      </c>
      <c r="AG22" s="6">
        <v>23.75</v>
      </c>
      <c r="AH22" s="6">
        <v>23.75</v>
      </c>
      <c r="AI22" s="6">
        <v>23.85</v>
      </c>
      <c r="AJ22" s="6">
        <v>23.85</v>
      </c>
      <c r="AK22" s="6">
        <v>23.75</v>
      </c>
      <c r="AL22" s="6">
        <v>23.85</v>
      </c>
      <c r="AM22" s="6">
        <v>23.85</v>
      </c>
      <c r="AN22" s="6">
        <v>23.85</v>
      </c>
      <c r="AO22" s="6">
        <v>23.85</v>
      </c>
      <c r="AP22" s="6">
        <v>23.85</v>
      </c>
      <c r="AQ22" s="6">
        <v>23.75</v>
      </c>
      <c r="AR22" s="6">
        <v>23.85</v>
      </c>
      <c r="AS22" s="6">
        <v>23.85</v>
      </c>
      <c r="AT22" s="6">
        <v>23.85</v>
      </c>
      <c r="AU22" s="6">
        <v>23.85</v>
      </c>
      <c r="AV22" s="6">
        <v>23.85</v>
      </c>
      <c r="AW22" s="6">
        <v>23.85</v>
      </c>
      <c r="AX22" s="6">
        <v>23.85</v>
      </c>
      <c r="AY22" s="6">
        <v>23.85</v>
      </c>
      <c r="AZ22" s="6">
        <v>23.85</v>
      </c>
      <c r="BA22" s="6">
        <v>23.85</v>
      </c>
      <c r="BB22" s="6">
        <v>23.85</v>
      </c>
      <c r="BC22" s="6">
        <v>23.85</v>
      </c>
      <c r="BD22" s="6">
        <v>23.85</v>
      </c>
      <c r="BE22" s="6">
        <v>23.85</v>
      </c>
      <c r="BF22" s="6">
        <v>23.85</v>
      </c>
      <c r="BG22" s="6">
        <v>23.85</v>
      </c>
      <c r="BH22" s="6">
        <v>23.85</v>
      </c>
      <c r="BI22" s="6">
        <v>23.85</v>
      </c>
      <c r="BJ22" s="6">
        <v>23.85</v>
      </c>
      <c r="BK22" s="6">
        <v>23.85</v>
      </c>
      <c r="BL22" s="6">
        <v>23.85</v>
      </c>
      <c r="BM22" s="6">
        <v>23.9</v>
      </c>
      <c r="BN22" s="6">
        <v>23.85</v>
      </c>
      <c r="BO22" s="6">
        <v>23.85</v>
      </c>
      <c r="BP22" s="6">
        <v>23.85</v>
      </c>
      <c r="BQ22" s="6">
        <v>23.85</v>
      </c>
      <c r="BR22" s="6">
        <v>23.85</v>
      </c>
      <c r="BS22" s="6">
        <v>23.85</v>
      </c>
      <c r="BT22" s="6">
        <v>23.79</v>
      </c>
      <c r="BU22" s="6">
        <v>23.79</v>
      </c>
      <c r="BV22" s="6">
        <v>23.79</v>
      </c>
    </row>
    <row r="23" spans="1:74" x14ac:dyDescent="0.3">
      <c r="A23" s="1" t="s">
        <v>6</v>
      </c>
      <c r="B23" s="1" t="s">
        <v>27</v>
      </c>
      <c r="C23" s="5">
        <v>7290102394463</v>
      </c>
      <c r="D23" s="6">
        <v>25.5</v>
      </c>
      <c r="E23" s="6">
        <v>25.5</v>
      </c>
      <c r="F23" s="6">
        <v>25.5</v>
      </c>
      <c r="G23" s="6">
        <v>25.5</v>
      </c>
      <c r="H23" s="6">
        <v>25.5</v>
      </c>
      <c r="I23" s="6">
        <v>27.81</v>
      </c>
      <c r="J23" s="6">
        <v>28.09</v>
      </c>
      <c r="K23" s="6">
        <v>28.21</v>
      </c>
      <c r="L23" s="6">
        <v>28.27</v>
      </c>
      <c r="M23" s="6">
        <v>28.34</v>
      </c>
      <c r="N23" s="6">
        <v>28.34</v>
      </c>
      <c r="O23" s="6">
        <v>28.34</v>
      </c>
      <c r="P23" s="6">
        <v>28.52</v>
      </c>
      <c r="Q23" s="6">
        <v>28.52</v>
      </c>
      <c r="R23" s="6">
        <v>28.52</v>
      </c>
      <c r="S23" s="6">
        <v>28.52</v>
      </c>
      <c r="T23" s="6">
        <v>28.44</v>
      </c>
      <c r="U23" s="6">
        <v>28.44</v>
      </c>
      <c r="V23" s="6">
        <v>28.44</v>
      </c>
      <c r="W23" s="6">
        <v>28.44</v>
      </c>
      <c r="X23" s="6">
        <v>26.792432432432001</v>
      </c>
      <c r="Y23" s="6">
        <v>26.646842105263001</v>
      </c>
      <c r="Z23" s="6">
        <v>26.646842105263001</v>
      </c>
      <c r="AA23" s="6">
        <v>26.646842105263001</v>
      </c>
      <c r="AB23" s="6">
        <v>26.646842105263001</v>
      </c>
      <c r="AC23" s="6">
        <v>26.646842105263001</v>
      </c>
      <c r="AD23" s="6">
        <v>26.604210526315999</v>
      </c>
      <c r="AE23" s="6">
        <v>26.362631578946999</v>
      </c>
      <c r="AF23" s="6">
        <v>26.362631578946999</v>
      </c>
      <c r="AG23" s="6">
        <v>26.436666666667001</v>
      </c>
      <c r="AH23" s="6">
        <v>26.436666666667001</v>
      </c>
      <c r="AI23" s="6">
        <v>26.429230769231001</v>
      </c>
      <c r="AJ23" s="6">
        <v>26.429230769231001</v>
      </c>
      <c r="AK23" s="6">
        <v>26.436666666667001</v>
      </c>
      <c r="AL23" s="6">
        <v>26.429230769231001</v>
      </c>
      <c r="AM23" s="6">
        <v>26.429230769231001</v>
      </c>
      <c r="AN23" s="6">
        <v>26.429230769231001</v>
      </c>
      <c r="AO23" s="6">
        <v>26.429230769231001</v>
      </c>
      <c r="AP23" s="6">
        <v>26.429230769231001</v>
      </c>
      <c r="AQ23" s="6">
        <v>26.436666666667001</v>
      </c>
      <c r="AR23" s="6">
        <v>26.429230769231001</v>
      </c>
      <c r="AS23" s="6">
        <v>26.429230769231001</v>
      </c>
      <c r="AT23" s="6">
        <v>26.506666666667002</v>
      </c>
      <c r="AU23" s="6">
        <v>26.429230769231001</v>
      </c>
      <c r="AV23" s="6">
        <v>26.429230769231001</v>
      </c>
      <c r="AW23" s="6">
        <v>26.429230769231001</v>
      </c>
      <c r="AX23" s="6">
        <v>28.52</v>
      </c>
      <c r="AY23" s="6">
        <v>28.52</v>
      </c>
      <c r="AZ23" s="6">
        <v>26.706153846153999</v>
      </c>
      <c r="BA23" s="6">
        <v>26.706153846153999</v>
      </c>
      <c r="BB23" s="6">
        <v>26.706153846153999</v>
      </c>
      <c r="BC23" s="6">
        <v>26.706153846153999</v>
      </c>
      <c r="BD23" s="6">
        <v>26.706153846153999</v>
      </c>
      <c r="BE23" s="6">
        <v>26.706153846153999</v>
      </c>
      <c r="BF23" s="6">
        <v>26.706153846153999</v>
      </c>
      <c r="BG23" s="6">
        <v>26.706153846153999</v>
      </c>
      <c r="BH23" s="6">
        <v>26.706153846153999</v>
      </c>
      <c r="BI23" s="6">
        <v>26.706153846153999</v>
      </c>
      <c r="BJ23" s="6">
        <v>26.76125</v>
      </c>
      <c r="BK23" s="6">
        <v>26.76125</v>
      </c>
      <c r="BL23" s="6">
        <v>26.76125</v>
      </c>
      <c r="BM23" s="6">
        <v>26.745000000000001</v>
      </c>
      <c r="BN23" s="6">
        <v>26.76125</v>
      </c>
      <c r="BO23" s="6">
        <v>26.76125</v>
      </c>
      <c r="BP23" s="6">
        <v>26.76125</v>
      </c>
      <c r="BQ23" s="6">
        <v>26.76125</v>
      </c>
      <c r="BR23" s="6">
        <v>26.76125</v>
      </c>
      <c r="BS23" s="6">
        <v>26.76125</v>
      </c>
      <c r="BT23" s="6">
        <v>28.55</v>
      </c>
      <c r="BU23" s="6">
        <v>28.52</v>
      </c>
      <c r="BV23" s="6">
        <v>28.55</v>
      </c>
    </row>
    <row r="24" spans="1:74" x14ac:dyDescent="0.3">
      <c r="A24" s="1" t="s">
        <v>6</v>
      </c>
      <c r="B24" s="1" t="s">
        <v>28</v>
      </c>
      <c r="C24" s="5">
        <v>7290000111186</v>
      </c>
      <c r="D24" s="6">
        <v>8.9</v>
      </c>
      <c r="E24" s="6">
        <v>8.9</v>
      </c>
      <c r="F24" s="6">
        <v>8.9</v>
      </c>
      <c r="G24" s="6">
        <v>8.9</v>
      </c>
      <c r="H24" s="6">
        <v>8.9</v>
      </c>
      <c r="I24" s="6">
        <v>9.5500000000000007</v>
      </c>
      <c r="J24" s="6">
        <v>9.69</v>
      </c>
      <c r="K24" s="6">
        <v>9.82</v>
      </c>
      <c r="L24" s="6">
        <v>9.8699999999999992</v>
      </c>
      <c r="M24" s="6">
        <v>9.91</v>
      </c>
      <c r="N24" s="6">
        <v>9.9600000000000009</v>
      </c>
      <c r="O24" s="6">
        <v>9.9600000000000009</v>
      </c>
      <c r="P24" s="6">
        <v>9.9600000000000009</v>
      </c>
      <c r="Q24" s="6">
        <v>9.9600000000000009</v>
      </c>
      <c r="R24" s="6">
        <v>9.9600000000000009</v>
      </c>
      <c r="S24" s="6">
        <v>9.9600000000000009</v>
      </c>
      <c r="T24" s="6">
        <v>9.9600000000000009</v>
      </c>
      <c r="U24" s="6">
        <v>9.9600000000000009</v>
      </c>
      <c r="V24" s="6">
        <v>9.9600000000000009</v>
      </c>
      <c r="W24" s="6">
        <v>9.9600000000000009</v>
      </c>
      <c r="X24" s="6">
        <v>9.9600000000000009</v>
      </c>
      <c r="Y24" s="6">
        <v>9.9600000000000009</v>
      </c>
      <c r="Z24" s="6">
        <v>9.9600000000000009</v>
      </c>
      <c r="AA24" s="6">
        <v>9.9600000000000009</v>
      </c>
      <c r="AB24" s="6">
        <v>9.9600000000000009</v>
      </c>
      <c r="AC24" s="6">
        <v>9.9600000000000009</v>
      </c>
      <c r="AD24" s="6">
        <v>9.9600000000000009</v>
      </c>
      <c r="AE24" s="6">
        <v>9.9600000000000009</v>
      </c>
      <c r="AF24" s="6">
        <v>9.9600000000000009</v>
      </c>
      <c r="AG24" s="6">
        <v>9.9499999999999993</v>
      </c>
      <c r="AH24" s="6">
        <v>9.9499999999999993</v>
      </c>
      <c r="AI24" s="6">
        <v>9.9600000000000009</v>
      </c>
      <c r="AJ24" s="6">
        <v>9.9600000000000009</v>
      </c>
      <c r="AK24" s="6">
        <v>9.9499999999999993</v>
      </c>
      <c r="AL24" s="6">
        <v>9.9600000000000009</v>
      </c>
      <c r="AM24" s="6">
        <v>9.9600000000000009</v>
      </c>
      <c r="AN24" s="6">
        <v>9.9600000000000009</v>
      </c>
      <c r="AO24" s="6">
        <v>9.9600000000000009</v>
      </c>
      <c r="AP24" s="6">
        <v>9.9600000000000009</v>
      </c>
      <c r="AQ24" s="6">
        <v>9.9499999999999993</v>
      </c>
      <c r="AR24" s="6">
        <v>9.9600000000000009</v>
      </c>
      <c r="AS24" s="6">
        <v>9.9600000000000009</v>
      </c>
      <c r="AT24" s="6">
        <v>9.9600000000000009</v>
      </c>
      <c r="AU24" s="6">
        <v>9.9600000000000009</v>
      </c>
      <c r="AV24" s="6">
        <v>9.9600000000000009</v>
      </c>
      <c r="AW24" s="6">
        <v>9.9600000000000009</v>
      </c>
      <c r="AX24" s="6">
        <v>9.9600000000000009</v>
      </c>
      <c r="AY24" s="6">
        <v>9.9600000000000009</v>
      </c>
      <c r="AZ24" s="6">
        <v>9.9600000000000009</v>
      </c>
      <c r="BA24" s="6">
        <v>9.9600000000000009</v>
      </c>
      <c r="BB24" s="6">
        <v>9.9600000000000009</v>
      </c>
      <c r="BC24" s="6">
        <v>9.9600000000000009</v>
      </c>
      <c r="BD24" s="6">
        <v>9.9600000000000009</v>
      </c>
      <c r="BE24" s="6">
        <v>9.9600000000000009</v>
      </c>
      <c r="BF24" s="6">
        <v>9.9600000000000009</v>
      </c>
      <c r="BG24" s="6">
        <v>9.9600000000000009</v>
      </c>
      <c r="BH24" s="6">
        <v>9.9600000000000009</v>
      </c>
      <c r="BI24" s="6">
        <v>9.94</v>
      </c>
      <c r="BJ24" s="6">
        <v>9.94</v>
      </c>
      <c r="BK24" s="6">
        <v>9.9600000000000009</v>
      </c>
      <c r="BL24" s="6">
        <v>9.9600000000000009</v>
      </c>
      <c r="BM24" s="6">
        <v>9.91</v>
      </c>
      <c r="BN24" s="6">
        <v>9.94</v>
      </c>
      <c r="BO24" s="6">
        <v>9.94</v>
      </c>
      <c r="BP24" s="6">
        <v>9.94</v>
      </c>
      <c r="BQ24" s="6">
        <v>9.9600000000000009</v>
      </c>
      <c r="BR24" s="6">
        <v>9.9600000000000009</v>
      </c>
      <c r="BS24" s="6">
        <v>9.9600000000000009</v>
      </c>
      <c r="BT24" s="6">
        <v>9.9600000000000009</v>
      </c>
      <c r="BU24" s="6">
        <v>9.9600000000000009</v>
      </c>
      <c r="BV24" s="6">
        <v>9.9600000000000009</v>
      </c>
    </row>
    <row r="25" spans="1:74" x14ac:dyDescent="0.3">
      <c r="A25" s="1" t="s">
        <v>6</v>
      </c>
      <c r="B25" s="1" t="s">
        <v>29</v>
      </c>
      <c r="C25" s="5">
        <v>7290113192539</v>
      </c>
      <c r="D25" s="6">
        <v>6.9</v>
      </c>
      <c r="E25" s="6">
        <v>6.9</v>
      </c>
      <c r="F25" s="6">
        <v>6.9</v>
      </c>
      <c r="G25" s="6">
        <v>6.9</v>
      </c>
      <c r="H25" s="6">
        <v>6.9</v>
      </c>
      <c r="I25" s="6">
        <v>6.9</v>
      </c>
      <c r="J25" s="6">
        <v>6.9</v>
      </c>
      <c r="K25" s="6">
        <v>6.9</v>
      </c>
      <c r="L25" s="6">
        <v>6.9</v>
      </c>
      <c r="M25" s="6">
        <v>6.9</v>
      </c>
      <c r="N25" s="6">
        <v>6.9</v>
      </c>
      <c r="O25" s="6">
        <v>6.9</v>
      </c>
      <c r="P25" s="6">
        <v>6.9</v>
      </c>
      <c r="Q25" s="6">
        <v>6.9</v>
      </c>
      <c r="R25" s="6">
        <v>6.9</v>
      </c>
      <c r="S25" s="6">
        <v>6.9</v>
      </c>
      <c r="T25" s="6">
        <v>6.9</v>
      </c>
      <c r="U25" s="6">
        <v>6.9</v>
      </c>
      <c r="V25" s="6">
        <v>6.9</v>
      </c>
      <c r="W25" s="6">
        <v>6.9</v>
      </c>
      <c r="X25" s="6">
        <v>6.9</v>
      </c>
      <c r="Y25" s="6">
        <v>5</v>
      </c>
      <c r="Z25" s="6">
        <v>5</v>
      </c>
      <c r="AA25" s="6">
        <v>5</v>
      </c>
      <c r="AB25" s="6">
        <v>5</v>
      </c>
      <c r="AC25" s="6">
        <v>5</v>
      </c>
      <c r="AD25" s="6">
        <v>5</v>
      </c>
      <c r="AE25" s="6">
        <v>5</v>
      </c>
      <c r="AF25" s="6">
        <v>5</v>
      </c>
      <c r="AG25" s="6">
        <v>5.1117647058823996</v>
      </c>
      <c r="AH25" s="6">
        <v>5</v>
      </c>
      <c r="AI25" s="6">
        <v>5</v>
      </c>
      <c r="AJ25" s="6">
        <v>5</v>
      </c>
      <c r="AK25" s="6">
        <v>5</v>
      </c>
      <c r="AL25" s="6">
        <v>5</v>
      </c>
      <c r="AM25" s="6">
        <v>5</v>
      </c>
      <c r="AN25" s="6">
        <v>5</v>
      </c>
      <c r="AO25" s="6">
        <v>5</v>
      </c>
      <c r="AP25" s="6">
        <v>5</v>
      </c>
      <c r="AQ25" s="6">
        <v>5</v>
      </c>
      <c r="AR25" s="6">
        <v>5</v>
      </c>
      <c r="AS25" s="6">
        <v>5</v>
      </c>
      <c r="AT25" s="6">
        <v>5</v>
      </c>
      <c r="AU25" s="6">
        <v>5</v>
      </c>
      <c r="AV25" s="6">
        <v>5</v>
      </c>
      <c r="AW25" s="6">
        <v>5</v>
      </c>
      <c r="AX25" s="6">
        <v>5</v>
      </c>
      <c r="AY25" s="6">
        <v>5</v>
      </c>
      <c r="AZ25" s="6">
        <v>5</v>
      </c>
      <c r="BA25" s="6">
        <v>5</v>
      </c>
      <c r="BB25" s="6">
        <v>5</v>
      </c>
      <c r="BC25" s="6">
        <v>5</v>
      </c>
      <c r="BD25" s="6">
        <v>5</v>
      </c>
      <c r="BE25" s="6">
        <v>5</v>
      </c>
      <c r="BF25" s="6">
        <v>5</v>
      </c>
      <c r="BG25" s="6">
        <v>5</v>
      </c>
      <c r="BH25" s="6">
        <v>5</v>
      </c>
      <c r="BI25" s="6">
        <v>5</v>
      </c>
      <c r="BJ25" s="6">
        <v>5</v>
      </c>
      <c r="BK25" s="6">
        <v>5</v>
      </c>
      <c r="BL25" s="6">
        <v>5</v>
      </c>
      <c r="BM25" s="6">
        <v>5</v>
      </c>
      <c r="BN25" s="6">
        <v>5</v>
      </c>
      <c r="BO25" s="6">
        <v>5</v>
      </c>
      <c r="BP25" s="6">
        <v>5</v>
      </c>
      <c r="BQ25" s="6">
        <v>5</v>
      </c>
      <c r="BR25" s="6">
        <v>5</v>
      </c>
      <c r="BS25" s="6">
        <v>5</v>
      </c>
      <c r="BT25" s="6">
        <v>6.9</v>
      </c>
      <c r="BU25" s="6">
        <v>6.9</v>
      </c>
      <c r="BV25" s="6">
        <v>6.9</v>
      </c>
    </row>
    <row r="26" spans="1:74" x14ac:dyDescent="0.3">
      <c r="A26" s="1" t="s">
        <v>6</v>
      </c>
      <c r="B26" s="1" t="s">
        <v>30</v>
      </c>
      <c r="C26" s="5">
        <v>7290000208329</v>
      </c>
      <c r="D26" s="6">
        <v>7.5</v>
      </c>
      <c r="E26" s="6">
        <v>7.5</v>
      </c>
      <c r="F26" s="6">
        <v>7.5</v>
      </c>
      <c r="G26" s="6">
        <v>7.5</v>
      </c>
      <c r="H26" s="6">
        <v>7.5</v>
      </c>
      <c r="I26" s="6">
        <v>7.5</v>
      </c>
      <c r="J26" s="6">
        <v>7.5</v>
      </c>
      <c r="K26" s="6">
        <v>7.5</v>
      </c>
      <c r="L26" s="6">
        <v>7.5</v>
      </c>
      <c r="M26" s="6">
        <v>7.5</v>
      </c>
      <c r="N26" s="6">
        <v>7.5</v>
      </c>
      <c r="O26" s="6">
        <v>7.5</v>
      </c>
      <c r="P26" s="6">
        <v>7.5</v>
      </c>
      <c r="Q26" s="6">
        <v>7.5</v>
      </c>
      <c r="R26" s="6">
        <v>7.5</v>
      </c>
      <c r="S26" s="6">
        <v>7.5</v>
      </c>
      <c r="T26" s="6">
        <v>7.5</v>
      </c>
      <c r="U26" s="6">
        <v>7.5</v>
      </c>
      <c r="V26" s="6">
        <v>7.5</v>
      </c>
      <c r="W26" s="6">
        <v>7.5</v>
      </c>
      <c r="X26" s="6">
        <v>7.5</v>
      </c>
      <c r="Y26" s="6">
        <v>7.5</v>
      </c>
      <c r="Z26" s="6">
        <v>7.5</v>
      </c>
      <c r="AA26" s="6">
        <v>7.5</v>
      </c>
      <c r="AB26" s="6">
        <v>7.5</v>
      </c>
      <c r="AC26" s="6">
        <v>7.5</v>
      </c>
      <c r="AD26" s="6">
        <v>7.5</v>
      </c>
      <c r="AE26" s="6">
        <v>7.5</v>
      </c>
      <c r="AF26" s="6">
        <v>7.5</v>
      </c>
      <c r="AG26" s="6">
        <v>7.5256410256409998</v>
      </c>
      <c r="AH26" s="6">
        <v>7.5</v>
      </c>
      <c r="AI26" s="6">
        <v>7.5</v>
      </c>
      <c r="AJ26" s="6">
        <v>7.5</v>
      </c>
      <c r="AK26" s="6">
        <v>7.5</v>
      </c>
      <c r="AL26" s="6">
        <v>7.5</v>
      </c>
      <c r="AM26" s="6">
        <v>7.5</v>
      </c>
      <c r="AN26" s="6">
        <v>7.5</v>
      </c>
      <c r="AO26" s="6">
        <v>7.5</v>
      </c>
      <c r="AP26" s="6">
        <v>7.5</v>
      </c>
      <c r="AQ26" s="6">
        <v>7.5</v>
      </c>
      <c r="AR26" s="6">
        <v>7.5</v>
      </c>
      <c r="AS26" s="6">
        <v>7.5</v>
      </c>
      <c r="AT26" s="6">
        <v>7.5256410256409998</v>
      </c>
      <c r="AU26" s="6">
        <v>7.5</v>
      </c>
      <c r="AV26" s="6">
        <v>7.5</v>
      </c>
      <c r="AW26" s="6">
        <v>7.5</v>
      </c>
      <c r="AX26" s="6">
        <v>7.5</v>
      </c>
      <c r="AY26" s="6">
        <v>7.5</v>
      </c>
      <c r="AZ26" s="6">
        <v>7.5</v>
      </c>
      <c r="BA26" s="6">
        <v>7.5</v>
      </c>
      <c r="BB26" s="6">
        <v>7.5</v>
      </c>
      <c r="BC26" s="6">
        <v>7.5</v>
      </c>
      <c r="BD26" s="6">
        <v>7.5</v>
      </c>
      <c r="BE26" s="6">
        <v>7.5</v>
      </c>
      <c r="BF26" s="6">
        <v>7.5</v>
      </c>
      <c r="BG26" s="6">
        <v>7.5</v>
      </c>
      <c r="BH26" s="6">
        <v>7.5</v>
      </c>
      <c r="BI26" s="6">
        <v>7.5</v>
      </c>
      <c r="BJ26" s="6">
        <v>7.5</v>
      </c>
      <c r="BK26" s="6">
        <v>7.5256410256409998</v>
      </c>
      <c r="BL26" s="6">
        <v>7.5</v>
      </c>
      <c r="BM26" s="6">
        <v>7.5</v>
      </c>
      <c r="BN26" s="6">
        <v>7.5</v>
      </c>
      <c r="BO26" s="6">
        <v>7.5</v>
      </c>
      <c r="BP26" s="6">
        <v>7.5</v>
      </c>
      <c r="BQ26" s="6">
        <v>7.5</v>
      </c>
      <c r="BR26" s="6">
        <v>7.5</v>
      </c>
      <c r="BS26" s="6">
        <v>7.5</v>
      </c>
      <c r="BT26" s="6">
        <v>7.5</v>
      </c>
      <c r="BU26" s="6">
        <v>7.5</v>
      </c>
      <c r="BV26" s="6">
        <v>7.5</v>
      </c>
    </row>
    <row r="27" spans="1:74" x14ac:dyDescent="0.3">
      <c r="A27" s="1" t="s">
        <v>6</v>
      </c>
      <c r="B27" s="1" t="s">
        <v>31</v>
      </c>
      <c r="C27" s="5">
        <v>7290000074184</v>
      </c>
      <c r="D27" s="6">
        <v>9.9</v>
      </c>
      <c r="E27" s="6">
        <v>9.9</v>
      </c>
      <c r="F27" s="6">
        <v>9.9</v>
      </c>
      <c r="G27" s="6">
        <v>9.9</v>
      </c>
      <c r="H27" s="6">
        <v>9.9</v>
      </c>
      <c r="I27" s="6">
        <v>9.9</v>
      </c>
      <c r="J27" s="6">
        <v>9.9</v>
      </c>
      <c r="K27" s="6">
        <v>9.9</v>
      </c>
      <c r="L27" s="6">
        <v>9.9</v>
      </c>
      <c r="M27" s="6">
        <v>9.9</v>
      </c>
      <c r="N27" s="6">
        <v>9.9</v>
      </c>
      <c r="O27" s="6">
        <v>9.9</v>
      </c>
      <c r="P27" s="6">
        <v>9.9</v>
      </c>
      <c r="Q27" s="6">
        <v>9.9</v>
      </c>
      <c r="R27" s="6">
        <v>9.9</v>
      </c>
      <c r="S27" s="6">
        <v>9.9</v>
      </c>
      <c r="T27" s="6">
        <v>9.9</v>
      </c>
      <c r="U27" s="6">
        <v>9.9</v>
      </c>
      <c r="V27" s="6">
        <v>9.9</v>
      </c>
      <c r="W27" s="6">
        <v>9.9</v>
      </c>
      <c r="X27" s="6">
        <v>9.9</v>
      </c>
      <c r="Y27" s="6">
        <v>9.9</v>
      </c>
      <c r="Z27" s="6">
        <v>9.9</v>
      </c>
      <c r="AA27" s="6">
        <v>9.9</v>
      </c>
      <c r="AB27" s="6">
        <v>9.9</v>
      </c>
      <c r="AC27" s="6">
        <v>9.9</v>
      </c>
      <c r="AD27" s="6">
        <v>9.8324999999999996</v>
      </c>
      <c r="AE27" s="6">
        <v>9.4153846153845997</v>
      </c>
      <c r="AF27" s="6">
        <v>9.3891891891891994</v>
      </c>
      <c r="AG27" s="6">
        <v>9.3923076923076998</v>
      </c>
      <c r="AH27" s="6">
        <v>9.3923076923076998</v>
      </c>
      <c r="AI27" s="6">
        <v>9.3951219512194992</v>
      </c>
      <c r="AJ27" s="6">
        <v>9.3692307692307999</v>
      </c>
      <c r="AK27" s="6">
        <v>9.3692307692307999</v>
      </c>
      <c r="AL27" s="6">
        <v>9.4049999999999994</v>
      </c>
      <c r="AM27" s="6">
        <v>9.3923076923076998</v>
      </c>
      <c r="AN27" s="6">
        <v>9.4153846153845997</v>
      </c>
      <c r="AO27" s="6">
        <v>9.3951219512194992</v>
      </c>
      <c r="AP27" s="6">
        <v>9.4049999999999994</v>
      </c>
      <c r="AQ27" s="6">
        <v>9.4026315789473998</v>
      </c>
      <c r="AR27" s="6">
        <v>9.4026315789473998</v>
      </c>
      <c r="AS27" s="6">
        <v>9.4049999999999994</v>
      </c>
      <c r="AT27" s="6">
        <v>9.4153846153845997</v>
      </c>
      <c r="AU27" s="6">
        <v>9.3951219512194992</v>
      </c>
      <c r="AV27" s="6">
        <v>9.3692307692307999</v>
      </c>
      <c r="AW27" s="6">
        <v>9.3825000000000003</v>
      </c>
      <c r="AX27" s="6">
        <v>9.3923076923076998</v>
      </c>
      <c r="AY27" s="6">
        <v>9.3923076923076998</v>
      </c>
      <c r="AZ27" s="6">
        <v>9.9</v>
      </c>
      <c r="BA27" s="6">
        <v>9.9</v>
      </c>
      <c r="BB27" s="6">
        <v>9.9</v>
      </c>
      <c r="BC27" s="6">
        <v>9.9</v>
      </c>
      <c r="BD27" s="6">
        <v>9.9</v>
      </c>
      <c r="BE27" s="6">
        <v>9.9</v>
      </c>
      <c r="BF27" s="6">
        <v>9.9</v>
      </c>
      <c r="BG27" s="6">
        <v>9.9</v>
      </c>
      <c r="BH27" s="6">
        <v>9.9</v>
      </c>
      <c r="BI27" s="6">
        <v>9.9</v>
      </c>
      <c r="BJ27" s="6">
        <v>9.9</v>
      </c>
      <c r="BK27" s="6">
        <v>9.9</v>
      </c>
      <c r="BL27" s="6">
        <v>9.9</v>
      </c>
      <c r="BM27" s="6">
        <v>9.9</v>
      </c>
      <c r="BN27" s="6">
        <v>9.9</v>
      </c>
      <c r="BO27" s="6">
        <v>9.9</v>
      </c>
      <c r="BP27" s="6">
        <v>9.9</v>
      </c>
      <c r="BQ27" s="6">
        <v>9.9</v>
      </c>
      <c r="BR27" s="6">
        <v>9.9</v>
      </c>
      <c r="BS27" s="6">
        <v>9.9</v>
      </c>
      <c r="BT27" s="6">
        <v>9.9</v>
      </c>
      <c r="BU27" s="6">
        <v>9.9</v>
      </c>
      <c r="BV27" s="6">
        <v>9.9</v>
      </c>
    </row>
    <row r="28" spans="1:74" x14ac:dyDescent="0.3">
      <c r="A28" s="1" t="s">
        <v>6</v>
      </c>
      <c r="B28" s="1" t="s">
        <v>34</v>
      </c>
      <c r="C28" s="5">
        <v>7290000144474</v>
      </c>
      <c r="D28" s="6">
        <v>12.966666666667001</v>
      </c>
      <c r="E28" s="6">
        <v>12.966666666667001</v>
      </c>
      <c r="F28" s="6">
        <v>12.966666666667001</v>
      </c>
      <c r="G28" s="6">
        <v>12.966666666667001</v>
      </c>
      <c r="H28" s="6">
        <v>12.966666666667001</v>
      </c>
      <c r="I28" s="6">
        <v>12.966666666667001</v>
      </c>
      <c r="J28" s="6">
        <v>12.966666666667001</v>
      </c>
      <c r="K28" s="6">
        <v>12.966666666667001</v>
      </c>
      <c r="L28" s="6">
        <v>12.966666666667001</v>
      </c>
      <c r="M28" s="6">
        <v>12.966666666667001</v>
      </c>
      <c r="N28" s="6">
        <v>12.966666666667001</v>
      </c>
      <c r="O28" s="6">
        <v>12.966666666667001</v>
      </c>
      <c r="P28" s="6">
        <v>12.5</v>
      </c>
      <c r="Q28" s="6">
        <v>12.5</v>
      </c>
      <c r="R28" s="6">
        <v>12.38</v>
      </c>
      <c r="S28" s="6">
        <v>12.17</v>
      </c>
      <c r="T28" s="6">
        <v>12.17</v>
      </c>
      <c r="U28" s="6">
        <v>12.17</v>
      </c>
      <c r="V28" s="6">
        <v>12.16</v>
      </c>
      <c r="W28" s="6">
        <v>12.16</v>
      </c>
      <c r="X28" s="6">
        <v>12.16</v>
      </c>
      <c r="Y28" s="6">
        <v>12.16</v>
      </c>
      <c r="Z28" s="6">
        <v>12.16</v>
      </c>
      <c r="AA28" s="6">
        <v>12.16</v>
      </c>
      <c r="AB28" s="6">
        <v>12.16</v>
      </c>
      <c r="AC28" s="6">
        <v>12.16</v>
      </c>
      <c r="AD28" s="6">
        <v>12.16</v>
      </c>
      <c r="AE28" s="6">
        <v>12.16</v>
      </c>
      <c r="AF28" s="6">
        <v>12.249047619048</v>
      </c>
      <c r="AG28" s="6">
        <v>12.258809523809999</v>
      </c>
      <c r="AH28" s="6">
        <v>12.17</v>
      </c>
      <c r="AI28" s="6">
        <v>12.17</v>
      </c>
      <c r="AJ28" s="6">
        <v>12.17</v>
      </c>
      <c r="AK28" s="6">
        <v>12.17</v>
      </c>
      <c r="AL28" s="6">
        <v>12.17</v>
      </c>
      <c r="AM28" s="6">
        <v>12.17</v>
      </c>
      <c r="AN28" s="6">
        <v>12.17</v>
      </c>
      <c r="AO28" s="6">
        <v>12.17</v>
      </c>
      <c r="AP28" s="6">
        <v>12.17</v>
      </c>
      <c r="AQ28" s="6">
        <v>12.17</v>
      </c>
      <c r="AR28" s="6">
        <v>12.17</v>
      </c>
      <c r="AS28" s="6">
        <v>12.17</v>
      </c>
      <c r="AT28" s="6">
        <v>12.258809523809999</v>
      </c>
      <c r="AU28" s="6">
        <v>12.17</v>
      </c>
      <c r="AV28" s="6">
        <v>12.17</v>
      </c>
      <c r="AW28" s="6">
        <v>12.17</v>
      </c>
      <c r="AX28" s="6">
        <v>12.17</v>
      </c>
      <c r="AY28" s="6">
        <v>12.17</v>
      </c>
      <c r="AZ28" s="6">
        <v>12.17</v>
      </c>
      <c r="BA28" s="6">
        <v>12.17</v>
      </c>
      <c r="BB28" s="6">
        <v>12.17</v>
      </c>
      <c r="BC28" s="6">
        <v>12.17</v>
      </c>
      <c r="BD28" s="6">
        <v>12.17</v>
      </c>
      <c r="BE28" s="6">
        <v>12.17</v>
      </c>
      <c r="BF28" s="6">
        <v>12.16</v>
      </c>
      <c r="BG28" s="6">
        <v>12.16</v>
      </c>
      <c r="BH28" s="6">
        <v>12.16</v>
      </c>
      <c r="BI28" s="6">
        <v>12.16</v>
      </c>
      <c r="BJ28" s="6">
        <v>12.249047619048</v>
      </c>
      <c r="BK28" s="6">
        <v>12.17</v>
      </c>
      <c r="BL28" s="6">
        <v>12.17</v>
      </c>
      <c r="BM28" s="6">
        <v>12.15</v>
      </c>
      <c r="BN28" s="6">
        <v>12.17</v>
      </c>
      <c r="BO28" s="6">
        <v>12.17</v>
      </c>
      <c r="BP28" s="6">
        <v>12.17</v>
      </c>
      <c r="BQ28" s="6">
        <v>12.17</v>
      </c>
      <c r="BR28" s="6">
        <v>12.17</v>
      </c>
      <c r="BS28" s="6">
        <v>12.17</v>
      </c>
      <c r="BT28" s="6">
        <v>12.5</v>
      </c>
      <c r="BU28" s="6">
        <v>12.5</v>
      </c>
      <c r="BV28" s="6">
        <v>12.5</v>
      </c>
    </row>
    <row r="29" spans="1:74" x14ac:dyDescent="0.3">
      <c r="A29" s="1" t="s">
        <v>6</v>
      </c>
      <c r="B29" s="1" t="s">
        <v>37</v>
      </c>
      <c r="C29" s="5">
        <v>7290112494351</v>
      </c>
      <c r="D29" s="6">
        <v>17.899999999999999</v>
      </c>
      <c r="E29" s="6">
        <v>17.899999999999999</v>
      </c>
      <c r="F29" s="6">
        <v>17.899999999999999</v>
      </c>
      <c r="G29" s="6">
        <v>17.899999999999999</v>
      </c>
      <c r="H29" s="6">
        <v>17.899999999999999</v>
      </c>
      <c r="I29" s="6">
        <v>17.30125</v>
      </c>
      <c r="J29" s="6">
        <v>17.16</v>
      </c>
      <c r="K29" s="6">
        <v>17.16</v>
      </c>
      <c r="L29" s="6">
        <v>17.16</v>
      </c>
      <c r="M29" s="6">
        <v>17.197073170732001</v>
      </c>
      <c r="N29" s="6">
        <v>17.170000000000002</v>
      </c>
      <c r="O29" s="6">
        <v>17.170000000000002</v>
      </c>
      <c r="P29" s="6">
        <v>17.16</v>
      </c>
      <c r="Q29" s="6">
        <v>17.16</v>
      </c>
      <c r="R29" s="6">
        <v>17.16</v>
      </c>
      <c r="S29" s="6">
        <v>17.16</v>
      </c>
      <c r="T29" s="6">
        <v>17.16</v>
      </c>
      <c r="U29" s="6">
        <v>17.16</v>
      </c>
      <c r="V29" s="6">
        <v>17.16</v>
      </c>
      <c r="W29" s="6">
        <v>17.16</v>
      </c>
      <c r="X29" s="6">
        <v>17.16</v>
      </c>
      <c r="Y29" s="6">
        <v>17.16</v>
      </c>
      <c r="Z29" s="6">
        <v>17.16</v>
      </c>
      <c r="AA29" s="6">
        <v>17.20825</v>
      </c>
      <c r="AB29" s="6">
        <v>17.18</v>
      </c>
      <c r="AC29" s="6">
        <v>17.170000000000002</v>
      </c>
      <c r="AD29" s="6">
        <v>17.170000000000002</v>
      </c>
      <c r="AE29" s="6">
        <v>17.20825</v>
      </c>
      <c r="AF29" s="6">
        <v>17.197560975609999</v>
      </c>
      <c r="AG29" s="6">
        <v>17.232380952381</v>
      </c>
      <c r="AH29" s="6">
        <v>17.170000000000002</v>
      </c>
      <c r="AI29" s="6">
        <v>17.170000000000002</v>
      </c>
      <c r="AJ29" s="6">
        <v>17.170000000000002</v>
      </c>
      <c r="AK29" s="6">
        <v>17.170000000000002</v>
      </c>
      <c r="AL29" s="6">
        <v>17.170000000000002</v>
      </c>
      <c r="AM29" s="6">
        <v>17.170000000000002</v>
      </c>
      <c r="AN29" s="6">
        <v>17.16</v>
      </c>
      <c r="AO29" s="6">
        <v>17.196428571428999</v>
      </c>
      <c r="AP29" s="6">
        <v>17.170000000000002</v>
      </c>
      <c r="AQ29" s="6">
        <v>17.170000000000002</v>
      </c>
      <c r="AR29" s="6">
        <v>17.170000000000002</v>
      </c>
      <c r="AS29" s="6">
        <v>17.170000000000002</v>
      </c>
      <c r="AT29" s="6">
        <v>17.217073170732</v>
      </c>
      <c r="AU29" s="6">
        <v>17.170000000000002</v>
      </c>
      <c r="AV29" s="6">
        <v>17.170000000000002</v>
      </c>
      <c r="AW29" s="6">
        <v>17.170000000000002</v>
      </c>
      <c r="AX29" s="6">
        <v>17.170000000000002</v>
      </c>
      <c r="AY29" s="6">
        <v>17.170000000000002</v>
      </c>
      <c r="AZ29" s="6">
        <v>17.170000000000002</v>
      </c>
      <c r="BA29" s="6">
        <v>17.170000000000002</v>
      </c>
      <c r="BB29" s="6">
        <v>17.170000000000002</v>
      </c>
      <c r="BC29" s="6">
        <v>17.170000000000002</v>
      </c>
      <c r="BD29" s="6">
        <v>17.170000000000002</v>
      </c>
      <c r="BE29" s="6">
        <v>17.170000000000002</v>
      </c>
      <c r="BF29" s="6">
        <v>17.170000000000002</v>
      </c>
      <c r="BG29" s="6">
        <v>17.170000000000002</v>
      </c>
      <c r="BH29" s="6">
        <v>17.16</v>
      </c>
      <c r="BI29" s="6">
        <v>17.170000000000002</v>
      </c>
      <c r="BJ29" s="6">
        <v>17.170000000000002</v>
      </c>
      <c r="BK29" s="6">
        <v>17.16</v>
      </c>
      <c r="BL29" s="6">
        <v>17.16</v>
      </c>
      <c r="BM29" s="6">
        <v>17.14</v>
      </c>
      <c r="BN29" s="6">
        <v>17.16</v>
      </c>
      <c r="BO29" s="6">
        <v>17.16</v>
      </c>
      <c r="BP29" s="6">
        <v>17.16</v>
      </c>
      <c r="BQ29" s="6">
        <v>17.188749999999999</v>
      </c>
      <c r="BR29" s="6">
        <v>17.18</v>
      </c>
      <c r="BS29" s="6">
        <v>17.170000000000002</v>
      </c>
      <c r="BT29" s="6">
        <v>17.170000000000002</v>
      </c>
      <c r="BU29" s="6">
        <v>17.170000000000002</v>
      </c>
      <c r="BV29" s="6">
        <v>17.16</v>
      </c>
    </row>
    <row r="30" spans="1:74" x14ac:dyDescent="0.3">
      <c r="A30" s="1" t="s">
        <v>6</v>
      </c>
      <c r="B30" s="1" t="s">
        <v>38</v>
      </c>
      <c r="C30" s="5">
        <v>7290112495006</v>
      </c>
      <c r="D30" s="6">
        <v>24.78</v>
      </c>
      <c r="E30" s="6">
        <v>24.78</v>
      </c>
      <c r="F30" s="6">
        <v>24.78</v>
      </c>
      <c r="G30" s="6">
        <v>24.78</v>
      </c>
      <c r="H30" s="6">
        <v>24.78</v>
      </c>
      <c r="I30" s="6">
        <v>25.04</v>
      </c>
      <c r="J30" s="6">
        <v>25.11</v>
      </c>
      <c r="K30" s="6">
        <v>25.16</v>
      </c>
      <c r="L30" s="6">
        <v>25.19</v>
      </c>
      <c r="M30" s="6">
        <v>25.21</v>
      </c>
      <c r="N30" s="6">
        <v>25.23</v>
      </c>
      <c r="O30" s="6">
        <v>25.22</v>
      </c>
      <c r="P30" s="6">
        <v>25.22</v>
      </c>
      <c r="Q30" s="6">
        <v>25.22</v>
      </c>
      <c r="R30" s="6">
        <v>25.23</v>
      </c>
      <c r="S30" s="6">
        <v>25.23</v>
      </c>
      <c r="T30" s="6">
        <v>24.628333333333</v>
      </c>
      <c r="U30" s="6">
        <v>24.533333333333001</v>
      </c>
      <c r="V30" s="6">
        <v>24.533333333333001</v>
      </c>
      <c r="W30" s="6">
        <v>24.533333333333001</v>
      </c>
      <c r="X30" s="6">
        <v>24.533333333333001</v>
      </c>
      <c r="Y30" s="6">
        <v>24.533333333333001</v>
      </c>
      <c r="Z30" s="6">
        <v>24.533333333333001</v>
      </c>
      <c r="AA30" s="6">
        <v>24.533333333333001</v>
      </c>
      <c r="AB30" s="6">
        <v>24.511707317073</v>
      </c>
      <c r="AC30" s="6">
        <v>24.511707317073</v>
      </c>
      <c r="AD30" s="6">
        <v>24.511707317073</v>
      </c>
      <c r="AE30" s="6">
        <v>24.511707317073</v>
      </c>
      <c r="AF30" s="6">
        <v>24.511707317073</v>
      </c>
      <c r="AG30" s="6">
        <v>24.511707317073</v>
      </c>
      <c r="AH30" s="6">
        <v>24.511707317073</v>
      </c>
      <c r="AI30" s="6">
        <v>24.511707317073</v>
      </c>
      <c r="AJ30" s="6">
        <v>24.511707317073</v>
      </c>
      <c r="AK30" s="6">
        <v>24.511707317073</v>
      </c>
      <c r="AL30" s="6">
        <v>24.511707317073</v>
      </c>
      <c r="AM30" s="6">
        <v>24.511707317073</v>
      </c>
      <c r="AN30" s="6">
        <v>24.511707317073</v>
      </c>
      <c r="AO30" s="6">
        <v>24.511707317073</v>
      </c>
      <c r="AP30" s="6">
        <v>24.511707317073</v>
      </c>
      <c r="AQ30" s="6">
        <v>24.484999999999999</v>
      </c>
      <c r="AR30" s="6">
        <v>24.484999999999999</v>
      </c>
      <c r="AS30" s="6">
        <v>24.511707317073</v>
      </c>
      <c r="AT30" s="6">
        <v>24.511707317073</v>
      </c>
      <c r="AU30" s="6">
        <v>24.511707317073</v>
      </c>
      <c r="AV30" s="6">
        <v>24.511707317073</v>
      </c>
      <c r="AW30" s="6">
        <v>24.511707317073</v>
      </c>
      <c r="AX30" s="6">
        <v>24.511707317073</v>
      </c>
      <c r="AY30" s="6">
        <v>24.511707317073</v>
      </c>
      <c r="AZ30" s="6">
        <v>24.511707317073</v>
      </c>
      <c r="BA30" s="6">
        <v>24.511707317073</v>
      </c>
      <c r="BB30" s="6">
        <v>24.511707317073</v>
      </c>
      <c r="BC30" s="6">
        <v>24.511707317073</v>
      </c>
      <c r="BD30" s="6">
        <v>24.511707317073</v>
      </c>
      <c r="BE30" s="6">
        <v>24.511707317073</v>
      </c>
      <c r="BF30" s="6">
        <v>24.511707317073</v>
      </c>
      <c r="BG30" s="6">
        <v>24.511707317073</v>
      </c>
      <c r="BH30" s="6">
        <v>24.511707317073</v>
      </c>
      <c r="BI30" s="6">
        <v>24.511707317073</v>
      </c>
      <c r="BJ30" s="6">
        <v>24.511707317073</v>
      </c>
      <c r="BK30" s="6">
        <v>24.533333333333001</v>
      </c>
      <c r="BL30" s="6">
        <v>24.533333333333001</v>
      </c>
      <c r="BM30" s="6">
        <v>24.492619047619002</v>
      </c>
      <c r="BN30" s="6">
        <v>24.533333333333001</v>
      </c>
      <c r="BO30" s="6">
        <v>24.533333333333001</v>
      </c>
      <c r="BP30" s="6">
        <v>24.533333333333001</v>
      </c>
      <c r="BQ30" s="6">
        <v>24.533333333333001</v>
      </c>
      <c r="BR30" s="6">
        <v>24.533333333333001</v>
      </c>
      <c r="BS30" s="6">
        <v>24.533333333333001</v>
      </c>
      <c r="BT30" s="6">
        <v>25.23</v>
      </c>
      <c r="BU30" s="6">
        <v>25.23</v>
      </c>
      <c r="BV30" s="6">
        <v>25.24</v>
      </c>
    </row>
    <row r="31" spans="1:74" x14ac:dyDescent="0.3">
      <c r="A31" s="1" t="s">
        <v>6</v>
      </c>
      <c r="B31" s="1" t="s">
        <v>39</v>
      </c>
      <c r="C31" s="5">
        <v>7290000170053</v>
      </c>
      <c r="D31" s="6">
        <v>4.5</v>
      </c>
      <c r="E31" s="6">
        <v>4.5</v>
      </c>
      <c r="F31" s="6">
        <v>4.5</v>
      </c>
      <c r="G31" s="6">
        <v>4.5</v>
      </c>
      <c r="H31" s="6">
        <v>4.5</v>
      </c>
      <c r="I31" s="6">
        <v>4.5</v>
      </c>
      <c r="J31" s="6">
        <v>4.5333333333333004</v>
      </c>
      <c r="K31" s="6">
        <v>4.5</v>
      </c>
      <c r="L31" s="6">
        <v>4.5</v>
      </c>
      <c r="M31" s="6">
        <v>4.5</v>
      </c>
      <c r="N31" s="6">
        <v>4.5</v>
      </c>
      <c r="O31" s="6">
        <v>4.5</v>
      </c>
      <c r="P31" s="6">
        <v>5.1100000000000003</v>
      </c>
      <c r="Q31" s="6">
        <v>5.1100000000000003</v>
      </c>
      <c r="R31" s="6">
        <v>5.1100000000000003</v>
      </c>
      <c r="S31" s="6">
        <v>5.1100000000000003</v>
      </c>
      <c r="T31" s="6">
        <v>5.1100000000000003</v>
      </c>
      <c r="U31" s="6">
        <v>5.1100000000000003</v>
      </c>
      <c r="V31" s="6">
        <v>5.1100000000000003</v>
      </c>
      <c r="W31" s="6">
        <v>5.1100000000000003</v>
      </c>
      <c r="X31" s="6">
        <v>5.1100000000000003</v>
      </c>
      <c r="Y31" s="6">
        <v>4.5199999999999996</v>
      </c>
      <c r="Z31" s="6">
        <v>4.5</v>
      </c>
      <c r="AA31" s="6">
        <v>4.5</v>
      </c>
      <c r="AB31" s="6">
        <v>4.5</v>
      </c>
      <c r="AC31" s="6">
        <v>4.5</v>
      </c>
      <c r="AD31" s="6">
        <v>4.5</v>
      </c>
      <c r="AE31" s="6">
        <v>4.5</v>
      </c>
      <c r="AF31" s="6">
        <v>4.5</v>
      </c>
      <c r="AG31" s="6">
        <v>4.5333333333333004</v>
      </c>
      <c r="AH31" s="6">
        <v>4.5</v>
      </c>
      <c r="AI31" s="6">
        <v>4.5</v>
      </c>
      <c r="AJ31" s="6">
        <v>4.5</v>
      </c>
      <c r="AK31" s="6">
        <v>4.5</v>
      </c>
      <c r="AL31" s="6">
        <v>4.5</v>
      </c>
      <c r="AM31" s="6">
        <v>4.5</v>
      </c>
      <c r="AN31" s="6">
        <v>4.5</v>
      </c>
      <c r="AO31" s="6">
        <v>4.5</v>
      </c>
      <c r="AP31" s="6">
        <v>4.5</v>
      </c>
      <c r="AQ31" s="6">
        <v>4.5</v>
      </c>
      <c r="AR31" s="6">
        <v>4.5</v>
      </c>
      <c r="AS31" s="6">
        <v>4.5</v>
      </c>
      <c r="AT31" s="6">
        <v>4.5333333333333004</v>
      </c>
      <c r="AU31" s="6">
        <v>4.5</v>
      </c>
      <c r="AV31" s="6">
        <v>4.5</v>
      </c>
      <c r="AW31" s="6">
        <v>4.5</v>
      </c>
      <c r="AX31" s="6">
        <v>4.5</v>
      </c>
      <c r="AY31" s="6">
        <v>4.5</v>
      </c>
      <c r="AZ31" s="6">
        <v>4.5</v>
      </c>
      <c r="BA31" s="6">
        <v>4.5</v>
      </c>
      <c r="BB31" s="6">
        <v>4.5</v>
      </c>
      <c r="BC31" s="6">
        <v>4.5</v>
      </c>
      <c r="BD31" s="6">
        <v>4.5</v>
      </c>
      <c r="BE31" s="6">
        <v>4.5</v>
      </c>
      <c r="BF31" s="6">
        <v>4.5</v>
      </c>
      <c r="BG31" s="6">
        <v>4.5</v>
      </c>
      <c r="BH31" s="6">
        <v>4.5</v>
      </c>
      <c r="BI31" s="6">
        <v>4.5</v>
      </c>
      <c r="BJ31" s="6">
        <v>4.5</v>
      </c>
      <c r="BK31" s="6">
        <v>4.5</v>
      </c>
      <c r="BL31" s="6">
        <v>4.5</v>
      </c>
      <c r="BM31" s="6">
        <v>4.5</v>
      </c>
      <c r="BN31" s="6">
        <v>4.5</v>
      </c>
      <c r="BO31" s="6">
        <v>4.5</v>
      </c>
      <c r="BP31" s="6">
        <v>4.5</v>
      </c>
      <c r="BQ31" s="6">
        <v>4.5</v>
      </c>
      <c r="BR31" s="6">
        <v>4.5</v>
      </c>
      <c r="BS31" s="6">
        <v>4.5</v>
      </c>
      <c r="BT31" s="6">
        <v>5.32</v>
      </c>
      <c r="BU31" s="6">
        <v>5.32</v>
      </c>
      <c r="BV31" s="6">
        <v>5.32</v>
      </c>
    </row>
    <row r="32" spans="1:74" x14ac:dyDescent="0.3">
      <c r="A32" s="1" t="s">
        <v>6</v>
      </c>
      <c r="B32" s="1" t="s">
        <v>40</v>
      </c>
      <c r="C32" s="5">
        <v>7290005838002</v>
      </c>
      <c r="D32" s="6">
        <v>3.8965000000000001</v>
      </c>
      <c r="E32" s="6">
        <v>3.8965000000000001</v>
      </c>
      <c r="F32" s="6">
        <v>3.8965000000000001</v>
      </c>
      <c r="G32" s="6">
        <v>3.8965000000000001</v>
      </c>
      <c r="H32" s="6">
        <v>3.8965000000000001</v>
      </c>
      <c r="I32" s="6">
        <v>3.8965000000000001</v>
      </c>
      <c r="J32" s="6">
        <v>3.8965000000000001</v>
      </c>
      <c r="K32" s="6">
        <v>3.8965000000000001</v>
      </c>
      <c r="L32" s="6">
        <v>3.8982926829268001</v>
      </c>
      <c r="M32" s="6">
        <v>3.8982926829268001</v>
      </c>
      <c r="N32" s="6">
        <v>3.8982926829268001</v>
      </c>
      <c r="O32" s="6">
        <v>3.8982926829268001</v>
      </c>
      <c r="P32" s="6">
        <v>3.8982926829268001</v>
      </c>
      <c r="Q32" s="6">
        <v>3.8982926829268001</v>
      </c>
      <c r="R32" s="6">
        <v>3.8982926829268001</v>
      </c>
      <c r="S32" s="6">
        <v>3.8982926829268001</v>
      </c>
      <c r="T32" s="6">
        <v>3.8982926829268001</v>
      </c>
      <c r="U32" s="6">
        <v>3.8982926829268001</v>
      </c>
      <c r="V32" s="6">
        <v>3.8982926829268001</v>
      </c>
      <c r="W32" s="6">
        <v>3.8982926829268001</v>
      </c>
      <c r="X32" s="6">
        <v>3.8982926829268001</v>
      </c>
      <c r="Y32" s="6">
        <v>3.8982926829268001</v>
      </c>
      <c r="Z32" s="6">
        <v>3.8982926829268001</v>
      </c>
      <c r="AA32" s="6">
        <v>3.8982926829268001</v>
      </c>
      <c r="AB32" s="6">
        <v>3.8982926829268001</v>
      </c>
      <c r="AC32" s="6">
        <v>3.8982926829268001</v>
      </c>
      <c r="AD32" s="6">
        <v>3.8982926829268001</v>
      </c>
      <c r="AE32" s="6">
        <v>3.8982926829268001</v>
      </c>
      <c r="AF32" s="6">
        <v>3.8982926829268001</v>
      </c>
      <c r="AG32" s="6">
        <v>3.8982926829268001</v>
      </c>
      <c r="AH32" s="6">
        <v>3.8982926829268001</v>
      </c>
      <c r="AI32" s="6">
        <v>3.8982926829268001</v>
      </c>
      <c r="AJ32" s="6">
        <v>3.8982926829268001</v>
      </c>
      <c r="AK32" s="6">
        <v>3.8982926829268001</v>
      </c>
      <c r="AL32" s="6">
        <v>3.8982926829268001</v>
      </c>
      <c r="AM32" s="6">
        <v>3.8982926829268001</v>
      </c>
      <c r="AN32" s="6">
        <v>3.8982926829268001</v>
      </c>
      <c r="AO32" s="6">
        <v>3.8982926829268001</v>
      </c>
      <c r="AP32" s="6">
        <v>3.8982926829268001</v>
      </c>
      <c r="AQ32" s="6">
        <v>3.8965000000000001</v>
      </c>
      <c r="AR32" s="6">
        <v>3.8965000000000001</v>
      </c>
      <c r="AS32" s="6">
        <v>3.8965000000000001</v>
      </c>
      <c r="AT32" s="6">
        <v>3.8965000000000001</v>
      </c>
      <c r="AU32" s="6">
        <v>3.8965000000000001</v>
      </c>
      <c r="AV32" s="6">
        <v>3.8982926829268001</v>
      </c>
      <c r="AW32" s="6">
        <v>3.8982926829268001</v>
      </c>
      <c r="AX32" s="6">
        <v>3.8982926829268001</v>
      </c>
      <c r="AY32" s="6">
        <v>3.8982926829268001</v>
      </c>
      <c r="AZ32" s="6">
        <v>3.8982926829268001</v>
      </c>
      <c r="BA32" s="6">
        <v>3.8982926829268001</v>
      </c>
      <c r="BB32" s="6">
        <v>3.8982926829268001</v>
      </c>
      <c r="BC32" s="6">
        <v>3.8982926829268001</v>
      </c>
      <c r="BD32" s="6">
        <v>3.8982926829268001</v>
      </c>
      <c r="BE32" s="6">
        <v>3.8982926829268001</v>
      </c>
      <c r="BF32" s="6">
        <v>3.8982926829268001</v>
      </c>
      <c r="BG32" s="6">
        <v>3.8982926829268001</v>
      </c>
      <c r="BH32" s="6">
        <v>3.8982926829268001</v>
      </c>
      <c r="BI32" s="6">
        <v>3.8982926829268001</v>
      </c>
      <c r="BJ32" s="6">
        <v>3.8982926829268001</v>
      </c>
      <c r="BK32" s="6">
        <v>3.8982926829268001</v>
      </c>
      <c r="BL32" s="6">
        <v>3.8982926829268001</v>
      </c>
      <c r="BM32" s="6">
        <v>3.8887804878049002</v>
      </c>
      <c r="BN32" s="6">
        <v>3.8982926829268001</v>
      </c>
      <c r="BO32" s="6">
        <v>3.8982926829268001</v>
      </c>
      <c r="BP32" s="6">
        <v>3.8982926829268001</v>
      </c>
      <c r="BQ32" s="6">
        <v>3.8982926829268001</v>
      </c>
      <c r="BR32" s="6">
        <v>3.8982926829268001</v>
      </c>
      <c r="BS32" s="6">
        <v>3.8982926829268001</v>
      </c>
      <c r="BT32" s="6">
        <v>3.97</v>
      </c>
      <c r="BU32" s="6">
        <v>3.97</v>
      </c>
      <c r="BV32" s="6">
        <v>3.97</v>
      </c>
    </row>
    <row r="33" spans="1:74" x14ac:dyDescent="0.3">
      <c r="A33" s="1" t="s">
        <v>6</v>
      </c>
      <c r="B33" s="1" t="s">
        <v>41</v>
      </c>
      <c r="C33" s="5">
        <v>72940761</v>
      </c>
      <c r="D33" s="6">
        <v>2.93</v>
      </c>
      <c r="E33" s="6">
        <v>2.93</v>
      </c>
      <c r="F33" s="6">
        <v>2.93</v>
      </c>
      <c r="G33" s="6">
        <v>2.93</v>
      </c>
      <c r="H33" s="6">
        <v>2.93</v>
      </c>
      <c r="I33" s="6">
        <v>2.93</v>
      </c>
      <c r="J33" s="6">
        <v>2.93</v>
      </c>
      <c r="K33" s="6">
        <v>2.93</v>
      </c>
      <c r="L33" s="6">
        <v>2.93</v>
      </c>
      <c r="M33" s="6">
        <v>2.93</v>
      </c>
      <c r="N33" s="6">
        <v>2.93</v>
      </c>
      <c r="O33" s="6">
        <v>2.93</v>
      </c>
      <c r="P33" s="6">
        <v>2.93</v>
      </c>
      <c r="Q33" s="6">
        <v>2.93</v>
      </c>
      <c r="R33" s="6">
        <v>2.93</v>
      </c>
      <c r="S33" s="6">
        <v>2.93</v>
      </c>
      <c r="T33" s="6">
        <v>2.93</v>
      </c>
      <c r="U33" s="6">
        <v>2.93</v>
      </c>
      <c r="V33" s="6">
        <v>2.94</v>
      </c>
      <c r="W33" s="6">
        <v>2.93</v>
      </c>
      <c r="X33" s="6">
        <v>2.93</v>
      </c>
      <c r="Y33" s="6">
        <v>2.93</v>
      </c>
      <c r="Z33" s="6">
        <v>2.93</v>
      </c>
      <c r="AA33" s="6">
        <v>2.93</v>
      </c>
      <c r="AB33" s="6">
        <v>2.93</v>
      </c>
      <c r="AC33" s="6">
        <v>2.93</v>
      </c>
      <c r="AD33" s="6">
        <v>2.93</v>
      </c>
      <c r="AE33" s="6">
        <v>2.93</v>
      </c>
      <c r="AF33" s="6">
        <v>2.93</v>
      </c>
      <c r="AG33" s="6">
        <v>2.93</v>
      </c>
      <c r="AH33" s="6">
        <v>2.93</v>
      </c>
      <c r="AI33" s="6">
        <v>2.93</v>
      </c>
      <c r="AJ33" s="6">
        <v>2.93</v>
      </c>
      <c r="AK33" s="6">
        <v>2.93</v>
      </c>
      <c r="AL33" s="6">
        <v>2.93</v>
      </c>
      <c r="AM33" s="6">
        <v>2.93</v>
      </c>
      <c r="AN33" s="6">
        <v>2.93</v>
      </c>
      <c r="AO33" s="6">
        <v>2.93</v>
      </c>
      <c r="AP33" s="6">
        <v>2.93</v>
      </c>
      <c r="AQ33" s="6">
        <v>2.93</v>
      </c>
      <c r="AR33" s="6">
        <v>2.93</v>
      </c>
      <c r="AS33" s="6">
        <v>2.93</v>
      </c>
      <c r="AT33" s="6">
        <v>2.93</v>
      </c>
      <c r="AU33" s="6">
        <v>2.93</v>
      </c>
      <c r="AV33" s="6">
        <v>2.93</v>
      </c>
      <c r="AW33" s="6">
        <v>2.93</v>
      </c>
      <c r="AX33" s="6">
        <v>2.93</v>
      </c>
      <c r="AY33" s="6">
        <v>2.93</v>
      </c>
      <c r="AZ33" s="6">
        <v>2.93</v>
      </c>
      <c r="BA33" s="6">
        <v>2.93</v>
      </c>
      <c r="BB33" s="6">
        <v>2.93</v>
      </c>
      <c r="BC33" s="6">
        <v>2.93</v>
      </c>
      <c r="BD33" s="6">
        <v>2.93</v>
      </c>
      <c r="BE33" s="6">
        <v>2.93</v>
      </c>
      <c r="BF33" s="6">
        <v>2.93</v>
      </c>
      <c r="BG33" s="6">
        <v>2.93</v>
      </c>
      <c r="BH33" s="6">
        <v>2.93</v>
      </c>
      <c r="BI33" s="6">
        <v>2.93</v>
      </c>
      <c r="BJ33" s="6">
        <v>2.93</v>
      </c>
      <c r="BK33" s="6">
        <v>2.93</v>
      </c>
      <c r="BL33" s="6">
        <v>2.93</v>
      </c>
      <c r="BM33" s="6">
        <v>2.93</v>
      </c>
      <c r="BN33" s="6">
        <v>2.93</v>
      </c>
      <c r="BO33" s="6">
        <v>2.93</v>
      </c>
      <c r="BP33" s="6">
        <v>2.93</v>
      </c>
      <c r="BQ33" s="6">
        <v>2.93</v>
      </c>
      <c r="BR33" s="6">
        <v>2.93</v>
      </c>
      <c r="BS33" s="6">
        <v>2.93</v>
      </c>
      <c r="BT33" s="6">
        <v>2.93</v>
      </c>
      <c r="BU33" s="6">
        <v>2.93</v>
      </c>
      <c r="BV33" s="6">
        <v>2.93</v>
      </c>
    </row>
    <row r="34" spans="1:74" x14ac:dyDescent="0.3">
      <c r="A34" s="1" t="s">
        <v>6</v>
      </c>
      <c r="B34" s="1" t="s">
        <v>42</v>
      </c>
      <c r="C34" s="5">
        <v>7290000066318</v>
      </c>
      <c r="D34" s="6">
        <v>3.33</v>
      </c>
      <c r="E34" s="6">
        <v>3.33</v>
      </c>
      <c r="F34" s="6">
        <v>3.33</v>
      </c>
      <c r="G34" s="6">
        <v>3.33</v>
      </c>
      <c r="H34" s="6">
        <v>3.33</v>
      </c>
      <c r="I34" s="6">
        <v>3.33</v>
      </c>
      <c r="J34" s="6">
        <v>3.3536585365853999</v>
      </c>
      <c r="K34" s="6">
        <v>3.33</v>
      </c>
      <c r="L34" s="6">
        <v>3.33</v>
      </c>
      <c r="M34" s="6">
        <v>3.3530952380952002</v>
      </c>
      <c r="N34" s="6">
        <v>3.33</v>
      </c>
      <c r="O34" s="6">
        <v>3.33</v>
      </c>
      <c r="P34" s="6">
        <v>3.5</v>
      </c>
      <c r="Q34" s="6">
        <v>3.49</v>
      </c>
      <c r="R34" s="6">
        <v>3.49</v>
      </c>
      <c r="S34" s="6">
        <v>3.49</v>
      </c>
      <c r="T34" s="6">
        <v>3.49</v>
      </c>
      <c r="U34" s="6">
        <v>3.49</v>
      </c>
      <c r="V34" s="6">
        <v>3.48</v>
      </c>
      <c r="W34" s="6">
        <v>3.48</v>
      </c>
      <c r="X34" s="6">
        <v>3.49</v>
      </c>
      <c r="Y34" s="6">
        <v>3.49</v>
      </c>
      <c r="Z34" s="6">
        <v>3.49</v>
      </c>
      <c r="AA34" s="6">
        <v>3.49</v>
      </c>
      <c r="AB34" s="6">
        <v>3.49</v>
      </c>
      <c r="AC34" s="6">
        <v>3.49</v>
      </c>
      <c r="AD34" s="6">
        <v>3.49</v>
      </c>
      <c r="AE34" s="6">
        <v>3.49</v>
      </c>
      <c r="AF34" s="6">
        <v>3.49</v>
      </c>
      <c r="AG34" s="6">
        <v>3.5</v>
      </c>
      <c r="AH34" s="6">
        <v>3.48</v>
      </c>
      <c r="AI34" s="6">
        <v>3.48</v>
      </c>
      <c r="AJ34" s="6">
        <v>3.48</v>
      </c>
      <c r="AK34" s="6">
        <v>3.48</v>
      </c>
      <c r="AL34" s="6">
        <v>3.48</v>
      </c>
      <c r="AM34" s="6">
        <v>3.48</v>
      </c>
      <c r="AN34" s="6">
        <v>3.48</v>
      </c>
      <c r="AO34" s="6">
        <v>3.5</v>
      </c>
      <c r="AP34" s="6">
        <v>3.49</v>
      </c>
      <c r="AQ34" s="6">
        <v>3.49</v>
      </c>
      <c r="AR34" s="6">
        <v>3.49</v>
      </c>
      <c r="AS34" s="6">
        <v>3.49</v>
      </c>
      <c r="AT34" s="6">
        <v>3.5</v>
      </c>
      <c r="AU34" s="6">
        <v>3.49</v>
      </c>
      <c r="AV34" s="6">
        <v>3.49</v>
      </c>
      <c r="AW34" s="6">
        <v>3.49</v>
      </c>
      <c r="AX34" s="6">
        <v>3.49</v>
      </c>
      <c r="AY34" s="6">
        <v>3.49</v>
      </c>
      <c r="AZ34" s="6">
        <v>3.49</v>
      </c>
      <c r="BA34" s="6">
        <v>3.49</v>
      </c>
      <c r="BB34" s="6">
        <v>3.49</v>
      </c>
      <c r="BC34" s="6">
        <v>3.49</v>
      </c>
      <c r="BD34" s="6">
        <v>3.48</v>
      </c>
      <c r="BE34" s="6">
        <v>3.48</v>
      </c>
      <c r="BF34" s="6">
        <v>3.48</v>
      </c>
      <c r="BG34" s="6">
        <v>3.48</v>
      </c>
      <c r="BH34" s="6">
        <v>3.48</v>
      </c>
      <c r="BI34" s="6">
        <v>3.49</v>
      </c>
      <c r="BJ34" s="6">
        <v>3.49</v>
      </c>
      <c r="BK34" s="6">
        <v>3.49</v>
      </c>
      <c r="BL34" s="6">
        <v>3.49</v>
      </c>
      <c r="BM34" s="6">
        <v>3.48</v>
      </c>
      <c r="BN34" s="6">
        <v>3.49</v>
      </c>
      <c r="BO34" s="6">
        <v>3.49</v>
      </c>
      <c r="BP34" s="6">
        <v>3.5</v>
      </c>
      <c r="BQ34" s="6">
        <v>3.49</v>
      </c>
      <c r="BR34" s="6">
        <v>3.49</v>
      </c>
      <c r="BS34" s="6">
        <v>3.48</v>
      </c>
      <c r="BT34" s="6">
        <v>3.48</v>
      </c>
      <c r="BU34" s="6">
        <v>3.48</v>
      </c>
      <c r="BV34" s="6">
        <v>3.49</v>
      </c>
    </row>
    <row r="35" spans="1:74" x14ac:dyDescent="0.3">
      <c r="A35" s="1" t="s">
        <v>6</v>
      </c>
      <c r="B35" s="1" t="s">
        <v>43</v>
      </c>
      <c r="C35" s="5">
        <v>7290100850916</v>
      </c>
      <c r="D35" s="6">
        <v>3</v>
      </c>
      <c r="E35" s="6">
        <v>3</v>
      </c>
      <c r="F35" s="6">
        <v>3</v>
      </c>
      <c r="G35" s="6">
        <v>3</v>
      </c>
      <c r="H35" s="6">
        <v>3</v>
      </c>
      <c r="I35" s="6">
        <v>3</v>
      </c>
      <c r="J35" s="6">
        <v>3</v>
      </c>
      <c r="K35" s="6">
        <v>3</v>
      </c>
      <c r="L35" s="6">
        <v>3</v>
      </c>
      <c r="M35" s="6">
        <v>3</v>
      </c>
      <c r="N35" s="6">
        <v>3</v>
      </c>
      <c r="O35" s="6">
        <v>3</v>
      </c>
      <c r="P35" s="6">
        <v>3</v>
      </c>
      <c r="Q35" s="6">
        <v>3</v>
      </c>
      <c r="R35" s="6">
        <v>3</v>
      </c>
      <c r="S35" s="6">
        <v>3</v>
      </c>
      <c r="T35" s="6">
        <v>3</v>
      </c>
      <c r="U35" s="6">
        <v>3</v>
      </c>
      <c r="V35" s="6">
        <v>3</v>
      </c>
      <c r="W35" s="6">
        <v>3</v>
      </c>
      <c r="X35" s="6">
        <v>3</v>
      </c>
      <c r="Y35" s="6">
        <v>3</v>
      </c>
      <c r="Z35" s="6">
        <v>3</v>
      </c>
      <c r="AA35" s="6">
        <v>3</v>
      </c>
      <c r="AB35" s="6">
        <v>3</v>
      </c>
      <c r="AC35" s="6">
        <v>3</v>
      </c>
      <c r="AD35" s="6">
        <v>3</v>
      </c>
      <c r="AE35" s="6">
        <v>3</v>
      </c>
      <c r="AF35" s="6">
        <v>3</v>
      </c>
      <c r="AG35" s="6">
        <v>3</v>
      </c>
      <c r="AH35" s="6">
        <v>3</v>
      </c>
      <c r="AI35" s="6">
        <v>3</v>
      </c>
      <c r="AJ35" s="6">
        <v>3</v>
      </c>
      <c r="AK35" s="6">
        <v>3</v>
      </c>
      <c r="AL35" s="6">
        <v>3</v>
      </c>
      <c r="AM35" s="6">
        <v>3</v>
      </c>
      <c r="AN35" s="6">
        <v>3</v>
      </c>
      <c r="AO35" s="6">
        <v>3</v>
      </c>
      <c r="AP35" s="6">
        <v>3</v>
      </c>
      <c r="AQ35" s="6">
        <v>3</v>
      </c>
      <c r="AR35" s="6">
        <v>3</v>
      </c>
      <c r="AS35" s="6">
        <v>3.02</v>
      </c>
      <c r="AT35" s="6">
        <v>3.0373170731707</v>
      </c>
      <c r="AU35" s="6">
        <v>3.02</v>
      </c>
      <c r="AV35" s="6">
        <v>3.02</v>
      </c>
      <c r="AW35" s="6">
        <v>3.02</v>
      </c>
      <c r="AX35" s="6">
        <v>3.02</v>
      </c>
      <c r="AY35" s="6">
        <v>3.02</v>
      </c>
      <c r="AZ35" s="6">
        <v>3.02</v>
      </c>
      <c r="BA35" s="6">
        <v>3.02</v>
      </c>
      <c r="BB35" s="6">
        <v>3.02</v>
      </c>
      <c r="BC35" s="6">
        <v>3.02</v>
      </c>
      <c r="BD35" s="6">
        <v>3.02</v>
      </c>
      <c r="BE35" s="6">
        <v>3.02</v>
      </c>
      <c r="BF35" s="6">
        <v>3.02</v>
      </c>
      <c r="BG35" s="6">
        <v>3.02</v>
      </c>
      <c r="BH35" s="6">
        <v>3.02</v>
      </c>
      <c r="BI35" s="6">
        <v>3.02</v>
      </c>
      <c r="BJ35" s="6">
        <v>3.02</v>
      </c>
      <c r="BK35" s="6">
        <v>3.02</v>
      </c>
      <c r="BL35" s="6">
        <v>3.02</v>
      </c>
      <c r="BM35" s="6">
        <v>3.01</v>
      </c>
      <c r="BN35" s="6">
        <v>3.02</v>
      </c>
      <c r="BO35" s="6">
        <v>3.01</v>
      </c>
      <c r="BP35" s="6">
        <v>3.01</v>
      </c>
      <c r="BQ35" s="6">
        <v>3.02</v>
      </c>
      <c r="BR35" s="6">
        <v>3.02</v>
      </c>
      <c r="BS35" s="6">
        <v>3.01</v>
      </c>
      <c r="BT35" s="6">
        <v>3.08</v>
      </c>
      <c r="BU35" s="6">
        <v>3.09</v>
      </c>
      <c r="BV35" s="6">
        <v>3.09</v>
      </c>
    </row>
    <row r="36" spans="1:74" x14ac:dyDescent="0.3">
      <c r="A36" s="1" t="s">
        <v>6</v>
      </c>
      <c r="B36" s="1" t="s">
        <v>44</v>
      </c>
      <c r="C36" s="5">
        <v>7290000066141</v>
      </c>
      <c r="D36" s="6">
        <v>3.33</v>
      </c>
      <c r="E36" s="6">
        <v>3.33</v>
      </c>
      <c r="F36" s="6">
        <v>3.33</v>
      </c>
      <c r="G36" s="6">
        <v>3.33</v>
      </c>
      <c r="H36" s="6">
        <v>3.33</v>
      </c>
      <c r="I36" s="6">
        <v>3.33</v>
      </c>
      <c r="J36" s="6">
        <v>3.33</v>
      </c>
      <c r="K36" s="6">
        <v>3.33</v>
      </c>
      <c r="L36" s="6">
        <v>3.33</v>
      </c>
      <c r="M36" s="6">
        <v>3.33</v>
      </c>
      <c r="N36" s="6">
        <v>3.33</v>
      </c>
      <c r="O36" s="6">
        <v>3.33</v>
      </c>
      <c r="P36" s="6">
        <v>3.490243902439</v>
      </c>
      <c r="Q36" s="6">
        <v>3.48</v>
      </c>
      <c r="R36" s="6">
        <v>3.48</v>
      </c>
      <c r="S36" s="6">
        <v>3.48</v>
      </c>
      <c r="T36" s="6">
        <v>3.48</v>
      </c>
      <c r="U36" s="6">
        <v>3.48</v>
      </c>
      <c r="V36" s="6">
        <v>3.48</v>
      </c>
      <c r="W36" s="6">
        <v>3.48</v>
      </c>
      <c r="X36" s="6">
        <v>3.48</v>
      </c>
      <c r="Y36" s="6">
        <v>3.4995238095237999</v>
      </c>
      <c r="Z36" s="6">
        <v>3.48</v>
      </c>
      <c r="AA36" s="6">
        <v>3.48</v>
      </c>
      <c r="AB36" s="6">
        <v>3.48</v>
      </c>
      <c r="AC36" s="6">
        <v>3.48</v>
      </c>
      <c r="AD36" s="6">
        <v>3.48</v>
      </c>
      <c r="AE36" s="6">
        <v>3.48</v>
      </c>
      <c r="AF36" s="6">
        <v>3.48</v>
      </c>
      <c r="AG36" s="6">
        <v>3.4995238095237999</v>
      </c>
      <c r="AH36" s="6">
        <v>3.48</v>
      </c>
      <c r="AI36" s="6">
        <v>3.48</v>
      </c>
      <c r="AJ36" s="6">
        <v>3.48</v>
      </c>
      <c r="AK36" s="6">
        <v>3.48</v>
      </c>
      <c r="AL36" s="6">
        <v>3.48</v>
      </c>
      <c r="AM36" s="6">
        <v>3.48</v>
      </c>
      <c r="AN36" s="6">
        <v>3.48</v>
      </c>
      <c r="AO36" s="6">
        <v>3.48</v>
      </c>
      <c r="AP36" s="6">
        <v>3.48</v>
      </c>
      <c r="AQ36" s="6">
        <v>3.48</v>
      </c>
      <c r="AR36" s="6">
        <v>3.48</v>
      </c>
      <c r="AS36" s="6">
        <v>3.48</v>
      </c>
      <c r="AT36" s="6">
        <v>3.4995238095237999</v>
      </c>
      <c r="AU36" s="6">
        <v>3.48</v>
      </c>
      <c r="AV36" s="6">
        <v>3.48</v>
      </c>
      <c r="AW36" s="6">
        <v>3.48</v>
      </c>
      <c r="AX36" s="6">
        <v>3.48</v>
      </c>
      <c r="AY36" s="6">
        <v>3.48</v>
      </c>
      <c r="AZ36" s="6">
        <v>3.48</v>
      </c>
      <c r="BA36" s="6">
        <v>3.48</v>
      </c>
      <c r="BB36" s="6">
        <v>3.47</v>
      </c>
      <c r="BC36" s="6">
        <v>3.47</v>
      </c>
      <c r="BD36" s="6">
        <v>3.48</v>
      </c>
      <c r="BE36" s="6">
        <v>3.48</v>
      </c>
      <c r="BF36" s="6">
        <v>3.48</v>
      </c>
      <c r="BG36" s="6">
        <v>3.48</v>
      </c>
      <c r="BH36" s="6">
        <v>3.48</v>
      </c>
      <c r="BI36" s="6">
        <v>3.48</v>
      </c>
      <c r="BJ36" s="6">
        <v>3.48</v>
      </c>
      <c r="BK36" s="6">
        <v>3.48</v>
      </c>
      <c r="BL36" s="6">
        <v>3.48</v>
      </c>
      <c r="BM36" s="6">
        <v>3.47</v>
      </c>
      <c r="BN36" s="6">
        <v>3.48</v>
      </c>
      <c r="BO36" s="6">
        <v>3.4995238095237999</v>
      </c>
      <c r="BP36" s="6">
        <v>3.48</v>
      </c>
      <c r="BQ36" s="6">
        <v>3.48</v>
      </c>
      <c r="BR36" s="6">
        <v>3.48</v>
      </c>
      <c r="BS36" s="6">
        <v>3.48</v>
      </c>
      <c r="BT36" s="6">
        <v>3.48</v>
      </c>
      <c r="BU36" s="6">
        <v>3.48</v>
      </c>
      <c r="BV36" s="6">
        <v>3.48</v>
      </c>
    </row>
    <row r="37" spans="1:74" x14ac:dyDescent="0.3">
      <c r="A37" s="1" t="s">
        <v>6</v>
      </c>
      <c r="B37" s="1" t="s">
        <v>45</v>
      </c>
      <c r="C37" s="5">
        <v>7290008745239</v>
      </c>
      <c r="D37" s="6">
        <v>4.0199999999999996</v>
      </c>
      <c r="E37" s="6">
        <v>4.0199999999999996</v>
      </c>
      <c r="F37" s="6">
        <v>4.0199999999999996</v>
      </c>
      <c r="G37" s="6">
        <v>4.0199999999999996</v>
      </c>
      <c r="H37" s="6">
        <v>4.0199999999999996</v>
      </c>
      <c r="I37" s="6">
        <v>4.0199999999999996</v>
      </c>
      <c r="J37" s="6">
        <v>4.0199999999999996</v>
      </c>
      <c r="K37" s="6">
        <v>4.0199999999999996</v>
      </c>
      <c r="L37" s="6">
        <v>4.0199999999999996</v>
      </c>
      <c r="M37" s="6">
        <v>4.0199999999999996</v>
      </c>
      <c r="N37" s="6">
        <v>4.0199999999999996</v>
      </c>
      <c r="O37" s="6">
        <v>4.0199999999999996</v>
      </c>
      <c r="P37" s="6">
        <v>3</v>
      </c>
      <c r="Q37" s="6">
        <v>3</v>
      </c>
      <c r="R37" s="6">
        <v>3</v>
      </c>
      <c r="S37" s="6">
        <v>3</v>
      </c>
      <c r="T37" s="6">
        <v>3</v>
      </c>
      <c r="U37" s="6">
        <v>3</v>
      </c>
      <c r="V37" s="6">
        <v>3</v>
      </c>
      <c r="W37" s="6">
        <v>3</v>
      </c>
      <c r="X37" s="6">
        <v>3</v>
      </c>
      <c r="Y37" s="6">
        <v>3</v>
      </c>
      <c r="Z37" s="6">
        <v>3</v>
      </c>
      <c r="AA37" s="6">
        <v>3</v>
      </c>
      <c r="AB37" s="6">
        <v>3</v>
      </c>
      <c r="AC37" s="6">
        <v>3</v>
      </c>
      <c r="AD37" s="6">
        <v>3</v>
      </c>
      <c r="AE37" s="6">
        <v>3</v>
      </c>
      <c r="AF37" s="6">
        <v>3</v>
      </c>
      <c r="AG37" s="6">
        <v>3</v>
      </c>
      <c r="AH37" s="6">
        <v>3</v>
      </c>
      <c r="AI37" s="6">
        <v>3</v>
      </c>
      <c r="AJ37" s="6">
        <v>3</v>
      </c>
      <c r="AK37" s="6">
        <v>3</v>
      </c>
      <c r="AL37" s="6">
        <v>3</v>
      </c>
      <c r="AM37" s="6">
        <v>3</v>
      </c>
      <c r="AN37" s="6">
        <v>3</v>
      </c>
      <c r="AO37" s="6">
        <v>3</v>
      </c>
      <c r="AP37" s="6">
        <v>3</v>
      </c>
      <c r="AQ37" s="6">
        <v>3</v>
      </c>
      <c r="AR37" s="6">
        <v>3</v>
      </c>
      <c r="AS37" s="6">
        <v>3.01</v>
      </c>
      <c r="AT37" s="6">
        <v>3.0212195121951</v>
      </c>
      <c r="AU37" s="6">
        <v>3.01</v>
      </c>
      <c r="AV37" s="6">
        <v>3.01</v>
      </c>
      <c r="AW37" s="6">
        <v>3.01</v>
      </c>
      <c r="AX37" s="6">
        <v>3.01</v>
      </c>
      <c r="AY37" s="6">
        <v>3.01</v>
      </c>
      <c r="AZ37" s="6">
        <v>3.01</v>
      </c>
      <c r="BA37" s="6">
        <v>3.01</v>
      </c>
      <c r="BB37" s="6">
        <v>3.0340476190476</v>
      </c>
      <c r="BC37" s="6">
        <v>3.02</v>
      </c>
      <c r="BD37" s="6">
        <v>3.01</v>
      </c>
      <c r="BE37" s="6">
        <v>3.02</v>
      </c>
      <c r="BF37" s="6">
        <v>3.02</v>
      </c>
      <c r="BG37" s="6">
        <v>3.02</v>
      </c>
      <c r="BH37" s="6">
        <v>3.02</v>
      </c>
      <c r="BI37" s="6">
        <v>3.02</v>
      </c>
      <c r="BJ37" s="6">
        <v>3.02</v>
      </c>
      <c r="BK37" s="6">
        <v>3.02</v>
      </c>
      <c r="BL37" s="6">
        <v>3</v>
      </c>
      <c r="BM37" s="6">
        <v>2.99</v>
      </c>
      <c r="BN37" s="6">
        <v>3</v>
      </c>
      <c r="BO37" s="6">
        <v>3.01</v>
      </c>
      <c r="BP37" s="6">
        <v>3.01</v>
      </c>
      <c r="BQ37" s="6">
        <v>3.01</v>
      </c>
      <c r="BR37" s="6">
        <v>3.01</v>
      </c>
      <c r="BS37" s="6">
        <v>3.01</v>
      </c>
      <c r="BT37" s="6">
        <v>4.01</v>
      </c>
      <c r="BU37" s="6">
        <v>4.01</v>
      </c>
      <c r="BV37" s="6">
        <v>3.99</v>
      </c>
    </row>
    <row r="38" spans="1:74" x14ac:dyDescent="0.3">
      <c r="A38" s="1" t="s">
        <v>6</v>
      </c>
      <c r="B38" s="1" t="s">
        <v>46</v>
      </c>
      <c r="C38" s="5">
        <v>7290005200786</v>
      </c>
      <c r="D38" s="6">
        <v>4.03</v>
      </c>
      <c r="E38" s="6">
        <v>4.03</v>
      </c>
      <c r="F38" s="6">
        <v>4.03</v>
      </c>
      <c r="G38" s="6">
        <v>4.03</v>
      </c>
      <c r="H38" s="6">
        <v>4.03</v>
      </c>
      <c r="I38" s="6">
        <v>4.03</v>
      </c>
      <c r="J38" s="6">
        <v>4.03</v>
      </c>
      <c r="K38" s="6">
        <v>4.03</v>
      </c>
      <c r="L38" s="6">
        <v>4.03</v>
      </c>
      <c r="M38" s="6">
        <v>4.03</v>
      </c>
      <c r="N38" s="6">
        <v>4.03</v>
      </c>
      <c r="O38" s="6">
        <v>4.03</v>
      </c>
      <c r="P38" s="6">
        <v>3</v>
      </c>
      <c r="Q38" s="6">
        <v>3</v>
      </c>
      <c r="R38" s="6">
        <v>3</v>
      </c>
      <c r="S38" s="6">
        <v>3</v>
      </c>
      <c r="T38" s="6">
        <v>3</v>
      </c>
      <c r="U38" s="6">
        <v>3</v>
      </c>
      <c r="V38" s="6">
        <v>3</v>
      </c>
      <c r="W38" s="6">
        <v>3</v>
      </c>
      <c r="X38" s="6">
        <v>3</v>
      </c>
      <c r="Y38" s="6">
        <v>3</v>
      </c>
      <c r="Z38" s="6">
        <v>3</v>
      </c>
      <c r="AA38" s="6">
        <v>3</v>
      </c>
      <c r="AB38" s="6">
        <v>3</v>
      </c>
      <c r="AC38" s="6">
        <v>3</v>
      </c>
      <c r="AD38" s="6">
        <v>3</v>
      </c>
      <c r="AE38" s="6">
        <v>3</v>
      </c>
      <c r="AF38" s="6">
        <v>3</v>
      </c>
      <c r="AG38" s="6">
        <v>3</v>
      </c>
      <c r="AH38" s="6">
        <v>3</v>
      </c>
      <c r="AI38" s="6">
        <v>3</v>
      </c>
      <c r="AJ38" s="6">
        <v>3</v>
      </c>
      <c r="AK38" s="6">
        <v>3</v>
      </c>
      <c r="AL38" s="6">
        <v>3</v>
      </c>
      <c r="AM38" s="6">
        <v>3</v>
      </c>
      <c r="AN38" s="6">
        <v>3</v>
      </c>
      <c r="AO38" s="6">
        <v>3</v>
      </c>
      <c r="AP38" s="6">
        <v>3</v>
      </c>
      <c r="AQ38" s="6">
        <v>3</v>
      </c>
      <c r="AR38" s="6">
        <v>3</v>
      </c>
      <c r="AS38" s="6">
        <v>3.02</v>
      </c>
      <c r="AT38" s="6">
        <v>3.0314999999999999</v>
      </c>
      <c r="AU38" s="6">
        <v>3.01</v>
      </c>
      <c r="AV38" s="6">
        <v>3.01</v>
      </c>
      <c r="AW38" s="6">
        <v>3.0219512195122</v>
      </c>
      <c r="AX38" s="6">
        <v>3.02</v>
      </c>
      <c r="AY38" s="6">
        <v>3.01</v>
      </c>
      <c r="AZ38" s="6">
        <v>3.01</v>
      </c>
      <c r="BA38" s="6">
        <v>3</v>
      </c>
      <c r="BB38" s="6">
        <v>3</v>
      </c>
      <c r="BC38" s="6">
        <v>3.01</v>
      </c>
      <c r="BD38" s="6">
        <v>3.01</v>
      </c>
      <c r="BE38" s="6">
        <v>3.01</v>
      </c>
      <c r="BF38" s="6">
        <v>3.01</v>
      </c>
      <c r="BG38" s="6">
        <v>3.01</v>
      </c>
      <c r="BH38" s="6">
        <v>3.01</v>
      </c>
      <c r="BI38" s="6">
        <v>3</v>
      </c>
      <c r="BJ38" s="6">
        <v>3.01</v>
      </c>
      <c r="BK38" s="6">
        <v>3.01</v>
      </c>
      <c r="BL38" s="6">
        <v>3.01</v>
      </c>
      <c r="BM38" s="6">
        <v>3</v>
      </c>
      <c r="BN38" s="6">
        <v>3.01</v>
      </c>
      <c r="BO38" s="6">
        <v>3.01</v>
      </c>
      <c r="BP38" s="6">
        <v>3.0348780487805</v>
      </c>
      <c r="BQ38" s="6">
        <v>3.02</v>
      </c>
      <c r="BR38" s="6">
        <v>3.02</v>
      </c>
      <c r="BS38" s="6">
        <v>3.02</v>
      </c>
      <c r="BT38" s="6">
        <v>4.0199999999999996</v>
      </c>
      <c r="BU38" s="6">
        <v>4.0199999999999996</v>
      </c>
      <c r="BV38" s="6">
        <v>4.0199999999999996</v>
      </c>
    </row>
    <row r="39" spans="1:74" x14ac:dyDescent="0.3">
      <c r="A39" s="1" t="s">
        <v>6</v>
      </c>
      <c r="B39" s="1" t="s">
        <v>47</v>
      </c>
      <c r="C39" s="5">
        <v>7290110115203</v>
      </c>
      <c r="D39" s="6">
        <v>7.43</v>
      </c>
      <c r="E39" s="6">
        <v>7.43</v>
      </c>
      <c r="F39" s="6">
        <v>7.43</v>
      </c>
      <c r="G39" s="6">
        <v>7.43</v>
      </c>
      <c r="H39" s="6">
        <v>7.43</v>
      </c>
      <c r="I39" s="6">
        <v>7.43</v>
      </c>
      <c r="J39" s="6">
        <v>7.43</v>
      </c>
      <c r="K39" s="6">
        <v>7.43</v>
      </c>
      <c r="L39" s="6">
        <v>7.43</v>
      </c>
      <c r="M39" s="6">
        <v>7.43</v>
      </c>
      <c r="N39" s="6">
        <v>7.43</v>
      </c>
      <c r="O39" s="6">
        <v>7.43</v>
      </c>
      <c r="P39" s="6">
        <v>7.43</v>
      </c>
      <c r="Q39" s="6">
        <v>7.43</v>
      </c>
      <c r="R39" s="6">
        <v>7.43</v>
      </c>
      <c r="S39" s="6">
        <v>7.43</v>
      </c>
      <c r="T39" s="6">
        <v>7.43</v>
      </c>
      <c r="U39" s="6">
        <v>7.43</v>
      </c>
      <c r="V39" s="6">
        <v>7.43</v>
      </c>
      <c r="W39" s="6">
        <v>7.43</v>
      </c>
      <c r="X39" s="6">
        <v>7.43</v>
      </c>
      <c r="Y39" s="6">
        <v>7.43</v>
      </c>
      <c r="Z39" s="6">
        <v>7.43</v>
      </c>
      <c r="AA39" s="6">
        <v>7.43</v>
      </c>
      <c r="AB39" s="6">
        <v>7.43</v>
      </c>
      <c r="AC39" s="6">
        <v>7.43</v>
      </c>
      <c r="AD39" s="6">
        <v>7.43</v>
      </c>
      <c r="AE39" s="6">
        <v>7.43</v>
      </c>
      <c r="AF39" s="6">
        <v>7.43</v>
      </c>
      <c r="AG39" s="6">
        <v>7.42</v>
      </c>
      <c r="AH39" s="6">
        <v>7.42</v>
      </c>
      <c r="AI39" s="6">
        <v>7.43</v>
      </c>
      <c r="AJ39" s="6">
        <v>7.43</v>
      </c>
      <c r="AK39" s="6">
        <v>7.42</v>
      </c>
      <c r="AL39" s="6">
        <v>7.43</v>
      </c>
      <c r="AM39" s="6">
        <v>7.43</v>
      </c>
      <c r="AN39" s="6">
        <v>7.43</v>
      </c>
      <c r="AO39" s="6">
        <v>7.43</v>
      </c>
      <c r="AP39" s="6">
        <v>7.43</v>
      </c>
      <c r="AQ39" s="6">
        <v>7.42</v>
      </c>
      <c r="AR39" s="6">
        <v>7.43</v>
      </c>
      <c r="AS39" s="6">
        <v>7.43</v>
      </c>
      <c r="AT39" s="6">
        <v>7.43</v>
      </c>
      <c r="AU39" s="6">
        <v>7.43</v>
      </c>
      <c r="AV39" s="6">
        <v>7.43</v>
      </c>
      <c r="AW39" s="6">
        <v>7.43</v>
      </c>
      <c r="AX39" s="6">
        <v>7.43</v>
      </c>
      <c r="AY39" s="6">
        <v>7.43</v>
      </c>
      <c r="AZ39" s="6">
        <v>7.43</v>
      </c>
      <c r="BA39" s="6">
        <v>7.43</v>
      </c>
      <c r="BB39" s="6">
        <v>7.43</v>
      </c>
      <c r="BC39" s="6">
        <v>7.43</v>
      </c>
      <c r="BD39" s="6">
        <v>7.43</v>
      </c>
      <c r="BE39" s="6">
        <v>7.43</v>
      </c>
      <c r="BF39" s="6">
        <v>7.43</v>
      </c>
      <c r="BG39" s="6">
        <v>7.43</v>
      </c>
      <c r="BH39" s="6">
        <v>7.43</v>
      </c>
      <c r="BI39" s="6">
        <v>7.43</v>
      </c>
      <c r="BJ39" s="6">
        <v>7.43</v>
      </c>
      <c r="BK39" s="6">
        <v>7.43</v>
      </c>
      <c r="BL39" s="6">
        <v>7.43</v>
      </c>
      <c r="BM39" s="6">
        <v>7.43</v>
      </c>
      <c r="BN39" s="6">
        <v>7.43</v>
      </c>
      <c r="BO39" s="6">
        <v>7.43</v>
      </c>
      <c r="BP39" s="6">
        <v>7.43</v>
      </c>
      <c r="BQ39" s="6">
        <v>7.43</v>
      </c>
      <c r="BR39" s="6">
        <v>7.43</v>
      </c>
      <c r="BS39" s="6">
        <v>7.43</v>
      </c>
      <c r="BT39" s="6">
        <v>7.43</v>
      </c>
      <c r="BU39" s="6">
        <v>7.43</v>
      </c>
      <c r="BV39" s="6">
        <v>7.43</v>
      </c>
    </row>
    <row r="40" spans="1:74" x14ac:dyDescent="0.3">
      <c r="A40" s="1" t="s">
        <v>6</v>
      </c>
      <c r="B40" s="1" t="s">
        <v>48</v>
      </c>
      <c r="C40" s="5">
        <v>7290110115227</v>
      </c>
      <c r="D40" s="6">
        <v>7.43</v>
      </c>
      <c r="E40" s="6">
        <v>7.43</v>
      </c>
      <c r="F40" s="6">
        <v>7.43</v>
      </c>
      <c r="G40" s="6">
        <v>7.43</v>
      </c>
      <c r="H40" s="6">
        <v>7.43</v>
      </c>
      <c r="I40" s="6">
        <v>7.43</v>
      </c>
      <c r="J40" s="6">
        <v>7.43</v>
      </c>
      <c r="K40" s="6">
        <v>7.43</v>
      </c>
      <c r="L40" s="6">
        <v>7.43</v>
      </c>
      <c r="M40" s="6">
        <v>7.43</v>
      </c>
      <c r="N40" s="6">
        <v>7.43</v>
      </c>
      <c r="O40" s="6">
        <v>7.43</v>
      </c>
      <c r="P40" s="6">
        <v>7.43</v>
      </c>
      <c r="Q40" s="6">
        <v>7.43</v>
      </c>
      <c r="R40" s="6">
        <v>7.43</v>
      </c>
      <c r="S40" s="6">
        <v>7.43</v>
      </c>
      <c r="T40" s="6">
        <v>7.43</v>
      </c>
      <c r="U40" s="6">
        <v>7.43</v>
      </c>
      <c r="V40" s="6">
        <v>7.43</v>
      </c>
      <c r="W40" s="6">
        <v>7.43</v>
      </c>
      <c r="X40" s="6">
        <v>7.43</v>
      </c>
      <c r="Y40" s="6">
        <v>7.43</v>
      </c>
      <c r="Z40" s="6">
        <v>7.43</v>
      </c>
      <c r="AA40" s="6">
        <v>7.43</v>
      </c>
      <c r="AB40" s="6">
        <v>7.43</v>
      </c>
      <c r="AC40" s="6">
        <v>7.43</v>
      </c>
      <c r="AD40" s="6">
        <v>7.43</v>
      </c>
      <c r="AE40" s="6">
        <v>7.43</v>
      </c>
      <c r="AF40" s="6">
        <v>7.43</v>
      </c>
      <c r="AG40" s="6">
        <v>7.42</v>
      </c>
      <c r="AH40" s="6">
        <v>7.42</v>
      </c>
      <c r="AI40" s="6">
        <v>7.43</v>
      </c>
      <c r="AJ40" s="6">
        <v>7.43</v>
      </c>
      <c r="AK40" s="6">
        <v>7.42</v>
      </c>
      <c r="AL40" s="6">
        <v>7.43</v>
      </c>
      <c r="AM40" s="6">
        <v>7.43</v>
      </c>
      <c r="AN40" s="6">
        <v>7.43</v>
      </c>
      <c r="AO40" s="6">
        <v>7.43</v>
      </c>
      <c r="AP40" s="6">
        <v>7.43</v>
      </c>
      <c r="AQ40" s="6">
        <v>7.42</v>
      </c>
      <c r="AR40" s="6">
        <v>7.43</v>
      </c>
      <c r="AS40" s="6">
        <v>7.43</v>
      </c>
      <c r="AT40" s="6">
        <v>7.43</v>
      </c>
      <c r="AU40" s="6">
        <v>7.43</v>
      </c>
      <c r="AV40" s="6">
        <v>7.43</v>
      </c>
      <c r="AW40" s="6">
        <v>7.43</v>
      </c>
      <c r="AX40" s="6">
        <v>7.43</v>
      </c>
      <c r="AY40" s="6">
        <v>7.43</v>
      </c>
      <c r="AZ40" s="6">
        <v>7.43</v>
      </c>
      <c r="BA40" s="6">
        <v>7.43</v>
      </c>
      <c r="BB40" s="6">
        <v>7.43</v>
      </c>
      <c r="BC40" s="6">
        <v>7.43</v>
      </c>
      <c r="BD40" s="6">
        <v>7.43</v>
      </c>
      <c r="BE40" s="6">
        <v>7.43</v>
      </c>
      <c r="BF40" s="6">
        <v>7.43</v>
      </c>
      <c r="BG40" s="6">
        <v>7.43</v>
      </c>
      <c r="BH40" s="6">
        <v>7.43</v>
      </c>
      <c r="BI40" s="6">
        <v>7.43</v>
      </c>
      <c r="BJ40" s="6">
        <v>7.43</v>
      </c>
      <c r="BK40" s="6">
        <v>7.43</v>
      </c>
      <c r="BL40" s="6">
        <v>7.43</v>
      </c>
      <c r="BM40" s="6">
        <v>7.43</v>
      </c>
      <c r="BN40" s="6">
        <v>7.43</v>
      </c>
      <c r="BO40" s="6">
        <v>7.43</v>
      </c>
      <c r="BP40" s="6">
        <v>7.43</v>
      </c>
      <c r="BQ40" s="6">
        <v>7.43</v>
      </c>
      <c r="BR40" s="6">
        <v>7.43</v>
      </c>
      <c r="BS40" s="6">
        <v>7.43</v>
      </c>
      <c r="BT40" s="6">
        <v>7.43</v>
      </c>
      <c r="BU40" s="6">
        <v>7.43</v>
      </c>
      <c r="BV40" s="6">
        <v>7.43</v>
      </c>
    </row>
    <row r="41" spans="1:74" x14ac:dyDescent="0.3">
      <c r="A41" s="1" t="s">
        <v>6</v>
      </c>
      <c r="B41" s="1" t="s">
        <v>49</v>
      </c>
      <c r="C41" s="5">
        <v>7290019056553</v>
      </c>
      <c r="D41" s="6">
        <v>13.02</v>
      </c>
      <c r="E41" s="6">
        <v>13.02</v>
      </c>
      <c r="F41" s="6">
        <v>13.02</v>
      </c>
      <c r="G41" s="6">
        <v>13.02</v>
      </c>
      <c r="H41" s="6">
        <v>13.02</v>
      </c>
      <c r="I41" s="6">
        <v>13.02</v>
      </c>
      <c r="J41" s="6">
        <v>13.02</v>
      </c>
      <c r="K41" s="6">
        <v>13.02</v>
      </c>
      <c r="L41" s="6">
        <v>13.02</v>
      </c>
      <c r="M41" s="6">
        <v>13.02</v>
      </c>
      <c r="N41" s="6">
        <v>13.02</v>
      </c>
      <c r="O41" s="6">
        <v>13.02</v>
      </c>
      <c r="P41" s="6">
        <v>13.02</v>
      </c>
      <c r="Q41" s="6">
        <v>13.02</v>
      </c>
      <c r="R41" s="6">
        <v>13.02</v>
      </c>
      <c r="S41" s="6">
        <v>13.02</v>
      </c>
      <c r="T41" s="6">
        <v>13.02</v>
      </c>
      <c r="U41" s="6">
        <v>13.02</v>
      </c>
      <c r="V41" s="6">
        <v>13.02</v>
      </c>
      <c r="W41" s="6">
        <v>13.02</v>
      </c>
      <c r="X41" s="6">
        <v>13.02</v>
      </c>
      <c r="Y41" s="6">
        <v>13.02</v>
      </c>
      <c r="Z41" s="6">
        <v>13.02</v>
      </c>
      <c r="AA41" s="6">
        <v>13.02</v>
      </c>
      <c r="AB41" s="6">
        <v>13.02</v>
      </c>
      <c r="AC41" s="6">
        <v>13.02</v>
      </c>
      <c r="AD41" s="6">
        <v>13.02</v>
      </c>
      <c r="AE41" s="6">
        <v>13.02</v>
      </c>
      <c r="AF41" s="6">
        <v>13.02</v>
      </c>
      <c r="AG41" s="6">
        <v>13.02</v>
      </c>
      <c r="AH41" s="6">
        <v>13.02</v>
      </c>
      <c r="AI41" s="6">
        <v>13.02</v>
      </c>
      <c r="AJ41" s="6">
        <v>13.02</v>
      </c>
      <c r="AK41" s="6">
        <v>13.02</v>
      </c>
      <c r="AL41" s="6">
        <v>13.02</v>
      </c>
      <c r="AM41" s="6">
        <v>13.02</v>
      </c>
      <c r="AN41" s="6">
        <v>12.422926829268</v>
      </c>
      <c r="AO41" s="6">
        <v>12.422926829268</v>
      </c>
      <c r="AP41" s="6">
        <v>12.422926829268</v>
      </c>
      <c r="AQ41" s="6">
        <v>12.422926829268</v>
      </c>
      <c r="AR41" s="6">
        <v>13.02</v>
      </c>
      <c r="AS41" s="6">
        <v>13.02</v>
      </c>
      <c r="AT41" s="6">
        <v>13.02</v>
      </c>
      <c r="AU41" s="6">
        <v>13.02</v>
      </c>
      <c r="AV41" s="6">
        <v>13.02</v>
      </c>
      <c r="AW41" s="6">
        <v>13.02</v>
      </c>
      <c r="AX41" s="6">
        <v>13.02</v>
      </c>
      <c r="AY41" s="6">
        <v>13.02</v>
      </c>
      <c r="AZ41" s="6">
        <v>13.02</v>
      </c>
      <c r="BA41" s="6">
        <v>13.02</v>
      </c>
      <c r="BB41" s="6">
        <v>13.02</v>
      </c>
      <c r="BC41" s="6">
        <v>13.02</v>
      </c>
      <c r="BD41" s="6">
        <v>13.02</v>
      </c>
      <c r="BE41" s="6">
        <v>13.02</v>
      </c>
      <c r="BF41" s="6">
        <v>13.02</v>
      </c>
      <c r="BG41" s="6">
        <v>13.02</v>
      </c>
      <c r="BH41" s="6">
        <v>13.02</v>
      </c>
      <c r="BI41" s="6">
        <v>13.02</v>
      </c>
      <c r="BJ41" s="6">
        <v>13.02</v>
      </c>
      <c r="BK41" s="6">
        <v>13.02</v>
      </c>
      <c r="BL41" s="6">
        <v>13.02</v>
      </c>
      <c r="BM41" s="6">
        <v>12.99</v>
      </c>
      <c r="BN41" s="6">
        <v>13.02</v>
      </c>
      <c r="BO41" s="6">
        <v>13.02</v>
      </c>
      <c r="BP41" s="6">
        <v>13.02</v>
      </c>
      <c r="BQ41" s="6">
        <v>13.02</v>
      </c>
      <c r="BR41" s="6">
        <v>13.02</v>
      </c>
      <c r="BS41" s="6">
        <v>13.02</v>
      </c>
      <c r="BT41" s="6">
        <v>13.02</v>
      </c>
      <c r="BU41" s="6">
        <v>13.02</v>
      </c>
      <c r="BV41" s="6">
        <v>13.02</v>
      </c>
    </row>
    <row r="42" spans="1:74" x14ac:dyDescent="0.3">
      <c r="A42" s="1" t="s">
        <v>6</v>
      </c>
      <c r="B42" s="1" t="s">
        <v>50</v>
      </c>
      <c r="C42" s="5">
        <v>7290019056973</v>
      </c>
      <c r="D42" s="6">
        <v>13.02</v>
      </c>
      <c r="E42" s="6">
        <v>13.02</v>
      </c>
      <c r="F42" s="6">
        <v>13.02</v>
      </c>
      <c r="G42" s="6">
        <v>13.02</v>
      </c>
      <c r="H42" s="6">
        <v>13.02</v>
      </c>
      <c r="I42" s="6">
        <v>13.02</v>
      </c>
      <c r="J42" s="6">
        <v>13.02</v>
      </c>
      <c r="K42" s="6">
        <v>13.02</v>
      </c>
      <c r="L42" s="6">
        <v>13.350731707316999</v>
      </c>
      <c r="M42" s="6">
        <v>13.366097560976</v>
      </c>
      <c r="N42" s="6">
        <v>13.358536585366</v>
      </c>
      <c r="O42" s="6">
        <v>13.358536585366</v>
      </c>
      <c r="P42" s="6">
        <v>13.87</v>
      </c>
      <c r="Q42" s="6">
        <v>13.87</v>
      </c>
      <c r="R42" s="6">
        <v>13.87</v>
      </c>
      <c r="S42" s="6">
        <v>13.87</v>
      </c>
      <c r="T42" s="6">
        <v>13.87</v>
      </c>
      <c r="U42" s="6">
        <v>13.87</v>
      </c>
      <c r="V42" s="6">
        <v>13.87</v>
      </c>
      <c r="W42" s="6">
        <v>13.402195121950999</v>
      </c>
      <c r="X42" s="6">
        <v>12.566829268293001</v>
      </c>
      <c r="Y42" s="6">
        <v>12.5</v>
      </c>
      <c r="Z42" s="6">
        <v>12.5</v>
      </c>
      <c r="AA42" s="6">
        <v>12.5</v>
      </c>
      <c r="AB42" s="6">
        <v>12.5</v>
      </c>
      <c r="AC42" s="6">
        <v>12.5</v>
      </c>
      <c r="AD42" s="6">
        <v>12.5</v>
      </c>
      <c r="AE42" s="6">
        <v>12.5</v>
      </c>
      <c r="AF42" s="6">
        <v>12.5</v>
      </c>
      <c r="AG42" s="6">
        <v>12.533414634146</v>
      </c>
      <c r="AH42" s="6">
        <v>12.5</v>
      </c>
      <c r="AI42" s="6">
        <v>12.5</v>
      </c>
      <c r="AJ42" s="6">
        <v>12.5</v>
      </c>
      <c r="AK42" s="6">
        <v>12.5</v>
      </c>
      <c r="AL42" s="6">
        <v>12.5</v>
      </c>
      <c r="AM42" s="6">
        <v>12.5</v>
      </c>
      <c r="AN42" s="6">
        <v>12.5</v>
      </c>
      <c r="AO42" s="6">
        <v>12.5</v>
      </c>
      <c r="AP42" s="6">
        <v>12.5</v>
      </c>
      <c r="AQ42" s="6">
        <v>12.5</v>
      </c>
      <c r="AR42" s="6">
        <v>12.5</v>
      </c>
      <c r="AS42" s="6">
        <v>12.5</v>
      </c>
      <c r="AT42" s="6">
        <v>12.534146341463</v>
      </c>
      <c r="AU42" s="6">
        <v>12.5</v>
      </c>
      <c r="AV42" s="6">
        <v>12.5</v>
      </c>
      <c r="AW42" s="6">
        <v>12.5</v>
      </c>
      <c r="AX42" s="6">
        <v>12.5</v>
      </c>
      <c r="AY42" s="6">
        <v>12.5</v>
      </c>
      <c r="AZ42" s="6">
        <v>13.9</v>
      </c>
      <c r="BA42" s="6">
        <v>13.9</v>
      </c>
      <c r="BB42" s="6">
        <v>13.9</v>
      </c>
      <c r="BC42" s="6">
        <v>13.9</v>
      </c>
      <c r="BD42" s="6">
        <v>13.9</v>
      </c>
      <c r="BE42" s="6">
        <v>13.9</v>
      </c>
      <c r="BF42" s="6">
        <v>13.9</v>
      </c>
      <c r="BG42" s="6">
        <v>13.9</v>
      </c>
      <c r="BH42" s="6">
        <v>13.9</v>
      </c>
      <c r="BI42" s="6">
        <v>13.9</v>
      </c>
      <c r="BJ42" s="6">
        <v>13.9</v>
      </c>
      <c r="BK42" s="6">
        <v>13.9</v>
      </c>
      <c r="BL42" s="6">
        <v>13.9</v>
      </c>
      <c r="BM42" s="6">
        <v>13.9</v>
      </c>
      <c r="BN42" s="6">
        <v>13.9</v>
      </c>
      <c r="BO42" s="6">
        <v>13.9</v>
      </c>
      <c r="BP42" s="6">
        <v>13.9</v>
      </c>
      <c r="BQ42" s="6">
        <v>13.9</v>
      </c>
      <c r="BR42" s="6">
        <v>13.9</v>
      </c>
      <c r="BS42" s="6">
        <v>13.9</v>
      </c>
      <c r="BT42" s="6">
        <v>13.9</v>
      </c>
      <c r="BU42" s="6">
        <v>13.9</v>
      </c>
      <c r="BV42" s="6">
        <v>13.9</v>
      </c>
    </row>
    <row r="43" spans="1:74" x14ac:dyDescent="0.3">
      <c r="A43" s="1" t="s">
        <v>6</v>
      </c>
      <c r="B43" s="1" t="s">
        <v>51</v>
      </c>
      <c r="C43" s="5">
        <v>7290110114855</v>
      </c>
      <c r="D43" s="6">
        <v>12.9</v>
      </c>
      <c r="E43" s="6">
        <v>12.9</v>
      </c>
      <c r="F43" s="6">
        <v>12.9</v>
      </c>
      <c r="G43" s="6">
        <v>12.9</v>
      </c>
      <c r="H43" s="6">
        <v>12.9</v>
      </c>
      <c r="I43" s="6">
        <v>12.9</v>
      </c>
      <c r="J43" s="6">
        <v>12.9</v>
      </c>
      <c r="K43" s="6">
        <v>12.9</v>
      </c>
      <c r="L43" s="6">
        <v>12.9</v>
      </c>
      <c r="M43" s="6">
        <v>12.9</v>
      </c>
      <c r="N43" s="6">
        <v>12.9</v>
      </c>
      <c r="O43" s="6">
        <v>12.9</v>
      </c>
      <c r="P43" s="6">
        <v>13.7</v>
      </c>
      <c r="Q43" s="6">
        <v>13.7</v>
      </c>
      <c r="R43" s="6">
        <v>13.7</v>
      </c>
      <c r="S43" s="6">
        <v>13.7</v>
      </c>
      <c r="T43" s="6">
        <v>13.7</v>
      </c>
      <c r="U43" s="6">
        <v>13.7</v>
      </c>
      <c r="V43" s="6">
        <v>13.7</v>
      </c>
      <c r="W43" s="6">
        <v>13.7</v>
      </c>
      <c r="X43" s="6">
        <v>13.7</v>
      </c>
      <c r="Y43" s="6">
        <v>13.7</v>
      </c>
      <c r="Z43" s="6">
        <v>13.7</v>
      </c>
      <c r="AA43" s="6">
        <v>13.7</v>
      </c>
      <c r="AB43" s="6">
        <v>13.7</v>
      </c>
      <c r="AC43" s="6">
        <v>13.7</v>
      </c>
      <c r="AD43" s="6">
        <v>13.7</v>
      </c>
      <c r="AE43" s="6">
        <v>13.7</v>
      </c>
      <c r="AF43" s="6">
        <v>13.7</v>
      </c>
      <c r="AG43" s="6">
        <v>13.67</v>
      </c>
      <c r="AH43" s="6">
        <v>13.67</v>
      </c>
      <c r="AI43" s="6">
        <v>13.7</v>
      </c>
      <c r="AJ43" s="6">
        <v>13.7</v>
      </c>
      <c r="AK43" s="6">
        <v>13.67</v>
      </c>
      <c r="AL43" s="6">
        <v>13.7</v>
      </c>
      <c r="AM43" s="6">
        <v>13.7</v>
      </c>
      <c r="AN43" s="6">
        <v>13.7</v>
      </c>
      <c r="AO43" s="6">
        <v>13.7</v>
      </c>
      <c r="AP43" s="6">
        <v>13.7</v>
      </c>
      <c r="AQ43" s="6">
        <v>13.67</v>
      </c>
      <c r="AR43" s="6">
        <v>13.7</v>
      </c>
      <c r="AS43" s="6">
        <v>13.7</v>
      </c>
      <c r="AT43" s="6">
        <v>13.7</v>
      </c>
      <c r="AU43" s="6">
        <v>13.7</v>
      </c>
      <c r="AV43" s="6">
        <v>13.7</v>
      </c>
      <c r="AW43" s="6">
        <v>13.7</v>
      </c>
      <c r="AX43" s="6">
        <v>13.7</v>
      </c>
      <c r="AY43" s="6">
        <v>13.7</v>
      </c>
      <c r="AZ43" s="6">
        <v>13.7</v>
      </c>
      <c r="BA43" s="6">
        <v>13.7</v>
      </c>
      <c r="BB43" s="6">
        <v>13.7</v>
      </c>
      <c r="BC43" s="6">
        <v>13.7</v>
      </c>
      <c r="BD43" s="6">
        <v>13.7</v>
      </c>
      <c r="BE43" s="6">
        <v>13.7</v>
      </c>
      <c r="BF43" s="6">
        <v>13.7</v>
      </c>
      <c r="BG43" s="6">
        <v>13.7</v>
      </c>
      <c r="BH43" s="6">
        <v>13.7</v>
      </c>
      <c r="BI43" s="6">
        <v>13.7</v>
      </c>
      <c r="BJ43" s="6">
        <v>13.7</v>
      </c>
      <c r="BK43" s="6">
        <v>13.7</v>
      </c>
      <c r="BL43" s="6">
        <v>13.7</v>
      </c>
      <c r="BM43" s="6">
        <v>13.7</v>
      </c>
      <c r="BN43" s="6">
        <v>13.7</v>
      </c>
      <c r="BO43" s="6">
        <v>13.7</v>
      </c>
      <c r="BP43" s="6">
        <v>13.7</v>
      </c>
      <c r="BQ43" s="6">
        <v>13.7</v>
      </c>
      <c r="BR43" s="6">
        <v>13.7</v>
      </c>
      <c r="BS43" s="6">
        <v>13.7</v>
      </c>
      <c r="BT43" s="6">
        <v>13.7</v>
      </c>
      <c r="BU43" s="6">
        <v>13.7</v>
      </c>
      <c r="BV43" s="6">
        <v>13.7</v>
      </c>
    </row>
    <row r="44" spans="1:74" x14ac:dyDescent="0.3">
      <c r="A44" s="1" t="s">
        <v>6</v>
      </c>
      <c r="B44" s="1" t="s">
        <v>52</v>
      </c>
      <c r="C44" s="5">
        <v>7290110115463</v>
      </c>
      <c r="D44" s="6">
        <v>7.9</v>
      </c>
      <c r="E44" s="6">
        <v>7.9</v>
      </c>
      <c r="F44" s="6">
        <v>7.9</v>
      </c>
      <c r="G44" s="6">
        <v>7.9</v>
      </c>
      <c r="H44" s="6">
        <v>7.9</v>
      </c>
      <c r="I44" s="6">
        <v>7.9</v>
      </c>
      <c r="J44" s="6">
        <v>7.9</v>
      </c>
      <c r="K44" s="6">
        <v>7.9</v>
      </c>
      <c r="L44" s="6">
        <v>7.9</v>
      </c>
      <c r="M44" s="6">
        <v>7.9</v>
      </c>
      <c r="N44" s="6">
        <v>7.9</v>
      </c>
      <c r="O44" s="6">
        <v>7.9</v>
      </c>
      <c r="P44" s="6">
        <v>6.67</v>
      </c>
      <c r="Q44" s="6">
        <v>6.67</v>
      </c>
      <c r="R44" s="6">
        <v>6.67</v>
      </c>
      <c r="S44" s="6">
        <v>6.67</v>
      </c>
      <c r="T44" s="6">
        <v>6.67</v>
      </c>
      <c r="U44" s="6">
        <v>6.67</v>
      </c>
      <c r="V44" s="6">
        <v>6.67</v>
      </c>
      <c r="W44" s="6">
        <v>6.67</v>
      </c>
      <c r="X44" s="6">
        <v>6.67</v>
      </c>
      <c r="Y44" s="6">
        <v>6.67</v>
      </c>
      <c r="Z44" s="6">
        <v>6.67</v>
      </c>
      <c r="AA44" s="6">
        <v>6.67</v>
      </c>
      <c r="AB44" s="6">
        <v>6.67</v>
      </c>
      <c r="AC44" s="6">
        <v>6.67</v>
      </c>
      <c r="AD44" s="6">
        <v>6.68</v>
      </c>
      <c r="AE44" s="6">
        <v>6.67</v>
      </c>
      <c r="AF44" s="6">
        <v>6.67</v>
      </c>
      <c r="AG44" s="6">
        <v>6.6757142857143004</v>
      </c>
      <c r="AH44" s="6">
        <v>6.67</v>
      </c>
      <c r="AI44" s="6">
        <v>6.67</v>
      </c>
      <c r="AJ44" s="6">
        <v>6.67</v>
      </c>
      <c r="AK44" s="6">
        <v>6.67</v>
      </c>
      <c r="AL44" s="6">
        <v>6.67</v>
      </c>
      <c r="AM44" s="6">
        <v>6.67</v>
      </c>
      <c r="AN44" s="6">
        <v>6.67</v>
      </c>
      <c r="AO44" s="6">
        <v>6.67</v>
      </c>
      <c r="AP44" s="6">
        <v>6.67</v>
      </c>
      <c r="AQ44" s="6">
        <v>6.67</v>
      </c>
      <c r="AR44" s="6">
        <v>6.67</v>
      </c>
      <c r="AS44" s="6">
        <v>6.67</v>
      </c>
      <c r="AT44" s="6">
        <v>6.6754761904761999</v>
      </c>
      <c r="AU44" s="6">
        <v>6.67</v>
      </c>
      <c r="AV44" s="6">
        <v>6.67</v>
      </c>
      <c r="AW44" s="6">
        <v>6.67</v>
      </c>
      <c r="AX44" s="6">
        <v>6.67</v>
      </c>
      <c r="AY44" s="6">
        <v>6.67</v>
      </c>
      <c r="AZ44" s="6">
        <v>6.67</v>
      </c>
      <c r="BA44" s="6">
        <v>6.67</v>
      </c>
      <c r="BB44" s="6">
        <v>6.67</v>
      </c>
      <c r="BC44" s="6">
        <v>6.67</v>
      </c>
      <c r="BD44" s="6">
        <v>6.67</v>
      </c>
      <c r="BE44" s="6">
        <v>6.67</v>
      </c>
      <c r="BF44" s="6">
        <v>6.67</v>
      </c>
      <c r="BG44" s="6">
        <v>6.67</v>
      </c>
      <c r="BH44" s="6">
        <v>6.67</v>
      </c>
      <c r="BI44" s="6">
        <v>6.67</v>
      </c>
      <c r="BJ44" s="6">
        <v>6.67</v>
      </c>
      <c r="BK44" s="6">
        <v>6.67</v>
      </c>
      <c r="BL44" s="6">
        <v>6.67</v>
      </c>
      <c r="BM44" s="6">
        <v>6.67</v>
      </c>
      <c r="BN44" s="6">
        <v>6.67</v>
      </c>
      <c r="BO44" s="6">
        <v>6.67</v>
      </c>
      <c r="BP44" s="6">
        <v>6.67</v>
      </c>
      <c r="BQ44" s="6">
        <v>6.67</v>
      </c>
      <c r="BR44" s="6">
        <v>6.67</v>
      </c>
      <c r="BS44" s="6">
        <v>6.67</v>
      </c>
      <c r="BT44" s="6">
        <v>7.5</v>
      </c>
      <c r="BU44" s="6">
        <v>7.69</v>
      </c>
      <c r="BV44" s="6">
        <v>7.73</v>
      </c>
    </row>
    <row r="45" spans="1:74" x14ac:dyDescent="0.3">
      <c r="A45" s="1" t="s">
        <v>6</v>
      </c>
      <c r="B45" s="1" t="s">
        <v>53</v>
      </c>
      <c r="C45" s="5">
        <v>7290019056591</v>
      </c>
      <c r="D45" s="6">
        <v>5.67</v>
      </c>
      <c r="E45" s="6">
        <v>5.67</v>
      </c>
      <c r="F45" s="6">
        <v>5.67</v>
      </c>
      <c r="G45" s="6">
        <v>5.67</v>
      </c>
      <c r="H45" s="6">
        <v>5.67</v>
      </c>
      <c r="I45" s="6">
        <v>5.67</v>
      </c>
      <c r="J45" s="6">
        <v>5.67</v>
      </c>
      <c r="K45" s="6">
        <v>5.67</v>
      </c>
      <c r="L45" s="6">
        <v>5.6853658536585003</v>
      </c>
      <c r="M45" s="6">
        <v>5.67</v>
      </c>
      <c r="N45" s="6">
        <v>5.67</v>
      </c>
      <c r="O45" s="6">
        <v>5.67</v>
      </c>
      <c r="P45" s="6">
        <v>5.33</v>
      </c>
      <c r="Q45" s="6">
        <v>5.33</v>
      </c>
      <c r="R45" s="6">
        <v>5.33</v>
      </c>
      <c r="S45" s="6">
        <v>5.33</v>
      </c>
      <c r="T45" s="6">
        <v>5.3543589743590001</v>
      </c>
      <c r="U45" s="6">
        <v>5.33</v>
      </c>
      <c r="V45" s="6">
        <v>5.33</v>
      </c>
      <c r="W45" s="6">
        <v>5.3555263157894997</v>
      </c>
      <c r="X45" s="6">
        <v>5.3542500000000004</v>
      </c>
      <c r="Y45" s="6">
        <v>5.33</v>
      </c>
      <c r="Z45" s="6">
        <v>5.1773170731707001</v>
      </c>
      <c r="AA45" s="6">
        <v>5.0960975609755996</v>
      </c>
      <c r="AB45" s="6">
        <v>5.090243902439</v>
      </c>
      <c r="AC45" s="6">
        <v>5.0876923076922997</v>
      </c>
      <c r="AD45" s="6">
        <v>5.0615384615385004</v>
      </c>
      <c r="AE45" s="6">
        <v>5.0650000000000004</v>
      </c>
      <c r="AF45" s="6">
        <v>5.0599999999999996</v>
      </c>
      <c r="AG45" s="6">
        <v>5.0747499999999999</v>
      </c>
      <c r="AH45" s="6">
        <v>5.069</v>
      </c>
      <c r="AI45" s="6">
        <v>5.0634146341462998</v>
      </c>
      <c r="AJ45" s="6">
        <v>5.0650000000000004</v>
      </c>
      <c r="AK45" s="6">
        <v>4.95</v>
      </c>
      <c r="AL45" s="6">
        <v>4.95</v>
      </c>
      <c r="AM45" s="6">
        <v>4.95</v>
      </c>
      <c r="AN45" s="6">
        <v>4.95</v>
      </c>
      <c r="AO45" s="6">
        <v>4.95</v>
      </c>
      <c r="AP45" s="6">
        <v>4.95</v>
      </c>
      <c r="AQ45" s="6">
        <v>4.95</v>
      </c>
      <c r="AR45" s="6">
        <v>4.95</v>
      </c>
      <c r="AS45" s="6">
        <v>4.95</v>
      </c>
      <c r="AT45" s="6">
        <v>4.9562499999999998</v>
      </c>
      <c r="AU45" s="6">
        <v>4.95</v>
      </c>
      <c r="AV45" s="6">
        <v>4.95</v>
      </c>
      <c r="AW45" s="6">
        <v>4.95</v>
      </c>
      <c r="AX45" s="6">
        <v>4.95</v>
      </c>
      <c r="AY45" s="6">
        <v>4.95</v>
      </c>
      <c r="AZ45" s="6">
        <v>5.1369230769231002</v>
      </c>
      <c r="BA45" s="6">
        <v>5.1079487179487</v>
      </c>
      <c r="BB45" s="6">
        <v>5.1172500000000003</v>
      </c>
      <c r="BC45" s="6">
        <v>5.1192500000000001</v>
      </c>
      <c r="BD45" s="6">
        <v>5.1282926829267996</v>
      </c>
      <c r="BE45" s="6">
        <v>5.1018918918919001</v>
      </c>
      <c r="BF45" s="6">
        <v>5.08</v>
      </c>
      <c r="BG45" s="6">
        <v>5.08</v>
      </c>
      <c r="BH45" s="6">
        <v>5.07</v>
      </c>
      <c r="BI45" s="6">
        <v>5.08</v>
      </c>
      <c r="BJ45" s="6">
        <v>5.0999999999999996</v>
      </c>
      <c r="BK45" s="6">
        <v>5.0999999999999996</v>
      </c>
      <c r="BL45" s="6">
        <v>5.0999999999999996</v>
      </c>
      <c r="BM45" s="6">
        <v>5.1192500000000001</v>
      </c>
      <c r="BN45" s="6">
        <v>5.0999999999999996</v>
      </c>
      <c r="BO45" s="6">
        <v>5.0999999999999996</v>
      </c>
      <c r="BP45" s="6">
        <v>5.1100000000000003</v>
      </c>
      <c r="BQ45" s="6">
        <v>5.1100000000000003</v>
      </c>
      <c r="BR45" s="6">
        <v>5.0999999999999996</v>
      </c>
      <c r="BS45" s="6">
        <v>5.0999999999999996</v>
      </c>
      <c r="BT45" s="6">
        <v>5.67</v>
      </c>
      <c r="BU45" s="6">
        <v>5.67</v>
      </c>
      <c r="BV45" s="6">
        <v>5.67</v>
      </c>
    </row>
    <row r="46" spans="1:74" x14ac:dyDescent="0.3">
      <c r="A46" s="1" t="s">
        <v>6</v>
      </c>
      <c r="B46" s="1" t="s">
        <v>54</v>
      </c>
      <c r="C46" s="5">
        <v>7290019056584</v>
      </c>
      <c r="D46" s="6">
        <v>5.67</v>
      </c>
      <c r="E46" s="6">
        <v>5.67</v>
      </c>
      <c r="F46" s="6">
        <v>5.67</v>
      </c>
      <c r="G46" s="6">
        <v>5.67</v>
      </c>
      <c r="H46" s="6">
        <v>5.6874285714286001</v>
      </c>
      <c r="I46" s="6">
        <v>5.67</v>
      </c>
      <c r="J46" s="6">
        <v>5.67</v>
      </c>
      <c r="K46" s="6">
        <v>5.67</v>
      </c>
      <c r="L46" s="6">
        <v>5.67</v>
      </c>
      <c r="M46" s="6">
        <v>5.6863157894737002</v>
      </c>
      <c r="N46" s="6">
        <v>5.67</v>
      </c>
      <c r="O46" s="6">
        <v>5.67</v>
      </c>
      <c r="P46" s="6">
        <v>5.33</v>
      </c>
      <c r="Q46" s="6">
        <v>5.33</v>
      </c>
      <c r="R46" s="6">
        <v>5.33</v>
      </c>
      <c r="S46" s="6">
        <v>5.33</v>
      </c>
      <c r="T46" s="6">
        <v>5.33</v>
      </c>
      <c r="U46" s="6">
        <v>5.33</v>
      </c>
      <c r="V46" s="6">
        <v>5.33</v>
      </c>
      <c r="W46" s="6">
        <v>5.33</v>
      </c>
      <c r="X46" s="6">
        <v>5.33</v>
      </c>
      <c r="Y46" s="6">
        <v>5.33</v>
      </c>
      <c r="Z46" s="6">
        <v>5.15</v>
      </c>
      <c r="AA46" s="6">
        <v>5.0662857142856996</v>
      </c>
      <c r="AB46" s="6">
        <v>5.0641176470587999</v>
      </c>
      <c r="AC46" s="6">
        <v>5.0641176470587999</v>
      </c>
      <c r="AD46" s="6">
        <v>5.0411764705881996</v>
      </c>
      <c r="AE46" s="6">
        <v>5.0486486486485997</v>
      </c>
      <c r="AF46" s="6">
        <v>5.0444444444443999</v>
      </c>
      <c r="AG46" s="6">
        <v>5.0621621621621999</v>
      </c>
      <c r="AH46" s="6">
        <v>5.0605263157894997</v>
      </c>
      <c r="AI46" s="6">
        <v>5.0650000000000004</v>
      </c>
      <c r="AJ46" s="6">
        <v>5.0634146341462998</v>
      </c>
      <c r="AK46" s="6">
        <v>4.95</v>
      </c>
      <c r="AL46" s="6">
        <v>4.95</v>
      </c>
      <c r="AM46" s="6">
        <v>4.95</v>
      </c>
      <c r="AN46" s="6">
        <v>4.95</v>
      </c>
      <c r="AO46" s="6">
        <v>4.95</v>
      </c>
      <c r="AP46" s="6">
        <v>4.95</v>
      </c>
      <c r="AQ46" s="6">
        <v>4.95</v>
      </c>
      <c r="AR46" s="6">
        <v>4.95</v>
      </c>
      <c r="AS46" s="6">
        <v>4.95</v>
      </c>
      <c r="AT46" s="6">
        <v>4.9564102564103001</v>
      </c>
      <c r="AU46" s="6">
        <v>4.9564102564103001</v>
      </c>
      <c r="AV46" s="6">
        <v>4.95</v>
      </c>
      <c r="AW46" s="6">
        <v>4.95</v>
      </c>
      <c r="AX46" s="6">
        <v>4.95</v>
      </c>
      <c r="AY46" s="6">
        <v>4.95</v>
      </c>
      <c r="AZ46" s="6">
        <v>5.1625641025641</v>
      </c>
      <c r="BA46" s="6">
        <v>5.1179487179486998</v>
      </c>
      <c r="BB46" s="6">
        <v>5.1172500000000003</v>
      </c>
      <c r="BC46" s="6">
        <v>5.1192500000000001</v>
      </c>
      <c r="BD46" s="6">
        <v>5.1100000000000003</v>
      </c>
      <c r="BE46" s="6">
        <v>5.1282926829267996</v>
      </c>
      <c r="BF46" s="6">
        <v>5.1100000000000003</v>
      </c>
      <c r="BG46" s="6">
        <v>5.1100000000000003</v>
      </c>
      <c r="BH46" s="6">
        <v>5.1100000000000003</v>
      </c>
      <c r="BI46" s="6">
        <v>5.0999999999999996</v>
      </c>
      <c r="BJ46" s="6">
        <v>5.09</v>
      </c>
      <c r="BK46" s="6">
        <v>5.1100000000000003</v>
      </c>
      <c r="BL46" s="6">
        <v>5.1100000000000003</v>
      </c>
      <c r="BM46" s="6">
        <v>5.1282926829267996</v>
      </c>
      <c r="BN46" s="6">
        <v>5.09</v>
      </c>
      <c r="BO46" s="6">
        <v>5.0999999999999996</v>
      </c>
      <c r="BP46" s="6">
        <v>5.08</v>
      </c>
      <c r="BQ46" s="6">
        <v>5.09</v>
      </c>
      <c r="BR46" s="6">
        <v>5.0999999999999996</v>
      </c>
      <c r="BS46" s="6">
        <v>5.12</v>
      </c>
      <c r="BT46" s="6">
        <v>5.67</v>
      </c>
      <c r="BU46" s="6">
        <v>5.67</v>
      </c>
      <c r="BV46" s="6">
        <v>5.67</v>
      </c>
    </row>
    <row r="47" spans="1:74" x14ac:dyDescent="0.3">
      <c r="A47" s="1" t="s">
        <v>6</v>
      </c>
      <c r="B47" s="1" t="s">
        <v>55</v>
      </c>
      <c r="C47" s="5">
        <v>7290000072623</v>
      </c>
      <c r="D47" s="6">
        <v>8.9</v>
      </c>
      <c r="E47" s="6">
        <v>8.9</v>
      </c>
      <c r="F47" s="6">
        <v>8.9</v>
      </c>
      <c r="G47" s="6">
        <v>8.9</v>
      </c>
      <c r="H47" s="6">
        <v>8.9</v>
      </c>
      <c r="I47" s="6">
        <v>8.9</v>
      </c>
      <c r="J47" s="6">
        <v>8.9</v>
      </c>
      <c r="K47" s="6">
        <v>8.9</v>
      </c>
      <c r="L47" s="6">
        <v>8.9</v>
      </c>
      <c r="M47" s="6">
        <v>8.9</v>
      </c>
      <c r="N47" s="6">
        <v>9.0299999999999994</v>
      </c>
      <c r="O47" s="6">
        <v>9.0299999999999994</v>
      </c>
      <c r="P47" s="6">
        <v>9.18</v>
      </c>
      <c r="Q47" s="6">
        <v>9.23</v>
      </c>
      <c r="R47" s="6">
        <v>9.23</v>
      </c>
      <c r="S47" s="6">
        <v>9.23</v>
      </c>
      <c r="T47" s="6">
        <v>8.9571794871795003</v>
      </c>
      <c r="U47" s="6">
        <v>8.5347368421052998</v>
      </c>
      <c r="V47" s="6">
        <v>8.4994736842104999</v>
      </c>
      <c r="W47" s="6">
        <v>8.0802631578947004</v>
      </c>
      <c r="X47" s="6">
        <v>8.0442105263157995</v>
      </c>
      <c r="Y47" s="6">
        <v>8.0415384615385008</v>
      </c>
      <c r="Z47" s="6">
        <v>8.0415384615385008</v>
      </c>
      <c r="AA47" s="6">
        <v>8.0749999999999993</v>
      </c>
      <c r="AB47" s="6">
        <v>8.0749999999999993</v>
      </c>
      <c r="AC47" s="6">
        <v>8.0749999999999993</v>
      </c>
      <c r="AD47" s="6">
        <v>8.0749999999999993</v>
      </c>
      <c r="AE47" s="6">
        <v>8.0749999999999993</v>
      </c>
      <c r="AF47" s="6">
        <v>8.0695121951219999</v>
      </c>
      <c r="AG47" s="6">
        <v>8.100487804878</v>
      </c>
      <c r="AH47" s="6">
        <v>8.0642857142857007</v>
      </c>
      <c r="AI47" s="6">
        <v>8.0666666666667002</v>
      </c>
      <c r="AJ47" s="6">
        <v>8.0666666666667002</v>
      </c>
      <c r="AK47" s="6">
        <v>8.0642857142857007</v>
      </c>
      <c r="AL47" s="6">
        <v>8.0666666666667002</v>
      </c>
      <c r="AM47" s="6">
        <v>8.0666666666667002</v>
      </c>
      <c r="AN47" s="6">
        <v>8.0666666666667002</v>
      </c>
      <c r="AO47" s="6">
        <v>8.0666666666667002</v>
      </c>
      <c r="AP47" s="6">
        <v>8.0666666666667002</v>
      </c>
      <c r="AQ47" s="6">
        <v>8.0336585365853992</v>
      </c>
      <c r="AR47" s="6">
        <v>8.0356097560975996</v>
      </c>
      <c r="AS47" s="6">
        <v>8.0356097560975996</v>
      </c>
      <c r="AT47" s="6">
        <v>8.0695121951219999</v>
      </c>
      <c r="AU47" s="6">
        <v>8.0356097560975996</v>
      </c>
      <c r="AV47" s="6">
        <v>8.0356097560975996</v>
      </c>
      <c r="AW47" s="6">
        <v>8.0356097560975996</v>
      </c>
      <c r="AX47" s="6">
        <v>8.0356097560975996</v>
      </c>
      <c r="AY47" s="6">
        <v>8.0356097560975996</v>
      </c>
      <c r="AZ47" s="6">
        <v>8.0356097560975996</v>
      </c>
      <c r="BA47" s="6">
        <v>8.0356097560975996</v>
      </c>
      <c r="BB47" s="6">
        <v>8.0356097560975996</v>
      </c>
      <c r="BC47" s="6">
        <v>8.0356097560975996</v>
      </c>
      <c r="BD47" s="6">
        <v>8.0356097560975996</v>
      </c>
      <c r="BE47" s="6">
        <v>8.0356097560975996</v>
      </c>
      <c r="BF47" s="6">
        <v>8.0356097560975996</v>
      </c>
      <c r="BG47" s="6">
        <v>8.0356097560975996</v>
      </c>
      <c r="BH47" s="6">
        <v>8.0356097560975996</v>
      </c>
      <c r="BI47" s="6">
        <v>8.0666666666667002</v>
      </c>
      <c r="BJ47" s="6">
        <v>8.0666666666667002</v>
      </c>
      <c r="BK47" s="6">
        <v>8.0749999999999993</v>
      </c>
      <c r="BL47" s="6">
        <v>8.0666666666667002</v>
      </c>
      <c r="BM47" s="6">
        <v>8.0642857142857007</v>
      </c>
      <c r="BN47" s="6">
        <v>8.0666666666667002</v>
      </c>
      <c r="BO47" s="6">
        <v>8.0666666666667002</v>
      </c>
      <c r="BP47" s="6">
        <v>8.0666666666667002</v>
      </c>
      <c r="BQ47" s="6">
        <v>8.0666666666667002</v>
      </c>
      <c r="BR47" s="6">
        <v>8.0666666666667002</v>
      </c>
      <c r="BS47" s="6">
        <v>8.0666666666667002</v>
      </c>
      <c r="BT47" s="6">
        <v>9.3000000000000007</v>
      </c>
      <c r="BU47" s="6">
        <v>9.3000000000000007</v>
      </c>
      <c r="BV47" s="6">
        <v>9.3000000000000007</v>
      </c>
    </row>
    <row r="48" spans="1:74" x14ac:dyDescent="0.3">
      <c r="A48" s="1" t="s">
        <v>6</v>
      </c>
      <c r="B48" s="1" t="s">
        <v>56</v>
      </c>
      <c r="C48" s="5">
        <v>7290000072753</v>
      </c>
      <c r="D48" s="6">
        <v>29.9</v>
      </c>
      <c r="E48" s="6">
        <v>29.9</v>
      </c>
      <c r="F48" s="6">
        <v>29.9</v>
      </c>
      <c r="G48" s="6">
        <v>29.9</v>
      </c>
      <c r="H48" s="6">
        <v>29.9</v>
      </c>
      <c r="I48" s="6">
        <v>29.9</v>
      </c>
      <c r="J48" s="6">
        <v>29.9</v>
      </c>
      <c r="K48" s="6">
        <v>29.9</v>
      </c>
      <c r="L48" s="6">
        <v>29.9</v>
      </c>
      <c r="M48" s="6">
        <v>29.92</v>
      </c>
      <c r="N48" s="6">
        <v>30.05</v>
      </c>
      <c r="O48" s="6">
        <v>30.03</v>
      </c>
      <c r="P48" s="6">
        <v>30.18</v>
      </c>
      <c r="Q48" s="6">
        <v>27.708749999999998</v>
      </c>
      <c r="R48" s="6">
        <v>27.23641025641</v>
      </c>
      <c r="S48" s="6">
        <v>27.23641025641</v>
      </c>
      <c r="T48" s="6">
        <v>27.23641025641</v>
      </c>
      <c r="U48" s="6">
        <v>27.23641025641</v>
      </c>
      <c r="V48" s="6">
        <v>30.26</v>
      </c>
      <c r="W48" s="6">
        <v>30.28</v>
      </c>
      <c r="X48" s="6">
        <v>30.28</v>
      </c>
      <c r="Y48" s="6">
        <v>30.27</v>
      </c>
      <c r="Z48" s="6">
        <v>26.79027027027</v>
      </c>
      <c r="AA48" s="6">
        <v>26.79027027027</v>
      </c>
      <c r="AB48" s="6">
        <v>26.79027027027</v>
      </c>
      <c r="AC48" s="6">
        <v>26.79027027027</v>
      </c>
      <c r="AD48" s="6">
        <v>26.79027027027</v>
      </c>
      <c r="AE48" s="6">
        <v>26.79027027027</v>
      </c>
      <c r="AF48" s="6">
        <v>26.831282051281999</v>
      </c>
      <c r="AG48" s="6">
        <v>26.772500000000001</v>
      </c>
      <c r="AH48" s="6">
        <v>26.772500000000001</v>
      </c>
      <c r="AI48" s="6">
        <v>26.783000000000001</v>
      </c>
      <c r="AJ48" s="6">
        <v>26.783000000000001</v>
      </c>
      <c r="AK48" s="6">
        <v>26.772500000000001</v>
      </c>
      <c r="AL48" s="6">
        <v>26.783000000000001</v>
      </c>
      <c r="AM48" s="6">
        <v>26.783000000000001</v>
      </c>
      <c r="AN48" s="6">
        <v>26.957142857143001</v>
      </c>
      <c r="AO48" s="6">
        <v>26.957142857143001</v>
      </c>
      <c r="AP48" s="6">
        <v>26.957142857143001</v>
      </c>
      <c r="AQ48" s="6">
        <v>26.949523809523999</v>
      </c>
      <c r="AR48" s="6">
        <v>26.957142857143001</v>
      </c>
      <c r="AS48" s="6">
        <v>26.957142857143001</v>
      </c>
      <c r="AT48" s="6">
        <v>26.925000000000001</v>
      </c>
      <c r="AU48" s="6">
        <v>26.925000000000001</v>
      </c>
      <c r="AV48" s="6">
        <v>26.831282051281999</v>
      </c>
      <c r="AW48" s="6">
        <v>26.925000000000001</v>
      </c>
      <c r="AX48" s="6">
        <v>26.957142857143001</v>
      </c>
      <c r="AY48" s="6">
        <v>26.957142857143001</v>
      </c>
      <c r="AZ48" s="6">
        <v>30.3</v>
      </c>
      <c r="BA48" s="6">
        <v>30.3</v>
      </c>
      <c r="BB48" s="6">
        <v>30.3</v>
      </c>
      <c r="BC48" s="6">
        <v>30.3</v>
      </c>
      <c r="BD48" s="6">
        <v>30.3</v>
      </c>
      <c r="BE48" s="6">
        <v>30.29</v>
      </c>
      <c r="BF48" s="6">
        <v>30.29</v>
      </c>
      <c r="BG48" s="6">
        <v>30.29</v>
      </c>
      <c r="BH48" s="6">
        <v>30.29</v>
      </c>
      <c r="BI48" s="6">
        <v>30.29</v>
      </c>
      <c r="BJ48" s="6">
        <v>30.29</v>
      </c>
      <c r="BK48" s="6">
        <v>30.29</v>
      </c>
      <c r="BL48" s="6">
        <v>30.3</v>
      </c>
      <c r="BM48" s="6">
        <v>30.28</v>
      </c>
      <c r="BN48" s="6">
        <v>30.3</v>
      </c>
      <c r="BO48" s="6">
        <v>30.3</v>
      </c>
      <c r="BP48" s="6">
        <v>30.3</v>
      </c>
      <c r="BQ48" s="6">
        <v>30.3</v>
      </c>
      <c r="BR48" s="6">
        <v>30.3</v>
      </c>
      <c r="BS48" s="6">
        <v>30.3</v>
      </c>
      <c r="BT48" s="6">
        <v>30.3</v>
      </c>
      <c r="BU48" s="6">
        <v>30.3</v>
      </c>
      <c r="BV48" s="6">
        <v>30.3</v>
      </c>
    </row>
    <row r="49" spans="1:74" x14ac:dyDescent="0.3">
      <c r="A49" s="1" t="s">
        <v>6</v>
      </c>
      <c r="B49" s="1" t="s">
        <v>57</v>
      </c>
      <c r="C49" s="5">
        <v>7290000176420</v>
      </c>
      <c r="D49" s="6">
        <v>19.899999999999999</v>
      </c>
      <c r="E49" s="6">
        <v>19.899999999999999</v>
      </c>
      <c r="F49" s="6">
        <v>19.899999999999999</v>
      </c>
      <c r="G49" s="6">
        <v>19.899999999999999</v>
      </c>
      <c r="H49" s="6">
        <v>19.899999999999999</v>
      </c>
      <c r="I49" s="6">
        <v>19.899999999999999</v>
      </c>
      <c r="J49" s="6">
        <v>19.899999999999999</v>
      </c>
      <c r="K49" s="6">
        <v>19.899999999999999</v>
      </c>
      <c r="L49" s="6">
        <v>19.899999999999999</v>
      </c>
      <c r="M49" s="6">
        <v>19.899999999999999</v>
      </c>
      <c r="N49" s="6">
        <v>19.899999999999999</v>
      </c>
      <c r="O49" s="6">
        <v>19.899999999999999</v>
      </c>
      <c r="P49" s="6">
        <v>19.899999999999999</v>
      </c>
      <c r="Q49" s="6">
        <v>19.899999999999999</v>
      </c>
      <c r="R49" s="6">
        <v>19.899999999999999</v>
      </c>
      <c r="S49" s="6">
        <v>19.899999999999999</v>
      </c>
      <c r="T49" s="6">
        <v>19.899999999999999</v>
      </c>
      <c r="U49" s="6">
        <v>19.899999999999999</v>
      </c>
      <c r="V49" s="6">
        <v>19.899999999999999</v>
      </c>
      <c r="W49" s="6">
        <v>19.899999999999999</v>
      </c>
      <c r="X49" s="6">
        <v>19.899999999999999</v>
      </c>
      <c r="Y49" s="6">
        <v>19.899999999999999</v>
      </c>
      <c r="Z49" s="6">
        <v>19.899999999999999</v>
      </c>
      <c r="AA49" s="6">
        <v>19.899999999999999</v>
      </c>
      <c r="AB49" s="6">
        <v>19.899999999999999</v>
      </c>
      <c r="AC49" s="6">
        <v>19.899999999999999</v>
      </c>
      <c r="AD49" s="6">
        <v>19.899999999999999</v>
      </c>
      <c r="AE49" s="6">
        <v>19.899999999999999</v>
      </c>
      <c r="AF49" s="6">
        <v>19.899999999999999</v>
      </c>
      <c r="AG49" s="6">
        <v>19.899999999999999</v>
      </c>
      <c r="AH49" s="6">
        <v>19.899999999999999</v>
      </c>
      <c r="AI49" s="6">
        <v>19.899999999999999</v>
      </c>
      <c r="AJ49" s="6">
        <v>19.899999999999999</v>
      </c>
      <c r="AK49" s="6">
        <v>19.899999999999999</v>
      </c>
      <c r="AL49" s="6">
        <v>19.899999999999999</v>
      </c>
      <c r="AM49" s="6">
        <v>19.899999999999999</v>
      </c>
      <c r="AN49" s="6">
        <v>19.899999999999999</v>
      </c>
      <c r="AO49" s="6">
        <v>19.899999999999999</v>
      </c>
      <c r="AP49" s="6">
        <v>19.899999999999999</v>
      </c>
      <c r="AQ49" s="6">
        <v>19.899999999999999</v>
      </c>
      <c r="AR49" s="6">
        <v>19.899999999999999</v>
      </c>
      <c r="AS49" s="6">
        <v>19.899999999999999</v>
      </c>
      <c r="AT49" s="6">
        <v>19.899999999999999</v>
      </c>
      <c r="AU49" s="6">
        <v>19.899999999999999</v>
      </c>
      <c r="AV49" s="6">
        <v>19.899999999999999</v>
      </c>
      <c r="AW49" s="6">
        <v>19.899999999999999</v>
      </c>
      <c r="AX49" s="6">
        <v>19.899999999999999</v>
      </c>
      <c r="AY49" s="6">
        <v>19.899999999999999</v>
      </c>
      <c r="AZ49" s="6">
        <v>19.899999999999999</v>
      </c>
      <c r="BA49" s="6">
        <v>19.899999999999999</v>
      </c>
      <c r="BB49" s="6">
        <v>19.899999999999999</v>
      </c>
      <c r="BC49" s="6">
        <v>19.899999999999999</v>
      </c>
      <c r="BD49" s="6">
        <v>19.899999999999999</v>
      </c>
      <c r="BE49" s="6">
        <v>19.899999999999999</v>
      </c>
      <c r="BF49" s="6">
        <v>19.899999999999999</v>
      </c>
      <c r="BG49" s="6">
        <v>19.899999999999999</v>
      </c>
      <c r="BH49" s="6">
        <v>19.899999999999999</v>
      </c>
      <c r="BI49" s="6">
        <v>19.899999999999999</v>
      </c>
      <c r="BJ49" s="6">
        <v>19.899999999999999</v>
      </c>
      <c r="BK49" s="6">
        <v>19.899999999999999</v>
      </c>
      <c r="BL49" s="6">
        <v>19.899999999999999</v>
      </c>
      <c r="BM49" s="6">
        <v>19.899999999999999</v>
      </c>
      <c r="BN49" s="6">
        <v>19.899999999999999</v>
      </c>
      <c r="BO49" s="6">
        <v>19.899999999999999</v>
      </c>
      <c r="BP49" s="6">
        <v>19.899999999999999</v>
      </c>
      <c r="BQ49" s="6">
        <v>19.899999999999999</v>
      </c>
      <c r="BR49" s="6">
        <v>19.899999999999999</v>
      </c>
      <c r="BS49" s="6">
        <v>19.899999999999999</v>
      </c>
      <c r="BT49" s="6">
        <v>19.899999999999999</v>
      </c>
      <c r="BU49" s="6">
        <v>19.899999999999999</v>
      </c>
      <c r="BV49" s="6">
        <v>19.899999999999999</v>
      </c>
    </row>
    <row r="50" spans="1:74" x14ac:dyDescent="0.3">
      <c r="A50" s="1" t="s">
        <v>6</v>
      </c>
      <c r="B50" s="1" t="s">
        <v>58</v>
      </c>
      <c r="C50" s="5">
        <v>8714599513866</v>
      </c>
      <c r="D50" s="6">
        <v>20.9</v>
      </c>
      <c r="E50" s="6">
        <v>23.7</v>
      </c>
      <c r="F50" s="6">
        <v>24.1</v>
      </c>
      <c r="G50" s="6">
        <v>24.4</v>
      </c>
      <c r="H50" s="6">
        <v>24.53</v>
      </c>
      <c r="I50" s="6">
        <v>24.53</v>
      </c>
      <c r="J50" s="6">
        <v>24.53</v>
      </c>
      <c r="K50" s="6">
        <v>24.53</v>
      </c>
      <c r="L50" s="6">
        <v>24.61</v>
      </c>
      <c r="M50" s="6">
        <v>24.53</v>
      </c>
      <c r="N50" s="6">
        <v>24.53</v>
      </c>
      <c r="O50" s="6">
        <v>24.53</v>
      </c>
      <c r="P50" s="6">
        <v>24.53</v>
      </c>
      <c r="Q50" s="6">
        <v>24.65</v>
      </c>
      <c r="R50" s="6">
        <v>24.9</v>
      </c>
      <c r="S50" s="6">
        <v>24.9</v>
      </c>
      <c r="T50" s="6">
        <v>24.9</v>
      </c>
      <c r="U50" s="6">
        <v>24.9</v>
      </c>
      <c r="V50" s="6">
        <v>24.9</v>
      </c>
      <c r="W50" s="6">
        <v>24.9</v>
      </c>
      <c r="X50" s="6">
        <v>24.9</v>
      </c>
      <c r="Y50" s="6">
        <v>24.9</v>
      </c>
      <c r="Z50" s="6">
        <v>24.9</v>
      </c>
      <c r="AA50" s="6">
        <v>24.9</v>
      </c>
      <c r="AB50" s="6">
        <v>24.9</v>
      </c>
      <c r="AC50" s="6">
        <v>24.9</v>
      </c>
      <c r="AD50" s="6">
        <v>24.9</v>
      </c>
      <c r="AE50" s="6">
        <v>24.9</v>
      </c>
      <c r="AF50" s="6">
        <v>24.9</v>
      </c>
      <c r="AG50" s="6">
        <v>24.9</v>
      </c>
      <c r="AH50" s="6">
        <v>24.9</v>
      </c>
      <c r="AI50" s="6">
        <v>24.9</v>
      </c>
      <c r="AJ50" s="6">
        <v>24.9</v>
      </c>
      <c r="AK50" s="6">
        <v>24.9</v>
      </c>
      <c r="AL50" s="6">
        <v>24.9</v>
      </c>
      <c r="AM50" s="6">
        <v>24.9</v>
      </c>
      <c r="AN50" s="6">
        <v>24.9</v>
      </c>
      <c r="AO50" s="6">
        <v>24.9</v>
      </c>
      <c r="AP50" s="6">
        <v>24.9</v>
      </c>
      <c r="AQ50" s="6">
        <v>24.9</v>
      </c>
      <c r="AR50" s="6">
        <v>24.9</v>
      </c>
      <c r="AS50" s="6">
        <v>24.9</v>
      </c>
      <c r="AT50" s="6">
        <v>24.9</v>
      </c>
      <c r="AU50" s="6">
        <v>24.9</v>
      </c>
      <c r="AV50" s="6">
        <v>24.9</v>
      </c>
      <c r="AW50" s="6">
        <v>24.9</v>
      </c>
      <c r="AX50" s="6">
        <v>24.9</v>
      </c>
      <c r="AY50" s="6">
        <v>24.9</v>
      </c>
      <c r="AZ50" s="6">
        <v>24.9</v>
      </c>
      <c r="BA50" s="6">
        <v>24.9</v>
      </c>
      <c r="BB50" s="6">
        <v>24.9</v>
      </c>
      <c r="BC50" s="6">
        <v>24.9</v>
      </c>
      <c r="BD50" s="6">
        <v>24.9</v>
      </c>
      <c r="BE50" s="6">
        <v>24.9</v>
      </c>
      <c r="BF50" s="6">
        <v>24.9</v>
      </c>
      <c r="BG50" s="6">
        <v>24.9</v>
      </c>
      <c r="BH50" s="6">
        <v>24.9</v>
      </c>
      <c r="BI50" s="6">
        <v>24.9</v>
      </c>
      <c r="BJ50" s="6">
        <v>24.9</v>
      </c>
      <c r="BK50" s="6">
        <v>24.9</v>
      </c>
      <c r="BL50" s="6">
        <v>24.9</v>
      </c>
      <c r="BM50" s="6">
        <v>24.9</v>
      </c>
      <c r="BN50" s="6">
        <v>24.9</v>
      </c>
      <c r="BO50" s="6">
        <v>24.9</v>
      </c>
      <c r="BP50" s="6">
        <v>24.9</v>
      </c>
      <c r="BQ50" s="6">
        <v>24.9</v>
      </c>
      <c r="BR50" s="6">
        <v>24.9</v>
      </c>
      <c r="BS50" s="6">
        <v>24.9</v>
      </c>
      <c r="BT50" s="6">
        <v>24.9</v>
      </c>
      <c r="BU50" s="6">
        <v>24.9</v>
      </c>
      <c r="BV50" s="6">
        <v>24.9</v>
      </c>
    </row>
    <row r="51" spans="1:74" x14ac:dyDescent="0.3">
      <c r="A51" s="1" t="s">
        <v>6</v>
      </c>
      <c r="B51" s="1" t="s">
        <v>59</v>
      </c>
      <c r="C51" s="5">
        <v>7290000347752</v>
      </c>
      <c r="D51" s="6">
        <v>22.9</v>
      </c>
      <c r="E51" s="6">
        <v>22.9</v>
      </c>
      <c r="F51" s="6">
        <v>22.9</v>
      </c>
      <c r="G51" s="6">
        <v>22.9</v>
      </c>
      <c r="H51" s="6">
        <v>22.9</v>
      </c>
      <c r="I51" s="6">
        <v>22.9</v>
      </c>
      <c r="J51" s="6">
        <v>22.9</v>
      </c>
      <c r="K51" s="6">
        <v>22.9</v>
      </c>
      <c r="L51" s="6">
        <v>22.9</v>
      </c>
      <c r="M51" s="6">
        <v>22.9</v>
      </c>
      <c r="N51" s="6">
        <v>22.9</v>
      </c>
      <c r="O51" s="6">
        <v>22.9</v>
      </c>
      <c r="P51" s="6">
        <v>22.9</v>
      </c>
      <c r="Q51" s="6">
        <v>22.9</v>
      </c>
      <c r="R51" s="6">
        <v>22.9</v>
      </c>
      <c r="S51" s="6">
        <v>22.9</v>
      </c>
      <c r="T51" s="6">
        <v>22.9</v>
      </c>
      <c r="U51" s="6">
        <v>22.9</v>
      </c>
      <c r="V51" s="6">
        <v>22.9</v>
      </c>
      <c r="W51" s="6">
        <v>22.9</v>
      </c>
      <c r="X51" s="6">
        <v>22.9</v>
      </c>
      <c r="Y51" s="6">
        <v>22.9</v>
      </c>
      <c r="Z51" s="6">
        <v>22.9</v>
      </c>
      <c r="AA51" s="6">
        <v>21.27</v>
      </c>
      <c r="AB51" s="6">
        <v>21.11</v>
      </c>
      <c r="AC51" s="6">
        <v>21.11</v>
      </c>
      <c r="AD51" s="6">
        <v>20.9</v>
      </c>
      <c r="AE51" s="6">
        <v>20.9</v>
      </c>
      <c r="AF51" s="6">
        <v>20.9</v>
      </c>
      <c r="AG51" s="6">
        <v>20.93</v>
      </c>
      <c r="AH51" s="6">
        <v>20.93</v>
      </c>
      <c r="AI51" s="6">
        <v>20.9</v>
      </c>
      <c r="AJ51" s="6">
        <v>20.9</v>
      </c>
      <c r="AK51" s="6">
        <v>20.93</v>
      </c>
      <c r="AL51" s="6">
        <v>20.9</v>
      </c>
      <c r="AM51" s="6">
        <v>20.9</v>
      </c>
      <c r="AN51" s="6">
        <v>20.9</v>
      </c>
      <c r="AO51" s="6">
        <v>20.9</v>
      </c>
      <c r="AP51" s="6">
        <v>20.9</v>
      </c>
      <c r="AQ51" s="6">
        <v>20.93</v>
      </c>
      <c r="AR51" s="6">
        <v>20.9</v>
      </c>
      <c r="AS51" s="6">
        <v>20.9</v>
      </c>
      <c r="AT51" s="6">
        <v>20.9</v>
      </c>
      <c r="AU51" s="6">
        <v>20.9</v>
      </c>
      <c r="AV51" s="6">
        <v>20.9</v>
      </c>
      <c r="AW51" s="6">
        <v>20.9</v>
      </c>
      <c r="AX51" s="6">
        <v>20.9</v>
      </c>
      <c r="AY51" s="6">
        <v>20.9</v>
      </c>
      <c r="AZ51" s="6">
        <v>20.9</v>
      </c>
      <c r="BA51" s="6">
        <v>20.9</v>
      </c>
      <c r="BB51" s="6">
        <v>22.64</v>
      </c>
      <c r="BC51" s="6">
        <v>22.8</v>
      </c>
      <c r="BD51" s="6">
        <v>22.8</v>
      </c>
      <c r="BE51" s="6">
        <v>22.8</v>
      </c>
      <c r="BF51" s="6">
        <v>22.8</v>
      </c>
      <c r="BG51" s="6">
        <v>22.8</v>
      </c>
      <c r="BH51" s="6">
        <v>22.85</v>
      </c>
      <c r="BI51" s="6">
        <v>22.9</v>
      </c>
      <c r="BJ51" s="6">
        <v>22.9</v>
      </c>
      <c r="BK51" s="6">
        <v>22.9</v>
      </c>
      <c r="BL51" s="6">
        <v>22.9</v>
      </c>
      <c r="BM51" s="6">
        <v>22.85</v>
      </c>
      <c r="BN51" s="6">
        <v>22.9</v>
      </c>
      <c r="BO51" s="6">
        <v>22.9</v>
      </c>
      <c r="BP51" s="6">
        <v>22.9</v>
      </c>
      <c r="BQ51" s="6">
        <v>22.9</v>
      </c>
      <c r="BR51" s="6">
        <v>22.9</v>
      </c>
      <c r="BS51" s="6">
        <v>22.9</v>
      </c>
      <c r="BT51" s="6">
        <v>22.9</v>
      </c>
      <c r="BU51" s="6">
        <v>22.9</v>
      </c>
      <c r="BV51" s="6">
        <v>22.9</v>
      </c>
    </row>
    <row r="52" spans="1:74" x14ac:dyDescent="0.3">
      <c r="A52" s="1" t="s">
        <v>6</v>
      </c>
      <c r="B52" s="1" t="s">
        <v>60</v>
      </c>
      <c r="C52" s="5">
        <v>7290000104836</v>
      </c>
      <c r="D52" s="6">
        <v>19.899999999999999</v>
      </c>
      <c r="E52" s="6">
        <v>19.899999999999999</v>
      </c>
      <c r="F52" s="6">
        <v>19.899999999999999</v>
      </c>
      <c r="G52" s="6">
        <v>19.899999999999999</v>
      </c>
      <c r="H52" s="6">
        <v>19.899999999999999</v>
      </c>
      <c r="I52" s="6">
        <v>19.899999999999999</v>
      </c>
      <c r="J52" s="6">
        <v>19.899999999999999</v>
      </c>
      <c r="K52" s="6">
        <v>19.899999999999999</v>
      </c>
      <c r="L52" s="6">
        <v>19.899999999999999</v>
      </c>
      <c r="M52" s="6">
        <v>19.899999999999999</v>
      </c>
      <c r="N52" s="6">
        <v>19.899999999999999</v>
      </c>
      <c r="O52" s="6">
        <v>19.899999999999999</v>
      </c>
      <c r="P52" s="6">
        <v>19.899999999999999</v>
      </c>
      <c r="Q52" s="6">
        <v>14.07</v>
      </c>
      <c r="R52" s="6">
        <v>13.29</v>
      </c>
      <c r="S52" s="6">
        <v>12.9</v>
      </c>
      <c r="T52" s="6">
        <v>12.9</v>
      </c>
      <c r="U52" s="6">
        <v>12.9</v>
      </c>
      <c r="V52" s="6">
        <v>12.9</v>
      </c>
      <c r="W52" s="6">
        <v>12.9</v>
      </c>
      <c r="X52" s="6">
        <v>12.9</v>
      </c>
      <c r="Y52" s="6">
        <v>12.9</v>
      </c>
      <c r="Z52" s="6">
        <v>12.9</v>
      </c>
      <c r="AA52" s="6">
        <v>12.9</v>
      </c>
      <c r="AB52" s="6">
        <v>12.9</v>
      </c>
      <c r="AC52" s="6">
        <v>12.9</v>
      </c>
      <c r="AD52" s="6">
        <v>11.9</v>
      </c>
      <c r="AE52" s="6">
        <v>11.41</v>
      </c>
      <c r="AF52" s="6">
        <v>11.46</v>
      </c>
      <c r="AG52" s="6">
        <v>11.3</v>
      </c>
      <c r="AH52" s="6">
        <v>11.26</v>
      </c>
      <c r="AI52" s="6">
        <v>11.04</v>
      </c>
      <c r="AJ52" s="6">
        <v>11.17</v>
      </c>
      <c r="AK52" s="6">
        <v>11.48</v>
      </c>
      <c r="AL52" s="6">
        <v>11.12</v>
      </c>
      <c r="AM52" s="6">
        <v>11.1</v>
      </c>
      <c r="AN52" s="6">
        <v>11.07</v>
      </c>
      <c r="AO52" s="6">
        <v>11.07</v>
      </c>
      <c r="AP52" s="6">
        <v>11.04</v>
      </c>
      <c r="AQ52" s="6">
        <v>11.39</v>
      </c>
      <c r="AR52" s="6">
        <v>11.1</v>
      </c>
      <c r="AS52" s="6">
        <v>11.1</v>
      </c>
      <c r="AT52" s="6">
        <v>11.04</v>
      </c>
      <c r="AU52" s="6">
        <v>11.04</v>
      </c>
      <c r="AV52" s="6">
        <v>10.98</v>
      </c>
      <c r="AW52" s="6">
        <v>10.98</v>
      </c>
      <c r="AX52" s="6">
        <v>11.01</v>
      </c>
      <c r="AY52" s="6">
        <v>10.96</v>
      </c>
      <c r="AZ52" s="6">
        <v>10.96</v>
      </c>
      <c r="BA52" s="6">
        <v>10.96</v>
      </c>
      <c r="BB52" s="6">
        <v>10.93</v>
      </c>
      <c r="BC52" s="6">
        <v>10.98</v>
      </c>
      <c r="BD52" s="6">
        <v>10.98</v>
      </c>
      <c r="BE52" s="6">
        <v>11.05</v>
      </c>
      <c r="BF52" s="6">
        <v>11.05</v>
      </c>
      <c r="BG52" s="6">
        <v>11.01</v>
      </c>
      <c r="BH52" s="6">
        <v>10.96</v>
      </c>
      <c r="BI52" s="6">
        <v>10.98</v>
      </c>
      <c r="BJ52" s="6">
        <v>10.98</v>
      </c>
      <c r="BK52" s="6">
        <v>11.01</v>
      </c>
      <c r="BL52" s="6">
        <v>11.05</v>
      </c>
      <c r="BM52" s="6">
        <v>10.9</v>
      </c>
      <c r="BN52" s="6">
        <v>10.96</v>
      </c>
      <c r="BO52" s="6">
        <v>10.93</v>
      </c>
      <c r="BP52" s="6">
        <v>10.96</v>
      </c>
      <c r="BQ52" s="6">
        <v>10.98</v>
      </c>
      <c r="BR52" s="6">
        <v>10.98</v>
      </c>
      <c r="BS52" s="6">
        <v>10.9</v>
      </c>
      <c r="BT52" s="6">
        <v>16.809999999999999</v>
      </c>
      <c r="BU52" s="6">
        <v>17.93</v>
      </c>
      <c r="BV52" s="6">
        <v>17.989999999999998</v>
      </c>
    </row>
    <row r="53" spans="1:74" x14ac:dyDescent="0.3">
      <c r="A53" s="1" t="s">
        <v>6</v>
      </c>
      <c r="B53" s="1" t="s">
        <v>61</v>
      </c>
      <c r="C53" s="5">
        <v>7290000107295</v>
      </c>
      <c r="D53" s="6">
        <v>24.9</v>
      </c>
      <c r="E53" s="6">
        <v>24.9</v>
      </c>
      <c r="F53" s="6">
        <v>24.9</v>
      </c>
      <c r="G53" s="6">
        <v>24.9</v>
      </c>
      <c r="H53" s="6">
        <v>24.9</v>
      </c>
      <c r="I53" s="6">
        <v>24.9</v>
      </c>
      <c r="J53" s="6">
        <v>24.9</v>
      </c>
      <c r="K53" s="6">
        <v>24.9</v>
      </c>
      <c r="L53" s="6">
        <v>24.9</v>
      </c>
      <c r="M53" s="6">
        <v>24.9</v>
      </c>
      <c r="N53" s="6">
        <v>24.9</v>
      </c>
      <c r="O53" s="6">
        <v>24.9</v>
      </c>
      <c r="P53" s="6">
        <v>24.9</v>
      </c>
      <c r="Q53" s="6">
        <v>19.87</v>
      </c>
      <c r="R53" s="6">
        <v>19.22</v>
      </c>
      <c r="S53" s="6">
        <v>18.899999999999999</v>
      </c>
      <c r="T53" s="6">
        <v>18.899999999999999</v>
      </c>
      <c r="U53" s="6">
        <v>18.899999999999999</v>
      </c>
      <c r="V53" s="6">
        <v>18.899999999999999</v>
      </c>
      <c r="W53" s="6">
        <v>18.899999999999999</v>
      </c>
      <c r="X53" s="6">
        <v>18.899999999999999</v>
      </c>
      <c r="Y53" s="6">
        <v>18.899999999999999</v>
      </c>
      <c r="Z53" s="6">
        <v>18.899999999999999</v>
      </c>
      <c r="AA53" s="6">
        <v>18.899999999999999</v>
      </c>
      <c r="AB53" s="6">
        <v>18.899999999999999</v>
      </c>
      <c r="AC53" s="6">
        <v>18.899999999999999</v>
      </c>
      <c r="AD53" s="6">
        <v>18.824999999999999</v>
      </c>
      <c r="AE53" s="6">
        <v>18.774999999999999</v>
      </c>
      <c r="AF53" s="6">
        <v>18.778787878787998</v>
      </c>
      <c r="AG53" s="6">
        <v>18.797575757575999</v>
      </c>
      <c r="AH53" s="6">
        <v>18.781176470588001</v>
      </c>
      <c r="AI53" s="6">
        <v>18.774285714285998</v>
      </c>
      <c r="AJ53" s="6">
        <v>18.774285714285998</v>
      </c>
      <c r="AK53" s="6">
        <v>18.785428571429001</v>
      </c>
      <c r="AL53" s="6">
        <v>18.774285714285998</v>
      </c>
      <c r="AM53" s="6">
        <v>18.774285714285998</v>
      </c>
      <c r="AN53" s="6">
        <v>18.774285714285998</v>
      </c>
      <c r="AO53" s="6">
        <v>18.77027027027</v>
      </c>
      <c r="AP53" s="6">
        <v>18.766666666667</v>
      </c>
      <c r="AQ53" s="6">
        <v>18.774594594595001</v>
      </c>
      <c r="AR53" s="6">
        <v>18.764864864865</v>
      </c>
      <c r="AS53" s="6">
        <v>18.761111111110999</v>
      </c>
      <c r="AT53" s="6">
        <v>18.77027027027</v>
      </c>
      <c r="AU53" s="6">
        <v>18.764864864865</v>
      </c>
      <c r="AV53" s="6">
        <v>18.768421052632</v>
      </c>
      <c r="AW53" s="6">
        <v>18.768421052632</v>
      </c>
      <c r="AX53" s="6">
        <v>18.899999999999999</v>
      </c>
      <c r="AY53" s="6">
        <v>18.899999999999999</v>
      </c>
      <c r="AZ53" s="6">
        <v>18.899999999999999</v>
      </c>
      <c r="BA53" s="6">
        <v>18.899999999999999</v>
      </c>
      <c r="BB53" s="6">
        <v>18.899999999999999</v>
      </c>
      <c r="BC53" s="6">
        <v>18.899999999999999</v>
      </c>
      <c r="BD53" s="6">
        <v>18.899999999999999</v>
      </c>
      <c r="BE53" s="6">
        <v>18.899999999999999</v>
      </c>
      <c r="BF53" s="6">
        <v>18.899999999999999</v>
      </c>
      <c r="BG53" s="6">
        <v>18.899999999999999</v>
      </c>
      <c r="BH53" s="6">
        <v>18.899999999999999</v>
      </c>
      <c r="BI53" s="6">
        <v>18.899999999999999</v>
      </c>
      <c r="BJ53" s="6">
        <v>18.899999999999999</v>
      </c>
      <c r="BK53" s="6">
        <v>18.899999999999999</v>
      </c>
      <c r="BL53" s="6">
        <v>18.899999999999999</v>
      </c>
      <c r="BM53" s="6">
        <v>18.899999999999999</v>
      </c>
      <c r="BN53" s="6">
        <v>18.899999999999999</v>
      </c>
      <c r="BO53" s="6">
        <v>18.899999999999999</v>
      </c>
      <c r="BP53" s="6">
        <v>18.899999999999999</v>
      </c>
      <c r="BQ53" s="6">
        <v>18.899999999999999</v>
      </c>
      <c r="BR53" s="6">
        <v>18.899999999999999</v>
      </c>
      <c r="BS53" s="6">
        <v>18.899999999999999</v>
      </c>
      <c r="BT53" s="6">
        <v>22.67</v>
      </c>
      <c r="BU53" s="6">
        <v>23.36</v>
      </c>
      <c r="BV53" s="6">
        <v>23.57</v>
      </c>
    </row>
    <row r="54" spans="1:74" x14ac:dyDescent="0.3">
      <c r="A54" s="1" t="s">
        <v>6</v>
      </c>
      <c r="B54" s="1" t="s">
        <v>62</v>
      </c>
      <c r="C54" s="5">
        <v>7290000207162</v>
      </c>
      <c r="D54" s="6">
        <v>1.75</v>
      </c>
      <c r="E54" s="6">
        <v>1.75</v>
      </c>
      <c r="F54" s="6">
        <v>1.75</v>
      </c>
      <c r="G54" s="6">
        <v>1.75</v>
      </c>
      <c r="H54" s="6">
        <v>1.75</v>
      </c>
      <c r="I54" s="6">
        <v>1.9435897435897</v>
      </c>
      <c r="J54" s="6">
        <v>1.88</v>
      </c>
      <c r="K54" s="6">
        <v>1.88</v>
      </c>
      <c r="L54" s="6">
        <v>1.88</v>
      </c>
      <c r="M54" s="6">
        <v>1.88</v>
      </c>
      <c r="N54" s="6">
        <v>1.88</v>
      </c>
      <c r="O54" s="6">
        <v>1.88</v>
      </c>
      <c r="P54" s="6">
        <v>1.75</v>
      </c>
      <c r="Q54" s="6">
        <v>1.75</v>
      </c>
      <c r="R54" s="6">
        <v>1.75</v>
      </c>
      <c r="S54" s="6">
        <v>1.75</v>
      </c>
      <c r="T54" s="6">
        <v>1.68</v>
      </c>
      <c r="U54" s="6">
        <v>1.67</v>
      </c>
      <c r="V54" s="6">
        <v>1.67</v>
      </c>
      <c r="W54" s="6">
        <v>1.67</v>
      </c>
      <c r="X54" s="6">
        <v>1.67</v>
      </c>
      <c r="Y54" s="6">
        <v>1.67</v>
      </c>
      <c r="Z54" s="6">
        <v>1.67</v>
      </c>
      <c r="AA54" s="6">
        <v>1.67</v>
      </c>
      <c r="AB54" s="6">
        <v>1.67</v>
      </c>
      <c r="AC54" s="6">
        <v>1.67</v>
      </c>
      <c r="AD54" s="6">
        <v>1.67</v>
      </c>
      <c r="AE54" s="6">
        <v>1.67</v>
      </c>
      <c r="AF54" s="6">
        <v>1.67</v>
      </c>
      <c r="AG54" s="6">
        <v>1.69075</v>
      </c>
      <c r="AH54" s="6">
        <v>1.67</v>
      </c>
      <c r="AI54" s="6">
        <v>1.67</v>
      </c>
      <c r="AJ54" s="6">
        <v>1.67</v>
      </c>
      <c r="AK54" s="6">
        <v>1.67</v>
      </c>
      <c r="AL54" s="6">
        <v>1.67</v>
      </c>
      <c r="AM54" s="6">
        <v>1.67</v>
      </c>
      <c r="AN54" s="6">
        <v>1.67</v>
      </c>
      <c r="AO54" s="6">
        <v>1.67</v>
      </c>
      <c r="AP54" s="6">
        <v>1.67</v>
      </c>
      <c r="AQ54" s="6">
        <v>1.67</v>
      </c>
      <c r="AR54" s="6">
        <v>1.67</v>
      </c>
      <c r="AS54" s="6">
        <v>1.67</v>
      </c>
      <c r="AT54" s="6">
        <v>1.6912820512821001</v>
      </c>
      <c r="AU54" s="6">
        <v>1.67</v>
      </c>
      <c r="AV54" s="6">
        <v>1.67</v>
      </c>
      <c r="AW54" s="6">
        <v>1.67</v>
      </c>
      <c r="AX54" s="6">
        <v>2.5</v>
      </c>
      <c r="AY54" s="6">
        <v>2.5</v>
      </c>
      <c r="AZ54" s="6">
        <v>1.7875000000000001</v>
      </c>
      <c r="BA54" s="6">
        <v>1.75</v>
      </c>
      <c r="BB54" s="6">
        <v>1.75</v>
      </c>
      <c r="BC54" s="6">
        <v>1.75</v>
      </c>
      <c r="BD54" s="6">
        <v>1.75</v>
      </c>
      <c r="BE54" s="6">
        <v>1.75</v>
      </c>
      <c r="BF54" s="6">
        <v>1.75</v>
      </c>
      <c r="BG54" s="6">
        <v>1.75</v>
      </c>
      <c r="BH54" s="6">
        <v>1.75</v>
      </c>
      <c r="BI54" s="6">
        <v>1.75</v>
      </c>
      <c r="BJ54" s="6">
        <v>1.75</v>
      </c>
      <c r="BK54" s="6">
        <v>1.75</v>
      </c>
      <c r="BL54" s="6">
        <v>1.75</v>
      </c>
      <c r="BM54" s="6">
        <v>1.7692307692308</v>
      </c>
      <c r="BN54" s="6">
        <v>1.75</v>
      </c>
      <c r="BO54" s="6">
        <v>1.75</v>
      </c>
      <c r="BP54" s="6">
        <v>1.76875</v>
      </c>
      <c r="BQ54" s="6">
        <v>1.75</v>
      </c>
      <c r="BR54" s="6">
        <v>1.75</v>
      </c>
      <c r="BS54" s="6">
        <v>1.75</v>
      </c>
      <c r="BT54" s="6">
        <v>1.88</v>
      </c>
      <c r="BU54" s="6">
        <v>1.88</v>
      </c>
      <c r="BV54" s="6">
        <v>1.88</v>
      </c>
    </row>
    <row r="55" spans="1:74" x14ac:dyDescent="0.3">
      <c r="A55" s="1" t="s">
        <v>6</v>
      </c>
      <c r="B55" s="1" t="s">
        <v>63</v>
      </c>
      <c r="C55" s="5">
        <v>7290005287206</v>
      </c>
      <c r="D55" s="6">
        <v>24.257142857142998</v>
      </c>
      <c r="E55" s="6">
        <v>24.257142857142998</v>
      </c>
      <c r="F55" s="6">
        <v>24.257142857142998</v>
      </c>
      <c r="G55" s="6">
        <v>24.257142857142998</v>
      </c>
      <c r="H55" s="6">
        <v>24.257142857142998</v>
      </c>
      <c r="I55" s="6">
        <v>24.257142857142998</v>
      </c>
      <c r="J55" s="6">
        <v>23.8</v>
      </c>
      <c r="K55" s="6">
        <v>23.8</v>
      </c>
      <c r="L55" s="6">
        <v>23.8</v>
      </c>
      <c r="M55" s="6">
        <v>23.8</v>
      </c>
      <c r="N55" s="6">
        <v>23.78</v>
      </c>
      <c r="O55" s="6">
        <v>23.78</v>
      </c>
      <c r="P55" s="6">
        <v>25.9</v>
      </c>
      <c r="Q55" s="6">
        <v>23.827619047618999</v>
      </c>
      <c r="R55" s="6">
        <v>23.24</v>
      </c>
      <c r="S55" s="6">
        <v>23.23</v>
      </c>
      <c r="T55" s="6">
        <v>23.23</v>
      </c>
      <c r="U55" s="6">
        <v>23.24</v>
      </c>
      <c r="V55" s="6">
        <v>23.22</v>
      </c>
      <c r="W55" s="6">
        <v>23.22</v>
      </c>
      <c r="X55" s="6">
        <v>23.28380952381</v>
      </c>
      <c r="Y55" s="6">
        <v>23.23</v>
      </c>
      <c r="Z55" s="6">
        <v>23.23</v>
      </c>
      <c r="AA55" s="6">
        <v>23.23</v>
      </c>
      <c r="AB55" s="6">
        <v>23.24</v>
      </c>
      <c r="AC55" s="6">
        <v>23.24</v>
      </c>
      <c r="AD55" s="6">
        <v>23.24</v>
      </c>
      <c r="AE55" s="6">
        <v>23.23</v>
      </c>
      <c r="AF55" s="6">
        <v>23.23</v>
      </c>
      <c r="AG55" s="6">
        <v>23.302857142857</v>
      </c>
      <c r="AH55" s="6">
        <v>23.23</v>
      </c>
      <c r="AI55" s="6">
        <v>23.22</v>
      </c>
      <c r="AJ55" s="6">
        <v>23.22</v>
      </c>
      <c r="AK55" s="6">
        <v>23.22</v>
      </c>
      <c r="AL55" s="6">
        <v>23.28380952381</v>
      </c>
      <c r="AM55" s="6">
        <v>23.23</v>
      </c>
      <c r="AN55" s="6">
        <v>23.23</v>
      </c>
      <c r="AO55" s="6">
        <v>23.22</v>
      </c>
      <c r="AP55" s="6">
        <v>23.22</v>
      </c>
      <c r="AQ55" s="6">
        <v>23.2</v>
      </c>
      <c r="AR55" s="6">
        <v>23.2</v>
      </c>
      <c r="AS55" s="6">
        <v>23.21</v>
      </c>
      <c r="AT55" s="6">
        <v>23.296749999999999</v>
      </c>
      <c r="AU55" s="6">
        <v>23.23</v>
      </c>
      <c r="AV55" s="6">
        <v>23.23</v>
      </c>
      <c r="AW55" s="6">
        <v>23.295121951220001</v>
      </c>
      <c r="AX55" s="6">
        <v>23.24</v>
      </c>
      <c r="AY55" s="6">
        <v>23.24</v>
      </c>
      <c r="AZ55" s="6">
        <v>23.24</v>
      </c>
      <c r="BA55" s="6">
        <v>23.24</v>
      </c>
      <c r="BB55" s="6">
        <v>23.25</v>
      </c>
      <c r="BC55" s="6">
        <v>23.24</v>
      </c>
      <c r="BD55" s="6">
        <v>23.24</v>
      </c>
      <c r="BE55" s="6">
        <v>23.24</v>
      </c>
      <c r="BF55" s="6">
        <v>23.24</v>
      </c>
      <c r="BG55" s="6">
        <v>23.24</v>
      </c>
      <c r="BH55" s="6">
        <v>23.24</v>
      </c>
      <c r="BI55" s="6">
        <v>23.24</v>
      </c>
      <c r="BJ55" s="6">
        <v>23.295121951220001</v>
      </c>
      <c r="BK55" s="6">
        <v>23.24</v>
      </c>
      <c r="BL55" s="6">
        <v>23.24</v>
      </c>
      <c r="BM55" s="6">
        <v>23.22</v>
      </c>
      <c r="BN55" s="6">
        <v>23.24</v>
      </c>
      <c r="BO55" s="6">
        <v>23.22</v>
      </c>
      <c r="BP55" s="6">
        <v>23.24</v>
      </c>
      <c r="BQ55" s="6">
        <v>23.23</v>
      </c>
      <c r="BR55" s="6">
        <v>23.23</v>
      </c>
      <c r="BS55" s="6">
        <v>23.23</v>
      </c>
      <c r="BT55" s="6">
        <v>25.9</v>
      </c>
      <c r="BU55" s="6">
        <v>25.9</v>
      </c>
      <c r="BV55" s="6">
        <v>25.9</v>
      </c>
    </row>
    <row r="56" spans="1:74" x14ac:dyDescent="0.3">
      <c r="A56" s="1" t="s">
        <v>6</v>
      </c>
      <c r="B56" s="1" t="s">
        <v>64</v>
      </c>
      <c r="C56" s="5">
        <v>7290010429554</v>
      </c>
      <c r="D56" s="6">
        <v>31.8</v>
      </c>
      <c r="E56" s="6">
        <v>31.8</v>
      </c>
      <c r="F56" s="6">
        <v>31.8</v>
      </c>
      <c r="G56" s="6">
        <v>31.8</v>
      </c>
      <c r="H56" s="6">
        <v>31.8</v>
      </c>
      <c r="I56" s="6">
        <v>31.8</v>
      </c>
      <c r="J56" s="6">
        <v>31.8</v>
      </c>
      <c r="K56" s="6">
        <v>31.8</v>
      </c>
      <c r="L56" s="6">
        <v>31.8</v>
      </c>
      <c r="M56" s="6">
        <v>31.8</v>
      </c>
      <c r="N56" s="6">
        <v>31.8</v>
      </c>
      <c r="O56" s="6">
        <v>31.8</v>
      </c>
      <c r="P56" s="6">
        <v>32.9</v>
      </c>
      <c r="Q56" s="6">
        <v>32.9</v>
      </c>
      <c r="R56" s="6">
        <v>32.9</v>
      </c>
      <c r="S56" s="6">
        <v>32.9</v>
      </c>
      <c r="T56" s="6">
        <v>32.9</v>
      </c>
      <c r="U56" s="6">
        <v>32.9</v>
      </c>
      <c r="V56" s="6">
        <v>32.9</v>
      </c>
      <c r="W56" s="6">
        <v>32.9</v>
      </c>
      <c r="X56" s="6">
        <v>32.9</v>
      </c>
      <c r="Y56" s="6">
        <v>32.9</v>
      </c>
      <c r="Z56" s="6">
        <v>30.148717948718001</v>
      </c>
      <c r="AA56" s="6">
        <v>30</v>
      </c>
      <c r="AB56" s="6">
        <v>30</v>
      </c>
      <c r="AC56" s="6">
        <v>30</v>
      </c>
      <c r="AD56" s="6">
        <v>30</v>
      </c>
      <c r="AE56" s="6">
        <v>30</v>
      </c>
      <c r="AF56" s="6">
        <v>30</v>
      </c>
      <c r="AG56" s="6">
        <v>30.078378378378002</v>
      </c>
      <c r="AH56" s="6">
        <v>30</v>
      </c>
      <c r="AI56" s="6">
        <v>30</v>
      </c>
      <c r="AJ56" s="6">
        <v>30</v>
      </c>
      <c r="AK56" s="6">
        <v>30</v>
      </c>
      <c r="AL56" s="6">
        <v>30</v>
      </c>
      <c r="AM56" s="6">
        <v>30</v>
      </c>
      <c r="AN56" s="6">
        <v>30</v>
      </c>
      <c r="AO56" s="6">
        <v>30</v>
      </c>
      <c r="AP56" s="6">
        <v>30</v>
      </c>
      <c r="AQ56" s="6">
        <v>30</v>
      </c>
      <c r="AR56" s="6">
        <v>30</v>
      </c>
      <c r="AS56" s="6">
        <v>30</v>
      </c>
      <c r="AT56" s="6">
        <v>30</v>
      </c>
      <c r="AU56" s="6">
        <v>30</v>
      </c>
      <c r="AV56" s="6">
        <v>30</v>
      </c>
      <c r="AW56" s="6">
        <v>30</v>
      </c>
      <c r="AX56" s="6">
        <v>32.9</v>
      </c>
      <c r="AY56" s="6">
        <v>32.9</v>
      </c>
      <c r="AZ56" s="6">
        <v>32.9</v>
      </c>
      <c r="BA56" s="6">
        <v>32.9</v>
      </c>
      <c r="BB56" s="6">
        <v>32.9</v>
      </c>
      <c r="BC56" s="6">
        <v>32.9</v>
      </c>
      <c r="BD56" s="6">
        <v>32.9</v>
      </c>
      <c r="BE56" s="6">
        <v>32.9</v>
      </c>
      <c r="BF56" s="6">
        <v>32.9</v>
      </c>
      <c r="BG56" s="6">
        <v>32.9</v>
      </c>
      <c r="BH56" s="6">
        <v>32.9</v>
      </c>
      <c r="BI56" s="6">
        <v>32.9</v>
      </c>
      <c r="BJ56" s="6">
        <v>32.9</v>
      </c>
      <c r="BK56" s="6">
        <v>32.9</v>
      </c>
      <c r="BL56" s="6">
        <v>32.9</v>
      </c>
      <c r="BM56" s="6">
        <v>32.9</v>
      </c>
      <c r="BN56" s="6">
        <v>32.9</v>
      </c>
      <c r="BO56" s="6">
        <v>32.9</v>
      </c>
      <c r="BP56" s="6">
        <v>32.9</v>
      </c>
      <c r="BQ56" s="6">
        <v>32.9</v>
      </c>
      <c r="BR56" s="6">
        <v>32.9</v>
      </c>
      <c r="BS56" s="6">
        <v>32.9</v>
      </c>
      <c r="BT56" s="6">
        <v>32.9</v>
      </c>
      <c r="BU56" s="6">
        <v>32.9</v>
      </c>
      <c r="BV56" s="6"/>
    </row>
    <row r="57" spans="1:74" x14ac:dyDescent="0.3">
      <c r="A57" s="1" t="s">
        <v>6</v>
      </c>
      <c r="B57" s="1" t="s">
        <v>65</v>
      </c>
      <c r="C57" s="5">
        <v>7290000416021</v>
      </c>
      <c r="D57" s="6">
        <v>11.512142857142999</v>
      </c>
      <c r="E57" s="6">
        <v>11.512142857142999</v>
      </c>
      <c r="F57" s="6">
        <v>11.512142857142999</v>
      </c>
      <c r="G57" s="6">
        <v>11.512142857142999</v>
      </c>
      <c r="H57" s="6">
        <v>11.512142857142999</v>
      </c>
      <c r="I57" s="6">
        <v>11.512142857142999</v>
      </c>
      <c r="J57" s="6">
        <v>11.512142857142999</v>
      </c>
      <c r="K57" s="6">
        <v>11.512142857142999</v>
      </c>
      <c r="L57" s="6">
        <v>11.512142857142999</v>
      </c>
      <c r="M57" s="6">
        <v>11.512142857142999</v>
      </c>
      <c r="N57" s="6">
        <v>11.512142857142999</v>
      </c>
      <c r="O57" s="6">
        <v>11.512142857142999</v>
      </c>
      <c r="P57" s="6">
        <v>10.111904761905</v>
      </c>
      <c r="Q57" s="6">
        <v>10</v>
      </c>
      <c r="R57" s="6">
        <v>10</v>
      </c>
      <c r="S57" s="6">
        <v>10</v>
      </c>
      <c r="T57" s="6">
        <v>10</v>
      </c>
      <c r="U57" s="6">
        <v>10</v>
      </c>
      <c r="V57" s="6">
        <v>10</v>
      </c>
      <c r="W57" s="6">
        <v>10</v>
      </c>
      <c r="X57" s="6">
        <v>10</v>
      </c>
      <c r="Y57" s="6">
        <v>10</v>
      </c>
      <c r="Z57" s="6">
        <v>10</v>
      </c>
      <c r="AA57" s="6">
        <v>10</v>
      </c>
      <c r="AB57" s="6">
        <v>10</v>
      </c>
      <c r="AC57" s="6">
        <v>10</v>
      </c>
      <c r="AD57" s="6">
        <v>12.126190476190001</v>
      </c>
      <c r="AE57" s="6">
        <v>10.055952380952</v>
      </c>
      <c r="AF57" s="6">
        <v>10</v>
      </c>
      <c r="AG57" s="6">
        <v>10.055952380952</v>
      </c>
      <c r="AH57" s="6">
        <v>10</v>
      </c>
      <c r="AI57" s="6">
        <v>10</v>
      </c>
      <c r="AJ57" s="6">
        <v>10.057073170732</v>
      </c>
      <c r="AK57" s="6">
        <v>10</v>
      </c>
      <c r="AL57" s="6">
        <v>10</v>
      </c>
      <c r="AM57" s="6">
        <v>10</v>
      </c>
      <c r="AN57" s="6">
        <v>10</v>
      </c>
      <c r="AO57" s="6">
        <v>10</v>
      </c>
      <c r="AP57" s="6">
        <v>10</v>
      </c>
      <c r="AQ57" s="6">
        <v>10</v>
      </c>
      <c r="AR57" s="6">
        <v>10</v>
      </c>
      <c r="AS57" s="6">
        <v>10</v>
      </c>
      <c r="AT57" s="6">
        <v>10.057073170732</v>
      </c>
      <c r="AU57" s="6">
        <v>10</v>
      </c>
      <c r="AV57" s="6">
        <v>10</v>
      </c>
      <c r="AW57" s="6">
        <v>10</v>
      </c>
      <c r="AX57" s="6">
        <v>10</v>
      </c>
      <c r="AY57" s="6">
        <v>10</v>
      </c>
      <c r="AZ57" s="6">
        <v>10</v>
      </c>
      <c r="BA57" s="6">
        <v>10</v>
      </c>
      <c r="BB57" s="6">
        <v>10</v>
      </c>
      <c r="BC57" s="6">
        <v>10</v>
      </c>
      <c r="BD57" s="6">
        <v>10</v>
      </c>
      <c r="BE57" s="6">
        <v>10</v>
      </c>
      <c r="BF57" s="6">
        <v>10</v>
      </c>
      <c r="BG57" s="6">
        <v>10</v>
      </c>
      <c r="BH57" s="6">
        <v>10</v>
      </c>
      <c r="BI57" s="6">
        <v>10</v>
      </c>
      <c r="BJ57" s="6">
        <v>10</v>
      </c>
      <c r="BK57" s="6">
        <v>10</v>
      </c>
      <c r="BL57" s="6">
        <v>10</v>
      </c>
      <c r="BM57" s="6">
        <v>10</v>
      </c>
      <c r="BN57" s="6">
        <v>10</v>
      </c>
      <c r="BO57" s="6">
        <v>10</v>
      </c>
      <c r="BP57" s="6">
        <v>10</v>
      </c>
      <c r="BQ57" s="6">
        <v>10</v>
      </c>
      <c r="BR57" s="6">
        <v>10</v>
      </c>
      <c r="BS57" s="6">
        <v>10</v>
      </c>
      <c r="BT57" s="6">
        <v>12.34</v>
      </c>
      <c r="BU57" s="6">
        <v>12.33</v>
      </c>
      <c r="BV57" s="6">
        <v>12.34</v>
      </c>
    </row>
    <row r="58" spans="1:74" x14ac:dyDescent="0.3">
      <c r="A58" s="1" t="s">
        <v>6</v>
      </c>
      <c r="B58" s="1" t="s">
        <v>66</v>
      </c>
      <c r="C58" s="5">
        <v>7622300617820</v>
      </c>
      <c r="D58" s="6">
        <v>6</v>
      </c>
      <c r="E58" s="6">
        <v>6</v>
      </c>
      <c r="F58" s="6">
        <v>6</v>
      </c>
      <c r="G58" s="6">
        <v>6</v>
      </c>
      <c r="H58" s="6">
        <v>6</v>
      </c>
      <c r="I58" s="6">
        <v>6</v>
      </c>
      <c r="J58" s="6">
        <v>6</v>
      </c>
      <c r="K58" s="6">
        <v>6</v>
      </c>
      <c r="L58" s="6">
        <v>6</v>
      </c>
      <c r="M58" s="6">
        <v>6</v>
      </c>
      <c r="N58" s="6">
        <v>6</v>
      </c>
      <c r="O58" s="6">
        <v>6</v>
      </c>
      <c r="P58" s="6">
        <v>6.9</v>
      </c>
      <c r="Q58" s="6">
        <v>6.2368421052632002</v>
      </c>
      <c r="R58" s="6">
        <v>6</v>
      </c>
      <c r="S58" s="6">
        <v>6</v>
      </c>
      <c r="T58" s="6">
        <v>6</v>
      </c>
      <c r="U58" s="6">
        <v>6</v>
      </c>
      <c r="V58" s="6">
        <v>6</v>
      </c>
      <c r="W58" s="6">
        <v>6</v>
      </c>
      <c r="X58" s="6">
        <v>6</v>
      </c>
      <c r="Y58" s="6">
        <v>6</v>
      </c>
      <c r="Z58" s="6">
        <v>6</v>
      </c>
      <c r="AA58" s="6">
        <v>6</v>
      </c>
      <c r="AB58" s="6">
        <v>6.0225</v>
      </c>
      <c r="AC58" s="6">
        <v>6</v>
      </c>
      <c r="AD58" s="6">
        <v>6</v>
      </c>
      <c r="AE58" s="6">
        <v>6</v>
      </c>
      <c r="AF58" s="6">
        <v>6</v>
      </c>
      <c r="AG58" s="6">
        <v>6.0228947368421002</v>
      </c>
      <c r="AH58" s="6">
        <v>6.0228947368421002</v>
      </c>
      <c r="AI58" s="6">
        <v>6</v>
      </c>
      <c r="AJ58" s="6">
        <v>6</v>
      </c>
      <c r="AK58" s="6">
        <v>6.0241666666666998</v>
      </c>
      <c r="AL58" s="6">
        <v>6</v>
      </c>
      <c r="AM58" s="6">
        <v>6</v>
      </c>
      <c r="AN58" s="6">
        <v>6</v>
      </c>
      <c r="AO58" s="6">
        <v>6</v>
      </c>
      <c r="AP58" s="6">
        <v>6</v>
      </c>
      <c r="AQ58" s="6">
        <v>6.0263636363636</v>
      </c>
      <c r="AR58" s="6">
        <v>6</v>
      </c>
      <c r="AS58" s="6">
        <v>6</v>
      </c>
      <c r="AT58" s="6">
        <v>6.0281250000000002</v>
      </c>
      <c r="AU58" s="6">
        <v>6</v>
      </c>
      <c r="AV58" s="6">
        <v>6</v>
      </c>
      <c r="AW58" s="6">
        <v>6</v>
      </c>
      <c r="AX58" s="6">
        <v>6</v>
      </c>
      <c r="AY58" s="6">
        <v>6</v>
      </c>
      <c r="AZ58" s="6">
        <v>6</v>
      </c>
      <c r="BA58" s="6">
        <v>6</v>
      </c>
      <c r="BB58" s="6">
        <v>6.0310344827586002</v>
      </c>
      <c r="BC58" s="6">
        <v>6</v>
      </c>
      <c r="BD58" s="6">
        <v>6.0290322580645004</v>
      </c>
      <c r="BE58" s="6">
        <v>6</v>
      </c>
      <c r="BF58" s="6">
        <v>6</v>
      </c>
      <c r="BG58" s="6">
        <v>6</v>
      </c>
      <c r="BH58" s="6">
        <v>6</v>
      </c>
      <c r="BI58" s="6">
        <v>6</v>
      </c>
      <c r="BJ58" s="6">
        <v>6</v>
      </c>
      <c r="BK58" s="6">
        <v>6</v>
      </c>
      <c r="BL58" s="6">
        <v>6</v>
      </c>
      <c r="BM58" s="6">
        <v>6</v>
      </c>
      <c r="BN58" s="6">
        <v>6</v>
      </c>
      <c r="BO58" s="6">
        <v>6</v>
      </c>
      <c r="BP58" s="6">
        <v>6</v>
      </c>
      <c r="BQ58" s="6">
        <v>6</v>
      </c>
      <c r="BR58" s="6">
        <v>6</v>
      </c>
      <c r="BS58" s="6">
        <v>6</v>
      </c>
      <c r="BT58" s="6">
        <v>6.9</v>
      </c>
      <c r="BU58" s="6">
        <v>6.9</v>
      </c>
      <c r="BV58" s="6">
        <v>6.9</v>
      </c>
    </row>
    <row r="59" spans="1:74" x14ac:dyDescent="0.3">
      <c r="A59" s="1" t="s">
        <v>6</v>
      </c>
      <c r="B59" s="1" t="s">
        <v>67</v>
      </c>
      <c r="C59" s="5">
        <v>7622201801809</v>
      </c>
      <c r="D59" s="6">
        <v>6</v>
      </c>
      <c r="E59" s="6">
        <v>6</v>
      </c>
      <c r="F59" s="6">
        <v>6</v>
      </c>
      <c r="G59" s="6">
        <v>6</v>
      </c>
      <c r="H59" s="6">
        <v>6</v>
      </c>
      <c r="I59" s="6">
        <v>6</v>
      </c>
      <c r="J59" s="6">
        <v>6</v>
      </c>
      <c r="K59" s="6">
        <v>6</v>
      </c>
      <c r="L59" s="6">
        <v>6</v>
      </c>
      <c r="M59" s="6">
        <v>6</v>
      </c>
      <c r="N59" s="6">
        <v>6</v>
      </c>
      <c r="O59" s="6">
        <v>6</v>
      </c>
      <c r="P59" s="6">
        <v>6.9</v>
      </c>
      <c r="Q59" s="6">
        <v>6.1945945945945997</v>
      </c>
      <c r="R59" s="6">
        <v>6</v>
      </c>
      <c r="S59" s="6">
        <v>6</v>
      </c>
      <c r="T59" s="6">
        <v>6</v>
      </c>
      <c r="U59" s="6">
        <v>6</v>
      </c>
      <c r="V59" s="6">
        <v>6</v>
      </c>
      <c r="W59" s="6">
        <v>6</v>
      </c>
      <c r="X59" s="6">
        <v>6</v>
      </c>
      <c r="Y59" s="6">
        <v>6</v>
      </c>
      <c r="Z59" s="6">
        <v>6</v>
      </c>
      <c r="AA59" s="6">
        <v>6</v>
      </c>
      <c r="AB59" s="6">
        <v>6.0243243243242999</v>
      </c>
      <c r="AC59" s="6">
        <v>6</v>
      </c>
      <c r="AD59" s="6">
        <v>6</v>
      </c>
      <c r="AE59" s="6">
        <v>6</v>
      </c>
      <c r="AF59" s="6">
        <v>6</v>
      </c>
      <c r="AG59" s="6">
        <v>6.0235135135134996</v>
      </c>
      <c r="AH59" s="6">
        <v>6.0241666666666998</v>
      </c>
      <c r="AI59" s="6">
        <v>6</v>
      </c>
      <c r="AJ59" s="6">
        <v>6.0243243243242999</v>
      </c>
      <c r="AK59" s="6">
        <v>6.0235135135134996</v>
      </c>
      <c r="AL59" s="6">
        <v>6</v>
      </c>
      <c r="AM59" s="6">
        <v>6</v>
      </c>
      <c r="AN59" s="6">
        <v>6</v>
      </c>
      <c r="AO59" s="6">
        <v>6</v>
      </c>
      <c r="AP59" s="6">
        <v>6</v>
      </c>
      <c r="AQ59" s="6">
        <v>6.03</v>
      </c>
      <c r="AR59" s="6">
        <v>6</v>
      </c>
      <c r="AS59" s="6">
        <v>6</v>
      </c>
      <c r="AT59" s="6">
        <v>6.0346153846153996</v>
      </c>
      <c r="AU59" s="6">
        <v>6</v>
      </c>
      <c r="AV59" s="6">
        <v>6</v>
      </c>
      <c r="AW59" s="6">
        <v>6.0374999999999996</v>
      </c>
      <c r="AX59" s="6">
        <v>6</v>
      </c>
      <c r="AY59" s="6">
        <v>6</v>
      </c>
      <c r="AZ59" s="6">
        <v>6</v>
      </c>
      <c r="BA59" s="6">
        <v>6</v>
      </c>
      <c r="BB59" s="6">
        <v>6</v>
      </c>
      <c r="BC59" s="6">
        <v>6.0359999999999996</v>
      </c>
      <c r="BD59" s="6">
        <v>6</v>
      </c>
      <c r="BE59" s="6">
        <v>6</v>
      </c>
      <c r="BF59" s="6">
        <v>6</v>
      </c>
      <c r="BG59" s="6">
        <v>6</v>
      </c>
      <c r="BH59" s="6">
        <v>6</v>
      </c>
      <c r="BI59" s="6">
        <v>6</v>
      </c>
      <c r="BJ59" s="6">
        <v>6</v>
      </c>
      <c r="BK59" s="6">
        <v>6</v>
      </c>
      <c r="BL59" s="6">
        <v>6</v>
      </c>
      <c r="BM59" s="6">
        <v>6</v>
      </c>
      <c r="BN59" s="6">
        <v>6</v>
      </c>
      <c r="BO59" s="6">
        <v>6</v>
      </c>
      <c r="BP59" s="6">
        <v>6</v>
      </c>
      <c r="BQ59" s="6">
        <v>6</v>
      </c>
      <c r="BR59" s="6">
        <v>6</v>
      </c>
      <c r="BS59" s="6">
        <v>6</v>
      </c>
      <c r="BT59" s="6">
        <v>6.9</v>
      </c>
      <c r="BU59" s="6">
        <v>6.9</v>
      </c>
      <c r="BV59" s="6">
        <v>6.9</v>
      </c>
    </row>
    <row r="60" spans="1:74" x14ac:dyDescent="0.3">
      <c r="A60" s="1" t="s">
        <v>6</v>
      </c>
      <c r="B60" s="1" t="s">
        <v>68</v>
      </c>
      <c r="C60" s="5">
        <v>7290005201882</v>
      </c>
      <c r="D60" s="6">
        <v>15.660975609755999</v>
      </c>
      <c r="E60" s="6">
        <v>15.666666666667</v>
      </c>
      <c r="F60" s="6">
        <v>15.666666666667</v>
      </c>
      <c r="G60" s="6">
        <v>15.654999999999999</v>
      </c>
      <c r="H60" s="6">
        <v>15.660975609755999</v>
      </c>
      <c r="I60" s="6">
        <v>15.660975609755999</v>
      </c>
      <c r="J60" s="6">
        <v>15.660975609755999</v>
      </c>
      <c r="K60" s="6">
        <v>15.660975609755999</v>
      </c>
      <c r="L60" s="6">
        <v>15.774358974359</v>
      </c>
      <c r="M60" s="6">
        <v>15.654999999999999</v>
      </c>
      <c r="N60" s="6">
        <v>15.654999999999999</v>
      </c>
      <c r="O60" s="6">
        <v>15.654999999999999</v>
      </c>
      <c r="P60" s="6">
        <v>15.654999999999999</v>
      </c>
      <c r="Q60" s="6">
        <v>15.648717948718</v>
      </c>
      <c r="R60" s="6">
        <v>15.648717948718</v>
      </c>
      <c r="S60" s="6">
        <v>15.313076923077</v>
      </c>
      <c r="T60" s="6">
        <v>15.307894736842</v>
      </c>
      <c r="U60" s="6">
        <v>15.2</v>
      </c>
      <c r="V60" s="6">
        <v>15.19125</v>
      </c>
      <c r="W60" s="6">
        <v>15.19125</v>
      </c>
      <c r="X60" s="6">
        <v>15.19125</v>
      </c>
      <c r="Y60" s="6">
        <v>15.19125</v>
      </c>
      <c r="Z60" s="6">
        <v>15.19125</v>
      </c>
      <c r="AA60" s="6">
        <v>15.202631578947001</v>
      </c>
      <c r="AB60" s="6">
        <v>15.202631578947001</v>
      </c>
      <c r="AC60" s="6">
        <v>15.183783783784</v>
      </c>
      <c r="AD60" s="6">
        <v>15.183783783784</v>
      </c>
      <c r="AE60" s="6">
        <v>15.202631578947001</v>
      </c>
      <c r="AF60" s="6">
        <v>15.202631578947001</v>
      </c>
      <c r="AG60" s="6">
        <v>14.915128205127999</v>
      </c>
      <c r="AH60" s="6">
        <v>14.915789473684001</v>
      </c>
      <c r="AI60" s="6">
        <v>14.89</v>
      </c>
      <c r="AJ60" s="6">
        <v>14.89</v>
      </c>
      <c r="AK60" s="6">
        <v>14.78</v>
      </c>
      <c r="AL60" s="6">
        <v>14.78</v>
      </c>
      <c r="AM60" s="6">
        <v>14.77</v>
      </c>
      <c r="AN60" s="6">
        <v>14.77</v>
      </c>
      <c r="AO60" s="6">
        <v>14.77</v>
      </c>
      <c r="AP60" s="6">
        <v>14.78</v>
      </c>
      <c r="AQ60" s="6">
        <v>14.78</v>
      </c>
      <c r="AR60" s="6">
        <v>14.89</v>
      </c>
      <c r="AS60" s="6">
        <v>14.89</v>
      </c>
      <c r="AT60" s="6">
        <v>14.82</v>
      </c>
      <c r="AU60" s="6">
        <v>14.83</v>
      </c>
      <c r="AV60" s="6">
        <v>14.88</v>
      </c>
      <c r="AW60" s="6">
        <v>14.87</v>
      </c>
      <c r="AX60" s="6">
        <v>14.87</v>
      </c>
      <c r="AY60" s="6">
        <v>14.87</v>
      </c>
      <c r="AZ60" s="6">
        <v>14.73</v>
      </c>
      <c r="BA60" s="6">
        <v>14.7</v>
      </c>
      <c r="BB60" s="6">
        <v>14.67</v>
      </c>
      <c r="BC60" s="6">
        <v>14.874583333333</v>
      </c>
      <c r="BD60" s="6">
        <v>14.83</v>
      </c>
      <c r="BE60" s="6">
        <v>14.64</v>
      </c>
      <c r="BF60" s="6">
        <v>14.64</v>
      </c>
      <c r="BG60" s="6">
        <v>14.68</v>
      </c>
      <c r="BH60" s="6">
        <v>14.69</v>
      </c>
      <c r="BI60" s="6">
        <v>14.68</v>
      </c>
      <c r="BJ60" s="6">
        <v>14.69</v>
      </c>
      <c r="BK60" s="6">
        <v>14.7</v>
      </c>
      <c r="BL60" s="6">
        <v>14.66</v>
      </c>
      <c r="BM60" s="6">
        <v>14.67</v>
      </c>
      <c r="BN60" s="6">
        <v>14.67</v>
      </c>
      <c r="BO60" s="6">
        <v>14.69</v>
      </c>
      <c r="BP60" s="6">
        <v>14.835483870968</v>
      </c>
      <c r="BQ60" s="6">
        <v>14.81</v>
      </c>
      <c r="BR60" s="6">
        <v>14.76</v>
      </c>
      <c r="BS60" s="6">
        <v>14.78</v>
      </c>
      <c r="BT60" s="6">
        <v>15.9</v>
      </c>
      <c r="BU60" s="6">
        <v>15.9</v>
      </c>
      <c r="BV60" s="6">
        <v>15.9</v>
      </c>
    </row>
    <row r="61" spans="1:74" x14ac:dyDescent="0.3">
      <c r="A61" s="1" t="s">
        <v>6</v>
      </c>
      <c r="B61" s="1" t="s">
        <v>69</v>
      </c>
      <c r="C61" s="5">
        <v>7290000530024</v>
      </c>
      <c r="D61" s="6">
        <v>46.851515151515002</v>
      </c>
      <c r="E61" s="6">
        <v>46.851515151515002</v>
      </c>
      <c r="F61" s="6">
        <v>46.851515151515002</v>
      </c>
      <c r="G61" s="6">
        <v>46.851515151515002</v>
      </c>
      <c r="H61" s="6">
        <v>46.851515151515002</v>
      </c>
      <c r="I61" s="6">
        <v>46.851515151515002</v>
      </c>
      <c r="J61" s="6">
        <v>46.851515151515002</v>
      </c>
      <c r="K61" s="6">
        <v>46.851515151515002</v>
      </c>
      <c r="L61" s="6">
        <v>46.851515151515002</v>
      </c>
      <c r="M61" s="6">
        <v>46.851515151515002</v>
      </c>
      <c r="N61" s="6">
        <v>46.851515151515002</v>
      </c>
      <c r="O61" s="6">
        <v>46.851515151515002</v>
      </c>
      <c r="P61" s="6">
        <v>46.851515151515002</v>
      </c>
      <c r="Q61" s="6">
        <v>46.851515151515002</v>
      </c>
      <c r="R61" s="6">
        <v>46.851515151515002</v>
      </c>
      <c r="S61" s="6">
        <v>46.851515151515002</v>
      </c>
      <c r="T61" s="6">
        <v>46.851515151515002</v>
      </c>
      <c r="U61" s="6">
        <v>46.851515151515002</v>
      </c>
      <c r="V61" s="6">
        <v>46.851515151515002</v>
      </c>
      <c r="W61" s="6">
        <v>46.851515151515002</v>
      </c>
      <c r="X61" s="6">
        <v>46.851515151515002</v>
      </c>
      <c r="Y61" s="6">
        <v>46.851515151515002</v>
      </c>
      <c r="Z61" s="6">
        <v>46.851515151515002</v>
      </c>
      <c r="AA61" s="6">
        <v>46.851515151515002</v>
      </c>
      <c r="AB61" s="6">
        <v>46.851515151515002</v>
      </c>
      <c r="AC61" s="6">
        <v>46.851515151515002</v>
      </c>
      <c r="AD61" s="6">
        <v>46.851515151515002</v>
      </c>
      <c r="AE61" s="6">
        <v>46.851515151515002</v>
      </c>
      <c r="AF61" s="6">
        <v>46.851515151515002</v>
      </c>
      <c r="AG61" s="6">
        <v>46.947272727273003</v>
      </c>
      <c r="AH61" s="6">
        <v>46.851515151515002</v>
      </c>
      <c r="AI61" s="6">
        <v>46.851515151515002</v>
      </c>
      <c r="AJ61" s="6">
        <v>47.138787878788001</v>
      </c>
      <c r="AK61" s="6">
        <v>46.851515151515002</v>
      </c>
      <c r="AL61" s="6">
        <v>46.851515151515002</v>
      </c>
      <c r="AM61" s="6">
        <v>46.851515151515002</v>
      </c>
      <c r="AN61" s="6">
        <v>46.851515151515002</v>
      </c>
      <c r="AO61" s="6">
        <v>46.851515151515002</v>
      </c>
      <c r="AP61" s="6">
        <v>46.851515151515002</v>
      </c>
      <c r="AQ61" s="6">
        <v>46.851515151515002</v>
      </c>
      <c r="AR61" s="6">
        <v>46.851515151515002</v>
      </c>
      <c r="AS61" s="6">
        <v>46.851515151515002</v>
      </c>
      <c r="AT61" s="6">
        <v>46.947272727273003</v>
      </c>
      <c r="AU61" s="6">
        <v>46.851515151515002</v>
      </c>
      <c r="AV61" s="6">
        <v>46.851515151515002</v>
      </c>
      <c r="AW61" s="6">
        <v>46.851515151515002</v>
      </c>
      <c r="AX61" s="6">
        <v>46.851515151515002</v>
      </c>
      <c r="AY61" s="6">
        <v>46.851515151515002</v>
      </c>
      <c r="AZ61" s="6">
        <v>46.851515151515002</v>
      </c>
      <c r="BA61" s="6">
        <v>46.851515151515002</v>
      </c>
      <c r="BB61" s="6">
        <v>46.851515151515002</v>
      </c>
      <c r="BC61" s="6">
        <v>46.851515151515002</v>
      </c>
      <c r="BD61" s="6">
        <v>46.851515151515002</v>
      </c>
      <c r="BE61" s="6">
        <v>46.851515151515002</v>
      </c>
      <c r="BF61" s="6">
        <v>46.851515151515002</v>
      </c>
      <c r="BG61" s="6">
        <v>46.851515151515002</v>
      </c>
      <c r="BH61" s="6">
        <v>46.851515151515002</v>
      </c>
      <c r="BI61" s="6">
        <v>46.851515151515002</v>
      </c>
      <c r="BJ61" s="6">
        <v>46.851515151515002</v>
      </c>
      <c r="BK61" s="6">
        <v>46.854838709676997</v>
      </c>
      <c r="BL61" s="6">
        <v>46.856875000000002</v>
      </c>
      <c r="BM61" s="6">
        <v>47.745454545454997</v>
      </c>
      <c r="BN61" s="6">
        <v>47.580624999999998</v>
      </c>
      <c r="BO61" s="6">
        <v>47.556060606061003</v>
      </c>
      <c r="BP61" s="6">
        <v>47.556060606061003</v>
      </c>
      <c r="BQ61" s="6">
        <v>47.565454545454998</v>
      </c>
      <c r="BR61" s="6">
        <v>47.643529411765002</v>
      </c>
      <c r="BS61" s="6">
        <v>47.643529411765002</v>
      </c>
      <c r="BT61" s="6">
        <v>47.643529411765002</v>
      </c>
      <c r="BU61" s="6">
        <v>47.643529411765002</v>
      </c>
      <c r="BV61" s="6">
        <v>47.565454545454998</v>
      </c>
    </row>
    <row r="62" spans="1:74" x14ac:dyDescent="0.3">
      <c r="A62" s="1" t="s">
        <v>6</v>
      </c>
      <c r="B62" s="1" t="s">
        <v>70</v>
      </c>
      <c r="C62" s="5">
        <v>7290000534718</v>
      </c>
      <c r="D62" s="6">
        <v>72</v>
      </c>
      <c r="E62" s="6">
        <v>72</v>
      </c>
      <c r="F62" s="6">
        <v>72</v>
      </c>
      <c r="G62" s="6">
        <v>72</v>
      </c>
      <c r="H62" s="6">
        <v>72</v>
      </c>
      <c r="I62" s="6">
        <v>72</v>
      </c>
      <c r="J62" s="6">
        <v>72</v>
      </c>
      <c r="K62" s="6">
        <v>72</v>
      </c>
      <c r="L62" s="6">
        <v>72</v>
      </c>
      <c r="M62" s="6">
        <v>72</v>
      </c>
      <c r="N62" s="6">
        <v>72</v>
      </c>
      <c r="O62" s="6">
        <v>72</v>
      </c>
      <c r="P62" s="6">
        <v>72</v>
      </c>
      <c r="Q62" s="6">
        <v>72</v>
      </c>
      <c r="R62" s="6">
        <v>72</v>
      </c>
      <c r="S62" s="6">
        <v>72</v>
      </c>
      <c r="T62" s="6">
        <v>72</v>
      </c>
      <c r="U62" s="6">
        <v>72</v>
      </c>
      <c r="V62" s="6">
        <v>72</v>
      </c>
      <c r="W62" s="6">
        <v>72</v>
      </c>
      <c r="X62" s="6">
        <v>72</v>
      </c>
      <c r="Y62" s="6">
        <v>72</v>
      </c>
      <c r="Z62" s="6">
        <v>72</v>
      </c>
      <c r="AA62" s="6">
        <v>72</v>
      </c>
      <c r="AB62" s="6">
        <v>72</v>
      </c>
      <c r="AC62" s="6">
        <v>72</v>
      </c>
      <c r="AD62" s="6">
        <v>72</v>
      </c>
      <c r="AE62" s="6">
        <v>72</v>
      </c>
      <c r="AF62" s="6">
        <v>72</v>
      </c>
      <c r="AG62" s="6">
        <v>72.400312499999998</v>
      </c>
      <c r="AH62" s="6">
        <v>72</v>
      </c>
      <c r="AI62" s="6">
        <v>72</v>
      </c>
      <c r="AJ62" s="6">
        <v>73.200937499999995</v>
      </c>
      <c r="AK62" s="6">
        <v>72</v>
      </c>
      <c r="AL62" s="6">
        <v>72</v>
      </c>
      <c r="AM62" s="6">
        <v>72</v>
      </c>
      <c r="AN62" s="6">
        <v>72</v>
      </c>
      <c r="AO62" s="6">
        <v>72</v>
      </c>
      <c r="AP62" s="6">
        <v>72</v>
      </c>
      <c r="AQ62" s="6">
        <v>72</v>
      </c>
      <c r="AR62" s="6">
        <v>72</v>
      </c>
      <c r="AS62" s="6">
        <v>72</v>
      </c>
      <c r="AT62" s="6">
        <v>72.400312499999998</v>
      </c>
      <c r="AU62" s="6">
        <v>72</v>
      </c>
      <c r="AV62" s="6">
        <v>72</v>
      </c>
      <c r="AW62" s="6">
        <v>72</v>
      </c>
      <c r="AX62" s="6">
        <v>72</v>
      </c>
      <c r="AY62" s="6">
        <v>72</v>
      </c>
      <c r="AZ62" s="6">
        <v>72</v>
      </c>
      <c r="BA62" s="6">
        <v>72</v>
      </c>
      <c r="BB62" s="6">
        <v>72</v>
      </c>
      <c r="BC62" s="6">
        <v>72</v>
      </c>
      <c r="BD62" s="6">
        <v>72</v>
      </c>
      <c r="BE62" s="6">
        <v>72</v>
      </c>
      <c r="BF62" s="6">
        <v>72</v>
      </c>
      <c r="BG62" s="6">
        <v>72</v>
      </c>
      <c r="BH62" s="6">
        <v>72</v>
      </c>
      <c r="BI62" s="6">
        <v>72</v>
      </c>
      <c r="BJ62" s="6">
        <v>72</v>
      </c>
      <c r="BK62" s="6">
        <v>72</v>
      </c>
      <c r="BL62" s="6">
        <v>72.400312499999998</v>
      </c>
      <c r="BM62" s="6">
        <v>73.892727272727001</v>
      </c>
      <c r="BN62" s="6">
        <v>73.146249999999995</v>
      </c>
      <c r="BO62" s="6">
        <v>72.88</v>
      </c>
      <c r="BP62" s="6">
        <v>72.88</v>
      </c>
      <c r="BQ62" s="6">
        <v>72.88</v>
      </c>
      <c r="BR62" s="6">
        <v>72.88</v>
      </c>
      <c r="BS62" s="6">
        <v>72.77</v>
      </c>
      <c r="BT62" s="6">
        <v>72.77</v>
      </c>
      <c r="BU62" s="6">
        <v>72.77</v>
      </c>
      <c r="BV62" s="6">
        <v>72.77</v>
      </c>
    </row>
    <row r="63" spans="1:74" x14ac:dyDescent="0.3">
      <c r="A63" s="1" t="s">
        <v>6</v>
      </c>
      <c r="B63" s="1" t="s">
        <v>72</v>
      </c>
      <c r="C63" s="5">
        <v>0</v>
      </c>
      <c r="D63" s="6">
        <v>2.94</v>
      </c>
      <c r="E63" s="6">
        <v>3.2795238095238002</v>
      </c>
      <c r="F63" s="6">
        <v>3.2795238095238002</v>
      </c>
      <c r="G63" s="6">
        <v>3.2619047619048001</v>
      </c>
      <c r="H63" s="6">
        <v>3.2619047619048001</v>
      </c>
      <c r="I63" s="6">
        <v>3.2795238095238002</v>
      </c>
      <c r="J63" s="6">
        <v>3.2795238095238002</v>
      </c>
      <c r="K63" s="6">
        <v>2.94</v>
      </c>
      <c r="L63" s="6">
        <v>3.2795238095238002</v>
      </c>
      <c r="M63" s="6">
        <v>3.2795238095238002</v>
      </c>
      <c r="N63" s="6">
        <v>3.2795238095238002</v>
      </c>
      <c r="O63" s="6">
        <v>3.2795238095238002</v>
      </c>
      <c r="P63" s="6">
        <v>3.2795238095238002</v>
      </c>
      <c r="Q63" s="6">
        <v>3.2795238095238002</v>
      </c>
      <c r="R63" s="6">
        <v>2.94</v>
      </c>
      <c r="S63" s="6">
        <v>3.2795238095238002</v>
      </c>
      <c r="T63" s="6">
        <v>3.2795238095238002</v>
      </c>
      <c r="U63" s="6">
        <v>3.2795238095238002</v>
      </c>
      <c r="V63" s="6">
        <v>3.2795238095238002</v>
      </c>
      <c r="W63" s="6">
        <v>3.2795238095238002</v>
      </c>
      <c r="X63" s="6">
        <v>3.2795238095238002</v>
      </c>
      <c r="Y63" s="6">
        <v>2.94</v>
      </c>
      <c r="Z63" s="6">
        <v>3.2795238095238002</v>
      </c>
      <c r="AA63" s="6">
        <v>3.2795238095238002</v>
      </c>
      <c r="AB63" s="6">
        <v>3.2795238095238002</v>
      </c>
      <c r="AC63" s="6">
        <v>3.2795238095238002</v>
      </c>
      <c r="AD63" s="6">
        <v>3.2795238095238002</v>
      </c>
      <c r="AE63" s="6">
        <v>3.2795238095238002</v>
      </c>
      <c r="AF63" s="6">
        <v>2.94</v>
      </c>
      <c r="AG63" s="6">
        <v>3.2795238095238002</v>
      </c>
      <c r="AH63" s="6">
        <v>3.2795238095238002</v>
      </c>
      <c r="AI63" s="6">
        <v>3.2795238095238002</v>
      </c>
      <c r="AJ63" s="6">
        <v>3.2795238095238002</v>
      </c>
      <c r="AK63" s="6">
        <v>2.8214285714286</v>
      </c>
      <c r="AL63" s="6">
        <v>2.7509523809524001</v>
      </c>
      <c r="AM63" s="6">
        <v>2.81</v>
      </c>
      <c r="AN63" s="6">
        <v>2.7992857142857002</v>
      </c>
      <c r="AO63" s="6">
        <v>2.7992857142857002</v>
      </c>
      <c r="AP63" s="6">
        <v>2.7992857142857002</v>
      </c>
      <c r="AQ63" s="6">
        <v>2.8271428571429</v>
      </c>
      <c r="AR63" s="6">
        <v>2.7992857142857002</v>
      </c>
      <c r="AS63" s="6">
        <v>3.0716666666667001</v>
      </c>
      <c r="AT63" s="6">
        <v>3.0716666666667001</v>
      </c>
      <c r="AU63" s="6">
        <v>3.0716666666667001</v>
      </c>
      <c r="AV63" s="6">
        <v>3.01</v>
      </c>
      <c r="AW63" s="6">
        <v>2.9923809523810001</v>
      </c>
      <c r="AX63" s="6">
        <v>3.0540476190476</v>
      </c>
      <c r="AY63" s="6">
        <v>3.0540476190476</v>
      </c>
      <c r="AZ63" s="6">
        <v>3.1773809523810002</v>
      </c>
      <c r="BA63" s="6">
        <v>3.2752380952380999</v>
      </c>
      <c r="BB63" s="6">
        <v>3.3476190476190002</v>
      </c>
      <c r="BC63" s="6">
        <v>3.3204761904761999</v>
      </c>
      <c r="BD63" s="6">
        <v>3.3204761904761999</v>
      </c>
      <c r="BE63" s="6">
        <v>3.3023809523810002</v>
      </c>
      <c r="BF63" s="6">
        <v>3.3023809523810002</v>
      </c>
      <c r="BG63" s="6">
        <v>3.3023809523810002</v>
      </c>
      <c r="BH63" s="6">
        <v>3.3023809523810002</v>
      </c>
      <c r="BI63" s="6">
        <v>3.3023809523810002</v>
      </c>
      <c r="BJ63" s="6">
        <v>3.3023809523810002</v>
      </c>
      <c r="BK63" s="6">
        <v>3.2752380952380999</v>
      </c>
      <c r="BL63" s="6">
        <v>3.3204761904761999</v>
      </c>
      <c r="BM63" s="6">
        <v>3.3476190476190002</v>
      </c>
      <c r="BN63" s="6">
        <v>3.3476190476190002</v>
      </c>
      <c r="BO63" s="6">
        <v>3.3</v>
      </c>
      <c r="BP63" s="6">
        <v>3.3657142857142999</v>
      </c>
      <c r="BQ63" s="6">
        <v>3.4109523809523998</v>
      </c>
      <c r="BR63" s="6">
        <v>3.4290476190476</v>
      </c>
      <c r="BS63" s="6">
        <v>3.4471428571429001</v>
      </c>
      <c r="BT63" s="6">
        <v>3.4471428571429001</v>
      </c>
      <c r="BU63" s="6">
        <v>3.5376190476190001</v>
      </c>
      <c r="BV63" s="6">
        <v>4.0264285714285997</v>
      </c>
    </row>
    <row r="64" spans="1:74" x14ac:dyDescent="0.3">
      <c r="A64" s="1" t="s">
        <v>6</v>
      </c>
      <c r="B64" s="1" t="s">
        <v>73</v>
      </c>
      <c r="C64" s="5">
        <v>0</v>
      </c>
      <c r="D64" s="6">
        <v>31.723902439023998</v>
      </c>
      <c r="E64" s="6">
        <v>30.654634146340999</v>
      </c>
      <c r="F64" s="6">
        <v>30.07487804878</v>
      </c>
      <c r="G64" s="6">
        <v>29.671219512195002</v>
      </c>
      <c r="H64" s="6">
        <v>29.028048780488</v>
      </c>
      <c r="I64" s="6">
        <v>29.028048780488</v>
      </c>
      <c r="J64" s="6">
        <v>29.028048780488</v>
      </c>
      <c r="K64" s="6">
        <v>28.755609756098</v>
      </c>
      <c r="L64" s="6">
        <v>28.955121951220001</v>
      </c>
      <c r="M64" s="6">
        <v>29.157804878048999</v>
      </c>
      <c r="N64" s="6">
        <v>29.609512195122001</v>
      </c>
      <c r="O64" s="6">
        <v>29.27487804878</v>
      </c>
      <c r="P64" s="6">
        <v>29.27487804878</v>
      </c>
      <c r="Q64" s="6">
        <v>29.27487804878</v>
      </c>
      <c r="R64" s="6">
        <v>29.524634146341</v>
      </c>
      <c r="S64" s="6">
        <v>29.577560975610002</v>
      </c>
      <c r="T64" s="6">
        <v>29.577560975610002</v>
      </c>
      <c r="U64" s="6">
        <v>30.361219512194999</v>
      </c>
      <c r="V64" s="6">
        <v>29.752195121951001</v>
      </c>
      <c r="W64" s="6">
        <v>29.096585365854001</v>
      </c>
      <c r="X64" s="6">
        <v>32.783902439023997</v>
      </c>
      <c r="Y64" s="6">
        <v>37.010487804877997</v>
      </c>
      <c r="Z64" s="6">
        <v>37.010487804877997</v>
      </c>
      <c r="AA64" s="6">
        <v>37.010487804877997</v>
      </c>
      <c r="AB64" s="6">
        <v>37.010487804877997</v>
      </c>
      <c r="AC64" s="6">
        <v>37.010487804877997</v>
      </c>
      <c r="AD64" s="6">
        <v>37.010487804877997</v>
      </c>
      <c r="AE64" s="6">
        <v>37.010487804877997</v>
      </c>
      <c r="AF64" s="6">
        <v>28.536829268293001</v>
      </c>
      <c r="AG64" s="6">
        <v>28.552195121951002</v>
      </c>
      <c r="AH64" s="6">
        <v>28.934634146341001</v>
      </c>
      <c r="AI64" s="6">
        <v>29.361951219512001</v>
      </c>
      <c r="AJ64" s="6">
        <v>29.424390243902</v>
      </c>
      <c r="AK64" s="6">
        <v>29.439756097560998</v>
      </c>
      <c r="AL64" s="6">
        <v>29.424390243902</v>
      </c>
      <c r="AM64" s="6">
        <v>29.049756097561001</v>
      </c>
      <c r="AN64" s="6">
        <v>28.831463414634001</v>
      </c>
      <c r="AO64" s="6">
        <v>28.307317073170999</v>
      </c>
      <c r="AP64" s="6">
        <v>28.307317073170999</v>
      </c>
      <c r="AQ64" s="6">
        <v>28.324390243901998</v>
      </c>
      <c r="AR64" s="6">
        <v>28.307317073170999</v>
      </c>
      <c r="AS64" s="6">
        <v>27.904146341463001</v>
      </c>
      <c r="AT64" s="6">
        <v>28.333902439024001</v>
      </c>
      <c r="AU64" s="6">
        <v>29.369756097561002</v>
      </c>
      <c r="AV64" s="6">
        <v>29.068048780487999</v>
      </c>
      <c r="AW64" s="6">
        <v>29.277317073171002</v>
      </c>
      <c r="AX64" s="6">
        <v>28.546829268292999</v>
      </c>
      <c r="AY64" s="6">
        <v>28.546829268292999</v>
      </c>
      <c r="AZ64" s="6">
        <v>28.546829268292999</v>
      </c>
      <c r="BA64" s="6">
        <v>28.393170731706999</v>
      </c>
      <c r="BB64" s="6">
        <v>29.38512195122</v>
      </c>
      <c r="BC64" s="6">
        <v>28.830731707317</v>
      </c>
      <c r="BD64" s="6">
        <v>28.830731707317</v>
      </c>
      <c r="BE64" s="6">
        <v>29.458292682926999</v>
      </c>
      <c r="BF64" s="6">
        <v>29.661219512195</v>
      </c>
      <c r="BG64" s="6">
        <v>29.661219512195</v>
      </c>
      <c r="BH64" s="6">
        <v>29.790243902438998</v>
      </c>
      <c r="BI64" s="6">
        <v>30.742439024389999</v>
      </c>
      <c r="BJ64" s="6">
        <v>30.352195121950999</v>
      </c>
      <c r="BK64" s="6">
        <v>30.149268292683001</v>
      </c>
      <c r="BL64" s="6">
        <v>30.149268292683001</v>
      </c>
      <c r="BM64" s="6">
        <v>30.094634146341001</v>
      </c>
      <c r="BN64" s="6">
        <v>30.367317073171002</v>
      </c>
      <c r="BO64" s="6">
        <v>30.326341463415002</v>
      </c>
      <c r="BP64" s="6">
        <v>29.829268292683</v>
      </c>
      <c r="BQ64" s="6">
        <v>30.253902439023999</v>
      </c>
      <c r="BR64" s="6">
        <v>29.764878048780002</v>
      </c>
      <c r="BS64" s="6">
        <v>29.581707317073</v>
      </c>
      <c r="BT64" s="6">
        <v>29.386585365854</v>
      </c>
      <c r="BU64" s="6">
        <v>29.386585365854</v>
      </c>
      <c r="BV64" s="6">
        <v>29.447073170732001</v>
      </c>
    </row>
    <row r="65" spans="1:74" x14ac:dyDescent="0.3">
      <c r="A65" s="1" t="s">
        <v>6</v>
      </c>
      <c r="B65" s="1" t="s">
        <v>74</v>
      </c>
      <c r="C65" s="5">
        <v>0</v>
      </c>
      <c r="D65" s="6">
        <v>31.309523809523998</v>
      </c>
      <c r="E65" s="6">
        <v>31.309523809523998</v>
      </c>
      <c r="F65" s="6">
        <v>31.309523809523998</v>
      </c>
      <c r="G65" s="6">
        <v>31.309523809523998</v>
      </c>
      <c r="H65" s="6">
        <v>31.309523809523998</v>
      </c>
      <c r="I65" s="6">
        <v>31.309523809523998</v>
      </c>
      <c r="J65" s="6">
        <v>31.309523809523998</v>
      </c>
      <c r="K65" s="6">
        <v>31.309523809523998</v>
      </c>
      <c r="L65" s="6">
        <v>31.368095238095002</v>
      </c>
      <c r="M65" s="6">
        <v>31.368095238095002</v>
      </c>
      <c r="N65" s="6">
        <v>31.526666666667001</v>
      </c>
      <c r="O65" s="6">
        <v>31.526666666667001</v>
      </c>
      <c r="P65" s="6">
        <v>31.526666666667001</v>
      </c>
      <c r="Q65" s="6">
        <v>31.526666666667001</v>
      </c>
      <c r="R65" s="6">
        <v>31.526666666667001</v>
      </c>
      <c r="S65" s="6">
        <v>31.526666666667001</v>
      </c>
      <c r="T65" s="6">
        <v>31.368095238095002</v>
      </c>
      <c r="U65" s="6">
        <v>31.368095238095002</v>
      </c>
      <c r="V65" s="6">
        <v>31.368095238095002</v>
      </c>
      <c r="W65" s="6">
        <v>31.368095238095002</v>
      </c>
      <c r="X65" s="6">
        <v>31.368095238095002</v>
      </c>
      <c r="Y65" s="6">
        <v>31.368095238095002</v>
      </c>
      <c r="Z65" s="6">
        <v>31.368095238095002</v>
      </c>
      <c r="AA65" s="6">
        <v>31.368095238095002</v>
      </c>
      <c r="AB65" s="6">
        <v>31.368095238095002</v>
      </c>
      <c r="AC65" s="6">
        <v>31.368095238095002</v>
      </c>
      <c r="AD65" s="6">
        <v>31.368095238095002</v>
      </c>
      <c r="AE65" s="6">
        <v>31.368095238095002</v>
      </c>
      <c r="AF65" s="6">
        <v>31.805714285714</v>
      </c>
      <c r="AG65" s="6">
        <v>32.187380952380998</v>
      </c>
      <c r="AH65" s="6">
        <v>31.942857142857001</v>
      </c>
      <c r="AI65" s="6">
        <v>31.888571428571002</v>
      </c>
      <c r="AJ65" s="6">
        <v>32.016904761905003</v>
      </c>
      <c r="AK65" s="6">
        <v>32.016904761905003</v>
      </c>
      <c r="AL65" s="6">
        <v>32.016904761905003</v>
      </c>
      <c r="AM65" s="6">
        <v>32.016904761905003</v>
      </c>
      <c r="AN65" s="6">
        <v>32.016904761905003</v>
      </c>
      <c r="AO65" s="6">
        <v>32.016904761905003</v>
      </c>
      <c r="AP65" s="6">
        <v>31.888571428571002</v>
      </c>
      <c r="AQ65" s="6">
        <v>31.740714285713999</v>
      </c>
      <c r="AR65" s="6">
        <v>31.740714285713999</v>
      </c>
      <c r="AS65" s="6">
        <v>31.740714285713999</v>
      </c>
      <c r="AT65" s="6">
        <v>31.702142857142999</v>
      </c>
      <c r="AU65" s="6">
        <v>31.368095238095002</v>
      </c>
      <c r="AV65" s="6">
        <v>31.368095238095002</v>
      </c>
      <c r="AW65" s="6">
        <v>31.368095238095002</v>
      </c>
      <c r="AX65" s="6">
        <v>31.526666666667001</v>
      </c>
      <c r="AY65" s="6">
        <v>31.526666666667001</v>
      </c>
      <c r="AZ65" s="6">
        <v>31.526666666667001</v>
      </c>
      <c r="BA65" s="6">
        <v>31.526666666667001</v>
      </c>
      <c r="BB65" s="6">
        <v>31.740714285713999</v>
      </c>
      <c r="BC65" s="6">
        <v>31.740714285713999</v>
      </c>
      <c r="BD65" s="6">
        <v>31.740714285713999</v>
      </c>
      <c r="BE65" s="6">
        <v>31.888571428571002</v>
      </c>
      <c r="BF65" s="6">
        <v>31.888571428571002</v>
      </c>
      <c r="BG65" s="6">
        <v>31.888571428571002</v>
      </c>
      <c r="BH65" s="6">
        <v>31.888571428571002</v>
      </c>
      <c r="BI65" s="6">
        <v>31.684999999999999</v>
      </c>
      <c r="BJ65" s="6">
        <v>31.684999999999999</v>
      </c>
      <c r="BK65" s="6">
        <v>31.368095238095002</v>
      </c>
      <c r="BL65" s="6">
        <v>31.368095238095002</v>
      </c>
      <c r="BM65" s="6">
        <v>31.661904761904999</v>
      </c>
      <c r="BN65" s="6">
        <v>31.368095238095002</v>
      </c>
      <c r="BO65" s="6">
        <v>31.368095238095002</v>
      </c>
      <c r="BP65" s="6">
        <v>31.368095238095002</v>
      </c>
      <c r="BQ65" s="6">
        <v>31.368095238095002</v>
      </c>
      <c r="BR65" s="6">
        <v>31.368095238095002</v>
      </c>
      <c r="BS65" s="6">
        <v>31.368095238095002</v>
      </c>
      <c r="BT65" s="6">
        <v>31.368095238095002</v>
      </c>
      <c r="BU65" s="6">
        <v>31.368095238095002</v>
      </c>
      <c r="BV65" s="6">
        <v>31.543809523810001</v>
      </c>
    </row>
    <row r="66" spans="1:74" x14ac:dyDescent="0.3">
      <c r="A66" s="1" t="s">
        <v>6</v>
      </c>
      <c r="B66" s="1" t="s">
        <v>75</v>
      </c>
      <c r="C66" s="5">
        <v>0</v>
      </c>
      <c r="D66" s="6">
        <v>27.181764705881999</v>
      </c>
      <c r="E66" s="6">
        <v>27.426666666667</v>
      </c>
      <c r="F66" s="6">
        <v>27.352941176470999</v>
      </c>
      <c r="G66" s="6">
        <v>27.345151515152001</v>
      </c>
      <c r="H66" s="6">
        <v>27.549117647058999</v>
      </c>
      <c r="I66" s="6">
        <v>27.549117647058999</v>
      </c>
      <c r="J66" s="6">
        <v>27.307941176471001</v>
      </c>
      <c r="K66" s="6">
        <v>27.345151515152001</v>
      </c>
      <c r="L66" s="6">
        <v>27.3396875</v>
      </c>
      <c r="M66" s="6">
        <v>27.721290322581002</v>
      </c>
      <c r="N66" s="6">
        <v>27.768125000000001</v>
      </c>
      <c r="O66" s="6">
        <v>27.471290322581002</v>
      </c>
      <c r="P66" s="6">
        <v>27.471290322581002</v>
      </c>
      <c r="Q66" s="6">
        <v>27.386666666667001</v>
      </c>
      <c r="R66" s="6">
        <v>27.413548387096998</v>
      </c>
      <c r="S66" s="6">
        <v>27.338125000000002</v>
      </c>
      <c r="T66" s="6">
        <v>27.635625000000001</v>
      </c>
      <c r="U66" s="6">
        <v>27.871874999999999</v>
      </c>
      <c r="V66" s="6">
        <v>27.477741935484001</v>
      </c>
      <c r="W66" s="6">
        <v>27.477741935484001</v>
      </c>
      <c r="X66" s="6">
        <v>27.157741935484001</v>
      </c>
      <c r="Y66" s="6">
        <v>26.881562500000001</v>
      </c>
      <c r="Z66" s="6">
        <v>26.940967741935001</v>
      </c>
      <c r="AA66" s="6">
        <v>26.812068965517</v>
      </c>
      <c r="AB66" s="6">
        <v>26.893999999999998</v>
      </c>
      <c r="AC66" s="6">
        <v>27.366</v>
      </c>
      <c r="AD66" s="6">
        <v>27.146666666666999</v>
      </c>
      <c r="AE66" s="6">
        <v>27.146666666666999</v>
      </c>
      <c r="AF66" s="6">
        <v>27.243124999999999</v>
      </c>
      <c r="AG66" s="6">
        <v>26.947812500000001</v>
      </c>
      <c r="AH66" s="6">
        <v>27.163030303029998</v>
      </c>
      <c r="AI66" s="6">
        <v>27.172647058824001</v>
      </c>
      <c r="AJ66" s="6">
        <v>26.989696969697</v>
      </c>
      <c r="AK66" s="6">
        <v>26.834545454545001</v>
      </c>
      <c r="AL66" s="6">
        <v>27.341212121211999</v>
      </c>
      <c r="AM66" s="6">
        <v>28.537878787878999</v>
      </c>
      <c r="AN66" s="6">
        <v>28.305454545455</v>
      </c>
      <c r="AO66" s="6">
        <v>28.330937500000001</v>
      </c>
      <c r="AP66" s="6">
        <v>28.136875</v>
      </c>
      <c r="AQ66" s="6">
        <v>28.092941176471001</v>
      </c>
      <c r="AR66" s="6">
        <v>27.946470588235002</v>
      </c>
      <c r="AS66" s="6">
        <v>28</v>
      </c>
      <c r="AT66" s="6">
        <v>27.946470588235002</v>
      </c>
      <c r="AU66" s="6">
        <v>28.018823529412</v>
      </c>
      <c r="AV66" s="6">
        <v>27.902857142856998</v>
      </c>
      <c r="AW66" s="6">
        <v>27.987941176471001</v>
      </c>
      <c r="AX66" s="6">
        <v>28.503235294117999</v>
      </c>
      <c r="AY66" s="6">
        <v>28.503235294117999</v>
      </c>
      <c r="AZ66" s="6">
        <v>28.386060606061001</v>
      </c>
      <c r="BA66" s="6">
        <v>28.734000000000002</v>
      </c>
      <c r="BB66" s="6">
        <v>28.547857142857001</v>
      </c>
      <c r="BC66" s="6">
        <v>28.547857142857001</v>
      </c>
      <c r="BD66" s="6">
        <v>28.679032258065</v>
      </c>
      <c r="BE66" s="6">
        <v>28.513333333333001</v>
      </c>
      <c r="BF66" s="6">
        <v>28.544</v>
      </c>
      <c r="BG66" s="6">
        <v>28.544</v>
      </c>
      <c r="BH66" s="6">
        <v>28.544</v>
      </c>
      <c r="BI66" s="6">
        <v>28.208529411764999</v>
      </c>
      <c r="BJ66" s="6">
        <v>28.25375</v>
      </c>
      <c r="BK66" s="6">
        <v>27.54</v>
      </c>
      <c r="BL66" s="6">
        <v>27.611724137930999</v>
      </c>
      <c r="BM66" s="6">
        <v>27.687999999999999</v>
      </c>
      <c r="BN66" s="6">
        <v>27.965</v>
      </c>
      <c r="BO66" s="6">
        <v>27.5444</v>
      </c>
      <c r="BP66" s="6">
        <v>27.635000000000002</v>
      </c>
      <c r="BQ66" s="6">
        <v>27.44</v>
      </c>
      <c r="BR66" s="6">
        <v>27.44</v>
      </c>
      <c r="BS66" s="6">
        <v>27.629230769231</v>
      </c>
      <c r="BT66" s="6">
        <v>27.629230769231</v>
      </c>
      <c r="BU66" s="6">
        <v>27.629230769231</v>
      </c>
      <c r="BV66" s="6">
        <v>27.932692307692001</v>
      </c>
    </row>
    <row r="67" spans="1:74" x14ac:dyDescent="0.3">
      <c r="A67" s="1" t="s">
        <v>6</v>
      </c>
      <c r="B67" s="1" t="s">
        <v>76</v>
      </c>
      <c r="C67" s="5">
        <v>0</v>
      </c>
      <c r="D67" s="6">
        <v>5.1857142857143002</v>
      </c>
      <c r="E67" s="6">
        <v>5.1857142857143002</v>
      </c>
      <c r="F67" s="6">
        <v>5.1357142857143003</v>
      </c>
      <c r="G67" s="6">
        <v>5.1857142857143002</v>
      </c>
      <c r="H67" s="6">
        <v>5.1857142857143002</v>
      </c>
      <c r="I67" s="6">
        <v>5.2321428571429003</v>
      </c>
      <c r="J67" s="6">
        <v>5.2321428571429003</v>
      </c>
      <c r="K67" s="6">
        <v>3.83</v>
      </c>
      <c r="L67" s="6">
        <v>3.85</v>
      </c>
      <c r="M67" s="6">
        <v>3.85</v>
      </c>
      <c r="N67" s="6">
        <v>5.1952380952380999</v>
      </c>
      <c r="O67" s="6">
        <v>5.1952380952380999</v>
      </c>
      <c r="P67" s="6">
        <v>5.1952380952380999</v>
      </c>
      <c r="Q67" s="6">
        <v>5.5902380952381003</v>
      </c>
      <c r="R67" s="6">
        <v>5.7307142857143001</v>
      </c>
      <c r="S67" s="6">
        <v>5.77</v>
      </c>
      <c r="T67" s="6">
        <v>5.7307142857143001</v>
      </c>
      <c r="U67" s="6">
        <v>5.7307142857143001</v>
      </c>
      <c r="V67" s="6">
        <v>5.7307142857143001</v>
      </c>
      <c r="W67" s="6">
        <v>5.77</v>
      </c>
      <c r="X67" s="6">
        <v>5.77</v>
      </c>
      <c r="Y67" s="6">
        <v>5.1371428571428996</v>
      </c>
      <c r="Z67" s="6">
        <v>5.1371428571428996</v>
      </c>
      <c r="AA67" s="6">
        <v>5.1371428571428996</v>
      </c>
      <c r="AB67" s="6">
        <v>5.1061904761905001</v>
      </c>
      <c r="AC67" s="6">
        <v>5.1061904761905001</v>
      </c>
      <c r="AD67" s="6">
        <v>5.8833333333333</v>
      </c>
      <c r="AE67" s="6">
        <v>5.66</v>
      </c>
      <c r="AF67" s="6">
        <v>5.66</v>
      </c>
      <c r="AG67" s="6">
        <v>5.6442857142856999</v>
      </c>
      <c r="AH67" s="6">
        <v>5.5892857142857002</v>
      </c>
      <c r="AI67" s="6">
        <v>5.4950000000000001</v>
      </c>
      <c r="AJ67" s="6">
        <v>5.4950000000000001</v>
      </c>
      <c r="AK67" s="6">
        <v>5.55</v>
      </c>
      <c r="AL67" s="6">
        <v>5.6904761904761996</v>
      </c>
      <c r="AM67" s="6">
        <v>5.6609523809524003</v>
      </c>
      <c r="AN67" s="6">
        <v>5.5871428571428998</v>
      </c>
      <c r="AO67" s="6">
        <v>5.6609523809524003</v>
      </c>
      <c r="AP67" s="6">
        <v>5.5578571428570998</v>
      </c>
      <c r="AQ67" s="6">
        <v>5.5342857142856996</v>
      </c>
      <c r="AR67" s="6">
        <v>5.6904761904761996</v>
      </c>
      <c r="AS67" s="6">
        <v>5.67</v>
      </c>
      <c r="AT67" s="6">
        <v>5.7778571428571004</v>
      </c>
      <c r="AU67" s="6">
        <v>5.7778571428571004</v>
      </c>
      <c r="AV67" s="6">
        <v>5.7778571428571004</v>
      </c>
      <c r="AW67" s="6">
        <v>5.3316666666666999</v>
      </c>
      <c r="AX67" s="6">
        <v>5.3316666666666999</v>
      </c>
      <c r="AY67" s="6">
        <v>5.3316666666666999</v>
      </c>
      <c r="AZ67" s="6">
        <v>5.78</v>
      </c>
      <c r="BA67" s="6">
        <v>6.1183333333333003</v>
      </c>
      <c r="BB67" s="6">
        <v>6.085</v>
      </c>
      <c r="BC67" s="6">
        <v>6.1014285714285998</v>
      </c>
      <c r="BD67" s="6">
        <v>6.1014285714285998</v>
      </c>
      <c r="BE67" s="6">
        <v>6.1014285714285998</v>
      </c>
      <c r="BF67" s="6">
        <v>6.0757142857142998</v>
      </c>
      <c r="BG67" s="6">
        <v>6.0757142857142998</v>
      </c>
      <c r="BH67" s="6">
        <v>6.1016666666667003</v>
      </c>
      <c r="BI67" s="6">
        <v>6.1016666666667003</v>
      </c>
      <c r="BJ67" s="6">
        <v>6.16</v>
      </c>
      <c r="BK67" s="6">
        <v>6.16</v>
      </c>
      <c r="BL67" s="6">
        <v>6.16</v>
      </c>
      <c r="BM67" s="6">
        <v>6.16</v>
      </c>
      <c r="BN67" s="6">
        <v>6.1016666666667003</v>
      </c>
      <c r="BO67" s="6">
        <v>5.97</v>
      </c>
      <c r="BP67" s="6">
        <v>6.16</v>
      </c>
      <c r="BQ67" s="6">
        <v>6.16</v>
      </c>
      <c r="BR67" s="6">
        <v>6.16</v>
      </c>
      <c r="BS67" s="6">
        <v>6.16</v>
      </c>
      <c r="BT67" s="6">
        <v>6.1433333333332998</v>
      </c>
      <c r="BU67" s="6">
        <v>6.0183333333332998</v>
      </c>
      <c r="BV67" s="6">
        <v>6.0504761904761999</v>
      </c>
    </row>
    <row r="68" spans="1:74" x14ac:dyDescent="0.3">
      <c r="A68" s="1" t="s">
        <v>6</v>
      </c>
      <c r="B68" s="1" t="s">
        <v>77</v>
      </c>
      <c r="C68" s="5">
        <v>0</v>
      </c>
      <c r="D68" s="6">
        <v>4.9507142857142998</v>
      </c>
      <c r="E68" s="6">
        <v>4.9507142857142998</v>
      </c>
      <c r="F68" s="6">
        <v>4.9507142857142998</v>
      </c>
      <c r="G68" s="6">
        <v>4.9507142857142998</v>
      </c>
      <c r="H68" s="6">
        <v>4.9507142857142998</v>
      </c>
      <c r="I68" s="6">
        <v>4.9507142857142998</v>
      </c>
      <c r="J68" s="6">
        <v>4.9507142857142998</v>
      </c>
      <c r="K68" s="6">
        <v>4.9507142857142998</v>
      </c>
      <c r="L68" s="6">
        <v>4.9507142857142998</v>
      </c>
      <c r="M68" s="6">
        <v>4.9507142857142998</v>
      </c>
      <c r="N68" s="6">
        <v>4.9507142857142998</v>
      </c>
      <c r="O68" s="6">
        <v>4.9507142857142998</v>
      </c>
      <c r="P68" s="6">
        <v>4.9507142857142998</v>
      </c>
      <c r="Q68" s="6">
        <v>5.2592857142857001</v>
      </c>
      <c r="R68" s="6">
        <v>5.3014285714286</v>
      </c>
      <c r="S68" s="6">
        <v>5.317619047619</v>
      </c>
      <c r="T68" s="6">
        <v>5.317619047619</v>
      </c>
      <c r="U68" s="6">
        <v>5.3580952380952001</v>
      </c>
      <c r="V68" s="6">
        <v>5.3580952380952001</v>
      </c>
      <c r="W68" s="6">
        <v>5.3580952380952001</v>
      </c>
      <c r="X68" s="6">
        <v>5.4757142857143002</v>
      </c>
      <c r="Y68" s="6">
        <v>5.4757142857143002</v>
      </c>
      <c r="Z68" s="6">
        <v>5.4157142857142997</v>
      </c>
      <c r="AA68" s="6">
        <v>5.4757142857143002</v>
      </c>
      <c r="AB68" s="6">
        <v>5.4157142857142997</v>
      </c>
      <c r="AC68" s="6">
        <v>5.4157142857142997</v>
      </c>
      <c r="AD68" s="6">
        <v>5.4157142857142997</v>
      </c>
      <c r="AE68" s="6">
        <v>5.4271428571428997</v>
      </c>
      <c r="AF68" s="6">
        <v>5.4707142857143003</v>
      </c>
      <c r="AG68" s="6">
        <v>5.4530952380951998</v>
      </c>
      <c r="AH68" s="6">
        <v>5.4530952380951998</v>
      </c>
      <c r="AI68" s="6">
        <v>5.3826190476190003</v>
      </c>
      <c r="AJ68" s="6">
        <v>5.3826190476190003</v>
      </c>
      <c r="AK68" s="6">
        <v>5.4530952380951998</v>
      </c>
      <c r="AL68" s="6">
        <v>5.4530952380951998</v>
      </c>
      <c r="AM68" s="6">
        <v>5.4530952380951998</v>
      </c>
      <c r="AN68" s="6">
        <v>5.4530952380951998</v>
      </c>
      <c r="AO68" s="6">
        <v>5.4530952380951998</v>
      </c>
      <c r="AP68" s="6">
        <v>5.4530952380951998</v>
      </c>
      <c r="AQ68" s="6">
        <v>5.4266666666666996</v>
      </c>
      <c r="AR68" s="6">
        <v>5.4090476190476</v>
      </c>
      <c r="AS68" s="6">
        <v>5.6380952380952003</v>
      </c>
      <c r="AT68" s="6">
        <v>5.6857142857143002</v>
      </c>
      <c r="AU68" s="6">
        <v>5.6857142857143002</v>
      </c>
      <c r="AV68" s="6">
        <v>5.4642857142857002</v>
      </c>
      <c r="AW68" s="6">
        <v>4.74</v>
      </c>
      <c r="AX68" s="6">
        <v>4.74</v>
      </c>
      <c r="AY68" s="6">
        <v>4.74</v>
      </c>
      <c r="AZ68" s="6">
        <v>5.2050000000000001</v>
      </c>
      <c r="BA68" s="6">
        <v>5.8049999999999997</v>
      </c>
      <c r="BB68" s="6">
        <v>5.8049999999999997</v>
      </c>
      <c r="BC68" s="6">
        <v>5.7585714285713996</v>
      </c>
      <c r="BD68" s="6">
        <v>5.7585714285713996</v>
      </c>
      <c r="BE68" s="6">
        <v>5.7585714285713996</v>
      </c>
      <c r="BF68" s="6">
        <v>5.7585714285713996</v>
      </c>
      <c r="BG68" s="6">
        <v>5.7585714285713996</v>
      </c>
      <c r="BH68" s="6">
        <v>5.74</v>
      </c>
      <c r="BI68" s="6">
        <v>5.74</v>
      </c>
      <c r="BJ68" s="6">
        <v>5.8235714285714</v>
      </c>
      <c r="BK68" s="6">
        <v>5.8235714285714</v>
      </c>
      <c r="BL68" s="6">
        <v>5.8235714285714</v>
      </c>
      <c r="BM68" s="6">
        <v>5.8049999999999997</v>
      </c>
      <c r="BN68" s="6">
        <v>5.8235714285714</v>
      </c>
      <c r="BO68" s="6">
        <v>5.8476190476190002</v>
      </c>
      <c r="BP68" s="6">
        <v>5.8476190476190002</v>
      </c>
      <c r="BQ68" s="6">
        <v>5.8476190476190002</v>
      </c>
      <c r="BR68" s="6">
        <v>5.6952380952380999</v>
      </c>
      <c r="BS68" s="6">
        <v>5.6952380952380999</v>
      </c>
      <c r="BT68" s="6">
        <v>5.7809523809524004</v>
      </c>
      <c r="BU68" s="6">
        <v>5.7809523809524004</v>
      </c>
      <c r="BV68" s="6">
        <v>5.83</v>
      </c>
    </row>
    <row r="69" spans="1:74" x14ac:dyDescent="0.3">
      <c r="A69" s="1" t="s">
        <v>6</v>
      </c>
      <c r="B69" s="1" t="s">
        <v>78</v>
      </c>
      <c r="C69" s="5">
        <v>0</v>
      </c>
      <c r="D69" s="6">
        <v>4.4685714285714004</v>
      </c>
      <c r="E69" s="6">
        <v>4.4685714285714004</v>
      </c>
      <c r="F69" s="6">
        <v>4.4685714285714004</v>
      </c>
      <c r="G69" s="6">
        <v>4.4685714285714004</v>
      </c>
      <c r="H69" s="6">
        <v>4.4685714285714004</v>
      </c>
      <c r="I69" s="6">
        <v>4.4685714285714004</v>
      </c>
      <c r="J69" s="6">
        <v>4.4685714285714004</v>
      </c>
      <c r="K69" s="6">
        <v>4.4685714285714004</v>
      </c>
      <c r="L69" s="6">
        <v>4.4685714285714004</v>
      </c>
      <c r="M69" s="6">
        <v>4.4685714285714004</v>
      </c>
      <c r="N69" s="6">
        <v>4.4685714285714004</v>
      </c>
      <c r="O69" s="6">
        <v>4.4685714285714004</v>
      </c>
      <c r="P69" s="6">
        <v>4.4685714285714004</v>
      </c>
      <c r="Q69" s="6">
        <v>4.4923809523809997</v>
      </c>
      <c r="R69" s="6">
        <v>4.5342857142856996</v>
      </c>
      <c r="S69" s="6">
        <v>4.5621428571429004</v>
      </c>
      <c r="T69" s="6">
        <v>4.5621428571429004</v>
      </c>
      <c r="U69" s="6">
        <v>4.5621428571429004</v>
      </c>
      <c r="V69" s="6">
        <v>4.5621428571429004</v>
      </c>
      <c r="W69" s="6">
        <v>4.5621428571429004</v>
      </c>
      <c r="X69" s="6">
        <v>4.6457142857143001</v>
      </c>
      <c r="Y69" s="6">
        <v>4.6457142857143001</v>
      </c>
      <c r="Z69" s="6">
        <v>4.6457142857143001</v>
      </c>
      <c r="AA69" s="6">
        <v>4.6457142857143001</v>
      </c>
      <c r="AB69" s="6">
        <v>4.6457142857143001</v>
      </c>
      <c r="AC69" s="6">
        <v>4.6457142857143001</v>
      </c>
      <c r="AD69" s="6">
        <v>4.6457142857143001</v>
      </c>
      <c r="AE69" s="6">
        <v>4.7107142857142996</v>
      </c>
      <c r="AF69" s="6">
        <v>4.7385714285714</v>
      </c>
      <c r="AG69" s="6">
        <v>4.7385714285714</v>
      </c>
      <c r="AH69" s="6">
        <v>4.7385714285714</v>
      </c>
      <c r="AI69" s="6">
        <v>4.6921428571429002</v>
      </c>
      <c r="AJ69" s="6">
        <v>4.6921428571429002</v>
      </c>
      <c r="AK69" s="6">
        <v>4.7385714285714</v>
      </c>
      <c r="AL69" s="6">
        <v>4.7385714285714</v>
      </c>
      <c r="AM69" s="6">
        <v>4.7385714285714</v>
      </c>
      <c r="AN69" s="6">
        <v>4.7385714285714</v>
      </c>
      <c r="AO69" s="6">
        <v>4.7385714285714</v>
      </c>
      <c r="AP69" s="6">
        <v>4.7385714285714</v>
      </c>
      <c r="AQ69" s="6">
        <v>4.7385714285714</v>
      </c>
      <c r="AR69" s="6">
        <v>4.7385714285714</v>
      </c>
      <c r="AS69" s="6">
        <v>4.7757142857143</v>
      </c>
      <c r="AT69" s="6">
        <v>4.8719047619048004</v>
      </c>
      <c r="AU69" s="6">
        <v>4.8719047619048004</v>
      </c>
      <c r="AV69" s="6">
        <v>4.8719047619048004</v>
      </c>
      <c r="AW69" s="6">
        <v>4.8719047619048004</v>
      </c>
      <c r="AX69" s="6">
        <v>4.8719047619048004</v>
      </c>
      <c r="AY69" s="6">
        <v>4.8719047619048004</v>
      </c>
      <c r="AZ69" s="6">
        <v>4.8719047619048004</v>
      </c>
      <c r="BA69" s="6">
        <v>4.92</v>
      </c>
      <c r="BB69" s="6">
        <v>4.92</v>
      </c>
      <c r="BC69" s="6">
        <v>4.92</v>
      </c>
      <c r="BD69" s="6">
        <v>4.92</v>
      </c>
      <c r="BE69" s="6">
        <v>4.92</v>
      </c>
      <c r="BF69" s="6">
        <v>4.92</v>
      </c>
      <c r="BG69" s="6">
        <v>4.92</v>
      </c>
      <c r="BH69" s="6">
        <v>4.95</v>
      </c>
      <c r="BI69" s="6">
        <v>4.95</v>
      </c>
      <c r="BJ69" s="6">
        <v>4.95</v>
      </c>
      <c r="BK69" s="6">
        <v>4.95</v>
      </c>
      <c r="BL69" s="6">
        <v>4.95</v>
      </c>
      <c r="BM69" s="6">
        <v>4.95</v>
      </c>
      <c r="BN69" s="6">
        <v>5.1100000000000003</v>
      </c>
      <c r="BO69" s="6">
        <v>5.19</v>
      </c>
      <c r="BP69" s="6">
        <v>5.19</v>
      </c>
      <c r="BQ69" s="6">
        <v>5.19</v>
      </c>
      <c r="BR69" s="6">
        <v>5.19</v>
      </c>
      <c r="BS69" s="6">
        <v>5.19</v>
      </c>
      <c r="BT69" s="6">
        <v>5.16</v>
      </c>
      <c r="BU69" s="6">
        <v>5.16</v>
      </c>
      <c r="BV69" s="6">
        <v>5.14</v>
      </c>
    </row>
    <row r="70" spans="1:74" x14ac:dyDescent="0.3">
      <c r="A70" s="1" t="s">
        <v>6</v>
      </c>
      <c r="B70" s="1" t="s">
        <v>79</v>
      </c>
      <c r="C70" s="5">
        <v>0</v>
      </c>
      <c r="D70" s="6">
        <v>9.18</v>
      </c>
      <c r="E70" s="6">
        <v>6.1514285714285997</v>
      </c>
      <c r="F70" s="6">
        <v>5.9816666666667002</v>
      </c>
      <c r="G70" s="6">
        <v>5.9838095238094997</v>
      </c>
      <c r="H70" s="6">
        <v>5.9</v>
      </c>
      <c r="I70" s="6">
        <v>5.9</v>
      </c>
      <c r="J70" s="6">
        <v>9.24</v>
      </c>
      <c r="K70" s="6">
        <v>9.24</v>
      </c>
      <c r="L70" s="6">
        <v>9.24</v>
      </c>
      <c r="M70" s="6">
        <v>9.24</v>
      </c>
      <c r="N70" s="6">
        <v>9.24</v>
      </c>
      <c r="O70" s="6">
        <v>9.24</v>
      </c>
      <c r="P70" s="6">
        <v>9.24</v>
      </c>
      <c r="Q70" s="6">
        <v>8.8000000000000007</v>
      </c>
      <c r="R70" s="6">
        <v>5.92</v>
      </c>
      <c r="S70" s="6">
        <v>8.85</v>
      </c>
      <c r="T70" s="6">
        <v>8.8035714285714004</v>
      </c>
      <c r="U70" s="6">
        <v>8.8035714285714004</v>
      </c>
      <c r="V70" s="6">
        <v>8.8035714285714004</v>
      </c>
      <c r="W70" s="6">
        <v>8.85</v>
      </c>
      <c r="X70" s="6">
        <v>8.85</v>
      </c>
      <c r="Y70" s="6">
        <v>5.92</v>
      </c>
      <c r="Z70" s="6">
        <v>8.8035714285714004</v>
      </c>
      <c r="AA70" s="6">
        <v>8.7571428571429006</v>
      </c>
      <c r="AB70" s="6">
        <v>8.5992857142857009</v>
      </c>
      <c r="AC70" s="6">
        <v>8.5992857142857009</v>
      </c>
      <c r="AD70" s="6">
        <v>8.8035714285714004</v>
      </c>
      <c r="AE70" s="6">
        <v>8.4692857142857001</v>
      </c>
      <c r="AF70" s="6">
        <v>7.1783333333332999</v>
      </c>
      <c r="AG70" s="6">
        <v>8.5342857142856996</v>
      </c>
      <c r="AH70" s="6">
        <v>8.5342857142856996</v>
      </c>
      <c r="AI70" s="6">
        <v>8.5342857142856996</v>
      </c>
      <c r="AJ70" s="6">
        <v>8.5342857142856996</v>
      </c>
      <c r="AK70" s="6">
        <v>8.5342857142856996</v>
      </c>
      <c r="AL70" s="6">
        <v>8.6271428571428999</v>
      </c>
      <c r="AM70" s="6">
        <v>8.6271428571428999</v>
      </c>
      <c r="AN70" s="6">
        <v>8.6271428571428999</v>
      </c>
      <c r="AO70" s="6">
        <v>8.6271428571428999</v>
      </c>
      <c r="AP70" s="6">
        <v>8.6271428571428999</v>
      </c>
      <c r="AQ70" s="6">
        <v>8.6271428571428999</v>
      </c>
      <c r="AR70" s="6">
        <v>8.6271428571428999</v>
      </c>
      <c r="AS70" s="6">
        <v>8.9335714285713994</v>
      </c>
      <c r="AT70" s="6">
        <v>8.9335714285713994</v>
      </c>
      <c r="AU70" s="6">
        <v>8.9985714285714007</v>
      </c>
      <c r="AV70" s="6">
        <v>8.5992857142857009</v>
      </c>
      <c r="AW70" s="6">
        <v>8.0978571428570998</v>
      </c>
      <c r="AX70" s="6">
        <v>8.0978571428570998</v>
      </c>
      <c r="AY70" s="6">
        <v>8.0978571428570998</v>
      </c>
      <c r="AZ70" s="6">
        <v>8.74</v>
      </c>
      <c r="BA70" s="6">
        <v>9.2742857142856998</v>
      </c>
      <c r="BB70" s="6">
        <v>9.2928571428571001</v>
      </c>
      <c r="BC70" s="6">
        <v>9.2928571428571001</v>
      </c>
      <c r="BD70" s="6">
        <v>9.2928571428571001</v>
      </c>
      <c r="BE70" s="6">
        <v>9.2928571428571001</v>
      </c>
      <c r="BF70" s="6">
        <v>9.2928571428571001</v>
      </c>
      <c r="BG70" s="6">
        <v>9.2928571428571001</v>
      </c>
      <c r="BH70" s="6">
        <v>9.2928571428571001</v>
      </c>
      <c r="BI70" s="6">
        <v>9.1349999999999998</v>
      </c>
      <c r="BJ70" s="6">
        <v>9.2928571428571001</v>
      </c>
      <c r="BK70" s="6">
        <v>9.2928571428571001</v>
      </c>
      <c r="BL70" s="6">
        <v>9.2928571428571001</v>
      </c>
      <c r="BM70" s="6">
        <v>9.2742857142856998</v>
      </c>
      <c r="BN70" s="6">
        <v>9.7571428571429006</v>
      </c>
      <c r="BO70" s="6">
        <v>9.7571428571429006</v>
      </c>
      <c r="BP70" s="6">
        <v>9.7571428571429006</v>
      </c>
      <c r="BQ70" s="6">
        <v>9.7571428571429006</v>
      </c>
      <c r="BR70" s="6">
        <v>9.7571428571429006</v>
      </c>
      <c r="BS70" s="6">
        <v>9.7571428571429006</v>
      </c>
      <c r="BT70" s="6">
        <v>9.7571428571429006</v>
      </c>
      <c r="BU70" s="6">
        <v>10.026428571428999</v>
      </c>
      <c r="BV70" s="6">
        <v>10.154999999999999</v>
      </c>
    </row>
    <row r="71" spans="1:74" x14ac:dyDescent="0.3">
      <c r="A71" s="1" t="s">
        <v>6</v>
      </c>
      <c r="B71" s="1" t="s">
        <v>80</v>
      </c>
      <c r="C71" s="5">
        <v>0</v>
      </c>
      <c r="D71" s="6">
        <v>2.8190476190476002</v>
      </c>
      <c r="E71" s="6">
        <v>2.8271428571429</v>
      </c>
      <c r="F71" s="6">
        <v>2.8271428571429</v>
      </c>
      <c r="G71" s="6">
        <v>2.8271428571429</v>
      </c>
      <c r="H71" s="6">
        <v>2.8271428571429</v>
      </c>
      <c r="I71" s="6">
        <v>2.8271428571429</v>
      </c>
      <c r="J71" s="6">
        <v>2.8271428571429</v>
      </c>
      <c r="K71" s="6">
        <v>2.8190476190476002</v>
      </c>
      <c r="L71" s="6">
        <v>2.8271428571429</v>
      </c>
      <c r="M71" s="6">
        <v>2.8271428571429</v>
      </c>
      <c r="N71" s="6">
        <v>2.8271428571429</v>
      </c>
      <c r="O71" s="6">
        <v>2.8271428571429</v>
      </c>
      <c r="P71" s="6">
        <v>2.8271428571429</v>
      </c>
      <c r="Q71" s="6">
        <v>2.8271428571429</v>
      </c>
      <c r="R71" s="6">
        <v>2.0249999999999999</v>
      </c>
      <c r="S71" s="6">
        <v>2.8271428571429</v>
      </c>
      <c r="T71" s="6">
        <v>2.8271428571429</v>
      </c>
      <c r="U71" s="6">
        <v>2.8271428571429</v>
      </c>
      <c r="V71" s="6">
        <v>2.8271428571429</v>
      </c>
      <c r="W71" s="6">
        <v>2.8271428571429</v>
      </c>
      <c r="X71" s="6">
        <v>2.8271428571429</v>
      </c>
      <c r="Y71" s="6">
        <v>2.8190476190476002</v>
      </c>
      <c r="Z71" s="6">
        <v>2.8271428571429</v>
      </c>
      <c r="AA71" s="6">
        <v>2.8271428571429</v>
      </c>
      <c r="AB71" s="6">
        <v>2.8271428571429</v>
      </c>
      <c r="AC71" s="6">
        <v>2.8271428571429</v>
      </c>
      <c r="AD71" s="6">
        <v>2.8271428571429</v>
      </c>
      <c r="AE71" s="6">
        <v>2.8271428571429</v>
      </c>
      <c r="AF71" s="6">
        <v>2.8190476190476002</v>
      </c>
      <c r="AG71" s="6">
        <v>2.8271428571429</v>
      </c>
      <c r="AH71" s="6">
        <v>2.8271428571429</v>
      </c>
      <c r="AI71" s="6">
        <v>2.8271428571429</v>
      </c>
      <c r="AJ71" s="6">
        <v>2.8271428571429</v>
      </c>
      <c r="AK71" s="6">
        <v>2.8271428571429</v>
      </c>
      <c r="AL71" s="6">
        <v>2.8271428571429</v>
      </c>
      <c r="AM71" s="6">
        <v>2.8190476190476002</v>
      </c>
      <c r="AN71" s="6">
        <v>2.8271428571429</v>
      </c>
      <c r="AO71" s="6">
        <v>2.8271428571429</v>
      </c>
      <c r="AP71" s="6">
        <v>2.8271428571429</v>
      </c>
      <c r="AQ71" s="6">
        <v>2.8271428571429</v>
      </c>
      <c r="AR71" s="6">
        <v>2.8271428571429</v>
      </c>
      <c r="AS71" s="6">
        <v>2.8271428571429</v>
      </c>
      <c r="AT71" s="6">
        <v>2.8190476190476002</v>
      </c>
      <c r="AU71" s="6">
        <v>2.8271428571429</v>
      </c>
      <c r="AV71" s="6">
        <v>2.8271428571429</v>
      </c>
      <c r="AW71" s="6">
        <v>2.8271428571429</v>
      </c>
      <c r="AX71" s="6">
        <v>2.8271428571429</v>
      </c>
      <c r="AY71" s="6">
        <v>2.8271428571429</v>
      </c>
      <c r="AZ71" s="6">
        <v>2.9757142857143002</v>
      </c>
      <c r="BA71" s="6">
        <v>3.0745238095238001</v>
      </c>
      <c r="BB71" s="6">
        <v>3.2276190476190001</v>
      </c>
      <c r="BC71" s="6">
        <v>3.2276190476190001</v>
      </c>
      <c r="BD71" s="6">
        <v>3.2276190476190001</v>
      </c>
      <c r="BE71" s="6">
        <v>3.2276190476190001</v>
      </c>
      <c r="BF71" s="6">
        <v>3.2276190476190001</v>
      </c>
      <c r="BG71" s="6">
        <v>3.2276190476190001</v>
      </c>
      <c r="BH71" s="6">
        <v>3.2276190476190001</v>
      </c>
      <c r="BI71" s="6">
        <v>3.2276190476190001</v>
      </c>
      <c r="BJ71" s="6">
        <v>3.2276190476190001</v>
      </c>
      <c r="BK71" s="6">
        <v>3.2276190476190001</v>
      </c>
      <c r="BL71" s="6">
        <v>3.2276190476190001</v>
      </c>
      <c r="BM71" s="6">
        <v>3.2276190476190001</v>
      </c>
      <c r="BN71" s="6">
        <v>3.2276190476190001</v>
      </c>
      <c r="BO71" s="6">
        <v>3.1150000000000002</v>
      </c>
      <c r="BP71" s="6">
        <v>3.2276190476190001</v>
      </c>
      <c r="BQ71" s="6">
        <v>3.2276190476190001</v>
      </c>
      <c r="BR71" s="6">
        <v>3.2276190476190001</v>
      </c>
      <c r="BS71" s="6">
        <v>3.2276190476190001</v>
      </c>
      <c r="BT71" s="6">
        <v>3.2276190476190001</v>
      </c>
      <c r="BU71" s="6">
        <v>3.2666666666666999</v>
      </c>
      <c r="BV71" s="6">
        <v>3.8328571428571001</v>
      </c>
    </row>
    <row r="72" spans="1:74" x14ac:dyDescent="0.3">
      <c r="A72" s="1" t="s">
        <v>6</v>
      </c>
      <c r="B72" s="1" t="s">
        <v>81</v>
      </c>
      <c r="C72" s="5">
        <v>0</v>
      </c>
      <c r="D72" s="6">
        <v>3.3707142857143002</v>
      </c>
      <c r="E72" s="6">
        <v>3.3707142857143002</v>
      </c>
      <c r="F72" s="6">
        <v>3.3679999999999999</v>
      </c>
      <c r="G72" s="6">
        <v>3.3679999999999999</v>
      </c>
      <c r="H72" s="6">
        <v>3.3679999999999999</v>
      </c>
      <c r="I72" s="6">
        <v>3.3679999999999999</v>
      </c>
      <c r="J72" s="6">
        <v>3.33</v>
      </c>
      <c r="K72" s="6">
        <v>3.33</v>
      </c>
      <c r="L72" s="6">
        <v>3.33</v>
      </c>
      <c r="M72" s="6">
        <v>3.33</v>
      </c>
      <c r="N72" s="6">
        <v>3.33</v>
      </c>
      <c r="O72" s="6">
        <v>3.33</v>
      </c>
      <c r="P72" s="6">
        <v>3.33</v>
      </c>
      <c r="Q72" s="6">
        <v>3.33</v>
      </c>
      <c r="R72" s="6">
        <v>3.33</v>
      </c>
      <c r="S72" s="6">
        <v>3.33</v>
      </c>
      <c r="T72" s="6">
        <v>3.33</v>
      </c>
      <c r="U72" s="6">
        <v>3.33</v>
      </c>
      <c r="V72" s="6">
        <v>3.33</v>
      </c>
      <c r="W72" s="6">
        <v>3.33</v>
      </c>
      <c r="X72" s="6">
        <v>3.33</v>
      </c>
      <c r="Y72" s="6">
        <v>3.33</v>
      </c>
      <c r="Z72" s="6">
        <v>3.33</v>
      </c>
      <c r="AA72" s="6">
        <v>3.3818181818182</v>
      </c>
      <c r="AB72" s="6">
        <v>3.33</v>
      </c>
      <c r="AC72" s="6">
        <v>3.33</v>
      </c>
      <c r="AD72" s="6">
        <v>3.33</v>
      </c>
      <c r="AE72" s="6">
        <v>3.33</v>
      </c>
      <c r="AF72" s="6">
        <v>3.33</v>
      </c>
      <c r="AG72" s="6">
        <v>3.33</v>
      </c>
      <c r="AH72" s="6">
        <v>3.33</v>
      </c>
      <c r="AI72" s="6">
        <v>3.33</v>
      </c>
      <c r="AJ72" s="6">
        <v>3.33</v>
      </c>
      <c r="AK72" s="6">
        <v>3.33</v>
      </c>
      <c r="AL72" s="6">
        <v>3.33</v>
      </c>
      <c r="AM72" s="6">
        <v>3.33</v>
      </c>
      <c r="AN72" s="6">
        <v>3.33</v>
      </c>
      <c r="AO72" s="6">
        <v>3.33</v>
      </c>
      <c r="AP72" s="6">
        <v>3.33</v>
      </c>
      <c r="AQ72" s="6">
        <v>3.33</v>
      </c>
      <c r="AR72" s="6">
        <v>3.33</v>
      </c>
      <c r="AS72" s="6">
        <v>3.33</v>
      </c>
      <c r="AT72" s="6">
        <v>3.33</v>
      </c>
      <c r="AU72" s="6">
        <v>3.33</v>
      </c>
      <c r="AV72" s="6">
        <v>3.33</v>
      </c>
      <c r="AW72" s="6">
        <v>3.33</v>
      </c>
      <c r="AX72" s="6">
        <v>3.33</v>
      </c>
      <c r="AY72" s="6">
        <v>3.33</v>
      </c>
      <c r="AZ72" s="6">
        <v>3.33</v>
      </c>
      <c r="BA72" s="6">
        <v>3.33</v>
      </c>
      <c r="BB72" s="6">
        <v>3.33</v>
      </c>
      <c r="BC72" s="6">
        <v>3.33</v>
      </c>
      <c r="BD72" s="6">
        <v>3.33</v>
      </c>
      <c r="BE72" s="6">
        <v>3.33</v>
      </c>
      <c r="BF72" s="6">
        <v>3.33</v>
      </c>
      <c r="BG72" s="6">
        <v>3.33</v>
      </c>
      <c r="BH72" s="6">
        <v>3.33</v>
      </c>
      <c r="BI72" s="6">
        <v>3.33</v>
      </c>
      <c r="BJ72" s="6">
        <v>3.33</v>
      </c>
      <c r="BK72" s="6">
        <v>3.33</v>
      </c>
      <c r="BL72" s="6">
        <v>3.33</v>
      </c>
      <c r="BM72" s="6">
        <v>3.33</v>
      </c>
      <c r="BN72" s="6">
        <v>3.33</v>
      </c>
      <c r="BO72" s="6">
        <v>3.33</v>
      </c>
      <c r="BP72" s="6">
        <v>3.33</v>
      </c>
      <c r="BQ72" s="6">
        <v>3.33</v>
      </c>
      <c r="BR72" s="6">
        <v>3.33</v>
      </c>
      <c r="BS72" s="6">
        <v>3.33</v>
      </c>
      <c r="BT72" s="6">
        <v>3.33</v>
      </c>
      <c r="BU72" s="6">
        <v>3.33</v>
      </c>
      <c r="BV72" s="6">
        <v>3.33</v>
      </c>
    </row>
    <row r="73" spans="1:74" x14ac:dyDescent="0.3">
      <c r="A73" s="1" t="s">
        <v>6</v>
      </c>
      <c r="B73" s="1" t="s">
        <v>82</v>
      </c>
      <c r="C73" s="5">
        <v>0</v>
      </c>
      <c r="D73" s="6">
        <v>10.9</v>
      </c>
      <c r="E73" s="6">
        <v>10.9</v>
      </c>
      <c r="F73" s="6">
        <v>10.9</v>
      </c>
      <c r="G73" s="6">
        <v>10.9</v>
      </c>
      <c r="H73" s="6">
        <v>10.9</v>
      </c>
      <c r="I73" s="6">
        <v>10.9</v>
      </c>
      <c r="J73" s="6">
        <v>10.9</v>
      </c>
      <c r="K73" s="6">
        <v>10.9</v>
      </c>
      <c r="L73" s="6">
        <v>10.9</v>
      </c>
      <c r="M73" s="6">
        <v>10.9</v>
      </c>
      <c r="N73" s="6">
        <v>10.9</v>
      </c>
      <c r="O73" s="6">
        <v>10.9</v>
      </c>
      <c r="P73" s="6">
        <v>10.9</v>
      </c>
      <c r="Q73" s="6">
        <v>10.9</v>
      </c>
      <c r="R73" s="6">
        <v>10.9</v>
      </c>
      <c r="S73" s="6">
        <v>10.9</v>
      </c>
      <c r="T73" s="6">
        <v>10.9</v>
      </c>
      <c r="U73" s="6">
        <v>10.9</v>
      </c>
      <c r="V73" s="6">
        <v>10.9</v>
      </c>
      <c r="W73" s="6">
        <v>10.9</v>
      </c>
      <c r="X73" s="6">
        <v>10.9</v>
      </c>
      <c r="Y73" s="6">
        <v>10.9</v>
      </c>
      <c r="Z73" s="6">
        <v>10.9</v>
      </c>
      <c r="AA73" s="6">
        <v>10.9</v>
      </c>
      <c r="AB73" s="6">
        <v>10.9</v>
      </c>
      <c r="AC73" s="6">
        <v>10.9</v>
      </c>
      <c r="AD73" s="6">
        <v>10.9</v>
      </c>
      <c r="AE73" s="6">
        <v>10.9</v>
      </c>
      <c r="AF73" s="6">
        <v>10.9</v>
      </c>
      <c r="AG73" s="6">
        <v>10.88</v>
      </c>
      <c r="AH73" s="6">
        <v>10.88</v>
      </c>
      <c r="AI73" s="6">
        <v>10.9</v>
      </c>
      <c r="AJ73" s="6">
        <v>10.9</v>
      </c>
      <c r="AK73" s="6">
        <v>10.88</v>
      </c>
      <c r="AL73" s="6">
        <v>10.9</v>
      </c>
      <c r="AM73" s="6">
        <v>10.9</v>
      </c>
      <c r="AN73" s="6">
        <v>10.9</v>
      </c>
      <c r="AO73" s="6">
        <v>10.9</v>
      </c>
      <c r="AP73" s="6">
        <v>10.9</v>
      </c>
      <c r="AQ73" s="6">
        <v>8.1128571428571004</v>
      </c>
      <c r="AR73" s="6">
        <v>8.0373809523809996</v>
      </c>
      <c r="AS73" s="6">
        <v>8.0373809523809996</v>
      </c>
      <c r="AT73" s="6">
        <v>8.0171428571429004</v>
      </c>
      <c r="AU73" s="6">
        <v>7.9514285714286004</v>
      </c>
      <c r="AV73" s="6">
        <v>8.1257142857143005</v>
      </c>
      <c r="AW73" s="6">
        <v>8.1257142857143005</v>
      </c>
      <c r="AX73" s="6">
        <v>8.2119047619047993</v>
      </c>
      <c r="AY73" s="6">
        <v>8.2119047619047993</v>
      </c>
      <c r="AZ73" s="6">
        <v>8.3047619047619001</v>
      </c>
      <c r="BA73" s="6">
        <v>9.9499999999999993</v>
      </c>
      <c r="BB73" s="6">
        <v>10</v>
      </c>
      <c r="BC73" s="6">
        <v>10.09</v>
      </c>
      <c r="BD73" s="6">
        <v>10.14</v>
      </c>
      <c r="BE73" s="6">
        <v>10.09</v>
      </c>
      <c r="BF73" s="6">
        <v>10.09</v>
      </c>
      <c r="BG73" s="6">
        <v>10.09</v>
      </c>
      <c r="BH73" s="6">
        <v>10.19</v>
      </c>
      <c r="BI73" s="6">
        <v>10.28</v>
      </c>
      <c r="BJ73" s="6">
        <v>10.23</v>
      </c>
      <c r="BK73" s="6">
        <v>10.23</v>
      </c>
      <c r="BL73" s="6">
        <v>10.23</v>
      </c>
      <c r="BM73" s="6">
        <v>10.23</v>
      </c>
      <c r="BN73" s="6">
        <v>10.38</v>
      </c>
      <c r="BO73" s="6">
        <v>10.261904761905001</v>
      </c>
      <c r="BP73" s="6">
        <v>10.38</v>
      </c>
      <c r="BQ73" s="6">
        <v>10.52</v>
      </c>
      <c r="BR73" s="6">
        <v>10.38</v>
      </c>
      <c r="BS73" s="6">
        <v>9.85</v>
      </c>
      <c r="BT73" s="6">
        <v>9.85</v>
      </c>
      <c r="BU73" s="6">
        <v>9.85</v>
      </c>
      <c r="BV73" s="6">
        <v>9.8000000000000007</v>
      </c>
    </row>
    <row r="74" spans="1:74" x14ac:dyDescent="0.3">
      <c r="A74" s="1" t="s">
        <v>6</v>
      </c>
      <c r="B74" s="1" t="s">
        <v>83</v>
      </c>
      <c r="C74" s="5">
        <v>0</v>
      </c>
      <c r="D74" s="6">
        <v>6.73</v>
      </c>
      <c r="E74" s="6">
        <v>6.73</v>
      </c>
      <c r="F74" s="6">
        <v>6.73</v>
      </c>
      <c r="G74" s="6">
        <v>6.73</v>
      </c>
      <c r="H74" s="6">
        <v>6.73</v>
      </c>
      <c r="I74" s="6">
        <v>6.73</v>
      </c>
      <c r="J74" s="6">
        <v>6.73</v>
      </c>
      <c r="K74" s="6">
        <v>6.73</v>
      </c>
      <c r="L74" s="6">
        <v>6.73</v>
      </c>
      <c r="M74" s="6">
        <v>6.73</v>
      </c>
      <c r="N74" s="6">
        <v>6.69</v>
      </c>
      <c r="O74" s="6">
        <v>6.69</v>
      </c>
      <c r="P74" s="6">
        <v>6.64</v>
      </c>
      <c r="Q74" s="6">
        <v>6.3</v>
      </c>
      <c r="R74" s="6">
        <v>6.3</v>
      </c>
      <c r="S74" s="6">
        <v>6.28</v>
      </c>
      <c r="T74" s="6">
        <v>6.28</v>
      </c>
      <c r="U74" s="6">
        <v>6.19</v>
      </c>
      <c r="V74" s="6">
        <v>6.19</v>
      </c>
      <c r="W74" s="6">
        <v>5.47</v>
      </c>
      <c r="X74" s="6">
        <v>6</v>
      </c>
      <c r="Y74" s="6">
        <v>6.21</v>
      </c>
      <c r="Z74" s="6">
        <v>6.16</v>
      </c>
      <c r="AA74" s="6">
        <v>6.21</v>
      </c>
      <c r="AB74" s="6">
        <v>6.11</v>
      </c>
      <c r="AC74" s="6">
        <v>6.11</v>
      </c>
      <c r="AD74" s="6">
        <v>6.19</v>
      </c>
      <c r="AE74" s="6">
        <v>6.35</v>
      </c>
      <c r="AF74" s="6">
        <v>6.35</v>
      </c>
      <c r="AG74" s="6">
        <v>6.28</v>
      </c>
      <c r="AH74" s="6">
        <v>6.28</v>
      </c>
      <c r="AI74" s="6">
        <v>6.33</v>
      </c>
      <c r="AJ74" s="6">
        <v>6.33</v>
      </c>
      <c r="AK74" s="6">
        <v>5.83</v>
      </c>
      <c r="AL74" s="6">
        <v>5.8</v>
      </c>
      <c r="AM74" s="6">
        <v>5.0071428571428998</v>
      </c>
      <c r="AN74" s="6">
        <v>5.8</v>
      </c>
      <c r="AO74" s="6">
        <v>5.8</v>
      </c>
      <c r="AP74" s="6">
        <v>5.76</v>
      </c>
      <c r="AQ74" s="6">
        <v>5.73</v>
      </c>
      <c r="AR74" s="6">
        <v>5.76</v>
      </c>
      <c r="AS74" s="6">
        <v>6.09</v>
      </c>
      <c r="AT74" s="6">
        <v>5.0476190476190004</v>
      </c>
      <c r="AU74" s="6">
        <v>6.14</v>
      </c>
      <c r="AV74" s="6">
        <v>6.02</v>
      </c>
      <c r="AW74" s="6">
        <v>5.66</v>
      </c>
      <c r="AX74" s="6">
        <v>5.66</v>
      </c>
      <c r="AY74" s="6">
        <v>5.66</v>
      </c>
      <c r="AZ74" s="6">
        <v>5.9</v>
      </c>
      <c r="BA74" s="6">
        <v>5.0357142857142998</v>
      </c>
      <c r="BB74" s="6">
        <v>6.04</v>
      </c>
      <c r="BC74" s="6">
        <v>6.04</v>
      </c>
      <c r="BD74" s="6">
        <v>6.04</v>
      </c>
      <c r="BE74" s="6">
        <v>6.04</v>
      </c>
      <c r="BF74" s="6">
        <v>6.04</v>
      </c>
      <c r="BG74" s="6">
        <v>6.04</v>
      </c>
      <c r="BH74" s="6">
        <v>6.04</v>
      </c>
      <c r="BI74" s="6">
        <v>6.04</v>
      </c>
      <c r="BJ74" s="6">
        <v>6.04</v>
      </c>
      <c r="BK74" s="6">
        <v>6.04</v>
      </c>
      <c r="BL74" s="6">
        <v>6.04</v>
      </c>
      <c r="BM74" s="6">
        <v>6.04</v>
      </c>
      <c r="BN74" s="6">
        <v>7.04</v>
      </c>
      <c r="BO74" s="6">
        <v>7.14</v>
      </c>
      <c r="BP74" s="6">
        <v>7.09</v>
      </c>
      <c r="BQ74" s="6">
        <v>7.16</v>
      </c>
      <c r="BR74" s="6">
        <v>7.07</v>
      </c>
      <c r="BS74" s="6">
        <v>7.07</v>
      </c>
      <c r="BT74" s="6">
        <v>7.07</v>
      </c>
      <c r="BU74" s="6">
        <v>7.61</v>
      </c>
      <c r="BV74" s="6">
        <v>7.64</v>
      </c>
    </row>
    <row r="75" spans="1:74" x14ac:dyDescent="0.3">
      <c r="A75" s="1" t="s">
        <v>6</v>
      </c>
      <c r="B75" s="1" t="s">
        <v>84</v>
      </c>
      <c r="C75" s="5">
        <v>0</v>
      </c>
      <c r="D75" s="6">
        <v>6.8</v>
      </c>
      <c r="E75" s="6">
        <v>6.8</v>
      </c>
      <c r="F75" s="6">
        <v>6.8</v>
      </c>
      <c r="G75" s="6">
        <v>6.8</v>
      </c>
      <c r="H75" s="6">
        <v>6.8</v>
      </c>
      <c r="I75" s="6">
        <v>6.8</v>
      </c>
      <c r="J75" s="6">
        <v>6.8</v>
      </c>
      <c r="K75" s="6">
        <v>6.73</v>
      </c>
      <c r="L75" s="6">
        <v>6.8</v>
      </c>
      <c r="M75" s="6">
        <v>6.8</v>
      </c>
      <c r="N75" s="6">
        <v>6.8</v>
      </c>
      <c r="O75" s="6">
        <v>6.8</v>
      </c>
      <c r="P75" s="6">
        <v>6.8</v>
      </c>
      <c r="Q75" s="6">
        <v>6.83</v>
      </c>
      <c r="R75" s="6">
        <v>3.9</v>
      </c>
      <c r="S75" s="6">
        <v>6.83</v>
      </c>
      <c r="T75" s="6">
        <v>6.83</v>
      </c>
      <c r="U75" s="6">
        <v>6.83</v>
      </c>
      <c r="V75" s="6">
        <v>6.83</v>
      </c>
      <c r="W75" s="6">
        <v>6.83</v>
      </c>
      <c r="X75" s="6">
        <v>6.83</v>
      </c>
      <c r="Y75" s="6">
        <v>5.0378571428571002</v>
      </c>
      <c r="Z75" s="6">
        <v>5.0378571428571002</v>
      </c>
      <c r="AA75" s="6">
        <v>5.0378571428571002</v>
      </c>
      <c r="AB75" s="6">
        <v>5.0378571428571002</v>
      </c>
      <c r="AC75" s="6">
        <v>5.0378571428571002</v>
      </c>
      <c r="AD75" s="6">
        <v>6.83</v>
      </c>
      <c r="AE75" s="6">
        <v>6.8</v>
      </c>
      <c r="AF75" s="6">
        <v>5.0357142857142998</v>
      </c>
      <c r="AG75" s="6">
        <v>6.73</v>
      </c>
      <c r="AH75" s="6">
        <v>6.73</v>
      </c>
      <c r="AI75" s="6">
        <v>6.78</v>
      </c>
      <c r="AJ75" s="6">
        <v>6.78</v>
      </c>
      <c r="AK75" s="6">
        <v>6.11</v>
      </c>
      <c r="AL75" s="6">
        <v>6.09</v>
      </c>
      <c r="AM75" s="6">
        <v>4.9566666666666999</v>
      </c>
      <c r="AN75" s="6">
        <v>6.09</v>
      </c>
      <c r="AO75" s="6">
        <v>6.09</v>
      </c>
      <c r="AP75" s="6">
        <v>6.09</v>
      </c>
      <c r="AQ75" s="6">
        <v>6.07</v>
      </c>
      <c r="AR75" s="6">
        <v>6.09</v>
      </c>
      <c r="AS75" s="6">
        <v>6.19</v>
      </c>
      <c r="AT75" s="6">
        <v>5.0559523809523998</v>
      </c>
      <c r="AU75" s="6">
        <v>6.21</v>
      </c>
      <c r="AV75" s="6">
        <v>6.21</v>
      </c>
      <c r="AW75" s="6">
        <v>6.21</v>
      </c>
      <c r="AX75" s="6">
        <v>6.21</v>
      </c>
      <c r="AY75" s="6">
        <v>6.21</v>
      </c>
      <c r="AZ75" s="6">
        <v>6.3</v>
      </c>
      <c r="BA75" s="6">
        <v>5</v>
      </c>
      <c r="BB75" s="6">
        <v>6.3</v>
      </c>
      <c r="BC75" s="6">
        <v>6.3</v>
      </c>
      <c r="BD75" s="6">
        <v>6.3</v>
      </c>
      <c r="BE75" s="6">
        <v>6.3</v>
      </c>
      <c r="BF75" s="6">
        <v>6.3</v>
      </c>
      <c r="BG75" s="6">
        <v>6.3</v>
      </c>
      <c r="BH75" s="6">
        <v>6.3</v>
      </c>
      <c r="BI75" s="6">
        <v>6.3</v>
      </c>
      <c r="BJ75" s="6">
        <v>6.3</v>
      </c>
      <c r="BK75" s="6">
        <v>6.3</v>
      </c>
      <c r="BL75" s="6">
        <v>6.3</v>
      </c>
      <c r="BM75" s="6">
        <v>6.3</v>
      </c>
      <c r="BN75" s="6">
        <v>6.3</v>
      </c>
      <c r="BO75" s="6">
        <v>6.3</v>
      </c>
      <c r="BP75" s="6">
        <v>6.3</v>
      </c>
      <c r="BQ75" s="6">
        <v>6.3</v>
      </c>
      <c r="BR75" s="6">
        <v>6.3</v>
      </c>
      <c r="BS75" s="6">
        <v>6.3</v>
      </c>
      <c r="BT75" s="6">
        <v>6.28</v>
      </c>
      <c r="BU75" s="6">
        <v>6.28</v>
      </c>
      <c r="BV75" s="6">
        <v>6.28</v>
      </c>
    </row>
    <row r="76" spans="1:74" x14ac:dyDescent="0.3">
      <c r="A76" s="1" t="s">
        <v>6</v>
      </c>
      <c r="B76" s="1" t="s">
        <v>85</v>
      </c>
      <c r="C76" s="5">
        <v>0</v>
      </c>
      <c r="D76" s="6">
        <v>18.5</v>
      </c>
      <c r="E76" s="6">
        <v>18.5</v>
      </c>
      <c r="F76" s="6">
        <v>18.329999999999998</v>
      </c>
      <c r="G76" s="6">
        <v>17.8</v>
      </c>
      <c r="H76" s="6">
        <v>17.850000000000001</v>
      </c>
      <c r="I76" s="6">
        <v>18.21</v>
      </c>
      <c r="J76" s="6">
        <v>18.329999999999998</v>
      </c>
      <c r="K76" s="6">
        <v>17.960714285714001</v>
      </c>
      <c r="L76" s="6">
        <v>17.996666666667</v>
      </c>
      <c r="M76" s="6">
        <v>18.008571428570999</v>
      </c>
      <c r="N76" s="6">
        <v>18.16</v>
      </c>
      <c r="O76" s="6">
        <v>18.16</v>
      </c>
      <c r="P76" s="6">
        <v>18.399999999999999</v>
      </c>
      <c r="Q76" s="6">
        <v>18.11</v>
      </c>
      <c r="R76" s="6">
        <v>18.04</v>
      </c>
      <c r="S76" s="6">
        <v>18.04</v>
      </c>
      <c r="T76" s="6">
        <v>17.920000000000002</v>
      </c>
      <c r="U76" s="6">
        <v>17.78</v>
      </c>
      <c r="V76" s="6">
        <v>17.78</v>
      </c>
      <c r="W76" s="6">
        <v>17.899999999999999</v>
      </c>
      <c r="X76" s="6">
        <v>17.899999999999999</v>
      </c>
      <c r="Y76" s="6">
        <v>17.88</v>
      </c>
      <c r="Z76" s="6">
        <v>17.88</v>
      </c>
      <c r="AA76" s="6">
        <v>17.88</v>
      </c>
      <c r="AB76" s="6">
        <v>17.88</v>
      </c>
      <c r="AC76" s="6">
        <v>17.88</v>
      </c>
      <c r="AD76" s="6">
        <v>17.760000000000002</v>
      </c>
      <c r="AE76" s="6">
        <v>18.829999999999998</v>
      </c>
      <c r="AF76" s="6">
        <v>17.45</v>
      </c>
      <c r="AG76" s="6">
        <v>17.829999999999998</v>
      </c>
      <c r="AH76" s="6">
        <v>17.829999999999998</v>
      </c>
      <c r="AI76" s="6">
        <v>17.829999999999998</v>
      </c>
      <c r="AJ76" s="6">
        <v>17.829999999999998</v>
      </c>
      <c r="AK76" s="6">
        <v>17.71</v>
      </c>
      <c r="AL76" s="6">
        <v>19.899999999999999</v>
      </c>
      <c r="AM76" s="6">
        <v>20.260000000000002</v>
      </c>
      <c r="AN76" s="6">
        <v>20.07</v>
      </c>
      <c r="AO76" s="6">
        <v>20.09</v>
      </c>
      <c r="AP76" s="6">
        <v>19.920000000000002</v>
      </c>
      <c r="AQ76" s="6">
        <v>19.71</v>
      </c>
      <c r="AR76" s="6">
        <v>23.03</v>
      </c>
      <c r="AS76" s="6">
        <v>23.63</v>
      </c>
      <c r="AT76" s="6">
        <v>23.1</v>
      </c>
      <c r="AU76" s="6">
        <v>23.53</v>
      </c>
      <c r="AV76" s="6">
        <v>23.14</v>
      </c>
      <c r="AW76" s="6">
        <v>22.59</v>
      </c>
      <c r="AX76" s="6">
        <v>22.59</v>
      </c>
      <c r="AY76" s="6">
        <v>22.59</v>
      </c>
      <c r="AZ76" s="6">
        <v>23.9</v>
      </c>
      <c r="BA76" s="6">
        <v>24.45</v>
      </c>
      <c r="BB76" s="6">
        <v>24.5</v>
      </c>
      <c r="BC76" s="6">
        <v>24.5</v>
      </c>
      <c r="BD76" s="6">
        <v>24.5</v>
      </c>
      <c r="BE76" s="6">
        <v>24.5</v>
      </c>
      <c r="BF76" s="6">
        <v>24.5</v>
      </c>
      <c r="BG76" s="6">
        <v>24.5</v>
      </c>
      <c r="BH76" s="6">
        <v>24.5</v>
      </c>
      <c r="BI76" s="6">
        <v>24.5</v>
      </c>
      <c r="BJ76" s="6">
        <v>24.5</v>
      </c>
      <c r="BK76" s="6">
        <v>24.5</v>
      </c>
      <c r="BL76" s="6">
        <v>24.5</v>
      </c>
      <c r="BM76" s="6">
        <v>24.35</v>
      </c>
      <c r="BN76" s="6">
        <v>24.5</v>
      </c>
      <c r="BO76" s="6">
        <v>24.280952380952002</v>
      </c>
      <c r="BP76" s="6">
        <v>24.5</v>
      </c>
      <c r="BQ76" s="6">
        <v>24.5</v>
      </c>
      <c r="BR76" s="6">
        <v>24.47</v>
      </c>
      <c r="BS76" s="6">
        <v>24.47</v>
      </c>
      <c r="BT76" s="6">
        <v>24.47</v>
      </c>
      <c r="BU76" s="6">
        <v>24.47</v>
      </c>
      <c r="BV76" s="6">
        <v>24.47</v>
      </c>
    </row>
    <row r="77" spans="1:74" x14ac:dyDescent="0.3">
      <c r="A77" s="1" t="s">
        <v>6</v>
      </c>
      <c r="B77" s="1" t="s">
        <v>86</v>
      </c>
      <c r="C77" s="5">
        <v>0</v>
      </c>
      <c r="D77" s="6">
        <v>2.5299999999999998</v>
      </c>
      <c r="E77" s="6">
        <v>2.5299999999999998</v>
      </c>
      <c r="F77" s="6">
        <v>2.54</v>
      </c>
      <c r="G77" s="6">
        <v>2.5099999999999998</v>
      </c>
      <c r="H77" s="6">
        <v>2.5099999999999998</v>
      </c>
      <c r="I77" s="6">
        <v>2.5099999999999998</v>
      </c>
      <c r="J77" s="6">
        <v>2.5099999999999998</v>
      </c>
      <c r="K77" s="6">
        <v>2.5099999999999998</v>
      </c>
      <c r="L77" s="6">
        <v>2.5099999999999998</v>
      </c>
      <c r="M77" s="6">
        <v>2.5</v>
      </c>
      <c r="N77" s="6">
        <v>2.52</v>
      </c>
      <c r="O77" s="6">
        <v>2.52</v>
      </c>
      <c r="P77" s="6">
        <v>2.54</v>
      </c>
      <c r="Q77" s="6">
        <v>2.5099999999999998</v>
      </c>
      <c r="R77" s="6">
        <v>2.4900000000000002</v>
      </c>
      <c r="S77" s="6">
        <v>2.6</v>
      </c>
      <c r="T77" s="6">
        <v>2.58</v>
      </c>
      <c r="U77" s="6">
        <v>2.58</v>
      </c>
      <c r="V77" s="6">
        <v>2.58</v>
      </c>
      <c r="W77" s="6">
        <v>2.59</v>
      </c>
      <c r="X77" s="6">
        <v>2.87</v>
      </c>
      <c r="Y77" s="6">
        <v>3.45</v>
      </c>
      <c r="Z77" s="6">
        <v>3.52</v>
      </c>
      <c r="AA77" s="6">
        <v>3.52</v>
      </c>
      <c r="AB77" s="6">
        <v>3.52</v>
      </c>
      <c r="AC77" s="6">
        <v>3.52</v>
      </c>
      <c r="AD77" s="6">
        <v>3.52</v>
      </c>
      <c r="AE77" s="6">
        <v>3.42</v>
      </c>
      <c r="AF77" s="6">
        <v>3.45</v>
      </c>
      <c r="AG77" s="6">
        <v>3.45</v>
      </c>
      <c r="AH77" s="6">
        <v>3.45</v>
      </c>
      <c r="AI77" s="6">
        <v>3.45</v>
      </c>
      <c r="AJ77" s="6">
        <v>3.45</v>
      </c>
      <c r="AK77" s="6">
        <v>3.45</v>
      </c>
      <c r="AL77" s="6">
        <v>3.5</v>
      </c>
      <c r="AM77" s="6">
        <v>3.5</v>
      </c>
      <c r="AN77" s="6">
        <v>3.5</v>
      </c>
      <c r="AO77" s="6">
        <v>3.5</v>
      </c>
      <c r="AP77" s="6">
        <v>3.52</v>
      </c>
      <c r="AQ77" s="6">
        <v>3.52</v>
      </c>
      <c r="AR77" s="6">
        <v>3.5</v>
      </c>
      <c r="AS77" s="6">
        <v>4.16</v>
      </c>
      <c r="AT77" s="6">
        <v>4.2300000000000004</v>
      </c>
      <c r="AU77" s="6">
        <v>4.22</v>
      </c>
      <c r="AV77" s="6">
        <v>4.22</v>
      </c>
      <c r="AW77" s="6">
        <v>4.22</v>
      </c>
      <c r="AX77" s="6">
        <v>4.22</v>
      </c>
      <c r="AY77" s="6">
        <v>4.22</v>
      </c>
      <c r="AZ77" s="6">
        <v>4.88</v>
      </c>
      <c r="BA77" s="6">
        <v>4.3600000000000003</v>
      </c>
      <c r="BB77" s="6">
        <v>4.3899999999999997</v>
      </c>
      <c r="BC77" s="6">
        <v>4.28</v>
      </c>
      <c r="BD77" s="6">
        <v>4.28</v>
      </c>
      <c r="BE77" s="6">
        <v>4.28</v>
      </c>
      <c r="BF77" s="6">
        <v>4.28</v>
      </c>
      <c r="BG77" s="6">
        <v>4.28</v>
      </c>
      <c r="BH77" s="6">
        <v>4.28</v>
      </c>
      <c r="BI77" s="6">
        <v>4.28</v>
      </c>
      <c r="BJ77" s="6">
        <v>4.29</v>
      </c>
      <c r="BK77" s="6">
        <v>4.33</v>
      </c>
      <c r="BL77" s="6">
        <v>4.33</v>
      </c>
      <c r="BM77" s="6">
        <v>4.33</v>
      </c>
      <c r="BN77" s="6">
        <v>5.31</v>
      </c>
      <c r="BO77" s="6">
        <v>5.53</v>
      </c>
      <c r="BP77" s="6">
        <v>5.53</v>
      </c>
      <c r="BQ77" s="6">
        <v>5.61</v>
      </c>
      <c r="BR77" s="6">
        <v>5.6</v>
      </c>
      <c r="BS77" s="6">
        <v>5.59</v>
      </c>
      <c r="BT77" s="6">
        <v>5.53</v>
      </c>
      <c r="BU77" s="6">
        <v>4.6500000000000004</v>
      </c>
      <c r="BV77" s="6">
        <v>4.59</v>
      </c>
    </row>
    <row r="78" spans="1:74" x14ac:dyDescent="0.3">
      <c r="C78" s="5"/>
      <c r="D78" s="6">
        <f t="shared" ref="D78:BO78" si="2">SUM(D6:D77)</f>
        <v>946.3526253858513</v>
      </c>
      <c r="E78" s="6">
        <f t="shared" si="2"/>
        <v>945.65299772991193</v>
      </c>
      <c r="F78" s="6">
        <f t="shared" si="2"/>
        <v>944.99703995167897</v>
      </c>
      <c r="G78" s="6">
        <f t="shared" si="2"/>
        <v>944.35844889663178</v>
      </c>
      <c r="H78" s="6">
        <f t="shared" si="2"/>
        <v>944.04687612029284</v>
      </c>
      <c r="I78" s="6">
        <f t="shared" si="2"/>
        <v>947.2683349115016</v>
      </c>
      <c r="J78" s="6">
        <f t="shared" si="2"/>
        <v>950.3161305440135</v>
      </c>
      <c r="K78" s="6">
        <f t="shared" si="2"/>
        <v>948.15548373983734</v>
      </c>
      <c r="L78" s="6">
        <f t="shared" si="2"/>
        <v>949.56036418104225</v>
      </c>
      <c r="M78" s="6">
        <f t="shared" si="2"/>
        <v>950.15564275021268</v>
      </c>
      <c r="N78" s="6">
        <f t="shared" si="2"/>
        <v>952.53537766603301</v>
      </c>
      <c r="O78" s="6">
        <f t="shared" si="2"/>
        <v>951.87390884227204</v>
      </c>
      <c r="P78" s="6">
        <f t="shared" si="2"/>
        <v>954.63061615934498</v>
      </c>
      <c r="Q78" s="6">
        <f t="shared" si="2"/>
        <v>924.82274848766303</v>
      </c>
      <c r="R78" s="6">
        <f t="shared" si="2"/>
        <v>913.28084795744428</v>
      </c>
      <c r="S78" s="6">
        <f t="shared" si="2"/>
        <v>917.75771037397556</v>
      </c>
      <c r="T78" s="6">
        <f t="shared" si="2"/>
        <v>916.65561426832551</v>
      </c>
      <c r="U78" s="6">
        <f t="shared" si="2"/>
        <v>916.83630263911164</v>
      </c>
      <c r="V78" s="6">
        <f t="shared" si="2"/>
        <v>918.78272177004681</v>
      </c>
      <c r="W78" s="6">
        <f t="shared" si="2"/>
        <v>916.77133721108873</v>
      </c>
      <c r="X78" s="6">
        <f t="shared" si="2"/>
        <v>918.70339191566461</v>
      </c>
      <c r="Y78" s="6">
        <f t="shared" si="2"/>
        <v>904.10230142389014</v>
      </c>
      <c r="Z78" s="6">
        <f t="shared" si="2"/>
        <v>900.14492862465045</v>
      </c>
      <c r="AA78" s="6">
        <f t="shared" si="2"/>
        <v>898.37086082940345</v>
      </c>
      <c r="AB78" s="6">
        <f t="shared" si="2"/>
        <v>897.87395659421861</v>
      </c>
      <c r="AC78" s="6">
        <f t="shared" si="2"/>
        <v>898.35073287998432</v>
      </c>
      <c r="AD78" s="6">
        <f t="shared" si="2"/>
        <v>899.4839348498416</v>
      </c>
      <c r="AE78" s="6">
        <f t="shared" si="2"/>
        <v>896.45184345811367</v>
      </c>
      <c r="AF78" s="6">
        <f t="shared" si="2"/>
        <v>883.29715216928059</v>
      </c>
      <c r="AG78" s="6">
        <f t="shared" si="2"/>
        <v>892.44064863176538</v>
      </c>
      <c r="AH78" s="6">
        <f t="shared" si="2"/>
        <v>886.76288938881908</v>
      </c>
      <c r="AI78" s="6">
        <f t="shared" si="2"/>
        <v>886.71175302602683</v>
      </c>
      <c r="AJ78" s="6">
        <f t="shared" si="2"/>
        <v>888.41841378618437</v>
      </c>
      <c r="AK78" s="6">
        <f t="shared" si="2"/>
        <v>885.13136470297502</v>
      </c>
      <c r="AL78" s="6">
        <f t="shared" si="2"/>
        <v>887.60172343104102</v>
      </c>
      <c r="AM78" s="6">
        <f t="shared" si="2"/>
        <v>886.86249221510263</v>
      </c>
      <c r="AN78" s="6">
        <f t="shared" si="2"/>
        <v>887.55168380400153</v>
      </c>
      <c r="AO78" s="6">
        <f t="shared" si="2"/>
        <v>887.16898040414105</v>
      </c>
      <c r="AP78" s="6">
        <f t="shared" si="2"/>
        <v>886.45137237254607</v>
      </c>
      <c r="AQ78" s="6">
        <f t="shared" si="2"/>
        <v>883.70760072558062</v>
      </c>
      <c r="AR78" s="6">
        <f t="shared" si="2"/>
        <v>887.06479018856612</v>
      </c>
      <c r="AS78" s="6">
        <f t="shared" si="2"/>
        <v>888.20094704347116</v>
      </c>
      <c r="AT78" s="6">
        <f t="shared" si="2"/>
        <v>887.44907826347981</v>
      </c>
      <c r="AU78" s="6">
        <f t="shared" si="2"/>
        <v>889.37858150523084</v>
      </c>
      <c r="AV78" s="6">
        <f t="shared" si="2"/>
        <v>887.69939694904497</v>
      </c>
      <c r="AW78" s="6">
        <f t="shared" si="2"/>
        <v>885.86753091407741</v>
      </c>
      <c r="AX78" s="6">
        <f t="shared" si="2"/>
        <v>893.39155484719413</v>
      </c>
      <c r="AY78" s="6">
        <f t="shared" si="2"/>
        <v>893.33155484719418</v>
      </c>
      <c r="AZ78" s="6">
        <f t="shared" si="2"/>
        <v>900.13157857183558</v>
      </c>
      <c r="BA78" s="6">
        <f t="shared" si="2"/>
        <v>901.40832309615234</v>
      </c>
      <c r="BB78" s="6">
        <f t="shared" si="2"/>
        <v>906.7137150948289</v>
      </c>
      <c r="BC78" s="6">
        <f t="shared" si="2"/>
        <v>906.47168322531002</v>
      </c>
      <c r="BD78" s="6">
        <f t="shared" si="2"/>
        <v>906.38893328150982</v>
      </c>
      <c r="BE78" s="6">
        <f t="shared" si="2"/>
        <v>907.13821511659057</v>
      </c>
      <c r="BF78" s="6">
        <f t="shared" si="2"/>
        <v>907.14327817304547</v>
      </c>
      <c r="BG78" s="6">
        <f t="shared" si="2"/>
        <v>907.12327817304549</v>
      </c>
      <c r="BH78" s="6">
        <f t="shared" si="2"/>
        <v>907.38968351567064</v>
      </c>
      <c r="BI78" s="6">
        <f t="shared" si="2"/>
        <v>907.75809736413726</v>
      </c>
      <c r="BJ78" s="6">
        <f t="shared" si="2"/>
        <v>907.96734558124831</v>
      </c>
      <c r="BK78" s="6">
        <f t="shared" si="2"/>
        <v>907.01809442753574</v>
      </c>
      <c r="BL78" s="6">
        <f t="shared" si="2"/>
        <v>907.43343109205364</v>
      </c>
      <c r="BM78" s="6">
        <f t="shared" si="2"/>
        <v>903.49398314490384</v>
      </c>
      <c r="BN78" s="6">
        <f t="shared" si="2"/>
        <v>912.03753847270548</v>
      </c>
      <c r="BO78" s="6">
        <f t="shared" si="2"/>
        <v>911.07967227853464</v>
      </c>
      <c r="BP78" s="6">
        <f t="shared" ref="BP78:BV78" si="3">SUM(BP6:BP77)</f>
        <v>911.48826340850326</v>
      </c>
      <c r="BQ78" s="6">
        <f t="shared" si="3"/>
        <v>912.02020483581396</v>
      </c>
      <c r="BR78" s="6">
        <f t="shared" si="3"/>
        <v>911.18199195531804</v>
      </c>
      <c r="BS78" s="6">
        <f t="shared" si="3"/>
        <v>914.17723995257916</v>
      </c>
      <c r="BT78" s="6">
        <f t="shared" si="3"/>
        <v>966.93125030875433</v>
      </c>
      <c r="BU78" s="6">
        <f t="shared" si="3"/>
        <v>970.63505983256437</v>
      </c>
      <c r="BV78" s="6">
        <f t="shared" si="3"/>
        <v>940.4014105000698</v>
      </c>
    </row>
    <row r="79" spans="1:74" x14ac:dyDescent="0.3">
      <c r="D79" s="1" t="e">
        <f t="shared" ref="D79" si="4">$BY$6/D78-1</f>
        <v>#N/A</v>
      </c>
      <c r="E79" s="1" t="e">
        <f t="shared" ref="E79" si="5">$BY$6/E78-1</f>
        <v>#N/A</v>
      </c>
      <c r="F79" s="1" t="e">
        <f t="shared" ref="F79" si="6">$BY$6/F78-1</f>
        <v>#N/A</v>
      </c>
      <c r="G79" s="1" t="e">
        <f t="shared" ref="G79" si="7">$BY$6/G78-1</f>
        <v>#N/A</v>
      </c>
      <c r="H79" s="1" t="e">
        <f t="shared" ref="H79" si="8">$BY$6/H78-1</f>
        <v>#N/A</v>
      </c>
      <c r="I79" s="1" t="e">
        <f t="shared" ref="I79" si="9">$BY$6/I78-1</f>
        <v>#N/A</v>
      </c>
      <c r="J79" s="1" t="e">
        <f t="shared" ref="J79" si="10">$BY$6/J78-1</f>
        <v>#N/A</v>
      </c>
      <c r="K79" s="1" t="e">
        <f t="shared" ref="K79" si="11">$BY$6/K78-1</f>
        <v>#N/A</v>
      </c>
      <c r="L79" s="1" t="e">
        <f t="shared" ref="L79" si="12">$BY$6/L78-1</f>
        <v>#N/A</v>
      </c>
      <c r="M79" s="1" t="e">
        <f t="shared" ref="M79" si="13">$BY$6/M78-1</f>
        <v>#N/A</v>
      </c>
      <c r="N79" s="1" t="e">
        <f t="shared" ref="N79" si="14">$BY$6/N78-1</f>
        <v>#N/A</v>
      </c>
      <c r="O79" s="1" t="e">
        <f t="shared" ref="O79" si="15">$BY$6/O78-1</f>
        <v>#N/A</v>
      </c>
      <c r="P79" s="1" t="e">
        <f t="shared" ref="P79" si="16">$BY$6/P78-1</f>
        <v>#N/A</v>
      </c>
      <c r="Q79" s="1" t="e">
        <f t="shared" ref="Q79" si="17">$BY$6/Q78-1</f>
        <v>#N/A</v>
      </c>
      <c r="R79" s="1" t="e">
        <f t="shared" ref="R79" si="18">$BY$6/R78-1</f>
        <v>#N/A</v>
      </c>
      <c r="S79" s="1" t="e">
        <f t="shared" ref="S79" si="19">$BY$6/S78-1</f>
        <v>#N/A</v>
      </c>
      <c r="T79" s="1" t="e">
        <f t="shared" ref="T79" si="20">$BY$6/T78-1</f>
        <v>#N/A</v>
      </c>
      <c r="U79" s="1" t="e">
        <f t="shared" ref="U79" si="21">$BY$6/U78-1</f>
        <v>#N/A</v>
      </c>
      <c r="V79" s="1" t="e">
        <f t="shared" ref="V79" si="22">$BY$6/V78-1</f>
        <v>#N/A</v>
      </c>
      <c r="W79" s="1" t="e">
        <f t="shared" ref="W79" si="23">$BY$6/W78-1</f>
        <v>#N/A</v>
      </c>
      <c r="X79" s="1" t="e">
        <f t="shared" ref="X79" si="24">$BY$6/X78-1</f>
        <v>#N/A</v>
      </c>
      <c r="Y79" s="1" t="e">
        <f t="shared" ref="Y79" si="25">$BY$6/Y78-1</f>
        <v>#N/A</v>
      </c>
      <c r="Z79" s="1" t="e">
        <f t="shared" ref="Z79" si="26">$BY$6/Z78-1</f>
        <v>#N/A</v>
      </c>
      <c r="AA79" s="1" t="e">
        <f t="shared" ref="AA79" si="27">$BY$6/AA78-1</f>
        <v>#N/A</v>
      </c>
      <c r="AB79" s="1" t="e">
        <f t="shared" ref="AB79" si="28">$BY$6/AB78-1</f>
        <v>#N/A</v>
      </c>
      <c r="AC79" s="1" t="e">
        <f t="shared" ref="AC79" si="29">$BY$6/AC78-1</f>
        <v>#N/A</v>
      </c>
      <c r="AD79" s="1" t="e">
        <f t="shared" ref="AD79" si="30">$BY$6/AD78-1</f>
        <v>#N/A</v>
      </c>
      <c r="AE79" s="1" t="e">
        <f t="shared" ref="AE79" si="31">$BY$6/AE78-1</f>
        <v>#N/A</v>
      </c>
      <c r="AF79" s="1" t="e">
        <f t="shared" ref="AF79" si="32">$BY$6/AF78-1</f>
        <v>#N/A</v>
      </c>
      <c r="AG79" s="1" t="e">
        <f t="shared" ref="AG79" si="33">$BY$6/AG78-1</f>
        <v>#N/A</v>
      </c>
      <c r="AH79" s="1" t="e">
        <f t="shared" ref="AH79" si="34">$BY$6/AH78-1</f>
        <v>#N/A</v>
      </c>
      <c r="AI79" s="1" t="e">
        <f t="shared" ref="AI79" si="35">$BY$6/AI78-1</f>
        <v>#N/A</v>
      </c>
      <c r="AJ79" s="1" t="e">
        <f t="shared" ref="AJ79" si="36">$BY$6/AJ78-1</f>
        <v>#N/A</v>
      </c>
      <c r="AK79" s="1" t="e">
        <f t="shared" ref="AK79" si="37">$BY$6/AK78-1</f>
        <v>#N/A</v>
      </c>
      <c r="AL79" s="1" t="e">
        <f t="shared" ref="AL79" si="38">$BY$6/AL78-1</f>
        <v>#N/A</v>
      </c>
      <c r="AM79" s="1" t="e">
        <f t="shared" ref="AM79" si="39">$BY$6/AM78-1</f>
        <v>#N/A</v>
      </c>
      <c r="AN79" s="1" t="e">
        <f t="shared" ref="AN79" si="40">$BY$6/AN78-1</f>
        <v>#N/A</v>
      </c>
      <c r="AO79" s="1" t="e">
        <f t="shared" ref="AO79" si="41">$BY$6/AO78-1</f>
        <v>#N/A</v>
      </c>
      <c r="AP79" s="1" t="e">
        <f t="shared" ref="AP79" si="42">$BY$6/AP78-1</f>
        <v>#N/A</v>
      </c>
      <c r="AQ79" s="1" t="e">
        <f t="shared" ref="AQ79" si="43">$BY$6/AQ78-1</f>
        <v>#N/A</v>
      </c>
      <c r="AR79" s="1" t="e">
        <f t="shared" ref="AR79" si="44">$BY$6/AR78-1</f>
        <v>#N/A</v>
      </c>
      <c r="AS79" s="1" t="e">
        <f t="shared" ref="AS79" si="45">$BY$6/AS78-1</f>
        <v>#N/A</v>
      </c>
      <c r="AT79" s="1" t="e">
        <f t="shared" ref="AT79" si="46">$BY$6/AT78-1</f>
        <v>#N/A</v>
      </c>
      <c r="AU79" s="1" t="e">
        <f t="shared" ref="AU79" si="47">$BY$6/AU78-1</f>
        <v>#N/A</v>
      </c>
      <c r="AV79" s="1" t="e">
        <f t="shared" ref="AV79" si="48">$BY$6/AV78-1</f>
        <v>#N/A</v>
      </c>
      <c r="AW79" s="1" t="e">
        <f t="shared" ref="AW79" si="49">$BY$6/AW78-1</f>
        <v>#N/A</v>
      </c>
      <c r="AX79" s="1" t="e">
        <f t="shared" ref="AX79" si="50">$BY$6/AX78-1</f>
        <v>#N/A</v>
      </c>
      <c r="AY79" s="1" t="e">
        <f t="shared" ref="AY79" si="51">$BY$6/AY78-1</f>
        <v>#N/A</v>
      </c>
      <c r="AZ79" s="1" t="e">
        <f t="shared" ref="AZ79" si="52">$BY$6/AZ78-1</f>
        <v>#N/A</v>
      </c>
      <c r="BA79" s="1" t="e">
        <f t="shared" ref="BA79" si="53">$BY$6/BA78-1</f>
        <v>#N/A</v>
      </c>
      <c r="BB79" s="1" t="e">
        <f t="shared" ref="BB79" si="54">$BY$6/BB78-1</f>
        <v>#N/A</v>
      </c>
      <c r="BC79" s="1" t="e">
        <f t="shared" ref="BC79" si="55">$BY$6/BC78-1</f>
        <v>#N/A</v>
      </c>
      <c r="BD79" s="1" t="e">
        <f t="shared" ref="BD79" si="56">$BY$6/BD78-1</f>
        <v>#N/A</v>
      </c>
      <c r="BE79" s="1" t="e">
        <f t="shared" ref="BE79" si="57">$BY$6/BE78-1</f>
        <v>#N/A</v>
      </c>
      <c r="BF79" s="1" t="e">
        <f t="shared" ref="BF79" si="58">$BY$6/BF78-1</f>
        <v>#N/A</v>
      </c>
      <c r="BG79" s="1" t="e">
        <f t="shared" ref="BG79" si="59">$BY$6/BG78-1</f>
        <v>#N/A</v>
      </c>
      <c r="BH79" s="1" t="e">
        <f t="shared" ref="BH79" si="60">$BY$6/BH78-1</f>
        <v>#N/A</v>
      </c>
      <c r="BI79" s="1" t="e">
        <f t="shared" ref="BI79" si="61">$BY$6/BI78-1</f>
        <v>#N/A</v>
      </c>
      <c r="BJ79" s="1" t="e">
        <f t="shared" ref="BJ79" si="62">$BY$6/BJ78-1</f>
        <v>#N/A</v>
      </c>
      <c r="BK79" s="1" t="e">
        <f t="shared" ref="BK79" si="63">$BY$6/BK78-1</f>
        <v>#N/A</v>
      </c>
      <c r="BL79" s="1" t="e">
        <f t="shared" ref="BL79" si="64">$BY$6/BL78-1</f>
        <v>#N/A</v>
      </c>
      <c r="BM79" s="1" t="e">
        <f t="shared" ref="BM79" si="65">$BY$6/BM78-1</f>
        <v>#N/A</v>
      </c>
      <c r="BN79" s="1" t="e">
        <f t="shared" ref="BN79" si="66">$BY$6/BN78-1</f>
        <v>#N/A</v>
      </c>
      <c r="BO79" s="1" t="e">
        <f t="shared" ref="BO79" si="67">$BY$6/BO78-1</f>
        <v>#N/A</v>
      </c>
      <c r="BP79" s="1" t="e">
        <f t="shared" ref="BP79" si="68">$BY$6/BP78-1</f>
        <v>#N/A</v>
      </c>
      <c r="BQ79" s="1" t="e">
        <f t="shared" ref="BQ79" si="69">$BY$6/BQ78-1</f>
        <v>#N/A</v>
      </c>
      <c r="BR79" s="1" t="e">
        <f t="shared" ref="BR79" si="70">$BY$6/BR78-1</f>
        <v>#N/A</v>
      </c>
      <c r="BS79" s="1" t="e">
        <f t="shared" ref="BS79" si="71">$BY$6/BS78-1</f>
        <v>#N/A</v>
      </c>
      <c r="BT79" s="1" t="e">
        <f t="shared" ref="BT79:BU79" si="72">$BY$6/BT78-1</f>
        <v>#N/A</v>
      </c>
      <c r="BU79" s="1" t="e">
        <f t="shared" si="72"/>
        <v>#N/A</v>
      </c>
      <c r="BV79" s="1" t="e">
        <f>$BY$6/BV78-1</f>
        <v>#N/A</v>
      </c>
    </row>
    <row r="80" spans="1:74" x14ac:dyDescent="0.3">
      <c r="C80" s="5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</row>
    <row r="81" spans="3:74" x14ac:dyDescent="0.3">
      <c r="C81" s="5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</row>
    <row r="82" spans="3:74" x14ac:dyDescent="0.3">
      <c r="C82" s="5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</row>
    <row r="83" spans="3:74" x14ac:dyDescent="0.3">
      <c r="C83" s="5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</row>
    <row r="84" spans="3:74" x14ac:dyDescent="0.3">
      <c r="C84" s="5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</row>
    <row r="85" spans="3:74" x14ac:dyDescent="0.3">
      <c r="C85" s="5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</row>
    <row r="86" spans="3:74" x14ac:dyDescent="0.3">
      <c r="C86" s="5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</row>
    <row r="87" spans="3:74" x14ac:dyDescent="0.3"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</row>
  </sheetData>
  <mergeCells count="1">
    <mergeCell ref="A3:BV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H12"/>
  <sheetViews>
    <sheetView rightToLeft="1" zoomScale="110" zoomScaleNormal="110" workbookViewId="0">
      <selection activeCell="D7" sqref="D7"/>
    </sheetView>
  </sheetViews>
  <sheetFormatPr defaultRowHeight="14" x14ac:dyDescent="0.3"/>
  <cols>
    <col min="3" max="3" width="13.83203125" bestFit="1" customWidth="1"/>
    <col min="4" max="7" width="10.4140625" bestFit="1" customWidth="1"/>
  </cols>
  <sheetData>
    <row r="3" spans="3:8" x14ac:dyDescent="0.3">
      <c r="C3" t="s">
        <v>100</v>
      </c>
      <c r="D3" s="8">
        <v>45210</v>
      </c>
      <c r="E3" t="s">
        <v>172</v>
      </c>
    </row>
    <row r="5" spans="3:8" x14ac:dyDescent="0.3">
      <c r="D5" s="8">
        <v>45159</v>
      </c>
      <c r="E5" s="8">
        <v>45173</v>
      </c>
      <c r="F5" s="8">
        <v>45187</v>
      </c>
      <c r="G5" s="8">
        <v>45201</v>
      </c>
      <c r="H5" t="s">
        <v>90</v>
      </c>
    </row>
    <row r="6" spans="3:8" x14ac:dyDescent="0.3">
      <c r="C6" t="s">
        <v>6</v>
      </c>
      <c r="D6" s="10" t="e">
        <f>HLOOKUP(D5,יוחננוף!$D$5:$BV$87,75,FALSE)</f>
        <v>#N/A</v>
      </c>
      <c r="E6" s="10" t="e">
        <f>HLOOKUP(E5,יוחננוף!$D$5:$BV$87,75,FALSE)</f>
        <v>#N/A</v>
      </c>
      <c r="F6" s="10" t="e">
        <f>HLOOKUP(F5,יוחננוף!$D$5:$BV$87,75,FALSE)</f>
        <v>#N/A</v>
      </c>
      <c r="G6" s="10" t="e">
        <f>HLOOKUP(G5,יוחננוף!$D$5:$BV$87,75,FALSE)</f>
        <v>#N/A</v>
      </c>
    </row>
    <row r="7" spans="3:8" x14ac:dyDescent="0.3">
      <c r="C7" t="s">
        <v>91</v>
      </c>
      <c r="D7" s="9">
        <f>HLOOKUP(D5,'רמי לוי'!$D$5:$BW$87,83,FALSE)</f>
        <v>5.6505116412957301E-2</v>
      </c>
      <c r="E7" s="9">
        <f>HLOOKUP(E5,'רמי לוי'!$D$5:$BW$87,83,FALSE)</f>
        <v>8.4912833359351847E-2</v>
      </c>
      <c r="F7" s="9">
        <f>HLOOKUP(F5,'רמי לוי'!$D$5:$BW$87,83,FALSE)</f>
        <v>7.903165857173744E-2</v>
      </c>
      <c r="G7" s="9">
        <f>HLOOKUP(G5,'רמי לוי'!$D$5:$BW$87,83,FALSE)</f>
        <v>4.7009834198970646E-2</v>
      </c>
    </row>
    <row r="8" spans="3:8" x14ac:dyDescent="0.3">
      <c r="C8" t="s">
        <v>92</v>
      </c>
      <c r="D8" s="10">
        <f>HLOOKUP(D5,ויקטורי!$D$3:$BW$85,83,FALSE)</f>
        <v>9.5628455402867463E-2</v>
      </c>
      <c r="E8" s="10">
        <f>HLOOKUP(E5,ויקטורי!$D$3:$BW$85,83,FALSE)</f>
        <v>9.8506771200733922E-2</v>
      </c>
      <c r="F8" s="10">
        <f>HLOOKUP(F5,ויקטורי!$D$3:$BW$85,83,FALSE)</f>
        <v>7.8998760859285033E-2</v>
      </c>
      <c r="G8" s="10">
        <f>HLOOKUP(G5,ויקטורי!$D$3:$BW$85,83,FALSE)</f>
        <v>7.4631672930357551E-2</v>
      </c>
    </row>
    <row r="9" spans="3:8" x14ac:dyDescent="0.3">
      <c r="C9" t="s">
        <v>93</v>
      </c>
      <c r="D9" s="10">
        <f>HLOOKUP(D5,'קרפור היפר'!$D$5:$BV$85,81,FALSE)</f>
        <v>7.8984759857767539E-2</v>
      </c>
      <c r="E9" s="10">
        <f>HLOOKUP(E5,'קרפור היפר'!$D$5:$BV$85,81,FALSE)</f>
        <v>0.10508003811690503</v>
      </c>
      <c r="F9" s="10">
        <f>HLOOKUP(F5,'קרפור היפר'!$D$5:$BV$85,81,FALSE)</f>
        <v>6.2116166958940511E-2</v>
      </c>
      <c r="G9" s="10">
        <f>HLOOKUP(G5,'קרפור היפר'!$D$5:$BV$85,81,FALSE)</f>
        <v>6.0268118176115548E-2</v>
      </c>
    </row>
    <row r="10" spans="3:8" x14ac:dyDescent="0.3">
      <c r="C10" t="s">
        <v>95</v>
      </c>
      <c r="D10" s="10">
        <f>HLOOKUP(D5,'שופרסל דיל'!D5:BW87,83,FALSE)</f>
        <v>4.3717487139500966E-2</v>
      </c>
      <c r="E10" s="10">
        <f>HLOOKUP(E5,'שופרסל דיל'!E5:BW87,83,FALSE)</f>
        <v>3.5973565762073001E-2</v>
      </c>
      <c r="F10" s="10">
        <f>HLOOKUP(F5,'שופרסל דיל'!F5:BX87,83,FALSE)</f>
        <v>3.0623439085503135E-2</v>
      </c>
      <c r="G10" s="10">
        <f>HLOOKUP(G5,'שופרסל דיל'!G5:BY87,83,FALSE)</f>
        <v>3.3492870950362352E-2</v>
      </c>
    </row>
    <row r="11" spans="3:8" x14ac:dyDescent="0.3">
      <c r="C11" t="s">
        <v>97</v>
      </c>
      <c r="D11" s="10">
        <f>HLOOKUP(D5,'שופרסל אקספרס'!D5:BW84,80,FALSE)</f>
        <v>4.6184136559209943E-2</v>
      </c>
      <c r="E11" s="10">
        <f>HLOOKUP(E5,'שופרסל אקספרס'!E5:BX84,80,FALSE)</f>
        <v>3.3042027078586722E-2</v>
      </c>
      <c r="F11" s="10">
        <f>HLOOKUP(F5,'שופרסל אקספרס'!F5:BY84,80,FALSE)</f>
        <v>2.8590613514277941E-2</v>
      </c>
      <c r="G11" s="10">
        <f>HLOOKUP(G5,'שופרסל אקספרס'!G5:BZ84,80,FALSE)</f>
        <v>4.0363848440380989E-2</v>
      </c>
    </row>
    <row r="12" spans="3:8" x14ac:dyDescent="0.3">
      <c r="C12" t="s">
        <v>89</v>
      </c>
      <c r="D12" s="9">
        <f>HLOOKUP(D5,'חצי חינם'!D3:BW84,82,FALSE)</f>
        <v>9.8950636393904556E-2</v>
      </c>
      <c r="E12" s="9">
        <f>HLOOKUP(E5,'חצי חינם'!E3:BX84,82,FALSE)</f>
        <v>0.22956382791004759</v>
      </c>
      <c r="F12" s="9">
        <f>HLOOKUP(F5,'חצי חינם'!F3:BY84,82,FALSE)</f>
        <v>0.14544618789374164</v>
      </c>
      <c r="G12" s="9">
        <f>HLOOKUP(G5,'חצי חינם'!G3:BZ84,82,FALSE)</f>
        <v>1.9952970515088486E-2</v>
      </c>
      <c r="H12" t="s">
        <v>102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S84"/>
  <sheetViews>
    <sheetView rightToLeft="1" topLeftCell="A73" workbookViewId="0">
      <selection activeCell="A81" sqref="A81"/>
    </sheetView>
  </sheetViews>
  <sheetFormatPr defaultRowHeight="14" x14ac:dyDescent="0.3"/>
  <cols>
    <col min="1" max="1" width="42.25" customWidth="1"/>
    <col min="2" max="2" width="15.9140625" style="5" customWidth="1"/>
    <col min="3" max="7" width="9.75" bestFit="1" customWidth="1"/>
    <col min="9" max="12" width="9.75" bestFit="1" customWidth="1"/>
    <col min="13" max="14" width="10.4140625" bestFit="1" customWidth="1"/>
    <col min="16" max="20" width="10.4140625" bestFit="1" customWidth="1"/>
    <col min="21" max="21" width="10.4140625" customWidth="1"/>
    <col min="23" max="23" width="9.75" bestFit="1" customWidth="1"/>
    <col min="24" max="24" width="9.75" style="8" bestFit="1" customWidth="1"/>
    <col min="25" max="27" width="9.75" bestFit="1" customWidth="1"/>
    <col min="29" max="33" width="9.75" bestFit="1" customWidth="1"/>
    <col min="35" max="39" width="9.75" bestFit="1" customWidth="1"/>
    <col min="41" max="45" width="9.75" bestFit="1" customWidth="1"/>
  </cols>
  <sheetData>
    <row r="1" spans="1:45" x14ac:dyDescent="0.3">
      <c r="C1" s="38" t="s">
        <v>89</v>
      </c>
      <c r="D1" s="38"/>
      <c r="E1" s="38"/>
      <c r="F1" s="38"/>
      <c r="G1" s="38"/>
      <c r="I1" s="38" t="s">
        <v>97</v>
      </c>
      <c r="J1" s="38"/>
      <c r="K1" s="38"/>
      <c r="L1" s="38"/>
      <c r="M1" s="38"/>
      <c r="N1" s="32"/>
      <c r="P1" s="38" t="s">
        <v>95</v>
      </c>
      <c r="Q1" s="38"/>
      <c r="R1" s="38"/>
      <c r="S1" s="38"/>
      <c r="T1" s="38"/>
      <c r="U1" s="32"/>
      <c r="W1" s="38" t="s">
        <v>93</v>
      </c>
      <c r="X1" s="38"/>
      <c r="Y1" s="38"/>
      <c r="Z1" s="38"/>
      <c r="AA1" s="38"/>
      <c r="AC1" s="38" t="s">
        <v>92</v>
      </c>
      <c r="AD1" s="38"/>
      <c r="AE1" s="38"/>
      <c r="AF1" s="38"/>
      <c r="AG1" s="38"/>
      <c r="AI1" s="38" t="s">
        <v>91</v>
      </c>
      <c r="AJ1" s="38"/>
      <c r="AK1" s="38"/>
      <c r="AL1" s="38"/>
      <c r="AM1" s="38"/>
      <c r="AO1" s="38" t="s">
        <v>6</v>
      </c>
      <c r="AP1" s="38"/>
      <c r="AQ1" s="38"/>
      <c r="AR1" s="38"/>
      <c r="AS1" s="38"/>
    </row>
    <row r="2" spans="1:45" x14ac:dyDescent="0.3">
      <c r="C2" t="s">
        <v>104</v>
      </c>
    </row>
    <row r="3" spans="1:45" ht="14.5" x14ac:dyDescent="0.35">
      <c r="A3" s="18" t="s">
        <v>4</v>
      </c>
      <c r="B3" s="5" t="s">
        <v>5</v>
      </c>
      <c r="C3" s="8">
        <v>45159</v>
      </c>
      <c r="D3" s="8">
        <v>45173</v>
      </c>
      <c r="E3" s="8">
        <v>45187</v>
      </c>
      <c r="F3" s="8">
        <v>45201</v>
      </c>
      <c r="G3" s="8">
        <v>45208</v>
      </c>
      <c r="I3" s="8">
        <v>45159</v>
      </c>
      <c r="J3" s="8">
        <v>45173</v>
      </c>
      <c r="K3" s="8">
        <v>45187</v>
      </c>
      <c r="L3" s="8">
        <v>45201</v>
      </c>
      <c r="M3" s="8">
        <v>45208</v>
      </c>
      <c r="N3" s="8">
        <v>45210</v>
      </c>
      <c r="P3" s="8">
        <v>45159</v>
      </c>
      <c r="Q3" s="8">
        <v>45173</v>
      </c>
      <c r="R3" s="8">
        <v>45187</v>
      </c>
      <c r="S3" s="8">
        <v>45201</v>
      </c>
      <c r="T3" s="8">
        <v>45208</v>
      </c>
      <c r="U3" s="8">
        <v>45210</v>
      </c>
      <c r="W3" s="8">
        <v>45159</v>
      </c>
      <c r="X3" s="8">
        <v>45173</v>
      </c>
      <c r="Y3" s="8">
        <v>45187</v>
      </c>
      <c r="Z3" s="8">
        <v>45201</v>
      </c>
      <c r="AA3" s="8">
        <v>45208</v>
      </c>
      <c r="AC3" s="8">
        <v>45159</v>
      </c>
      <c r="AD3" s="8">
        <v>45173</v>
      </c>
      <c r="AE3" s="8">
        <v>45187</v>
      </c>
      <c r="AF3" s="8">
        <v>45201</v>
      </c>
      <c r="AG3" s="8">
        <v>45208</v>
      </c>
      <c r="AI3" s="8">
        <v>45159</v>
      </c>
      <c r="AJ3" s="8">
        <v>45173</v>
      </c>
      <c r="AK3" s="8">
        <v>45187</v>
      </c>
      <c r="AL3" s="8">
        <v>45201</v>
      </c>
      <c r="AM3" s="8">
        <v>45208</v>
      </c>
      <c r="AO3" s="8">
        <v>45159</v>
      </c>
      <c r="AP3" s="8">
        <v>45173</v>
      </c>
      <c r="AQ3" s="8">
        <v>45187</v>
      </c>
      <c r="AR3" s="8">
        <v>45201</v>
      </c>
      <c r="AS3" s="8">
        <v>45208</v>
      </c>
    </row>
    <row r="4" spans="1:45" x14ac:dyDescent="0.3">
      <c r="A4" s="1" t="s">
        <v>7</v>
      </c>
      <c r="B4" s="5">
        <v>7290000060880</v>
      </c>
      <c r="C4" s="22">
        <f>VLOOKUP($A4,'חצי חינם'!$B$3:$BW$85,23,FALSE)</f>
        <v>5</v>
      </c>
      <c r="D4" s="22">
        <f>VLOOKUP($A4,'חצי חינם'!$B$3:$BW$85,37,FALSE)</f>
        <v>5</v>
      </c>
      <c r="E4" s="22">
        <f>VLOOKUP($A4,'חצי חינם'!$B$3:$BW$85,51,FALSE)</f>
        <v>6.7</v>
      </c>
      <c r="F4" s="22">
        <f>VLOOKUP($A4,'חצי חינם'!$B$3:$BW$85,65,FALSE)</f>
        <v>6.7</v>
      </c>
      <c r="G4" s="22">
        <f>VLOOKUP($A4,'חצי חינם'!$B$3:$BW$85,72,FALSE)</f>
        <v>6.7</v>
      </c>
      <c r="I4" s="22">
        <f>VLOOKUP($A4,'שופרסל אקספרס'!$B$3:$BW$85,23,FALSE)</f>
        <v>7.3</v>
      </c>
      <c r="J4" s="22">
        <f>VLOOKUP($A4,'שופרסל אקספרס'!$B$3:$BW$85,37,FALSE)</f>
        <v>7.3</v>
      </c>
      <c r="K4" s="22">
        <f>VLOOKUP($A4,'שופרסל אקספרס'!$B$3:$BW$85,51,FALSE)</f>
        <v>7.3</v>
      </c>
      <c r="L4" s="22">
        <f>VLOOKUP($A4,'שופרסל אקספרס'!$B$3:$BW$85,65,FALSE)</f>
        <v>6.75</v>
      </c>
      <c r="M4" s="22">
        <f>VLOOKUP($A4,'שופרסל אקספרס'!$B$3:$BW$85,72,FALSE)</f>
        <v>6.75</v>
      </c>
      <c r="N4" s="22">
        <f>VLOOKUP($A4,'שופרסל אקספרס'!$B$3:$BW$85,74,FALSE)</f>
        <v>6.75</v>
      </c>
      <c r="O4" s="29"/>
      <c r="P4" s="22">
        <f>VLOOKUP($A4,'שופרסל דיל'!$B$3:$BW$85,23,FALSE)</f>
        <v>6.17</v>
      </c>
      <c r="Q4" s="22">
        <f>VLOOKUP($A4,'שופרסל דיל'!$B$3:$BW$85,37,FALSE)</f>
        <v>6.17</v>
      </c>
      <c r="R4" s="22">
        <f>VLOOKUP($A4,'שופרסל דיל'!$B$3:$BW$85,51,FALSE)</f>
        <v>6.17</v>
      </c>
      <c r="S4" s="22">
        <f>VLOOKUP($A4,'שופרסל דיל'!$B$3:$BW$85,65,FALSE)</f>
        <v>6.17</v>
      </c>
      <c r="T4" s="22">
        <f>VLOOKUP($A4,'שופרסל דיל'!$B$3:$BW$85,72,FALSE)</f>
        <v>6.17</v>
      </c>
      <c r="U4" s="22">
        <f>VLOOKUP($A4,'שופרסל דיל'!$B$3:$BW$85,74,FALSE)</f>
        <v>6.17</v>
      </c>
      <c r="V4" s="22"/>
      <c r="W4" s="33">
        <f>VLOOKUP($A4,'קרפור היפר'!$B$4:$BV$85,22,FALSE)</f>
        <v>5</v>
      </c>
      <c r="X4" s="33">
        <f>VLOOKUP($A4,'קרפור היפר'!$B$3:$BV$85,36,FALSE)</f>
        <v>5</v>
      </c>
      <c r="Y4" s="33">
        <f>VLOOKUP($A4,'קרפור היפר'!$B$3:$BV$85,50,FALSE)</f>
        <v>5.9</v>
      </c>
      <c r="Z4" s="33">
        <f>VLOOKUP($A4,'קרפור היפר'!$B$3:$BV$85,64,FALSE)</f>
        <v>5</v>
      </c>
      <c r="AA4" s="33">
        <f>VLOOKUP($A4,'קרפור היפר'!$B$3:$BV$85,71,FALSE)</f>
        <v>5.9</v>
      </c>
      <c r="AC4" s="22">
        <f>VLOOKUP($A4,ויקטורי!$B$3:$BW$85,23,FALSE)</f>
        <v>5.63</v>
      </c>
      <c r="AD4" s="22">
        <f>VLOOKUP($A4,ויקטורי!$B$3:$BW$85,37,FALSE)</f>
        <v>5.3798529411764999</v>
      </c>
      <c r="AE4" s="22">
        <f>VLOOKUP($A4,ויקטורי!$B$3:$BW$85,51,FALSE)</f>
        <v>5.66</v>
      </c>
      <c r="AF4" s="22">
        <f>VLOOKUP($A4,ויקטורי!$B$3:$BW$85,65,FALSE)</f>
        <v>5.66</v>
      </c>
      <c r="AG4" s="22">
        <f>VLOOKUP($A4,ויקטורי!$B$3:$BW$85,72,FALSE)</f>
        <v>5.7281818181817998</v>
      </c>
      <c r="AI4" s="22">
        <f>VLOOKUP($A4, 'רמי לוי'!$B$3:$BW$87,23,FALSE)</f>
        <v>4.9000000000000004</v>
      </c>
      <c r="AJ4" s="22">
        <f>VLOOKUP($A4, 'רמי לוי'!$B$3:$BW$87,37,FALSE)</f>
        <v>4.7727272727273</v>
      </c>
      <c r="AK4" s="22">
        <f>VLOOKUP($A4, 'רמי לוי'!$B$3:$BW$87,51,FALSE)</f>
        <v>4.7727272727273</v>
      </c>
      <c r="AL4" s="22">
        <f>VLOOKUP($A4, 'רמי לוי'!$B$3:$BW$87,65,FALSE)</f>
        <v>4.7750000000000004</v>
      </c>
      <c r="AM4" s="22">
        <f>VLOOKUP($A4, 'רמי לוי'!$B$3:$BW$87,72,FALSE)</f>
        <v>4.9000000000000004</v>
      </c>
      <c r="AO4" s="22" t="e">
        <f>VLOOKUP($A4, יוחננוף!$B$3:$BV$87,23,FALSE)</f>
        <v>#N/A</v>
      </c>
      <c r="AP4" s="22" t="e">
        <f>VLOOKUP($A4, יוחננוף!$B$3:$BV$87,37,FALSE)</f>
        <v>#N/A</v>
      </c>
      <c r="AQ4" s="22" t="e">
        <f>VLOOKUP($A4, יוחננוף!$B$3:$BV$87,51,FALSE)</f>
        <v>#N/A</v>
      </c>
      <c r="AR4" s="22" t="e">
        <f>VLOOKUP($A4, יוחננוף!$B$3:$BV$87,65,FALSE)</f>
        <v>#N/A</v>
      </c>
      <c r="AS4" s="22" t="e">
        <f>VLOOKUP($A4, יוחננוף!$B$3:$BV$87,72,FALSE)</f>
        <v>#N/A</v>
      </c>
    </row>
    <row r="5" spans="1:45" x14ac:dyDescent="0.3">
      <c r="A5" s="1" t="s">
        <v>8</v>
      </c>
      <c r="B5" s="5">
        <v>7290000060781</v>
      </c>
      <c r="C5" s="22">
        <f>VLOOKUP($A5,'חצי חינם'!$B$3:$BW$85,23,FALSE)</f>
        <v>5</v>
      </c>
      <c r="D5" s="22">
        <f>VLOOKUP($A5,'חצי חינם'!$B$3:$BW$85,37,FALSE)</f>
        <v>5</v>
      </c>
      <c r="E5" s="22">
        <f>VLOOKUP($A5,'חצי חינם'!$B$3:$BW$85,51,FALSE)</f>
        <v>6.7</v>
      </c>
      <c r="F5" s="22">
        <f>VLOOKUP($A5,'חצי חינם'!$B$3:$BW$85,65,FALSE)</f>
        <v>6.7</v>
      </c>
      <c r="G5" s="22">
        <f>VLOOKUP($A5,'חצי חינם'!$B$3:$BW$85,72,FALSE)</f>
        <v>6.7</v>
      </c>
      <c r="I5" s="22">
        <f>VLOOKUP($A5,'שופרסל אקספרס'!$B$3:$BW$85,23,FALSE)</f>
        <v>7.3</v>
      </c>
      <c r="J5" s="22">
        <f>VLOOKUP($A5,'שופרסל אקספרס'!$B$3:$BW$85,37,FALSE)</f>
        <v>7.3</v>
      </c>
      <c r="K5" s="22">
        <f>VLOOKUP($A5,'שופרסל אקספרס'!$B$3:$BW$85,51,FALSE)</f>
        <v>7.3</v>
      </c>
      <c r="L5" s="22">
        <f>VLOOKUP($A5,'שופרסל אקספרס'!$B$3:$BW$85,65,FALSE)</f>
        <v>6.75</v>
      </c>
      <c r="M5" s="22">
        <f>VLOOKUP($A5,'שופרסל אקספרס'!$B$3:$BW$85,72,FALSE)</f>
        <v>6.75</v>
      </c>
      <c r="N5" s="22">
        <f>VLOOKUP($A5,'שופרסל אקספרס'!$B$3:$BW$85,74,FALSE)</f>
        <v>6.75</v>
      </c>
      <c r="O5" s="29"/>
      <c r="P5" s="22">
        <f>VLOOKUP($A5,'שופרסל דיל'!$B$3:$BW$85,23,FALSE)</f>
        <v>6.17</v>
      </c>
      <c r="Q5" s="22">
        <f>VLOOKUP($A5,'שופרסל דיל'!$B$3:$BW$85,37,FALSE)</f>
        <v>6.17</v>
      </c>
      <c r="R5" s="22">
        <f>VLOOKUP($A5,'שופרסל דיל'!$B$3:$BW$85,51,FALSE)</f>
        <v>6.17</v>
      </c>
      <c r="S5" s="22">
        <f>VLOOKUP($A5,'שופרסל דיל'!$B$3:$BW$85,65,FALSE)</f>
        <v>6.17</v>
      </c>
      <c r="T5" s="22">
        <f>VLOOKUP($A5,'שופרסל דיל'!$B$3:$BW$85,72,FALSE)</f>
        <v>6.17</v>
      </c>
      <c r="U5" s="22">
        <f>VLOOKUP($A5,'שופרסל דיל'!$B$3:$BW$85,74,FALSE)</f>
        <v>6.17</v>
      </c>
      <c r="V5" s="22"/>
      <c r="W5" s="33">
        <f>VLOOKUP($A5,'קרפור היפר'!$B$4:$BV$85,22,FALSE)</f>
        <v>5</v>
      </c>
      <c r="X5" s="33">
        <f>VLOOKUP($A5,'קרפור היפר'!$B$3:$BV$85,36,FALSE)</f>
        <v>5</v>
      </c>
      <c r="Y5" s="33">
        <f>VLOOKUP($A5,'קרפור היפר'!$B$3:$BV$85,50,FALSE)</f>
        <v>5.9</v>
      </c>
      <c r="Z5" s="33">
        <f>VLOOKUP($A5,'קרפור היפר'!$B$3:$BV$85,64,FALSE)</f>
        <v>5</v>
      </c>
      <c r="AA5" s="33">
        <f>VLOOKUP($A5,'קרפור היפר'!$B$3:$BV$85,71,FALSE)</f>
        <v>5.9</v>
      </c>
      <c r="AC5" s="22">
        <f>VLOOKUP($A5,ויקטורי!$B$3:$BW$85,23,FALSE)</f>
        <v>5.62</v>
      </c>
      <c r="AD5" s="22">
        <f>VLOOKUP($A5,ויקטורי!$B$3:$BW$85,37,FALSE)</f>
        <v>5.6852941176470999</v>
      </c>
      <c r="AE5" s="22">
        <f>VLOOKUP($A5,ויקטורי!$B$3:$BW$85,51,FALSE)</f>
        <v>5.66</v>
      </c>
      <c r="AF5" s="22">
        <f>VLOOKUP($A5,ויקטורי!$B$3:$BW$85,65,FALSE)</f>
        <v>5.66</v>
      </c>
      <c r="AG5" s="22">
        <f>VLOOKUP($A5,ויקטורי!$B$3:$BW$85,72,FALSE)</f>
        <v>5.7428358208955004</v>
      </c>
      <c r="AI5" s="22">
        <f>VLOOKUP($A5, 'רמי לוי'!$B$3:$BW$87,23,FALSE)</f>
        <v>4.87</v>
      </c>
      <c r="AJ5" s="22">
        <f>VLOOKUP($A5, 'רמי לוי'!$B$3:$BW$87,37,FALSE)</f>
        <v>4.7465454545455001</v>
      </c>
      <c r="AK5" s="22">
        <f>VLOOKUP($A5, 'רמי לוי'!$B$3:$BW$87,51,FALSE)</f>
        <v>4.7465454545455001</v>
      </c>
      <c r="AL5" s="22">
        <f>VLOOKUP($A5, 'רמי לוי'!$B$3:$BW$87,65,FALSE)</f>
        <v>4.7487500000000002</v>
      </c>
      <c r="AM5" s="22">
        <f>VLOOKUP($A5, 'רמי לוי'!$B$3:$BW$87,72,FALSE)</f>
        <v>4.87</v>
      </c>
      <c r="AO5" s="22" t="e">
        <f>VLOOKUP($A5, יוחננוף!$B$3:$BV$87,23,FALSE)</f>
        <v>#N/A</v>
      </c>
      <c r="AP5" s="22" t="e">
        <f>VLOOKUP($A5, יוחננוף!$B$3:$BV$87,37,FALSE)</f>
        <v>#N/A</v>
      </c>
      <c r="AQ5" s="22" t="e">
        <f>VLOOKUP($A5, יוחננוף!$B$3:$BV$87,51,FALSE)</f>
        <v>#N/A</v>
      </c>
      <c r="AR5" s="22" t="e">
        <f>VLOOKUP($A5, יוחננוף!$B$3:$BV$87,65,FALSE)</f>
        <v>#N/A</v>
      </c>
      <c r="AS5" s="22" t="e">
        <f>VLOOKUP($A5, יוחננוף!$B$3:$BV$87,72,FALSE)</f>
        <v>#N/A</v>
      </c>
    </row>
    <row r="6" spans="1:45" x14ac:dyDescent="0.3">
      <c r="A6" s="1" t="s">
        <v>9</v>
      </c>
      <c r="B6" s="5">
        <v>7290107871990</v>
      </c>
      <c r="C6" s="22">
        <f>VLOOKUP($A6,'חצי חינם'!$B$3:$BW$85,23,FALSE)</f>
        <v>5</v>
      </c>
      <c r="D6" s="22">
        <f>VLOOKUP($A6,'חצי חינם'!$B$3:$BW$85,37,FALSE)</f>
        <v>5</v>
      </c>
      <c r="E6" s="22">
        <f>VLOOKUP($A6,'חצי חינם'!$B$3:$BW$85,51,FALSE)</f>
        <v>6.7</v>
      </c>
      <c r="F6" s="22">
        <f>VLOOKUP($A6,'חצי חינם'!$B$3:$BW$85,65,FALSE)</f>
        <v>6.7</v>
      </c>
      <c r="G6" s="22">
        <f>VLOOKUP($A6,'חצי חינם'!$B$3:$BW$85,72,FALSE)</f>
        <v>6.7</v>
      </c>
      <c r="I6" s="22">
        <f>VLOOKUP($A6,'שופרסל אקספרס'!$B$3:$BW$85,23,FALSE)</f>
        <v>7.3</v>
      </c>
      <c r="J6" s="22">
        <f>VLOOKUP($A6,'שופרסל אקספרס'!$B$3:$BW$85,37,FALSE)</f>
        <v>7.3</v>
      </c>
      <c r="K6" s="22">
        <f>VLOOKUP($A6,'שופרסל אקספרס'!$B$3:$BW$85,51,FALSE)</f>
        <v>7.3</v>
      </c>
      <c r="L6" s="22">
        <f>VLOOKUP($A6,'שופרסל אקספרס'!$B$3:$BW$85,65,FALSE)</f>
        <v>6.75</v>
      </c>
      <c r="M6" s="22">
        <f>VLOOKUP($A6,'שופרסל אקספרס'!$B$3:$BW$85,72,FALSE)</f>
        <v>6.75</v>
      </c>
      <c r="N6" s="22">
        <f>VLOOKUP($A6,'שופרסל אקספרס'!$B$3:$BW$85,74,FALSE)</f>
        <v>6.75</v>
      </c>
      <c r="O6" s="29"/>
      <c r="P6" s="22">
        <f>VLOOKUP($A6,'שופרסל דיל'!$B$3:$BW$85,23,FALSE)</f>
        <v>6.17</v>
      </c>
      <c r="Q6" s="22">
        <f>VLOOKUP($A6,'שופרסל דיל'!$B$3:$BW$85,37,FALSE)</f>
        <v>6.17</v>
      </c>
      <c r="R6" s="22">
        <f>VLOOKUP($A6,'שופרסל דיל'!$B$3:$BW$85,51,FALSE)</f>
        <v>6.17</v>
      </c>
      <c r="S6" s="22">
        <f>VLOOKUP($A6,'שופרסל דיל'!$B$3:$BW$85,65,FALSE)</f>
        <v>6.17</v>
      </c>
      <c r="T6" s="22">
        <f>VLOOKUP($A6,'שופרסל דיל'!$B$3:$BW$85,72,FALSE)</f>
        <v>6.17</v>
      </c>
      <c r="U6" s="22">
        <f>VLOOKUP($A6,'שופרסל דיל'!$B$3:$BW$85,74,FALSE)</f>
        <v>6.17</v>
      </c>
      <c r="V6" s="22"/>
      <c r="W6" s="33">
        <f>VLOOKUP($A6,'קרפור היפר'!$B$4:$BV$85,22,FALSE)</f>
        <v>5</v>
      </c>
      <c r="X6" s="33">
        <f>VLOOKUP($A6,'קרפור היפר'!$B$3:$BV$85,36,FALSE)</f>
        <v>5</v>
      </c>
      <c r="Y6" s="33">
        <f>VLOOKUP($A6,'קרפור היפר'!$B$3:$BV$85,50,FALSE)</f>
        <v>5.9</v>
      </c>
      <c r="Z6" s="33">
        <f>VLOOKUP($A6,'קרפור היפר'!$B$3:$BV$85,64,FALSE)</f>
        <v>5</v>
      </c>
      <c r="AA6" s="33">
        <f>VLOOKUP($A6,'קרפור היפר'!$B$3:$BV$85,71,FALSE)</f>
        <v>5.9</v>
      </c>
      <c r="AC6" s="22">
        <f>VLOOKUP($A6,ויקטורי!$B$3:$BW$85,23,FALSE)</f>
        <v>5.63</v>
      </c>
      <c r="AD6" s="22">
        <f>VLOOKUP($A6,ויקטורי!$B$3:$BW$85,37,FALSE)</f>
        <v>5.6852941176470999</v>
      </c>
      <c r="AE6" s="22">
        <f>VLOOKUP($A6,ויקטורי!$B$3:$BW$85,51,FALSE)</f>
        <v>5.66</v>
      </c>
      <c r="AF6" s="22">
        <f>VLOOKUP($A6,ויקטורי!$B$3:$BW$85,65,FALSE)</f>
        <v>5.67</v>
      </c>
      <c r="AG6" s="22">
        <f>VLOOKUP($A6,ויקטורי!$B$3:$BW$85,72,FALSE)</f>
        <v>5.7428358208955004</v>
      </c>
      <c r="AI6" s="22">
        <f>VLOOKUP($A6, 'רמי לוי'!$B$3:$BW$87,23,FALSE)</f>
        <v>4.9000000000000004</v>
      </c>
      <c r="AJ6" s="22">
        <f>VLOOKUP($A6, 'רמי לוי'!$B$3:$BW$87,37,FALSE)</f>
        <v>4.7727272727273</v>
      </c>
      <c r="AK6" s="22">
        <f>VLOOKUP($A6, 'רמי לוי'!$B$3:$BW$87,51,FALSE)</f>
        <v>4.7727272727273</v>
      </c>
      <c r="AL6" s="22">
        <f>VLOOKUP($A6, 'רמי לוי'!$B$3:$BW$87,65,FALSE)</f>
        <v>4.7750000000000004</v>
      </c>
      <c r="AM6" s="22">
        <f>VLOOKUP($A6, 'רמי לוי'!$B$3:$BW$87,72,FALSE)</f>
        <v>4.9000000000000004</v>
      </c>
      <c r="AO6" s="22">
        <f>VLOOKUP($A6, יוחננוף!$B$3:$BV$87,23,FALSE)</f>
        <v>3.9</v>
      </c>
      <c r="AP6" s="22">
        <f>VLOOKUP($A6, יוחננוף!$B$3:$BV$87,37,FALSE)</f>
        <v>1.9</v>
      </c>
      <c r="AQ6" s="22">
        <f>VLOOKUP($A6, יוחננוף!$B$3:$BV$87,51,FALSE)</f>
        <v>1.9</v>
      </c>
      <c r="AR6" s="22">
        <f>VLOOKUP($A6, יוחננוף!$B$3:$BV$87,65,FALSE)</f>
        <v>1.9</v>
      </c>
      <c r="AS6" s="22">
        <f>VLOOKUP($A6, יוחננוף!$B$3:$BV$87,72,FALSE)</f>
        <v>5.9</v>
      </c>
    </row>
    <row r="7" spans="1:45" x14ac:dyDescent="0.3">
      <c r="A7" s="1" t="s">
        <v>10</v>
      </c>
      <c r="B7" s="5">
        <v>8076802085738</v>
      </c>
      <c r="C7" s="22">
        <f>VLOOKUP($A7,'חצי חינם'!$B$3:$BW$85,23,FALSE)</f>
        <v>7.9</v>
      </c>
      <c r="D7" s="22">
        <f>VLOOKUP($A7,'חצי חינם'!$B$3:$BW$85,37,FALSE)</f>
        <v>7.9</v>
      </c>
      <c r="E7" s="22">
        <f>VLOOKUP($A7,'חצי חינם'!$B$3:$BW$85,51,FALSE)</f>
        <v>7.9</v>
      </c>
      <c r="F7" s="22">
        <f>VLOOKUP($A7,'חצי חינם'!$B$3:$BW$85,65,FALSE)</f>
        <v>7.9</v>
      </c>
      <c r="G7" s="22">
        <f>VLOOKUP($A7,'חצי חינם'!$B$3:$BW$85,72,FALSE)</f>
        <v>7.9</v>
      </c>
      <c r="I7" s="22">
        <f>VLOOKUP($A7,'שופרסל אקספרס'!$B$3:$BW$85,23,FALSE)</f>
        <v>8.9</v>
      </c>
      <c r="J7" s="22">
        <f>VLOOKUP($A7,'שופרסל אקספרס'!$B$3:$BW$85,37,FALSE)</f>
        <v>8.9</v>
      </c>
      <c r="K7" s="22">
        <f>VLOOKUP($A7,'שופרסל אקספרס'!$B$3:$BW$85,51,FALSE)</f>
        <v>8.9</v>
      </c>
      <c r="L7" s="22">
        <f>VLOOKUP($A7,'שופרסל אקספרס'!$B$3:$BW$85,65,FALSE)</f>
        <v>8.9</v>
      </c>
      <c r="M7" s="22">
        <f>VLOOKUP($A7,'שופרסל אקספרס'!$B$3:$BW$85,72,FALSE)</f>
        <v>8.9</v>
      </c>
      <c r="N7" s="22">
        <f>VLOOKUP($A7,'שופרסל אקספרס'!$B$3:$BW$85,74,FALSE)</f>
        <v>8.9</v>
      </c>
      <c r="O7" s="29"/>
      <c r="P7" s="22">
        <f>VLOOKUP($A7,'שופרסל דיל'!$B$3:$BW$85,23,FALSE)</f>
        <v>7.9</v>
      </c>
      <c r="Q7" s="22">
        <f>VLOOKUP($A7,'שופרסל דיל'!$B$3:$BW$85,37,FALSE)</f>
        <v>7.9</v>
      </c>
      <c r="R7" s="22">
        <f>VLOOKUP($A7,'שופרסל דיל'!$B$3:$BW$85,51,FALSE)</f>
        <v>7.9</v>
      </c>
      <c r="S7" s="22">
        <f>VLOOKUP($A7,'שופרסל דיל'!$B$3:$BW$85,65,FALSE)</f>
        <v>7.9</v>
      </c>
      <c r="T7" s="22">
        <f>VLOOKUP($A7,'שופרסל דיל'!$B$3:$BW$85,72,FALSE)</f>
        <v>7.9</v>
      </c>
      <c r="U7" s="22">
        <f>VLOOKUP($A7,'שופרסל דיל'!$B$3:$BW$85,74,FALSE)</f>
        <v>7.9</v>
      </c>
      <c r="V7" s="22"/>
      <c r="W7" s="33">
        <f>VLOOKUP($A7,'קרפור היפר'!$B$4:$BV$85,22,FALSE)</f>
        <v>7.9</v>
      </c>
      <c r="X7" s="33">
        <f>VLOOKUP($A7,'קרפור היפר'!$B$3:$BV$85,36,FALSE)</f>
        <v>7.9</v>
      </c>
      <c r="Y7" s="33">
        <f>VLOOKUP($A7,'קרפור היפר'!$B$3:$BV$85,50,FALSE)</f>
        <v>7.9</v>
      </c>
      <c r="Z7" s="33">
        <f>VLOOKUP($A7,'קרפור היפר'!$B$3:$BV$85,64,FALSE)</f>
        <v>7.9</v>
      </c>
      <c r="AA7" s="33">
        <f>VLOOKUP($A7,'קרפור היפר'!$B$3:$BV$85,71,FALSE)</f>
        <v>7.9</v>
      </c>
      <c r="AC7" s="22">
        <f>VLOOKUP($A7,ויקטורי!$B$3:$BW$85,23,FALSE)</f>
        <v>8.2172131147541005</v>
      </c>
      <c r="AD7" s="22">
        <f>VLOOKUP($A7,ויקטורי!$B$3:$BW$85,37,FALSE)</f>
        <v>8.26</v>
      </c>
      <c r="AE7" s="22">
        <f>VLOOKUP($A7,ויקטורי!$B$3:$BW$85,51,FALSE)</f>
        <v>8.2899999999999991</v>
      </c>
      <c r="AF7" s="22">
        <f>VLOOKUP($A7,ויקטורי!$B$3:$BW$85,65,FALSE)</f>
        <v>8.2899999999999991</v>
      </c>
      <c r="AG7" s="22">
        <f>VLOOKUP($A7,ויקטורי!$B$3:$BW$85,72,FALSE)</f>
        <v>8.2799999999999994</v>
      </c>
      <c r="AI7" s="22">
        <f>VLOOKUP($A7, 'רמי לוי'!$B$3:$BW$87,23,FALSE)</f>
        <v>7.7462962962962996</v>
      </c>
      <c r="AJ7" s="22">
        <f>VLOOKUP($A7, 'רמי לוי'!$B$3:$BW$87,37,FALSE)</f>
        <v>7.5264150943396002</v>
      </c>
      <c r="AK7" s="22">
        <f>VLOOKUP($A7, 'רמי לוי'!$B$3:$BW$87,51,FALSE)</f>
        <v>7.4716981132075002</v>
      </c>
      <c r="AL7" s="22">
        <f>VLOOKUP($A7, 'רמי לוי'!$B$3:$BW$87,65,FALSE)</f>
        <v>7.4777777777778001</v>
      </c>
      <c r="AM7" s="22">
        <f>VLOOKUP($A7, 'רמי לוי'!$B$3:$BW$87,72,FALSE)</f>
        <v>7.8</v>
      </c>
      <c r="AO7" s="22">
        <f>VLOOKUP($A7, יוחננוף!$B$3:$BV$87,23,FALSE)</f>
        <v>7.9</v>
      </c>
      <c r="AP7" s="22">
        <f>VLOOKUP($A7, יוחננוף!$B$3:$BV$87,37,FALSE)</f>
        <v>7.9</v>
      </c>
      <c r="AQ7" s="22">
        <f>VLOOKUP($A7, יוחננוף!$B$3:$BV$87,51,FALSE)</f>
        <v>7.9</v>
      </c>
      <c r="AR7" s="22">
        <f>VLOOKUP($A7, יוחננוף!$B$3:$BV$87,65,FALSE)</f>
        <v>7.9</v>
      </c>
      <c r="AS7" s="22">
        <f>VLOOKUP($A7, יוחננוף!$B$3:$BV$87,72,FALSE)</f>
        <v>7.9</v>
      </c>
    </row>
    <row r="8" spans="1:45" x14ac:dyDescent="0.3">
      <c r="A8" s="1" t="s">
        <v>11</v>
      </c>
      <c r="B8" s="5">
        <v>8076800195057</v>
      </c>
      <c r="C8" s="22">
        <f>VLOOKUP($A8,'חצי חינם'!$B$3:$BW$85,23,FALSE)</f>
        <v>7.9</v>
      </c>
      <c r="D8" s="22">
        <f>VLOOKUP($A8,'חצי חינם'!$B$3:$BW$85,37,FALSE)</f>
        <v>7.9</v>
      </c>
      <c r="E8" s="22">
        <f>VLOOKUP($A8,'חצי חינם'!$B$3:$BW$85,51,FALSE)</f>
        <v>7.9</v>
      </c>
      <c r="F8" s="22">
        <f>VLOOKUP($A8,'חצי חינם'!$B$3:$BW$85,65,FALSE)</f>
        <v>7.9</v>
      </c>
      <c r="G8" s="22">
        <f>VLOOKUP($A8,'חצי חינם'!$B$3:$BW$85,72,FALSE)</f>
        <v>7.9</v>
      </c>
      <c r="I8" s="22">
        <f>VLOOKUP($A8,'שופרסל אקספרס'!$B$3:$BW$85,23,FALSE)</f>
        <v>8.9</v>
      </c>
      <c r="J8" s="22">
        <f>VLOOKUP($A8,'שופרסל אקספרס'!$B$3:$BW$85,37,FALSE)</f>
        <v>8.9</v>
      </c>
      <c r="K8" s="22">
        <f>VLOOKUP($A8,'שופרסל אקספרס'!$B$3:$BW$85,51,FALSE)</f>
        <v>8.9</v>
      </c>
      <c r="L8" s="22">
        <f>VLOOKUP($A8,'שופרסל אקספרס'!$B$3:$BW$85,65,FALSE)</f>
        <v>8.9</v>
      </c>
      <c r="M8" s="22">
        <f>VLOOKUP($A8,'שופרסל אקספרס'!$B$3:$BW$85,72,FALSE)</f>
        <v>8.9</v>
      </c>
      <c r="N8" s="22">
        <f>VLOOKUP($A8,'שופרסל אקספרס'!$B$3:$BW$85,74,FALSE)</f>
        <v>8.9</v>
      </c>
      <c r="O8" s="29"/>
      <c r="P8" s="22">
        <f>VLOOKUP($A8,'שופרסל דיל'!$B$3:$BW$85,23,FALSE)</f>
        <v>7.9</v>
      </c>
      <c r="Q8" s="22">
        <f>VLOOKUP($A8,'שופרסל דיל'!$B$3:$BW$85,37,FALSE)</f>
        <v>7.9</v>
      </c>
      <c r="R8" s="22">
        <f>VLOOKUP($A8,'שופרסל דיל'!$B$3:$BW$85,51,FALSE)</f>
        <v>7.9</v>
      </c>
      <c r="S8" s="22">
        <f>VLOOKUP($A8,'שופרסל דיל'!$B$3:$BW$85,65,FALSE)</f>
        <v>7.9</v>
      </c>
      <c r="T8" s="22">
        <f>VLOOKUP($A8,'שופרסל דיל'!$B$3:$BW$85,72,FALSE)</f>
        <v>7.9</v>
      </c>
      <c r="U8" s="22">
        <f>VLOOKUP($A8,'שופרסל דיל'!$B$3:$BW$85,74,FALSE)</f>
        <v>7.9</v>
      </c>
      <c r="V8" s="22"/>
      <c r="W8" s="33">
        <f>VLOOKUP($A8,'קרפור היפר'!$B$4:$BV$85,22,FALSE)</f>
        <v>7.9</v>
      </c>
      <c r="X8" s="33">
        <f>VLOOKUP($A8,'קרפור היפר'!$B$3:$BV$85,36,FALSE)</f>
        <v>7.9</v>
      </c>
      <c r="Y8" s="33">
        <f>VLOOKUP($A8,'קרפור היפר'!$B$3:$BV$85,50,FALSE)</f>
        <v>7.9</v>
      </c>
      <c r="Z8" s="33">
        <f>VLOOKUP($A8,'קרפור היפר'!$B$3:$BV$85,64,FALSE)</f>
        <v>7.9</v>
      </c>
      <c r="AA8" s="33">
        <f>VLOOKUP($A8,'קרפור היפר'!$B$3:$BV$85,71,FALSE)</f>
        <v>7.9</v>
      </c>
      <c r="AC8" s="22">
        <f>VLOOKUP($A8,ויקטורי!$B$3:$BW$85,23,FALSE)</f>
        <v>8.2161666666666999</v>
      </c>
      <c r="AD8" s="22">
        <f>VLOOKUP($A8,ויקטורי!$B$3:$BW$85,37,FALSE)</f>
        <v>8.26</v>
      </c>
      <c r="AE8" s="22">
        <f>VLOOKUP($A8,ויקטורי!$B$3:$BW$85,51,FALSE)</f>
        <v>8.3000000000000007</v>
      </c>
      <c r="AF8" s="22">
        <f>VLOOKUP($A8,ויקטורי!$B$3:$BW$85,65,FALSE)</f>
        <v>8.26</v>
      </c>
      <c r="AG8" s="22">
        <f>VLOOKUP($A8,ויקטורי!$B$3:$BW$85,72,FALSE)</f>
        <v>8.27</v>
      </c>
      <c r="AI8" s="22">
        <f>VLOOKUP($A8, 'רמי לוי'!$B$3:$BW$87,23,FALSE)</f>
        <v>7.7462962962962996</v>
      </c>
      <c r="AJ8" s="22">
        <f>VLOOKUP($A8, 'רמי לוי'!$B$3:$BW$87,37,FALSE)</f>
        <v>7.4914893617020999</v>
      </c>
      <c r="AK8" s="22">
        <f>VLOOKUP($A8, 'רמי לוי'!$B$3:$BW$87,51,FALSE)</f>
        <v>7.4448979591836997</v>
      </c>
      <c r="AL8" s="22">
        <f>VLOOKUP($A8, 'רמי לוי'!$B$3:$BW$87,65,FALSE)</f>
        <v>7.4716981132075002</v>
      </c>
      <c r="AM8" s="22">
        <f>VLOOKUP($A8, 'רמי לוי'!$B$3:$BW$87,72,FALSE)</f>
        <v>7.8</v>
      </c>
      <c r="AO8" s="22">
        <f>VLOOKUP($A8, יוחננוף!$B$3:$BV$87,23,FALSE)</f>
        <v>7.9</v>
      </c>
      <c r="AP8" s="22">
        <f>VLOOKUP($A8, יוחננוף!$B$3:$BV$87,37,FALSE)</f>
        <v>7.9</v>
      </c>
      <c r="AQ8" s="22">
        <f>VLOOKUP($A8, יוחננוף!$B$3:$BV$87,51,FALSE)</f>
        <v>7.9</v>
      </c>
      <c r="AR8" s="22">
        <f>VLOOKUP($A8, יוחננוף!$B$3:$BV$87,65,FALSE)</f>
        <v>7.9</v>
      </c>
      <c r="AS8" s="22">
        <f>VLOOKUP($A8, יוחננוף!$B$3:$BV$87,72,FALSE)</f>
        <v>7.9</v>
      </c>
    </row>
    <row r="9" spans="1:45" x14ac:dyDescent="0.3">
      <c r="A9" s="1" t="s">
        <v>12</v>
      </c>
      <c r="B9" s="5">
        <v>7290000104676</v>
      </c>
      <c r="C9" s="22">
        <f>VLOOKUP($A9,'חצי חינם'!$B$3:$BW$85,23,FALSE)</f>
        <v>9.9</v>
      </c>
      <c r="D9" s="22">
        <f>VLOOKUP($A9,'חצי חינם'!$B$3:$BW$85,37,FALSE)</f>
        <v>9.9</v>
      </c>
      <c r="E9" s="22">
        <f>VLOOKUP($A9,'חצי חינם'!$B$3:$BW$85,51,FALSE)</f>
        <v>9.9</v>
      </c>
      <c r="F9" s="22">
        <f>VLOOKUP($A9,'חצי חינם'!$B$3:$BW$85,65,FALSE)</f>
        <v>18.899999999999999</v>
      </c>
      <c r="G9" s="22">
        <f>VLOOKUP($A9,'חצי חינם'!$B$3:$BW$85,72,FALSE)</f>
        <v>18.899999999999999</v>
      </c>
      <c r="I9" s="22">
        <f>VLOOKUP($A9,'שופרסל אקספרס'!$B$3:$BW$85,23,FALSE)</f>
        <v>14.93</v>
      </c>
      <c r="J9" s="22">
        <f>VLOOKUP($A9,'שופרסל אקספרס'!$B$3:$BW$85,37,FALSE)</f>
        <v>14.93</v>
      </c>
      <c r="K9" s="22">
        <f>VLOOKUP($A9,'שופרסל אקספרס'!$B$3:$BW$85,51,FALSE)</f>
        <v>14.93</v>
      </c>
      <c r="L9" s="22">
        <f>VLOOKUP($A9,'שופרסל אקספרס'!$B$3:$BW$85,65,FALSE)</f>
        <v>14.93</v>
      </c>
      <c r="M9" s="22">
        <f>VLOOKUP($A9,'שופרסל אקספרס'!$B$3:$BW$85,72,FALSE)</f>
        <v>14.93</v>
      </c>
      <c r="N9" s="22">
        <f>VLOOKUP($A9,'שופרסל אקספרס'!$B$3:$BW$85,74,FALSE)</f>
        <v>15.068055555556001</v>
      </c>
      <c r="O9" s="29"/>
      <c r="P9" s="22">
        <f>VLOOKUP($A9,'שופרסל דיל'!$B$3:$BW$85,23,FALSE)</f>
        <v>13.43</v>
      </c>
      <c r="Q9" s="22">
        <f>VLOOKUP($A9,'שופרסל דיל'!$B$3:$BW$85,37,FALSE)</f>
        <v>13.43</v>
      </c>
      <c r="R9" s="22">
        <f>VLOOKUP($A9,'שופרסל דיל'!$B$3:$BW$85,51,FALSE)</f>
        <v>13.43</v>
      </c>
      <c r="S9" s="22">
        <f>VLOOKUP($A9,'שופרסל דיל'!$B$3:$BW$85,65,FALSE)</f>
        <v>13.43</v>
      </c>
      <c r="T9" s="22">
        <f>VLOOKUP($A9,'שופרסל דיל'!$B$3:$BW$85,72,FALSE)</f>
        <v>13.43</v>
      </c>
      <c r="U9" s="22">
        <f>VLOOKUP($A9,'שופרסל דיל'!$B$3:$BW$85,74,FALSE)</f>
        <v>12.059595959596001</v>
      </c>
      <c r="V9" s="22"/>
      <c r="W9" s="33">
        <f>VLOOKUP($A9,'קרפור היפר'!$B$4:$BV$85,22,FALSE)</f>
        <v>11.18</v>
      </c>
      <c r="X9" s="33">
        <f>VLOOKUP($A9,'קרפור היפר'!$B$3:$BV$85,36,FALSE)</f>
        <v>9.9</v>
      </c>
      <c r="Y9" s="33">
        <f>VLOOKUP($A9,'קרפור היפר'!$B$3:$BV$85,50,FALSE)</f>
        <v>10.75</v>
      </c>
      <c r="Z9" s="33">
        <f>VLOOKUP($A9,'קרפור היפר'!$B$3:$BV$85,64,FALSE)</f>
        <v>9.9</v>
      </c>
      <c r="AA9" s="33">
        <f>VLOOKUP($A9,'קרפור היפר'!$B$3:$BV$85,71,FALSE)</f>
        <v>14.33</v>
      </c>
      <c r="AC9" s="22">
        <f>VLOOKUP($A9,ויקטורי!$B$3:$BW$85,23,FALSE)</f>
        <v>12.44</v>
      </c>
      <c r="AD9" s="22">
        <f>VLOOKUP($A9,ויקטורי!$B$3:$BW$85,37,FALSE)</f>
        <v>12.53</v>
      </c>
      <c r="AE9" s="22">
        <f>VLOOKUP($A9,ויקטורי!$B$3:$BW$85,51,FALSE)</f>
        <v>11.67</v>
      </c>
      <c r="AF9" s="22">
        <f>VLOOKUP($A9,ויקטורי!$B$3:$BW$85,65,FALSE)</f>
        <v>12.46</v>
      </c>
      <c r="AG9" s="22">
        <f>VLOOKUP($A9,ויקטורי!$B$3:$BW$85,72,FALSE)</f>
        <v>16.61</v>
      </c>
      <c r="AI9" s="22">
        <f>VLOOKUP($A9, 'רמי לוי'!$B$3:$BW$87,23,FALSE)</f>
        <v>10.9</v>
      </c>
      <c r="AJ9" s="22">
        <f>VLOOKUP($A9, 'רמי לוי'!$B$3:$BW$87,37,FALSE)</f>
        <v>9.92</v>
      </c>
      <c r="AK9" s="22">
        <f>VLOOKUP($A9, 'רמי לוי'!$B$3:$BW$87,51,FALSE)</f>
        <v>9.9</v>
      </c>
      <c r="AL9" s="22">
        <f>VLOOKUP($A9, 'רמי לוי'!$B$3:$BW$87,65,FALSE)</f>
        <v>9.92</v>
      </c>
      <c r="AM9" s="22">
        <f>VLOOKUP($A9, 'רמי לוי'!$B$3:$BW$87,72,FALSE)</f>
        <v>12.328571428570999</v>
      </c>
      <c r="AO9" s="22">
        <f>VLOOKUP($A9, יוחננוף!$B$3:$BV$87,23,FALSE)</f>
        <v>10.9</v>
      </c>
      <c r="AP9" s="22">
        <f>VLOOKUP($A9, יוחננוף!$B$3:$BV$87,37,FALSE)</f>
        <v>10.28</v>
      </c>
      <c r="AQ9" s="22">
        <f>VLOOKUP($A9, יוחננוף!$B$3:$BV$87,51,FALSE)</f>
        <v>10.28</v>
      </c>
      <c r="AR9" s="22">
        <f>VLOOKUP($A9, יוחננוף!$B$3:$BV$87,65,FALSE)</f>
        <v>10.27</v>
      </c>
      <c r="AS9" s="22">
        <f>VLOOKUP($A9, יוחננוף!$B$3:$BV$87,72,FALSE)</f>
        <v>13.68</v>
      </c>
    </row>
    <row r="10" spans="1:45" x14ac:dyDescent="0.3">
      <c r="A10" s="1" t="s">
        <v>13</v>
      </c>
      <c r="B10" s="5">
        <v>7290000104201</v>
      </c>
      <c r="C10" s="22">
        <f>VLOOKUP($A10,'חצי חינם'!$B$3:$BW$85,23,FALSE)</f>
        <v>14.93</v>
      </c>
      <c r="D10" s="22">
        <f>VLOOKUP($A10,'חצי חינם'!$B$3:$BW$85,37,FALSE)</f>
        <v>10.9</v>
      </c>
      <c r="E10" s="22">
        <f>VLOOKUP($A10,'חצי חינם'!$B$3:$BW$85,51,FALSE)</f>
        <v>11.18</v>
      </c>
      <c r="F10" s="22">
        <f>VLOOKUP($A10,'חצי חינם'!$B$3:$BW$85,65,FALSE)</f>
        <v>19.899999999999999</v>
      </c>
      <c r="G10" s="22">
        <f>VLOOKUP($A10,'חצי חינם'!$B$3:$BW$85,72,FALSE)</f>
        <v>19.899999999999999</v>
      </c>
      <c r="I10" s="22">
        <f>VLOOKUP($A10,'שופרסל אקספרס'!$B$3:$BW$85,23,FALSE)</f>
        <v>14.93</v>
      </c>
      <c r="J10" s="22">
        <f>VLOOKUP($A10,'שופרסל אקספרס'!$B$3:$BW$85,37,FALSE)</f>
        <v>14.93</v>
      </c>
      <c r="K10" s="22">
        <f>VLOOKUP($A10,'שופרסל אקספרס'!$B$3:$BW$85,51,FALSE)</f>
        <v>14.93</v>
      </c>
      <c r="L10" s="22">
        <f>VLOOKUP($A10,'שופרסל אקספרס'!$B$3:$BW$85,65,FALSE)</f>
        <v>14.93</v>
      </c>
      <c r="M10" s="22">
        <f>VLOOKUP($A10,'שופרסל אקספרס'!$B$3:$BW$85,72,FALSE)</f>
        <v>14.93</v>
      </c>
      <c r="N10" s="22">
        <f>VLOOKUP($A10,'שופרסל אקספרס'!$B$3:$BW$85,74,FALSE)</f>
        <v>19.899999999999999</v>
      </c>
      <c r="O10" s="29"/>
      <c r="P10" s="22">
        <f>VLOOKUP($A10,'שופרסל דיל'!$B$3:$BW$85,23,FALSE)</f>
        <v>13.43</v>
      </c>
      <c r="Q10" s="22">
        <f>VLOOKUP($A10,'שופרסל דיל'!$B$3:$BW$85,37,FALSE)</f>
        <v>13.43</v>
      </c>
      <c r="R10" s="22">
        <f>VLOOKUP($A10,'שופרסל דיל'!$B$3:$BW$85,51,FALSE)</f>
        <v>13.43</v>
      </c>
      <c r="S10" s="22">
        <f>VLOOKUP($A10,'שופרסל דיל'!$B$3:$BW$85,65,FALSE)</f>
        <v>13.43</v>
      </c>
      <c r="T10" s="22">
        <f>VLOOKUP($A10,'שופרסל דיל'!$B$3:$BW$85,72,FALSE)</f>
        <v>13.43</v>
      </c>
      <c r="U10" s="22">
        <f>VLOOKUP($A10,'שופרסל דיל'!$B$3:$BW$85,74,FALSE)</f>
        <v>17.899999999999999</v>
      </c>
      <c r="V10" s="22"/>
      <c r="W10" s="33">
        <f>VLOOKUP($A10,'קרפור היפר'!$B$4:$BV$85,22,FALSE)</f>
        <v>12.3</v>
      </c>
      <c r="X10" s="33">
        <f>VLOOKUP($A10,'קרפור היפר'!$B$3:$BV$85,36,FALSE)</f>
        <v>9.9</v>
      </c>
      <c r="Y10" s="33">
        <f>VLOOKUP($A10,'קרפור היפר'!$B$3:$BV$85,50,FALSE)</f>
        <v>11.75</v>
      </c>
      <c r="Z10" s="33">
        <f>VLOOKUP($A10,'קרפור היפר'!$B$3:$BV$85,64,FALSE)</f>
        <v>9.9</v>
      </c>
      <c r="AA10" s="33">
        <f>VLOOKUP($A10,'קרפור היפר'!$B$3:$BV$85,71,FALSE)</f>
        <v>15.67</v>
      </c>
      <c r="AC10" s="22">
        <f>VLOOKUP($A10,ויקטורי!$B$3:$BW$85,23,FALSE)</f>
        <v>14.58</v>
      </c>
      <c r="AD10" s="22">
        <f>VLOOKUP($A10,ויקטורי!$B$3:$BW$85,37,FALSE)</f>
        <v>12.96</v>
      </c>
      <c r="AE10" s="22">
        <f>VLOOKUP($A10,ויקטורי!$B$3:$BW$85,51,FALSE)</f>
        <v>12.67</v>
      </c>
      <c r="AF10" s="22">
        <f>VLOOKUP($A10,ויקטורי!$B$3:$BW$85,65,FALSE)</f>
        <v>12.89</v>
      </c>
      <c r="AG10" s="22">
        <f>VLOOKUP($A10,ויקטורי!$B$3:$BW$85,72,FALSE)</f>
        <v>17.21</v>
      </c>
      <c r="AI10" s="22">
        <f>VLOOKUP($A10, 'רמי לוי'!$B$3:$BW$87,23,FALSE)</f>
        <v>10.9</v>
      </c>
      <c r="AJ10" s="22">
        <f>VLOOKUP($A10, 'רמי לוי'!$B$3:$BW$87,37,FALSE)</f>
        <v>9.9</v>
      </c>
      <c r="AK10" s="22">
        <f>VLOOKUP($A10, 'רמי לוי'!$B$3:$BW$87,51,FALSE)</f>
        <v>9.9</v>
      </c>
      <c r="AL10" s="22">
        <f>VLOOKUP($A10, 'רמי לוי'!$B$3:$BW$87,65,FALSE)</f>
        <v>9.92</v>
      </c>
      <c r="AM10" s="22">
        <f>VLOOKUP($A10, 'רמי לוי'!$B$3:$BW$87,72,FALSE)</f>
        <v>13.08679245283</v>
      </c>
      <c r="AO10" s="22">
        <f>VLOOKUP($A10, יוחננוף!$B$3:$BV$87,23,FALSE)</f>
        <v>10.9</v>
      </c>
      <c r="AP10" s="22">
        <f>VLOOKUP($A10, יוחננוף!$B$3:$BV$87,37,FALSE)</f>
        <v>9.9</v>
      </c>
      <c r="AQ10" s="22">
        <f>VLOOKUP($A10, יוחננוף!$B$3:$BV$87,51,FALSE)</f>
        <v>9.9</v>
      </c>
      <c r="AR10" s="22">
        <f>VLOOKUP($A10, יוחננוף!$B$3:$BV$87,65,FALSE)</f>
        <v>9.9</v>
      </c>
      <c r="AS10" s="22">
        <f>VLOOKUP($A10, יוחננוף!$B$3:$BV$87,72,FALSE)</f>
        <v>14.9</v>
      </c>
    </row>
    <row r="11" spans="1:45" x14ac:dyDescent="0.3">
      <c r="A11" s="1" t="s">
        <v>14</v>
      </c>
      <c r="B11" s="5">
        <v>7290000107189</v>
      </c>
      <c r="C11" s="22">
        <f>VLOOKUP($A11,'חצי חינם'!$B$3:$BW$85,23,FALSE)</f>
        <v>9.9</v>
      </c>
      <c r="D11" s="22">
        <f>VLOOKUP($A11,'חצי חינם'!$B$3:$BW$85,37,FALSE)</f>
        <v>9.9</v>
      </c>
      <c r="E11" s="22">
        <f>VLOOKUP($A11,'חצי חינם'!$B$3:$BW$85,51,FALSE)</f>
        <v>9.9</v>
      </c>
      <c r="F11" s="22">
        <f>VLOOKUP($A11,'חצי חינם'!$B$3:$BW$85,65,FALSE)</f>
        <v>22.9</v>
      </c>
      <c r="G11" s="22">
        <f>VLOOKUP($A11,'חצי חינם'!$B$3:$BW$85,72,FALSE)</f>
        <v>22.9</v>
      </c>
      <c r="I11" s="22">
        <f>VLOOKUP($A11,'שופרסל אקספרס'!$B$3:$BW$85,23,FALSE)</f>
        <v>18.53</v>
      </c>
      <c r="J11" s="22">
        <f>VLOOKUP($A11,'שופרסל אקספרס'!$B$3:$BW$85,37,FALSE)</f>
        <v>18.53</v>
      </c>
      <c r="K11" s="22">
        <f>VLOOKUP($A11,'שופרסל אקספרס'!$B$3:$BW$85,51,FALSE)</f>
        <v>18.53</v>
      </c>
      <c r="L11" s="22">
        <f>VLOOKUP($A11,'שופרסל אקספרס'!$B$3:$BW$85,65,FALSE)</f>
        <v>18.53</v>
      </c>
      <c r="M11" s="22">
        <f>VLOOKUP($A11,'שופרסל אקספרס'!$B$3:$BW$85,72,FALSE)</f>
        <v>18.53</v>
      </c>
      <c r="N11" s="22">
        <f>VLOOKUP($A11,'שופרסל אקספרס'!$B$3:$BW$85,74,FALSE)</f>
        <v>24.7</v>
      </c>
      <c r="O11" s="29"/>
      <c r="P11" s="22">
        <f>VLOOKUP($A11,'שופרסל דיל'!$B$3:$BW$85,23,FALSE)</f>
        <v>16.43</v>
      </c>
      <c r="Q11" s="22">
        <f>VLOOKUP($A11,'שופרסל דיל'!$B$3:$BW$85,37,FALSE)</f>
        <v>16.43</v>
      </c>
      <c r="R11" s="22">
        <f>VLOOKUP($A11,'שופרסל דיל'!$B$3:$BW$85,51,FALSE)</f>
        <v>16.43</v>
      </c>
      <c r="S11" s="22">
        <f>VLOOKUP($A11,'שופרסל דיל'!$B$3:$BW$85,65,FALSE)</f>
        <v>16.43</v>
      </c>
      <c r="T11" s="22">
        <f>VLOOKUP($A11,'שופרסל דיל'!$B$3:$BW$85,72,FALSE)</f>
        <v>16.43</v>
      </c>
      <c r="U11" s="22">
        <f>VLOOKUP($A11,'שופרסל דיל'!$B$3:$BW$85,74,FALSE)</f>
        <v>21.9</v>
      </c>
      <c r="V11" s="22"/>
      <c r="W11" s="33">
        <f>VLOOKUP($A11,'קרפור היפר'!$B$4:$BV$85,22,FALSE)</f>
        <v>14.93</v>
      </c>
      <c r="X11" s="33">
        <f>VLOOKUP($A11,'קרפור היפר'!$B$3:$BV$85,36,FALSE)</f>
        <v>9.9</v>
      </c>
      <c r="Y11" s="33">
        <f>VLOOKUP($A11,'קרפור היפר'!$B$3:$BV$85,50,FALSE)</f>
        <v>13.25</v>
      </c>
      <c r="Z11" s="33">
        <f>VLOOKUP($A11,'קרפור היפר'!$B$3:$BV$85,64,FALSE)</f>
        <v>9.9</v>
      </c>
      <c r="AA11" s="33">
        <f>VLOOKUP($A11,'קרפור היפר'!$B$3:$BV$85,71,FALSE)</f>
        <v>17.670000000000002</v>
      </c>
      <c r="AC11" s="22">
        <f>VLOOKUP($A11,ויקטורי!$B$3:$BW$85,23,FALSE)</f>
        <v>17.52</v>
      </c>
      <c r="AD11" s="22">
        <f>VLOOKUP($A11,ויקטורי!$B$3:$BW$85,37,FALSE)</f>
        <v>17.420000000000002</v>
      </c>
      <c r="AE11" s="22">
        <f>VLOOKUP($A11,ויקטורי!$B$3:$BW$85,51,FALSE)</f>
        <v>17.55</v>
      </c>
      <c r="AF11" s="22">
        <f>VLOOKUP($A11,ויקטורי!$B$3:$BW$85,65,FALSE)</f>
        <v>17.54</v>
      </c>
      <c r="AG11" s="22">
        <f>VLOOKUP($A11,ויקטורי!$B$3:$BW$85,72,FALSE)</f>
        <v>23.45</v>
      </c>
      <c r="AI11" s="22">
        <f>VLOOKUP($A11, 'רמי לוי'!$B$3:$BW$87,23,FALSE)</f>
        <v>14.9</v>
      </c>
      <c r="AJ11" s="22">
        <f>VLOOKUP($A11, 'רמי לוי'!$B$3:$BW$87,37,FALSE)</f>
        <v>9.99</v>
      </c>
      <c r="AK11" s="22">
        <f>VLOOKUP($A11, 'רמי לוי'!$B$3:$BW$87,51,FALSE)</f>
        <v>9.9</v>
      </c>
      <c r="AL11" s="22">
        <f>VLOOKUP($A11, 'רמי לוי'!$B$3:$BW$87,65,FALSE)</f>
        <v>10</v>
      </c>
      <c r="AM11" s="22">
        <f>VLOOKUP($A11, 'רמי לוי'!$B$3:$BW$87,72,FALSE)</f>
        <v>19.899999999999999</v>
      </c>
      <c r="AO11" s="22">
        <f>VLOOKUP($A11, יוחננוף!$B$3:$BV$87,23,FALSE)</f>
        <v>15.9</v>
      </c>
      <c r="AP11" s="22">
        <f>VLOOKUP($A11, יוחננוף!$B$3:$BV$87,37,FALSE)</f>
        <v>12</v>
      </c>
      <c r="AQ11" s="22">
        <f>VLOOKUP($A11, יוחננוף!$B$3:$BV$87,51,FALSE)</f>
        <v>11.9</v>
      </c>
      <c r="AR11" s="22">
        <f>VLOOKUP($A11, יוחננוף!$B$3:$BV$87,65,FALSE)</f>
        <v>11.96</v>
      </c>
      <c r="AS11" s="22">
        <f>VLOOKUP($A11, יוחננוף!$B$3:$BV$87,72,FALSE)</f>
        <v>20.9</v>
      </c>
    </row>
    <row r="12" spans="1:45" x14ac:dyDescent="0.3">
      <c r="A12" s="1" t="s">
        <v>15</v>
      </c>
      <c r="B12" s="5">
        <v>7290000174099</v>
      </c>
      <c r="C12" s="22">
        <f>VLOOKUP($A12,'חצי חינם'!$B$3:$BW$85,23,FALSE)</f>
        <v>11.9</v>
      </c>
      <c r="D12" s="22">
        <f>VLOOKUP($A12,'חצי חינם'!$B$3:$BW$85,37,FALSE)</f>
        <v>11.9</v>
      </c>
      <c r="E12" s="22">
        <f>VLOOKUP($A12,'חצי חינם'!$B$3:$BW$85,51,FALSE)</f>
        <v>11.9</v>
      </c>
      <c r="F12" s="22">
        <f>VLOOKUP($A12,'חצי חינם'!$B$3:$BW$85,65,FALSE)</f>
        <v>11.9</v>
      </c>
      <c r="G12" s="22">
        <f>VLOOKUP($A12,'חצי חינם'!$B$3:$BW$85,72,FALSE)</f>
        <v>11.9</v>
      </c>
      <c r="I12" s="22">
        <f>VLOOKUP($A12,'שופרסל אקספרס'!$B$3:$BW$85,23,FALSE)</f>
        <v>14.7</v>
      </c>
      <c r="J12" s="22">
        <f>VLOOKUP($A12,'שופרסל אקספרס'!$B$3:$BW$85,37,FALSE)</f>
        <v>14.7</v>
      </c>
      <c r="K12" s="22">
        <f>VLOOKUP($A12,'שופרסל אקספרס'!$B$3:$BW$85,51,FALSE)</f>
        <v>14.7</v>
      </c>
      <c r="L12" s="22">
        <f>VLOOKUP($A12,'שופרסל אקספרס'!$B$3:$BW$85,65,FALSE)</f>
        <v>14.7</v>
      </c>
      <c r="M12" s="22">
        <f>VLOOKUP($A12,'שופרסל אקספרס'!$B$3:$BW$85,72,FALSE)</f>
        <v>14.7</v>
      </c>
      <c r="N12" s="22">
        <f>VLOOKUP($A12,'שופרסל אקספרס'!$B$3:$BW$85,74,FALSE)</f>
        <v>10.9</v>
      </c>
      <c r="O12" s="29"/>
      <c r="P12" s="22">
        <f>VLOOKUP($A12,'שופרסל דיל'!$B$3:$BW$85,23,FALSE)</f>
        <v>13.1</v>
      </c>
      <c r="Q12" s="22">
        <f>VLOOKUP($A12,'שופרסל דיל'!$B$3:$BW$85,37,FALSE)</f>
        <v>13.1</v>
      </c>
      <c r="R12" s="22">
        <f>VLOOKUP($A12,'שופרסל דיל'!$B$3:$BW$85,51,FALSE)</f>
        <v>13.1</v>
      </c>
      <c r="S12" s="22">
        <f>VLOOKUP($A12,'שופרסל דיל'!$B$3:$BW$85,65,FALSE)</f>
        <v>13.1</v>
      </c>
      <c r="T12" s="22">
        <f>VLOOKUP($A12,'שופרסל דיל'!$B$3:$BW$85,72,FALSE)</f>
        <v>13.1</v>
      </c>
      <c r="U12" s="22">
        <f>VLOOKUP($A12,'שופרסל דיל'!$B$3:$BW$85,74,FALSE)</f>
        <v>13.1</v>
      </c>
      <c r="V12" s="22"/>
      <c r="W12" s="33">
        <f>VLOOKUP($A12,'קרפור היפר'!$B$4:$BV$85,22,FALSE)</f>
        <v>11.9</v>
      </c>
      <c r="X12" s="33">
        <f>VLOOKUP($A12,'קרפור היפר'!$B$3:$BV$85,36,FALSE)</f>
        <v>11.9</v>
      </c>
      <c r="Y12" s="33">
        <f>VLOOKUP($A12,'קרפור היפר'!$B$3:$BV$85,50,FALSE)</f>
        <v>11.9</v>
      </c>
      <c r="Z12" s="33">
        <f>VLOOKUP($A12,'קרפור היפר'!$B$3:$BV$85,64,FALSE)</f>
        <v>11.9</v>
      </c>
      <c r="AA12" s="33">
        <f>VLOOKUP($A12,'קרפור היפר'!$B$3:$BV$85,71,FALSE)</f>
        <v>11.9</v>
      </c>
      <c r="AC12" s="22">
        <f>VLOOKUP($A12,ויקטורי!$B$3:$BW$85,23,FALSE)</f>
        <v>12.291492537312999</v>
      </c>
      <c r="AD12" s="22">
        <f>VLOOKUP($A12,ויקטורי!$B$3:$BW$85,37,FALSE)</f>
        <v>12.35</v>
      </c>
      <c r="AE12" s="22">
        <f>VLOOKUP($A12,ויקטורי!$B$3:$BW$85,51,FALSE)</f>
        <v>12.38</v>
      </c>
      <c r="AF12" s="22">
        <f>VLOOKUP($A12,ויקטורי!$B$3:$BW$85,65,FALSE)</f>
        <v>12.33</v>
      </c>
      <c r="AG12" s="22">
        <f>VLOOKUP($A12,ויקטורי!$B$3:$BW$85,72,FALSE)</f>
        <v>12.38</v>
      </c>
      <c r="AI12" s="22">
        <f>VLOOKUP($A12, 'רמי לוי'!$B$3:$BW$87,23,FALSE)</f>
        <v>10.9</v>
      </c>
      <c r="AJ12" s="22">
        <f>VLOOKUP($A12, 'רמי לוי'!$B$3:$BW$87,37,FALSE)</f>
        <v>10.862962962963</v>
      </c>
      <c r="AK12" s="22">
        <f>VLOOKUP($A12, 'רמי לוי'!$B$3:$BW$87,51,FALSE)</f>
        <v>10.862962962963</v>
      </c>
      <c r="AL12" s="22">
        <f>VLOOKUP($A12, 'רמי לוי'!$B$3:$BW$87,65,FALSE)</f>
        <v>10.864285714286</v>
      </c>
      <c r="AM12" s="22">
        <f>VLOOKUP($A12, 'רמי לוי'!$B$3:$BW$87,72,FALSE)</f>
        <v>10.9</v>
      </c>
      <c r="AO12" s="22">
        <f>VLOOKUP($A12, יוחננוף!$B$3:$BV$87,23,FALSE)</f>
        <v>11.9</v>
      </c>
      <c r="AP12" s="22">
        <f>VLOOKUP($A12, יוחננוף!$B$3:$BV$87,37,FALSE)</f>
        <v>11.9</v>
      </c>
      <c r="AQ12" s="22">
        <f>VLOOKUP($A12, יוחננוף!$B$3:$BV$87,51,FALSE)</f>
        <v>11.9</v>
      </c>
      <c r="AR12" s="22">
        <f>VLOOKUP($A12, יוחננוף!$B$3:$BV$87,65,FALSE)</f>
        <v>11.9</v>
      </c>
      <c r="AS12" s="22">
        <f>VLOOKUP($A12, יוחננוף!$B$3:$BV$87,72,FALSE)</f>
        <v>11.9</v>
      </c>
    </row>
    <row r="13" spans="1:45" x14ac:dyDescent="0.3">
      <c r="A13" s="1" t="s">
        <v>16</v>
      </c>
      <c r="B13" s="5">
        <v>7290002824640</v>
      </c>
      <c r="C13" s="22">
        <f>VLOOKUP($A13,'חצי חינם'!$B$3:$BW$85,23,FALSE)</f>
        <v>5.43</v>
      </c>
      <c r="D13" s="22">
        <f>VLOOKUP($A13,'חצי חינם'!$B$3:$BW$85,37,FALSE)</f>
        <v>5.43</v>
      </c>
      <c r="E13" s="22">
        <f>VLOOKUP($A13,'חצי חינם'!$B$3:$BW$85,51,FALSE)</f>
        <v>5.43</v>
      </c>
      <c r="F13" s="22">
        <f>VLOOKUP($A13,'חצי חינם'!$B$3:$BW$85,65,FALSE)</f>
        <v>5.43</v>
      </c>
      <c r="G13" s="22">
        <f>VLOOKUP($A13,'חצי חינם'!$B$3:$BW$85,72,FALSE)</f>
        <v>5.43</v>
      </c>
      <c r="I13" s="22">
        <f>VLOOKUP($A13,'שופרסל אקספרס'!$B$3:$BW$85,23,FALSE)</f>
        <v>5.43</v>
      </c>
      <c r="J13" s="22">
        <f>VLOOKUP($A13,'שופרסל אקספרס'!$B$3:$BW$85,37,FALSE)</f>
        <v>5.43</v>
      </c>
      <c r="K13" s="22">
        <f>VLOOKUP($A13,'שופרסל אקספרס'!$B$3:$BW$85,51,FALSE)</f>
        <v>5.43</v>
      </c>
      <c r="L13" s="22">
        <f>VLOOKUP($A13,'שופרסל אקספרס'!$B$3:$BW$85,65,FALSE)</f>
        <v>5.43</v>
      </c>
      <c r="M13" s="22">
        <f>VLOOKUP($A13,'שופרסל אקספרס'!$B$3:$BW$85,72,FALSE)</f>
        <v>5.43</v>
      </c>
      <c r="N13" s="22">
        <f>VLOOKUP($A13,'שופרסל אקספרס'!$B$3:$BW$85,74,FALSE)</f>
        <v>5.43</v>
      </c>
      <c r="O13" s="29"/>
      <c r="P13" s="22">
        <f>VLOOKUP($A13,'שופרסל דיל'!$B$3:$BW$85,23,FALSE)</f>
        <v>5.43</v>
      </c>
      <c r="Q13" s="22">
        <f>VLOOKUP($A13,'שופרסל דיל'!$B$3:$BW$85,37,FALSE)</f>
        <v>5.43</v>
      </c>
      <c r="R13" s="22">
        <f>VLOOKUP($A13,'שופרסל דיל'!$B$3:$BW$85,51,FALSE)</f>
        <v>5.43</v>
      </c>
      <c r="S13" s="22">
        <f>VLOOKUP($A13,'שופרסל דיל'!$B$3:$BW$85,65,FALSE)</f>
        <v>5.43</v>
      </c>
      <c r="T13" s="22">
        <f>VLOOKUP($A13,'שופרסל דיל'!$B$3:$BW$85,72,FALSE)</f>
        <v>5.43</v>
      </c>
      <c r="U13" s="22">
        <f>VLOOKUP($A13,'שופרסל דיל'!$B$3:$BW$85,74,FALSE)</f>
        <v>5.43</v>
      </c>
      <c r="V13" s="22"/>
      <c r="W13" s="33">
        <f>VLOOKUP($A13,'קרפור היפר'!$B$4:$BV$85,22,FALSE)</f>
        <v>5.35</v>
      </c>
      <c r="X13" s="33">
        <f>VLOOKUP($A13,'קרפור היפר'!$B$3:$BV$85,36,FALSE)</f>
        <v>5.35</v>
      </c>
      <c r="Y13" s="33">
        <f>VLOOKUP($A13,'קרפור היפר'!$B$3:$BV$85,50,FALSE)</f>
        <v>5.35</v>
      </c>
      <c r="Z13" s="33">
        <f>VLOOKUP($A13,'קרפור היפר'!$B$3:$BV$85,64,FALSE)</f>
        <v>5.35</v>
      </c>
      <c r="AA13" s="33">
        <f>VLOOKUP($A13,'קרפור היפר'!$B$3:$BV$85,71,FALSE)</f>
        <v>5.35</v>
      </c>
      <c r="AC13" s="22">
        <f>VLOOKUP($A13,ויקטורי!$B$3:$BW$85,23,FALSE)</f>
        <v>5.43</v>
      </c>
      <c r="AD13" s="22">
        <f>VLOOKUP($A13,ויקטורי!$B$3:$BW$85,37,FALSE)</f>
        <v>5.3901470588234996</v>
      </c>
      <c r="AE13" s="22">
        <f>VLOOKUP($A13,ויקטורי!$B$3:$BW$85,51,FALSE)</f>
        <v>5.43</v>
      </c>
      <c r="AF13" s="22">
        <f>VLOOKUP($A13,ויקטורי!$B$3:$BW$85,65,FALSE)</f>
        <v>5.4079104477611999</v>
      </c>
      <c r="AG13" s="22">
        <f>VLOOKUP($A13,ויקטורי!$B$3:$BW$85,72,FALSE)</f>
        <v>5.43</v>
      </c>
      <c r="AI13" s="22">
        <f>VLOOKUP($A13, 'רמי לוי'!$B$3:$BW$87,23,FALSE)</f>
        <v>4.9000000000000004</v>
      </c>
      <c r="AJ13" s="22">
        <f>VLOOKUP($A13, 'רמי לוי'!$B$3:$BW$87,37,FALSE)</f>
        <v>4.9000000000000004</v>
      </c>
      <c r="AK13" s="22">
        <f>VLOOKUP($A13, 'רמי לוי'!$B$3:$BW$87,51,FALSE)</f>
        <v>4.9000000000000004</v>
      </c>
      <c r="AL13" s="22">
        <f>VLOOKUP($A13, 'רמי לוי'!$B$3:$BW$87,65,FALSE)</f>
        <v>4.9000000000000004</v>
      </c>
      <c r="AM13" s="22">
        <f>VLOOKUP($A13, 'רמי לוי'!$B$3:$BW$87,72,FALSE)</f>
        <v>4.9000000000000004</v>
      </c>
      <c r="AO13" s="22">
        <f>VLOOKUP($A13, יוחננוף!$B$3:$BV$87,23,FALSE)</f>
        <v>5.2795238095238002</v>
      </c>
      <c r="AP13" s="22">
        <f>VLOOKUP($A13, יוחננוף!$B$3:$BV$87,37,FALSE)</f>
        <v>5.2795238095238002</v>
      </c>
      <c r="AQ13" s="22">
        <f>VLOOKUP($A13, יוחננוף!$B$3:$BV$87,51,FALSE)</f>
        <v>5.2634285714285998</v>
      </c>
      <c r="AR13" s="22">
        <f>VLOOKUP($A13, יוחננוף!$B$3:$BV$87,65,FALSE)</f>
        <v>5.2795238095238002</v>
      </c>
      <c r="AS13" s="22">
        <f>VLOOKUP($A13, יוחננוף!$B$3:$BV$87,72,FALSE)</f>
        <v>5.36</v>
      </c>
    </row>
    <row r="14" spans="1:45" x14ac:dyDescent="0.3">
      <c r="A14" s="1" t="s">
        <v>17</v>
      </c>
      <c r="B14" s="5">
        <v>7290000048185</v>
      </c>
      <c r="C14" s="22">
        <f>VLOOKUP($A14,'חצי חינם'!$B$3:$BW$85,23,FALSE)</f>
        <v>5.43</v>
      </c>
      <c r="D14" s="22">
        <f>VLOOKUP($A14,'חצי חינם'!$B$3:$BW$85,37,FALSE)</f>
        <v>5.3</v>
      </c>
      <c r="E14" s="22">
        <f>VLOOKUP($A14,'חצי חינם'!$B$3:$BW$85,51,FALSE)</f>
        <v>5.3</v>
      </c>
      <c r="F14" s="22">
        <f>VLOOKUP($A14,'חצי חינם'!$B$3:$BW$85,65,FALSE)</f>
        <v>5.43</v>
      </c>
      <c r="G14" s="22">
        <f>VLOOKUP($A14,'חצי חינם'!$B$3:$BW$85,72,FALSE)</f>
        <v>5.43</v>
      </c>
      <c r="I14" s="22">
        <f>VLOOKUP($A14,'שופרסל אקספרס'!$B$3:$BW$85,23,FALSE)</f>
        <v>5.43</v>
      </c>
      <c r="J14" s="22">
        <f>VLOOKUP($A14,'שופרסל אקספרס'!$B$3:$BW$85,37,FALSE)</f>
        <v>5.43</v>
      </c>
      <c r="K14" s="22">
        <f>VLOOKUP($A14,'שופרסל אקספרס'!$B$3:$BW$85,51,FALSE)</f>
        <v>5.43</v>
      </c>
      <c r="L14" s="22">
        <f>VLOOKUP($A14,'שופרסל אקספרס'!$B$3:$BW$85,65,FALSE)</f>
        <v>5.43</v>
      </c>
      <c r="M14" s="22">
        <f>VLOOKUP($A14,'שופרסל אקספרס'!$B$3:$BW$85,72,FALSE)</f>
        <v>5.43</v>
      </c>
      <c r="N14" s="22">
        <f>VLOOKUP($A14,'שופרסל אקספרס'!$B$3:$BW$85,74,FALSE)</f>
        <v>5.43</v>
      </c>
      <c r="O14" s="29"/>
      <c r="P14" s="22">
        <f>VLOOKUP($A14,'שופרסל דיל'!$B$3:$BW$85,23,FALSE)</f>
        <v>5.43</v>
      </c>
      <c r="Q14" s="22">
        <f>VLOOKUP($A14,'שופרסל דיל'!$B$3:$BW$85,37,FALSE)</f>
        <v>5.43</v>
      </c>
      <c r="R14" s="22">
        <f>VLOOKUP($A14,'שופרסל דיל'!$B$3:$BW$85,51,FALSE)</f>
        <v>5.43</v>
      </c>
      <c r="S14" s="22">
        <f>VLOOKUP($A14,'שופרסל דיל'!$B$3:$BW$85,65,FALSE)</f>
        <v>5.43</v>
      </c>
      <c r="T14" s="22">
        <f>VLOOKUP($A14,'שופרסל דיל'!$B$3:$BW$85,72,FALSE)</f>
        <v>5.43</v>
      </c>
      <c r="U14" s="22">
        <f>VLOOKUP($A14,'שופרסל דיל'!$B$3:$BW$85,74,FALSE)</f>
        <v>5.43</v>
      </c>
      <c r="V14" s="22"/>
      <c r="W14" s="33">
        <f>VLOOKUP($A14,'קרפור היפר'!$B$4:$BV$85,22,FALSE)</f>
        <v>5.43</v>
      </c>
      <c r="X14" s="33">
        <f>VLOOKUP($A14,'קרפור היפר'!$B$3:$BV$85,36,FALSE)</f>
        <v>5.43</v>
      </c>
      <c r="Y14" s="33">
        <f>VLOOKUP($A14,'קרפור היפר'!$B$3:$BV$85,50,FALSE)</f>
        <v>5.43</v>
      </c>
      <c r="Z14" s="33">
        <f>VLOOKUP($A14,'קרפור היפר'!$B$3:$BV$85,64,FALSE)</f>
        <v>5.43</v>
      </c>
      <c r="AA14" s="33">
        <f>VLOOKUP($A14,'קרפור היפר'!$B$3:$BV$85,71,FALSE)</f>
        <v>5.43</v>
      </c>
      <c r="AC14" s="22">
        <f>VLOOKUP($A14,ויקטורי!$B$3:$BW$85,23,FALSE)</f>
        <v>5.3986567164179</v>
      </c>
      <c r="AD14" s="22">
        <f>VLOOKUP($A14,ויקטורי!$B$3:$BW$85,37,FALSE)</f>
        <v>5.3561538461538003</v>
      </c>
      <c r="AE14" s="22">
        <f>VLOOKUP($A14,ויקטורי!$B$3:$BW$85,51,FALSE)</f>
        <v>5.3976923076923002</v>
      </c>
      <c r="AF14" s="22">
        <f>VLOOKUP($A14,ויקטורי!$B$3:$BW$85,65,FALSE)</f>
        <v>5.37</v>
      </c>
      <c r="AG14" s="22">
        <f>VLOOKUP($A14,ויקטורי!$B$3:$BW$85,72,FALSE)</f>
        <v>5.3976923076923002</v>
      </c>
      <c r="AI14" s="22">
        <f>VLOOKUP($A14, 'רמי לוי'!$B$3:$BW$87,23,FALSE)</f>
        <v>5.3</v>
      </c>
      <c r="AJ14" s="22">
        <f>VLOOKUP($A14, 'רמי לוי'!$B$3:$BW$87,37,FALSE)</f>
        <v>5.3</v>
      </c>
      <c r="AK14" s="22">
        <f>VLOOKUP($A14, 'רמי לוי'!$B$3:$BW$87,51,FALSE)</f>
        <v>5.3</v>
      </c>
      <c r="AL14" s="22">
        <f>VLOOKUP($A14, 'רמי לוי'!$B$3:$BW$87,65,FALSE)</f>
        <v>5.3</v>
      </c>
      <c r="AM14" s="22">
        <f>VLOOKUP($A14, 'רמי לוי'!$B$3:$BW$87,72,FALSE)</f>
        <v>5.3</v>
      </c>
      <c r="AO14" s="22">
        <f>VLOOKUP($A14, יוחננוף!$B$3:$BV$87,23,FALSE)</f>
        <v>5.43</v>
      </c>
      <c r="AP14" s="22">
        <f>VLOOKUP($A14, יוחננוף!$B$3:$BV$87,37,FALSE)</f>
        <v>5.43</v>
      </c>
      <c r="AQ14" s="22">
        <f>VLOOKUP($A14, יוחננוף!$B$3:$BV$87,51,FALSE)</f>
        <v>5.43</v>
      </c>
      <c r="AR14" s="22">
        <f>VLOOKUP($A14, יוחננוף!$B$3:$BV$87,65,FALSE)</f>
        <v>5.43</v>
      </c>
      <c r="AS14" s="22">
        <f>VLOOKUP($A14, יוחננוף!$B$3:$BV$87,72,FALSE)</f>
        <v>5.43</v>
      </c>
    </row>
    <row r="15" spans="1:45" x14ac:dyDescent="0.3">
      <c r="A15" s="1" t="s">
        <v>18</v>
      </c>
      <c r="B15" s="5">
        <v>7290004127800</v>
      </c>
      <c r="C15" s="22">
        <f>VLOOKUP($A15,'חצי חינם'!$B$3:$BW$85,23,FALSE)</f>
        <v>10.86</v>
      </c>
      <c r="D15" s="22">
        <f>VLOOKUP($A15,'חצי חינם'!$B$3:$BW$85,37,FALSE)</f>
        <v>10.7</v>
      </c>
      <c r="E15" s="22">
        <f>VLOOKUP($A15,'חצי חינם'!$B$3:$BW$85,51,FALSE)</f>
        <v>10.7</v>
      </c>
      <c r="F15" s="22">
        <f>VLOOKUP($A15,'חצי חינם'!$B$3:$BW$85,65,FALSE)</f>
        <v>10.86</v>
      </c>
      <c r="G15" s="22">
        <f>VLOOKUP($A15,'חצי חינם'!$B$3:$BW$85,72,FALSE)</f>
        <v>10.86</v>
      </c>
      <c r="I15" s="22">
        <f>VLOOKUP($A15,'שופרסל אקספרס'!$B$3:$BW$85,23,FALSE)</f>
        <v>10.86</v>
      </c>
      <c r="J15" s="22">
        <f>VLOOKUP($A15,'שופרסל אקספרס'!$B$3:$BW$85,37,FALSE)</f>
        <v>10.86</v>
      </c>
      <c r="K15" s="22">
        <f>VLOOKUP($A15,'שופרסל אקספרס'!$B$3:$BW$85,51,FALSE)</f>
        <v>10.86</v>
      </c>
      <c r="L15" s="22">
        <f>VLOOKUP($A15,'שופרסל אקספרס'!$B$3:$BW$85,65,FALSE)</f>
        <v>10.86</v>
      </c>
      <c r="M15" s="22">
        <f>VLOOKUP($A15,'שופרסל אקספרס'!$B$3:$BW$85,72,FALSE)</f>
        <v>10.86</v>
      </c>
      <c r="N15" s="22">
        <f>VLOOKUP($A15,'שופרסל אקספרס'!$B$3:$BW$85,74,FALSE)</f>
        <v>10.86</v>
      </c>
      <c r="O15" s="29"/>
      <c r="P15" s="22">
        <f>VLOOKUP($A15,'שופרסל דיל'!$B$3:$BW$85,23,FALSE)</f>
        <v>10.86</v>
      </c>
      <c r="Q15" s="22">
        <f>VLOOKUP($A15,'שופרסל דיל'!$B$3:$BW$85,37,FALSE)</f>
        <v>10.86</v>
      </c>
      <c r="R15" s="22">
        <f>VLOOKUP($A15,'שופרסל דיל'!$B$3:$BW$85,51,FALSE)</f>
        <v>10.85</v>
      </c>
      <c r="S15" s="22">
        <f>VLOOKUP($A15,'שופרסל דיל'!$B$3:$BW$85,65,FALSE)</f>
        <v>10.86</v>
      </c>
      <c r="T15" s="22">
        <f>VLOOKUP($A15,'שופרסל דיל'!$B$3:$BW$85,72,FALSE)</f>
        <v>10.86</v>
      </c>
      <c r="U15" s="22">
        <f>VLOOKUP($A15,'שופרסל דיל'!$B$3:$BW$85,74,FALSE)</f>
        <v>10.86</v>
      </c>
      <c r="V15" s="22"/>
      <c r="W15" s="33">
        <f>VLOOKUP($A15,'קרפור היפר'!$B$4:$BV$85,22,FALSE)</f>
        <v>10.8</v>
      </c>
      <c r="X15" s="33">
        <f>VLOOKUP($A15,'קרפור היפר'!$B$3:$BV$85,36,FALSE)</f>
        <v>10.8</v>
      </c>
      <c r="Y15" s="33">
        <f>VLOOKUP($A15,'קרפור היפר'!$B$3:$BV$85,50,FALSE)</f>
        <v>10.8</v>
      </c>
      <c r="Z15" s="33">
        <f>VLOOKUP($A15,'קרפור היפר'!$B$3:$BV$85,64,FALSE)</f>
        <v>10.8</v>
      </c>
      <c r="AA15" s="33">
        <f>VLOOKUP($A15,'קרפור היפר'!$B$3:$BV$85,71,FALSE)</f>
        <v>10.8</v>
      </c>
      <c r="AC15" s="22">
        <f>VLOOKUP($A15,ויקטורי!$B$3:$BW$85,23,FALSE)</f>
        <v>10.84696969697</v>
      </c>
      <c r="AD15" s="22">
        <f>VLOOKUP($A15,ויקטורי!$B$3:$BW$85,37,FALSE)</f>
        <v>10.778955223881001</v>
      </c>
      <c r="AE15" s="22">
        <f>VLOOKUP($A15,ויקטורי!$B$3:$BW$85,51,FALSE)</f>
        <v>10.86</v>
      </c>
      <c r="AF15" s="22">
        <f>VLOOKUP($A15,ויקטורי!$B$3:$BW$85,65,FALSE)</f>
        <v>10.86</v>
      </c>
      <c r="AG15" s="22">
        <f>VLOOKUP($A15,ויקטורי!$B$3:$BW$85,72,FALSE)</f>
        <v>10.86</v>
      </c>
      <c r="AI15" s="22">
        <f>VLOOKUP($A15, 'רמי לוי'!$B$3:$BW$87,23,FALSE)</f>
        <v>10.6</v>
      </c>
      <c r="AJ15" s="22">
        <f>VLOOKUP($A15, 'רמי לוי'!$B$3:$BW$87,37,FALSE)</f>
        <v>10.574545454545</v>
      </c>
      <c r="AK15" s="22">
        <f>VLOOKUP($A15, 'רמי לוי'!$B$3:$BW$87,51,FALSE)</f>
        <v>10.574545454545</v>
      </c>
      <c r="AL15" s="22">
        <f>VLOOKUP($A15, 'רמי לוי'!$B$3:$BW$87,65,FALSE)</f>
        <v>10.574999999999999</v>
      </c>
      <c r="AM15" s="22">
        <f>VLOOKUP($A15, 'רמי לוי'!$B$3:$BW$87,72,FALSE)</f>
        <v>10.6</v>
      </c>
      <c r="AO15" s="22">
        <f>VLOOKUP($A15, יוחננוף!$B$3:$BV$87,23,FALSE)</f>
        <v>10.82</v>
      </c>
      <c r="AP15" s="22">
        <f>VLOOKUP($A15, יוחננוף!$B$3:$BV$87,37,FALSE)</f>
        <v>10.82</v>
      </c>
      <c r="AQ15" s="22">
        <f>VLOOKUP($A15, יוחננוף!$B$3:$BV$87,51,FALSE)</f>
        <v>10.82</v>
      </c>
      <c r="AR15" s="22">
        <f>VLOOKUP($A15, יוחננוף!$B$3:$BV$87,65,FALSE)</f>
        <v>10.82</v>
      </c>
      <c r="AS15" s="22">
        <f>VLOOKUP($A15, יוחננוף!$B$3:$BV$87,72,FALSE)</f>
        <v>10.81</v>
      </c>
    </row>
    <row r="16" spans="1:45" x14ac:dyDescent="0.3">
      <c r="A16" s="1" t="s">
        <v>19</v>
      </c>
      <c r="B16" s="5">
        <v>7290002824183</v>
      </c>
      <c r="C16" s="22">
        <f>VLOOKUP($A16,'חצי חינם'!$B$3:$BW$85,23,FALSE)</f>
        <v>10.86</v>
      </c>
      <c r="D16" s="22">
        <f>VLOOKUP($A16,'חצי חינם'!$B$3:$BW$85,37,FALSE)</f>
        <v>10.86</v>
      </c>
      <c r="E16" s="22">
        <f>VLOOKUP($A16,'חצי חינם'!$B$3:$BW$85,51,FALSE)</f>
        <v>10.86</v>
      </c>
      <c r="F16" s="22">
        <f>VLOOKUP($A16,'חצי חינם'!$B$3:$BW$85,65,FALSE)</f>
        <v>10.86</v>
      </c>
      <c r="G16" s="22">
        <f>VLOOKUP($A16,'חצי חינם'!$B$3:$BW$85,72,FALSE)</f>
        <v>10.86</v>
      </c>
      <c r="I16" s="22">
        <f>VLOOKUP($A16,'שופרסל אקספרס'!$B$3:$BW$85,23,FALSE)</f>
        <v>10.86</v>
      </c>
      <c r="J16" s="22">
        <f>VLOOKUP($A16,'שופרסל אקספרס'!$B$3:$BW$85,37,FALSE)</f>
        <v>10.86</v>
      </c>
      <c r="K16" s="22">
        <f>VLOOKUP($A16,'שופרסל אקספרס'!$B$3:$BW$85,51,FALSE)</f>
        <v>10.86</v>
      </c>
      <c r="L16" s="22">
        <f>VLOOKUP($A16,'שופרסל אקספרס'!$B$3:$BW$85,65,FALSE)</f>
        <v>10.86</v>
      </c>
      <c r="M16" s="22">
        <f>VLOOKUP($A16,'שופרסל אקספרס'!$B$3:$BW$85,72,FALSE)</f>
        <v>10.86</v>
      </c>
      <c r="N16" s="22">
        <f>VLOOKUP($A16,'שופרסל אקספרס'!$B$3:$BW$85,74,FALSE)</f>
        <v>10.86</v>
      </c>
      <c r="O16" s="29"/>
      <c r="P16" s="22">
        <f>VLOOKUP($A16,'שופרסל דיל'!$B$3:$BW$85,23,FALSE)</f>
        <v>10.86</v>
      </c>
      <c r="Q16" s="22">
        <f>VLOOKUP($A16,'שופרסל דיל'!$B$3:$BW$85,37,FALSE)</f>
        <v>10.86</v>
      </c>
      <c r="R16" s="22">
        <f>VLOOKUP($A16,'שופרסל דיל'!$B$3:$BW$85,51,FALSE)</f>
        <v>10.86</v>
      </c>
      <c r="S16" s="22">
        <f>VLOOKUP($A16,'שופרסל דיל'!$B$3:$BW$85,65,FALSE)</f>
        <v>10.86</v>
      </c>
      <c r="T16" s="22">
        <f>VLOOKUP($A16,'שופרסל דיל'!$B$3:$BW$85,72,FALSE)</f>
        <v>10.86</v>
      </c>
      <c r="U16" s="22">
        <f>VLOOKUP($A16,'שופרסל דיל'!$B$3:$BW$85,74,FALSE)</f>
        <v>10.84</v>
      </c>
      <c r="V16" s="22"/>
      <c r="W16" s="33">
        <f>VLOOKUP($A16,'קרפור היפר'!$B$4:$BV$85,22,FALSE)</f>
        <v>10.7</v>
      </c>
      <c r="X16" s="33">
        <f>VLOOKUP($A16,'קרפור היפר'!$B$3:$BV$85,36,FALSE)</f>
        <v>10.7</v>
      </c>
      <c r="Y16" s="33">
        <f>VLOOKUP($A16,'קרפור היפר'!$B$3:$BV$85,50,FALSE)</f>
        <v>10.7</v>
      </c>
      <c r="Z16" s="33">
        <f>VLOOKUP($A16,'קרפור היפר'!$B$3:$BV$85,64,FALSE)</f>
        <v>10.7</v>
      </c>
      <c r="AA16" s="33">
        <f>VLOOKUP($A16,'קרפור היפר'!$B$3:$BV$85,71,FALSE)</f>
        <v>10.7</v>
      </c>
      <c r="AC16" s="22">
        <f>VLOOKUP($A16,ויקטורי!$B$3:$BW$85,23,FALSE)</f>
        <v>10.817313432836</v>
      </c>
      <c r="AD16" s="22">
        <f>VLOOKUP($A16,ויקטורי!$B$3:$BW$85,37,FALSE)</f>
        <v>10.780147058823999</v>
      </c>
      <c r="AE16" s="22">
        <f>VLOOKUP($A16,ויקטורי!$B$3:$BW$85,51,FALSE)</f>
        <v>10.86</v>
      </c>
      <c r="AF16" s="22">
        <f>VLOOKUP($A16,ויקטורי!$B$3:$BW$85,65,FALSE)</f>
        <v>10.86</v>
      </c>
      <c r="AG16" s="22">
        <f>VLOOKUP($A16,ויקטורי!$B$3:$BW$85,72,FALSE)</f>
        <v>10.86</v>
      </c>
      <c r="AI16" s="22">
        <f>VLOOKUP($A16, 'רמי לוי'!$B$3:$BW$87,23,FALSE)</f>
        <v>9.5</v>
      </c>
      <c r="AJ16" s="22">
        <f>VLOOKUP($A16, 'רמי לוי'!$B$3:$BW$87,37,FALSE)</f>
        <v>9.5</v>
      </c>
      <c r="AK16" s="22">
        <f>VLOOKUP($A16, 'רמי לוי'!$B$3:$BW$87,51,FALSE)</f>
        <v>9.5</v>
      </c>
      <c r="AL16" s="22">
        <f>VLOOKUP($A16, 'רמי לוי'!$B$3:$BW$87,65,FALSE)</f>
        <v>9.5</v>
      </c>
      <c r="AM16" s="22">
        <f>VLOOKUP($A16, 'רמי לוי'!$B$3:$BW$87,72,FALSE)</f>
        <v>9.5</v>
      </c>
      <c r="AO16" s="22">
        <f>VLOOKUP($A16, יוחננוף!$B$3:$BV$87,23,FALSE)</f>
        <v>10.72</v>
      </c>
      <c r="AP16" s="22">
        <f>VLOOKUP($A16, יוחננוף!$B$3:$BV$87,37,FALSE)</f>
        <v>10.71</v>
      </c>
      <c r="AQ16" s="22">
        <f>VLOOKUP($A16, יוחננוף!$B$3:$BV$87,51,FALSE)</f>
        <v>10.72</v>
      </c>
      <c r="AR16" s="22">
        <f>VLOOKUP($A16, יוחננוף!$B$3:$BV$87,65,FALSE)</f>
        <v>10.72</v>
      </c>
      <c r="AS16" s="22">
        <f>VLOOKUP($A16, יוחננוף!$B$3:$BV$87,72,FALSE)</f>
        <v>10.71</v>
      </c>
    </row>
    <row r="17" spans="1:45" x14ac:dyDescent="0.3">
      <c r="A17" s="1" t="s">
        <v>20</v>
      </c>
      <c r="B17" s="5">
        <v>7290106574977</v>
      </c>
      <c r="C17" s="22">
        <f>VLOOKUP($A17,'חצי חינם'!$B$3:$BW$85,23,FALSE)</f>
        <v>11.5</v>
      </c>
      <c r="D17" s="22">
        <f>VLOOKUP($A17,'חצי חינם'!$B$3:$BW$85,37,FALSE)</f>
        <v>7.5</v>
      </c>
      <c r="E17" s="22">
        <f>VLOOKUP($A17,'חצי חינם'!$B$3:$BW$85,51,FALSE)</f>
        <v>8.9</v>
      </c>
      <c r="F17" s="22">
        <f>VLOOKUP($A17,'חצי חינם'!$B$3:$BW$85,65,FALSE)</f>
        <v>11.5</v>
      </c>
      <c r="G17" s="22">
        <f>VLOOKUP($A17,'חצי חינם'!$B$3:$BW$85,72,FALSE)</f>
        <v>8</v>
      </c>
      <c r="I17" s="22">
        <f>VLOOKUP($A17,'שופרסל אקספרס'!$B$3:$BW$85,23,FALSE)</f>
        <v>12.5</v>
      </c>
      <c r="J17" s="22">
        <f>VLOOKUP($A17,'שופרסל אקספרס'!$B$3:$BW$85,37,FALSE)</f>
        <v>12.5</v>
      </c>
      <c r="K17" s="22">
        <f>VLOOKUP($A17,'שופרסל אקספרס'!$B$3:$BW$85,51,FALSE)</f>
        <v>12.5</v>
      </c>
      <c r="L17" s="22">
        <f>VLOOKUP($A17,'שופרסל אקספרס'!$B$3:$BW$85,65,FALSE)</f>
        <v>12.5</v>
      </c>
      <c r="M17" s="22">
        <f>VLOOKUP($A17,'שופרסל אקספרס'!$B$3:$BW$85,72,FALSE)</f>
        <v>12.5</v>
      </c>
      <c r="N17" s="22">
        <f>VLOOKUP($A17,'שופרסל אקספרס'!$B$3:$BW$85,74,FALSE)</f>
        <v>12.5</v>
      </c>
      <c r="O17" s="29"/>
      <c r="P17" s="22">
        <f>VLOOKUP($A17,'שופרסל דיל'!$B$3:$BW$85,23,FALSE)</f>
        <v>11.6</v>
      </c>
      <c r="Q17" s="22">
        <f>VLOOKUP($A17,'שופרסל דיל'!$B$3:$BW$85,37,FALSE)</f>
        <v>9</v>
      </c>
      <c r="R17" s="22">
        <f>VLOOKUP($A17,'שופרסל דיל'!$B$3:$BW$85,51,FALSE)</f>
        <v>11.6</v>
      </c>
      <c r="S17" s="22">
        <f>VLOOKUP($A17,'שופרסל דיל'!$B$3:$BW$85,65,FALSE)</f>
        <v>8.5</v>
      </c>
      <c r="T17" s="22">
        <f>VLOOKUP($A17,'שופרסל דיל'!$B$3:$BW$85,72,FALSE)</f>
        <v>8.5</v>
      </c>
      <c r="U17" s="22">
        <f>VLOOKUP($A17,'שופרסל דיל'!$B$3:$BW$85,74,FALSE)</f>
        <v>11.6</v>
      </c>
      <c r="V17" s="22"/>
      <c r="W17" s="33">
        <f>VLOOKUP($A17,'קרפור היפר'!$B$4:$BV$85,22,FALSE)</f>
        <v>9.9</v>
      </c>
      <c r="X17" s="33">
        <f>VLOOKUP($A17,'קרפור היפר'!$B$3:$BV$85,36,FALSE)</f>
        <v>8</v>
      </c>
      <c r="Y17" s="33">
        <f>VLOOKUP($A17,'קרפור היפר'!$B$3:$BV$85,50,FALSE)</f>
        <v>9.9</v>
      </c>
      <c r="Z17" s="33">
        <f>VLOOKUP($A17,'קרפור היפר'!$B$3:$BV$85,64,FALSE)</f>
        <v>7.5</v>
      </c>
      <c r="AA17" s="33">
        <f>VLOOKUP($A17,'קרפור היפר'!$B$3:$BV$85,71,FALSE)</f>
        <v>9</v>
      </c>
      <c r="AC17" s="22">
        <f>VLOOKUP($A17,ויקטורי!$B$3:$BW$85,23,FALSE)</f>
        <v>8.0399999999999991</v>
      </c>
      <c r="AD17" s="22">
        <f>VLOOKUP($A17,ויקטורי!$B$3:$BW$85,37,FALSE)</f>
        <v>8.17</v>
      </c>
      <c r="AE17" s="22">
        <f>VLOOKUP($A17,ויקטורי!$B$3:$BW$85,51,FALSE)</f>
        <v>8.1300000000000008</v>
      </c>
      <c r="AF17" s="22">
        <f>VLOOKUP($A17,ויקטורי!$B$3:$BW$85,65,FALSE)</f>
        <v>8.08</v>
      </c>
      <c r="AG17" s="22">
        <f>VLOOKUP($A17,ויקטורי!$B$3:$BW$85,72,FALSE)</f>
        <v>8.2392307692308009</v>
      </c>
      <c r="AI17" s="22">
        <f>VLOOKUP($A17, 'רמי לוי'!$B$3:$BW$87,23,FALSE)</f>
        <v>7.9</v>
      </c>
      <c r="AJ17" s="22">
        <f>VLOOKUP($A17, 'רמי לוי'!$B$3:$BW$87,37,FALSE)</f>
        <v>7.51</v>
      </c>
      <c r="AK17" s="22">
        <f>VLOOKUP($A17, 'רמי לוי'!$B$3:$BW$87,51,FALSE)</f>
        <v>7.5</v>
      </c>
      <c r="AL17" s="22">
        <f>VLOOKUP($A17, 'רמי לוי'!$B$3:$BW$87,65,FALSE)</f>
        <v>7.5</v>
      </c>
      <c r="AM17" s="22">
        <f>VLOOKUP($A17, 'רמי לוי'!$B$3:$BW$87,72,FALSE)</f>
        <v>7.8428571428570999</v>
      </c>
      <c r="AO17" s="22">
        <f>VLOOKUP($A17, יוחננוף!$B$3:$BV$87,23,FALSE)</f>
        <v>10.9</v>
      </c>
      <c r="AP17" s="22">
        <f>VLOOKUP($A17, יוחננוף!$B$3:$BV$87,37,FALSE)</f>
        <v>3.9</v>
      </c>
      <c r="AQ17" s="22">
        <f>VLOOKUP($A17, יוחננוף!$B$3:$BV$87,51,FALSE)</f>
        <v>3.9</v>
      </c>
      <c r="AR17" s="22">
        <f>VLOOKUP($A17, יוחננוף!$B$3:$BV$87,65,FALSE)</f>
        <v>3.9</v>
      </c>
      <c r="AS17" s="22">
        <f>VLOOKUP($A17, יוחננוף!$B$3:$BV$87,72,FALSE)</f>
        <v>10.9</v>
      </c>
    </row>
    <row r="18" spans="1:45" x14ac:dyDescent="0.3">
      <c r="A18" s="1" t="s">
        <v>22</v>
      </c>
      <c r="B18" s="5">
        <v>7290000211442</v>
      </c>
      <c r="C18" s="22">
        <f>VLOOKUP($A18,'חצי חינם'!$B$3:$BW$85,23,FALSE)</f>
        <v>9.9</v>
      </c>
      <c r="D18" s="22">
        <f>VLOOKUP($A18,'חצי חינם'!$B$3:$BW$85,37,FALSE)</f>
        <v>7.9</v>
      </c>
      <c r="E18" s="22">
        <f>VLOOKUP($A18,'חצי חינם'!$B$3:$BW$85,51,FALSE)</f>
        <v>9.9</v>
      </c>
      <c r="F18" s="22">
        <f>VLOOKUP($A18,'חצי חינם'!$B$3:$BW$85,65,FALSE)</f>
        <v>10.9</v>
      </c>
      <c r="G18" s="22">
        <f>VLOOKUP($A18,'חצי חינם'!$B$3:$BW$85,72,FALSE)</f>
        <v>9.9</v>
      </c>
      <c r="I18" s="22">
        <f>VLOOKUP($A18,'שופרסל אקספרס'!$B$3:$BW$85,23,FALSE)</f>
        <v>10</v>
      </c>
      <c r="J18" s="22">
        <f>VLOOKUP($A18,'שופרסל אקספרס'!$B$3:$BW$85,37,FALSE)</f>
        <v>10</v>
      </c>
      <c r="K18" s="22">
        <f>VLOOKUP($A18,'שופרסל אקספרס'!$B$3:$BW$85,51,FALSE)</f>
        <v>10</v>
      </c>
      <c r="L18" s="22">
        <f>VLOOKUP($A18,'שופרסל אקספרס'!$B$3:$BW$85,65,FALSE)</f>
        <v>10</v>
      </c>
      <c r="M18" s="22">
        <f>VLOOKUP($A18,'שופרסל אקספרס'!$B$3:$BW$85,72,FALSE)</f>
        <v>10</v>
      </c>
      <c r="N18" s="22">
        <f>VLOOKUP($A18,'שופרסל אקספרס'!$B$3:$BW$85,74,FALSE)</f>
        <v>11.5</v>
      </c>
      <c r="O18" s="29"/>
      <c r="P18" s="22">
        <f>VLOOKUP($A18,'שופרסל דיל'!$B$3:$BW$85,23,FALSE)</f>
        <v>10</v>
      </c>
      <c r="Q18" s="22">
        <f>VLOOKUP($A18,'שופרסל דיל'!$B$3:$BW$85,37,FALSE)</f>
        <v>10</v>
      </c>
      <c r="R18" s="22">
        <f>VLOOKUP($A18,'שופרסל דיל'!$B$3:$BW$85,51,FALSE)</f>
        <v>10</v>
      </c>
      <c r="S18" s="22">
        <f>VLOOKUP($A18,'שופרסל דיל'!$B$3:$BW$85,65,FALSE)</f>
        <v>10</v>
      </c>
      <c r="T18" s="22">
        <f>VLOOKUP($A18,'שופרסל דיל'!$B$3:$BW$85,72,FALSE)</f>
        <v>10</v>
      </c>
      <c r="U18" s="22">
        <f>VLOOKUP($A18,'שופרסל דיל'!$B$3:$BW$85,74,FALSE)</f>
        <v>10.9</v>
      </c>
      <c r="V18" s="22"/>
      <c r="W18" s="33">
        <f>VLOOKUP($A18,'קרפור היפר'!$B$4:$BV$85,22,FALSE)</f>
        <v>10</v>
      </c>
      <c r="X18" s="33">
        <f>VLOOKUP($A18,'קרפור היפר'!$B$3:$BV$85,36,FALSE)</f>
        <v>10</v>
      </c>
      <c r="Y18" s="33">
        <f>VLOOKUP($A18,'קרפור היפר'!$B$3:$BV$85,50,FALSE)</f>
        <v>8.9</v>
      </c>
      <c r="Z18" s="33">
        <f>VLOOKUP($A18,'קרפור היפר'!$B$3:$BV$85,64,FALSE)</f>
        <v>8.9</v>
      </c>
      <c r="AA18" s="33">
        <f>VLOOKUP($A18,'קרפור היפר'!$B$3:$BV$85,71,FALSE)</f>
        <v>9.9</v>
      </c>
      <c r="AC18" s="22">
        <f>VLOOKUP($A18,ויקטורי!$B$3:$BW$85,23,FALSE)</f>
        <v>9.9258823529411995</v>
      </c>
      <c r="AD18" s="22">
        <f>VLOOKUP($A18,ויקטורי!$B$3:$BW$85,37,FALSE)</f>
        <v>9.9905970149254006</v>
      </c>
      <c r="AE18" s="22">
        <f>VLOOKUP($A18,ויקטורי!$B$3:$BW$85,51,FALSE)</f>
        <v>9.9905970149254006</v>
      </c>
      <c r="AF18" s="22">
        <f>VLOOKUP($A18,ויקטורי!$B$3:$BW$85,65,FALSE)</f>
        <v>9.9893939393938993</v>
      </c>
      <c r="AG18" s="22">
        <f>VLOOKUP($A18,ויקטורי!$B$3:$BW$85,72,FALSE)</f>
        <v>10.009253731343</v>
      </c>
      <c r="AI18" s="22">
        <f>VLOOKUP($A18, 'רמי לוי'!$B$3:$BW$87,23,FALSE)</f>
        <v>9.74</v>
      </c>
      <c r="AJ18" s="22">
        <f>VLOOKUP($A18, 'רמי לוי'!$B$3:$BW$87,37,FALSE)</f>
        <v>9.59</v>
      </c>
      <c r="AK18" s="22">
        <f>VLOOKUP($A18, 'רמי לוי'!$B$3:$BW$87,51,FALSE)</f>
        <v>9.7527272727273004</v>
      </c>
      <c r="AL18" s="22">
        <f>VLOOKUP($A18, 'רמי לוי'!$B$3:$BW$87,65,FALSE)</f>
        <v>9.44</v>
      </c>
      <c r="AM18" s="22">
        <f>VLOOKUP($A18, 'רמי לוי'!$B$3:$BW$87,72,FALSE)</f>
        <v>9.9</v>
      </c>
      <c r="AO18" s="22">
        <f>VLOOKUP($A18, יוחננוף!$B$3:$BV$87,23,FALSE)</f>
        <v>9.8554761904761996</v>
      </c>
      <c r="AP18" s="22">
        <f>VLOOKUP($A18, יוחננוף!$B$3:$BV$87,37,FALSE)</f>
        <v>9.7090476190476007</v>
      </c>
      <c r="AQ18" s="22">
        <f>VLOOKUP($A18, יוחננוף!$B$3:$BV$87,51,FALSE)</f>
        <v>9.9238095238094992</v>
      </c>
      <c r="AR18" s="22">
        <f>VLOOKUP($A18, יוחננוף!$B$3:$BV$87,65,FALSE)</f>
        <v>9.9238095238094992</v>
      </c>
      <c r="AS18" s="22">
        <f>VLOOKUP($A18, יוחננוף!$B$3:$BV$87,72,FALSE)</f>
        <v>9.9476190476189998</v>
      </c>
    </row>
    <row r="19" spans="1:45" x14ac:dyDescent="0.3">
      <c r="A19" s="1" t="s">
        <v>23</v>
      </c>
      <c r="B19" s="5">
        <v>7290003643004</v>
      </c>
      <c r="C19" s="22">
        <f>VLOOKUP($A19,'חצי חינם'!$B$3:$BW$85,23,FALSE)</f>
        <v>12.9</v>
      </c>
      <c r="D19" s="22">
        <f>VLOOKUP($A19,'חצי חינם'!$B$3:$BW$85,37,FALSE)</f>
        <v>9.9</v>
      </c>
      <c r="E19" s="22">
        <f>VLOOKUP($A19,'חצי חינם'!$B$3:$BW$85,51,FALSE)</f>
        <v>12.9</v>
      </c>
      <c r="F19" s="22">
        <f>VLOOKUP($A19,'חצי חינם'!$B$3:$BW$85,65,FALSE)</f>
        <v>14.9</v>
      </c>
      <c r="G19" s="22">
        <f>VLOOKUP($A19,'חצי חינם'!$B$3:$BW$85,72,FALSE)</f>
        <v>14.9</v>
      </c>
      <c r="I19" s="22">
        <f>VLOOKUP($A19,'שופרסל אקספרס'!$B$3:$BW$85,23,FALSE)</f>
        <v>16.5</v>
      </c>
      <c r="J19" s="22">
        <f>VLOOKUP($A19,'שופרסל אקספרס'!$B$3:$BW$85,37,FALSE)</f>
        <v>16.5</v>
      </c>
      <c r="K19" s="22">
        <f>VLOOKUP($A19,'שופרסל אקספרס'!$B$3:$BW$85,51,FALSE)</f>
        <v>16.5</v>
      </c>
      <c r="L19" s="22">
        <f>VLOOKUP($A19,'שופרסל אקספרס'!$B$3:$BW$85,65,FALSE)</f>
        <v>16.5</v>
      </c>
      <c r="M19" s="22">
        <f>VLOOKUP($A19,'שופרסל אקספרס'!$B$3:$BW$85,72,FALSE)</f>
        <v>16.5</v>
      </c>
      <c r="N19" s="22">
        <f>VLOOKUP($A19,'שופרסל אקספרס'!$B$3:$BW$85,74,FALSE)</f>
        <v>16.5</v>
      </c>
      <c r="O19" s="29"/>
      <c r="P19" s="22">
        <f>VLOOKUP($A19,'שופרסל דיל'!$B$3:$BW$85,23,FALSE)</f>
        <v>14.9</v>
      </c>
      <c r="Q19" s="22">
        <f>VLOOKUP($A19,'שופרסל דיל'!$B$3:$BW$85,37,FALSE)</f>
        <v>14.9</v>
      </c>
      <c r="R19" s="22">
        <f>VLOOKUP($A19,'שופרסל דיל'!$B$3:$BW$85,51,FALSE)</f>
        <v>14.9</v>
      </c>
      <c r="S19" s="22">
        <f>VLOOKUP($A19,'שופרסל דיל'!$B$3:$BW$85,65,FALSE)</f>
        <v>14.9</v>
      </c>
      <c r="T19" s="22">
        <f>VLOOKUP($A19,'שופרסל דיל'!$B$3:$BW$85,72,FALSE)</f>
        <v>14.9</v>
      </c>
      <c r="U19" s="22">
        <f>VLOOKUP($A19,'שופרסל דיל'!$B$3:$BW$85,74,FALSE)</f>
        <v>14.9</v>
      </c>
      <c r="V19" s="22"/>
      <c r="W19" s="33">
        <f>VLOOKUP($A19,'קרפור היפר'!$B$4:$BV$85,22,FALSE)</f>
        <v>12.9</v>
      </c>
      <c r="X19" s="33">
        <f>VLOOKUP($A19,'קרפור היפר'!$B$3:$BV$85,36,FALSE)</f>
        <v>12.9</v>
      </c>
      <c r="Y19" s="33">
        <f>VLOOKUP($A19,'קרפור היפר'!$B$3:$BV$85,50,FALSE)</f>
        <v>12.9</v>
      </c>
      <c r="Z19" s="33">
        <f>VLOOKUP($A19,'קרפור היפר'!$B$3:$BV$85,64,FALSE)</f>
        <v>12.9</v>
      </c>
      <c r="AA19" s="33">
        <f>VLOOKUP($A19,'קרפור היפר'!$B$3:$BV$85,71,FALSE)</f>
        <v>14.9</v>
      </c>
      <c r="AC19" s="22">
        <f>VLOOKUP($A19,ויקטורי!$B$3:$BW$85,23,FALSE)</f>
        <v>9.35</v>
      </c>
      <c r="AD19" s="22">
        <f>VLOOKUP($A19,ויקטורי!$B$3:$BW$85,37,FALSE)</f>
        <v>14.529104477612</v>
      </c>
      <c r="AE19" s="22">
        <f>VLOOKUP($A19,ויקטורי!$B$3:$BW$85,51,FALSE)</f>
        <v>14.529104477612</v>
      </c>
      <c r="AF19" s="22">
        <f>VLOOKUP($A19,ויקטורי!$B$3:$BW$85,65,FALSE)</f>
        <v>14.529104477612</v>
      </c>
      <c r="AG19" s="22">
        <f>VLOOKUP($A19,ויקטורי!$B$3:$BW$85,72,FALSE)</f>
        <v>14.529104477612</v>
      </c>
      <c r="AI19" s="22">
        <f>VLOOKUP($A19, 'רמי לוי'!$B$3:$BW$87,23,FALSE)</f>
        <v>12.9</v>
      </c>
      <c r="AJ19" s="22">
        <f>VLOOKUP($A19, 'רמי לוי'!$B$3:$BW$87,37,FALSE)</f>
        <v>10.06</v>
      </c>
      <c r="AK19" s="22">
        <f>VLOOKUP($A19, 'רמי לוי'!$B$3:$BW$87,51,FALSE)</f>
        <v>12.3</v>
      </c>
      <c r="AL19" s="22">
        <f>VLOOKUP($A19, 'רמי לוי'!$B$3:$BW$87,65,FALSE)</f>
        <v>12.9</v>
      </c>
      <c r="AM19" s="22">
        <f>VLOOKUP($A19, 'רמי לוי'!$B$3:$BW$87,72,FALSE)</f>
        <v>12.9</v>
      </c>
      <c r="AO19" s="22">
        <f>VLOOKUP($A19, יוחננוף!$B$3:$BV$87,23,FALSE)</f>
        <v>13.57</v>
      </c>
      <c r="AP19" s="22">
        <f>VLOOKUP($A19, יוחננוף!$B$3:$BV$87,37,FALSE)</f>
        <v>13.57</v>
      </c>
      <c r="AQ19" s="22">
        <f>VLOOKUP($A19, יוחננוף!$B$3:$BV$87,51,FALSE)</f>
        <v>13.57</v>
      </c>
      <c r="AR19" s="22">
        <f>VLOOKUP($A19, יוחננוף!$B$3:$BV$87,65,FALSE)</f>
        <v>13.57</v>
      </c>
      <c r="AS19" s="22">
        <f>VLOOKUP($A19, יוחננוף!$B$3:$BV$87,72,FALSE)</f>
        <v>14.8</v>
      </c>
    </row>
    <row r="20" spans="1:45" x14ac:dyDescent="0.3">
      <c r="A20" s="1" t="s">
        <v>24</v>
      </c>
      <c r="B20" s="5">
        <v>8901537024014</v>
      </c>
      <c r="C20" s="22">
        <f>VLOOKUP($A20,'חצי חינם'!$B$3:$BW$85,23,FALSE)</f>
        <v>13.9</v>
      </c>
      <c r="D20" s="22">
        <f>VLOOKUP($A20,'חצי חינם'!$B$3:$BW$85,37,FALSE)</f>
        <v>12.9</v>
      </c>
      <c r="E20" s="22">
        <f>VLOOKUP($A20,'חצי חינם'!$B$3:$BW$85,51,FALSE)</f>
        <v>12.9</v>
      </c>
      <c r="F20" s="22">
        <f>VLOOKUP($A20,'חצי חינם'!$B$3:$BW$85,65,FALSE)</f>
        <v>13.9</v>
      </c>
      <c r="G20" s="22">
        <f>VLOOKUP($A20,'חצי חינם'!$B$3:$BW$85,72,FALSE)</f>
        <v>13.9</v>
      </c>
      <c r="I20" s="22">
        <f>VLOOKUP($A20,'שופרסל אקספרס'!$B$3:$BW$85,23,FALSE)</f>
        <v>15.9</v>
      </c>
      <c r="J20" s="22">
        <f>VLOOKUP($A20,'שופרסל אקספרס'!$B$3:$BW$85,37,FALSE)</f>
        <v>15.9</v>
      </c>
      <c r="K20" s="22">
        <f>VLOOKUP($A20,'שופרסל אקספרס'!$B$3:$BW$85,51,FALSE)</f>
        <v>15.9</v>
      </c>
      <c r="L20" s="22">
        <f>VLOOKUP($A20,'שופרסל אקספרס'!$B$3:$BW$85,65,FALSE)</f>
        <v>15.9</v>
      </c>
      <c r="M20" s="22">
        <f>VLOOKUP($A20,'שופרסל אקספרס'!$B$3:$BW$85,72,FALSE)</f>
        <v>15.9</v>
      </c>
      <c r="N20" s="22">
        <f>VLOOKUP($A20,'שופרסל אקספרס'!$B$3:$BW$85,74,FALSE)</f>
        <v>15.9</v>
      </c>
      <c r="O20" s="29"/>
      <c r="P20" s="22">
        <f>VLOOKUP($A20,'שופרסל דיל'!$B$3:$BW$85,23,FALSE)</f>
        <v>13.9</v>
      </c>
      <c r="Q20" s="22">
        <f>VLOOKUP($A20,'שופרסל דיל'!$B$3:$BW$85,37,FALSE)</f>
        <v>13.9</v>
      </c>
      <c r="R20" s="22">
        <f>VLOOKUP($A20,'שופרסל דיל'!$B$3:$BW$85,51,FALSE)</f>
        <v>13.9</v>
      </c>
      <c r="S20" s="22">
        <f>VLOOKUP($A20,'שופרסל דיל'!$B$3:$BW$85,65,FALSE)</f>
        <v>13.9</v>
      </c>
      <c r="T20" s="22">
        <f>VLOOKUP($A20,'שופרסל דיל'!$B$3:$BW$85,72,FALSE)</f>
        <v>13.9</v>
      </c>
      <c r="U20" s="22">
        <f>VLOOKUP($A20,'שופרסל דיל'!$B$3:$BW$85,74,FALSE)</f>
        <v>13.9</v>
      </c>
      <c r="V20" s="22"/>
      <c r="W20" s="33" t="e">
        <f>VLOOKUP($A20,'קרפור היפר'!$B$4:$BV$85,22,FALSE)</f>
        <v>#N/A</v>
      </c>
      <c r="X20" s="33" t="e">
        <f>VLOOKUP($A20,'קרפור היפר'!$B$3:$BV$85,36,FALSE)</f>
        <v>#N/A</v>
      </c>
      <c r="Y20" s="33" t="e">
        <f>VLOOKUP($A20,'קרפור היפר'!$B$3:$BV$85,50,FALSE)</f>
        <v>#N/A</v>
      </c>
      <c r="Z20" s="33" t="e">
        <f>VLOOKUP($A20,'קרפור היפר'!$B$3:$BV$85,64,FALSE)</f>
        <v>#N/A</v>
      </c>
      <c r="AA20" s="33" t="e">
        <f>VLOOKUP($A20,'קרפור היפר'!$B$3:$BV$85,71,FALSE)</f>
        <v>#N/A</v>
      </c>
      <c r="AC20" s="22">
        <f>VLOOKUP($A20,ויקטורי!$B$3:$BW$85,23,FALSE)</f>
        <v>13.195373134327999</v>
      </c>
      <c r="AD20" s="22">
        <f>VLOOKUP($A20,ויקטורי!$B$3:$BW$85,37,FALSE)</f>
        <v>13.27</v>
      </c>
      <c r="AE20" s="22">
        <f>VLOOKUP($A20,ויקטורי!$B$3:$BW$85,51,FALSE)</f>
        <v>13.26</v>
      </c>
      <c r="AF20" s="22">
        <f>VLOOKUP($A20,ויקטורי!$B$3:$BW$85,65,FALSE)</f>
        <v>13.28</v>
      </c>
      <c r="AG20" s="22">
        <f>VLOOKUP($A20,ויקטורי!$B$3:$BW$85,72,FALSE)</f>
        <v>13.27</v>
      </c>
      <c r="AI20" s="22">
        <f>VLOOKUP($A20, 'רמי לוי'!$B$3:$BW$87,23,FALSE)</f>
        <v>12.494444444443999</v>
      </c>
      <c r="AJ20" s="22">
        <f>VLOOKUP($A20, 'רמי לוי'!$B$3:$BW$87,37,FALSE)</f>
        <v>12.7</v>
      </c>
      <c r="AK20" s="22">
        <f>VLOOKUP($A20, 'רמי לוי'!$B$3:$BW$87,51,FALSE)</f>
        <v>12.7</v>
      </c>
      <c r="AL20" s="22">
        <f>VLOOKUP($A20, 'רמי לוי'!$B$3:$BW$87,65,FALSE)</f>
        <v>12.7</v>
      </c>
      <c r="AM20" s="22">
        <f>VLOOKUP($A20, 'רמי לוי'!$B$3:$BW$87,72,FALSE)</f>
        <v>12.7</v>
      </c>
      <c r="AO20" s="22">
        <f>VLOOKUP($A20, יוחננוף!$B$3:$BV$87,23,FALSE)</f>
        <v>12.614634146341</v>
      </c>
      <c r="AP20" s="22">
        <f>VLOOKUP($A20, יוחננוף!$B$3:$BV$87,37,FALSE)</f>
        <v>12.709756097561</v>
      </c>
      <c r="AQ20" s="22">
        <f>VLOOKUP($A20, יוחננוף!$B$3:$BV$87,51,FALSE)</f>
        <v>12.709756097561</v>
      </c>
      <c r="AR20" s="22">
        <f>VLOOKUP($A20, יוחננוף!$B$3:$BV$87,65,FALSE)</f>
        <v>12.709756097561</v>
      </c>
      <c r="AS20" s="22">
        <f>VLOOKUP($A20, יוחננוף!$B$3:$BV$87,72,FALSE)</f>
        <v>12.9</v>
      </c>
    </row>
    <row r="21" spans="1:45" x14ac:dyDescent="0.3">
      <c r="A21" s="1" t="s">
        <v>25</v>
      </c>
      <c r="B21" s="5">
        <v>7290100700396</v>
      </c>
      <c r="C21" s="22">
        <f>VLOOKUP($A21,'חצי חינם'!$B$3:$BW$85,23,FALSE)</f>
        <v>9.9</v>
      </c>
      <c r="D21" s="22">
        <f>VLOOKUP($A21,'חצי חינם'!$B$3:$BW$85,37,FALSE)</f>
        <v>9.9</v>
      </c>
      <c r="E21" s="22">
        <f>VLOOKUP($A21,'חצי חינם'!$B$3:$BW$85,51,FALSE)</f>
        <v>9.9</v>
      </c>
      <c r="F21" s="22">
        <f>VLOOKUP($A21,'חצי חינם'!$B$3:$BW$85,65,FALSE)</f>
        <v>9.9</v>
      </c>
      <c r="G21" s="22">
        <f>VLOOKUP($A21,'חצי חינם'!$B$3:$BW$85,72,FALSE)</f>
        <v>9.9</v>
      </c>
      <c r="I21" s="22">
        <f>VLOOKUP($A21,'שופרסל אקספרס'!$B$3:$BW$85,23,FALSE)</f>
        <v>10</v>
      </c>
      <c r="J21" s="22">
        <f>VLOOKUP($A21,'שופרסל אקספרס'!$B$3:$BW$85,37,FALSE)</f>
        <v>10</v>
      </c>
      <c r="K21" s="22">
        <f>VLOOKUP($A21,'שופרסל אקספרס'!$B$3:$BW$85,51,FALSE)</f>
        <v>10</v>
      </c>
      <c r="L21" s="22">
        <f>VLOOKUP($A21,'שופרסל אקספרס'!$B$3:$BW$85,65,FALSE)</f>
        <v>10</v>
      </c>
      <c r="M21" s="22">
        <f>VLOOKUP($A21,'שופרסל אקספרס'!$B$3:$BW$85,72,FALSE)</f>
        <v>10</v>
      </c>
      <c r="N21" s="22">
        <f>VLOOKUP($A21,'שופרסל אקספרס'!$B$3:$BW$85,74,FALSE)</f>
        <v>11.5</v>
      </c>
      <c r="O21" s="29"/>
      <c r="P21" s="22">
        <f>VLOOKUP($A21,'שופרסל דיל'!$B$3:$BW$85,23,FALSE)</f>
        <v>10</v>
      </c>
      <c r="Q21" s="22">
        <f>VLOOKUP($A21,'שופרסל דיל'!$B$3:$BW$85,37,FALSE)</f>
        <v>10</v>
      </c>
      <c r="R21" s="22">
        <f>VLOOKUP($A21,'שופרסל דיל'!$B$3:$BW$85,51,FALSE)</f>
        <v>10</v>
      </c>
      <c r="S21" s="22">
        <f>VLOOKUP($A21,'שופרסל דיל'!$B$3:$BW$85,65,FALSE)</f>
        <v>10</v>
      </c>
      <c r="T21" s="22">
        <f>VLOOKUP($A21,'שופרסל דיל'!$B$3:$BW$85,72,FALSE)</f>
        <v>11</v>
      </c>
      <c r="U21" s="22">
        <f>VLOOKUP($A21,'שופרסל דיל'!$B$3:$BW$85,74,FALSE)</f>
        <v>11</v>
      </c>
      <c r="V21" s="22"/>
      <c r="W21" s="33">
        <f>VLOOKUP($A21,'קרפור היפר'!$B$4:$BV$85,22,FALSE)</f>
        <v>10</v>
      </c>
      <c r="X21" s="33">
        <f>VLOOKUP($A21,'קרפור היפר'!$B$3:$BV$85,36,FALSE)</f>
        <v>10</v>
      </c>
      <c r="Y21" s="33">
        <f>VLOOKUP($A21,'קרפור היפר'!$B$3:$BV$85,50,FALSE)</f>
        <v>10</v>
      </c>
      <c r="Z21" s="33">
        <f>VLOOKUP($A21,'קרפור היפר'!$B$3:$BV$85,64,FALSE)</f>
        <v>10</v>
      </c>
      <c r="AA21" s="33">
        <f>VLOOKUP($A21,'קרפור היפר'!$B$3:$BV$85,71,FALSE)</f>
        <v>10</v>
      </c>
      <c r="AC21" s="22">
        <f>VLOOKUP($A21,ויקטורי!$B$3:$BW$85,23,FALSE)</f>
        <v>10.097692307692</v>
      </c>
      <c r="AD21" s="22">
        <f>VLOOKUP($A21,ויקטורי!$B$3:$BW$85,37,FALSE)</f>
        <v>10.143846153846001</v>
      </c>
      <c r="AE21" s="22">
        <f>VLOOKUP($A21,ויקטורי!$B$3:$BW$85,51,FALSE)</f>
        <v>10.187272727272999</v>
      </c>
      <c r="AF21" s="22">
        <f>VLOOKUP($A21,ויקטורי!$B$3:$BW$85,65,FALSE)</f>
        <v>10.235151515151999</v>
      </c>
      <c r="AG21" s="22">
        <f>VLOOKUP($A21,ויקטורי!$B$3:$BW$85,72,FALSE)</f>
        <v>10.235151515151999</v>
      </c>
      <c r="AI21" s="22">
        <f>VLOOKUP($A21, 'רמי לוי'!$B$3:$BW$87,23,FALSE)</f>
        <v>9.9</v>
      </c>
      <c r="AJ21" s="22">
        <f>VLOOKUP($A21, 'רמי לוי'!$B$3:$BW$87,37,FALSE)</f>
        <v>8.9</v>
      </c>
      <c r="AK21" s="22">
        <f>VLOOKUP($A21, 'רמי לוי'!$B$3:$BW$87,51,FALSE)</f>
        <v>8.9</v>
      </c>
      <c r="AL21" s="22">
        <f>VLOOKUP($A21, 'רמי לוי'!$B$3:$BW$87,65,FALSE)</f>
        <v>8.92</v>
      </c>
      <c r="AM21" s="22">
        <f>VLOOKUP($A21, 'רמי לוי'!$B$3:$BW$87,72,FALSE)</f>
        <v>11</v>
      </c>
      <c r="AO21" s="22">
        <f>VLOOKUP($A21, יוחננוף!$B$3:$BV$87,23,FALSE)</f>
        <v>10.34</v>
      </c>
      <c r="AP21" s="22">
        <f>VLOOKUP($A21, יוחננוף!$B$3:$BV$87,37,FALSE)</f>
        <v>10.34</v>
      </c>
      <c r="AQ21" s="22">
        <f>VLOOKUP($A21, יוחננוף!$B$3:$BV$87,51,FALSE)</f>
        <v>10.33</v>
      </c>
      <c r="AR21" s="22">
        <f>VLOOKUP($A21, יוחננוף!$B$3:$BV$87,65,FALSE)</f>
        <v>10.33</v>
      </c>
      <c r="AS21" s="22">
        <f>VLOOKUP($A21, יוחננוף!$B$3:$BV$87,72,FALSE)</f>
        <v>10.34</v>
      </c>
    </row>
    <row r="22" spans="1:45" x14ac:dyDescent="0.3">
      <c r="A22" s="1" t="s">
        <v>26</v>
      </c>
      <c r="B22" s="5">
        <v>7290000057118</v>
      </c>
      <c r="C22" s="22">
        <f>VLOOKUP($A22,'חצי חינם'!$B$3:$BW$85,23,FALSE)</f>
        <v>23.9</v>
      </c>
      <c r="D22" s="22">
        <f>VLOOKUP($A22,'חצי חינם'!$B$3:$BW$85,37,FALSE)</f>
        <v>23.9</v>
      </c>
      <c r="E22" s="22">
        <f>VLOOKUP($A22,'חצי חינם'!$B$3:$BW$85,51,FALSE)</f>
        <v>23.9</v>
      </c>
      <c r="F22" s="22">
        <f>VLOOKUP($A22,'חצי חינם'!$B$3:$BW$85,65,FALSE)</f>
        <v>23.9</v>
      </c>
      <c r="G22" s="22">
        <f>VLOOKUP($A22,'חצי חינם'!$B$3:$BW$85,72,FALSE)</f>
        <v>23.9</v>
      </c>
      <c r="I22" s="22">
        <f>VLOOKUP($A22,'שופרסל אקספרס'!$B$3:$BW$85,23,FALSE)</f>
        <v>27.4</v>
      </c>
      <c r="J22" s="22">
        <f>VLOOKUP($A22,'שופרסל אקספרס'!$B$3:$BW$85,37,FALSE)</f>
        <v>27.4</v>
      </c>
      <c r="K22" s="22">
        <f>VLOOKUP($A22,'שופרסל אקספרס'!$B$3:$BW$85,51,FALSE)</f>
        <v>27.4</v>
      </c>
      <c r="L22" s="22">
        <f>VLOOKUP($A22,'שופרסל אקספרס'!$B$3:$BW$85,65,FALSE)</f>
        <v>27.4</v>
      </c>
      <c r="M22" s="22">
        <f>VLOOKUP($A22,'שופרסל אקספרס'!$B$3:$BW$85,72,FALSE)</f>
        <v>27.4</v>
      </c>
      <c r="N22" s="22">
        <f>VLOOKUP($A22,'שופרסל אקספרס'!$B$3:$BW$85,74,FALSE)</f>
        <v>27.4</v>
      </c>
      <c r="O22" s="29"/>
      <c r="P22" s="22">
        <f>VLOOKUP($A22,'שופרסל דיל'!$B$3:$BW$85,23,FALSE)</f>
        <v>24.1</v>
      </c>
      <c r="Q22" s="22">
        <f>VLOOKUP($A22,'שופרסל דיל'!$B$3:$BW$85,37,FALSE)</f>
        <v>24.1</v>
      </c>
      <c r="R22" s="22">
        <f>VLOOKUP($A22,'שופרסל דיל'!$B$3:$BW$85,51,FALSE)</f>
        <v>24.06</v>
      </c>
      <c r="S22" s="22">
        <f>VLOOKUP($A22,'שופרסל דיל'!$B$3:$BW$85,65,FALSE)</f>
        <v>24.06</v>
      </c>
      <c r="T22" s="22">
        <f>VLOOKUP($A22,'שופרסל דיל'!$B$3:$BW$85,72,FALSE)</f>
        <v>24.1</v>
      </c>
      <c r="U22" s="22">
        <f>VLOOKUP($A22,'שופרסל דיל'!$B$3:$BW$85,74,FALSE)</f>
        <v>24.1</v>
      </c>
      <c r="V22" s="22"/>
      <c r="W22" s="33">
        <f>VLOOKUP($A22,'קרפור היפר'!$B$4:$BV$85,22,FALSE)</f>
        <v>19.899999999999999</v>
      </c>
      <c r="X22" s="33">
        <f>VLOOKUP($A22,'קרפור היפר'!$B$3:$BV$85,36,FALSE)</f>
        <v>19.899999999999999</v>
      </c>
      <c r="Y22" s="33">
        <f>VLOOKUP($A22,'קרפור היפר'!$B$3:$BV$85,50,FALSE)</f>
        <v>19.899999999999999</v>
      </c>
      <c r="Z22" s="33">
        <f>VLOOKUP($A22,'קרפור היפר'!$B$3:$BV$85,64,FALSE)</f>
        <v>23.9</v>
      </c>
      <c r="AA22" s="33">
        <f>VLOOKUP($A22,'קרפור היפר'!$B$3:$BV$85,71,FALSE)</f>
        <v>23.9</v>
      </c>
      <c r="AC22" s="22">
        <f>VLOOKUP($A22,ויקטורי!$B$3:$BW$85,23,FALSE)</f>
        <v>25.445846153845999</v>
      </c>
      <c r="AD22" s="22">
        <f>VLOOKUP($A22,ויקטורי!$B$3:$BW$85,37,FALSE)</f>
        <v>24.98796875</v>
      </c>
      <c r="AE22" s="22">
        <f>VLOOKUP($A22,ויקטורי!$B$3:$BW$85,51,FALSE)</f>
        <v>26.01</v>
      </c>
      <c r="AF22" s="22">
        <f>VLOOKUP($A22,ויקטורי!$B$3:$BW$85,65,FALSE)</f>
        <v>26.01</v>
      </c>
      <c r="AG22" s="22">
        <f>VLOOKUP($A22,ויקטורי!$B$3:$BW$85,72,FALSE)</f>
        <v>26.01</v>
      </c>
      <c r="AI22" s="22">
        <f>VLOOKUP($A22, 'רמי לוי'!$B$3:$BW$87,23,FALSE)</f>
        <v>19.899999999999999</v>
      </c>
      <c r="AJ22" s="22">
        <f>VLOOKUP($A22, 'רמי לוי'!$B$3:$BW$87,37,FALSE)</f>
        <v>19.899999999999999</v>
      </c>
      <c r="AK22" s="22">
        <f>VLOOKUP($A22, 'רמי לוי'!$B$3:$BW$87,51,FALSE)</f>
        <v>23.5</v>
      </c>
      <c r="AL22" s="22">
        <f>VLOOKUP($A22, 'רמי לוי'!$B$3:$BW$87,65,FALSE)</f>
        <v>23.5</v>
      </c>
      <c r="AM22" s="22">
        <f>VLOOKUP($A22, 'רמי לוי'!$B$3:$BW$87,72,FALSE)</f>
        <v>23.5</v>
      </c>
      <c r="AO22" s="22">
        <f>VLOOKUP($A22, יוחננוף!$B$3:$BV$87,23,FALSE)</f>
        <v>23.85</v>
      </c>
      <c r="AP22" s="22">
        <f>VLOOKUP($A22, יוחננוף!$B$3:$BV$87,37,FALSE)</f>
        <v>23.85</v>
      </c>
      <c r="AQ22" s="22">
        <f>VLOOKUP($A22, יוחננוף!$B$3:$BV$87,51,FALSE)</f>
        <v>23.85</v>
      </c>
      <c r="AR22" s="22">
        <f>VLOOKUP($A22, יוחננוף!$B$3:$BV$87,65,FALSE)</f>
        <v>23.85</v>
      </c>
      <c r="AS22" s="22">
        <f>VLOOKUP($A22, יוחננוף!$B$3:$BV$87,72,FALSE)</f>
        <v>23.79</v>
      </c>
    </row>
    <row r="23" spans="1:45" x14ac:dyDescent="0.3">
      <c r="A23" s="1" t="s">
        <v>27</v>
      </c>
      <c r="B23" s="5">
        <v>7290102394463</v>
      </c>
      <c r="C23" s="22" t="e">
        <f>VLOOKUP($A23,'חצי חינם'!$B$3:$BW$85,23,FALSE)</f>
        <v>#N/A</v>
      </c>
      <c r="D23" s="22" t="e">
        <f>VLOOKUP($A23,'חצי חינם'!$B$3:$BW$85,37,FALSE)</f>
        <v>#N/A</v>
      </c>
      <c r="E23" s="22" t="e">
        <f>VLOOKUP($A23,'חצי חינם'!$B$3:$BW$85,51,FALSE)</f>
        <v>#N/A</v>
      </c>
      <c r="F23" s="22" t="e">
        <f>VLOOKUP($A23,'חצי חינם'!$B$3:$BW$85,65,FALSE)</f>
        <v>#N/A</v>
      </c>
      <c r="G23" s="22" t="e">
        <f>VLOOKUP($A23,'חצי חינם'!$B$3:$BW$85,72,FALSE)</f>
        <v>#N/A</v>
      </c>
      <c r="I23" s="22">
        <f>VLOOKUP($A23,'שופרסל אקספרס'!$B$3:$BW$85,23,FALSE)</f>
        <v>32.200000000000003</v>
      </c>
      <c r="J23" s="22">
        <f>VLOOKUP($A23,'שופרסל אקספרס'!$B$3:$BW$85,37,FALSE)</f>
        <v>32.200000000000003</v>
      </c>
      <c r="K23" s="22">
        <f>VLOOKUP($A23,'שופרסל אקספרס'!$B$3:$BW$85,51,FALSE)</f>
        <v>32.200000000000003</v>
      </c>
      <c r="L23" s="22">
        <f>VLOOKUP($A23,'שופרסל אקספרס'!$B$3:$BW$85,65,FALSE)</f>
        <v>32.200000000000003</v>
      </c>
      <c r="M23" s="22">
        <f>VLOOKUP($A23,'שופרסל אקספרס'!$B$3:$BW$85,72,FALSE)</f>
        <v>32.200000000000003</v>
      </c>
      <c r="N23" s="22">
        <f>VLOOKUP($A23,'שופרסל אקספרס'!$B$3:$BW$85,74,FALSE)</f>
        <v>32.200000000000003</v>
      </c>
      <c r="O23" s="29"/>
      <c r="P23" s="22">
        <f>VLOOKUP($A23,'שופרסל דיל'!$B$3:$BW$85,23,FALSE)</f>
        <v>31</v>
      </c>
      <c r="Q23" s="22">
        <f>VLOOKUP($A23,'שופרסל דיל'!$B$3:$BW$85,37,FALSE)</f>
        <v>31</v>
      </c>
      <c r="R23" s="22">
        <f>VLOOKUP($A23,'שופרסל דיל'!$B$3:$BW$85,51,FALSE)</f>
        <v>31</v>
      </c>
      <c r="S23" s="22">
        <f>VLOOKUP($A23,'שופרסל דיל'!$B$3:$BW$85,65,FALSE)</f>
        <v>31</v>
      </c>
      <c r="T23" s="22">
        <f>VLOOKUP($A23,'שופרסל דיל'!$B$3:$BW$85,72,FALSE)</f>
        <v>31</v>
      </c>
      <c r="U23" s="22">
        <f>VLOOKUP($A23,'שופרסל דיל'!$B$3:$BW$85,74,FALSE)</f>
        <v>31</v>
      </c>
      <c r="V23" s="22"/>
      <c r="W23" s="33">
        <f>VLOOKUP($A23,'קרפור היפר'!$B$4:$BV$85,22,FALSE)</f>
        <v>25.5</v>
      </c>
      <c r="X23" s="33">
        <f>VLOOKUP($A23,'קרפור היפר'!$B$3:$BV$85,36,FALSE)</f>
        <v>25.9</v>
      </c>
      <c r="Y23" s="33">
        <f>VLOOKUP($A23,'קרפור היפר'!$B$3:$BV$85,50,FALSE)</f>
        <v>27.9</v>
      </c>
      <c r="Z23" s="33">
        <f>VLOOKUP($A23,'קרפור היפר'!$B$3:$BV$85,64,FALSE)</f>
        <v>25.9</v>
      </c>
      <c r="AA23" s="33">
        <f>VLOOKUP($A23,'קרפור היפר'!$B$3:$BV$85,71,FALSE)</f>
        <v>27.9</v>
      </c>
      <c r="AC23" s="22">
        <f>VLOOKUP($A23,ויקטורי!$B$3:$BW$85,23,FALSE)</f>
        <v>31.766031746031999</v>
      </c>
      <c r="AD23" s="22">
        <f>VLOOKUP($A23,ויקטורי!$B$3:$BW$85,37,FALSE)</f>
        <v>31.521249999999998</v>
      </c>
      <c r="AE23" s="22">
        <f>VLOOKUP($A23,ויקטורי!$B$3:$BW$85,51,FALSE)</f>
        <v>31.76</v>
      </c>
      <c r="AF23" s="22">
        <f>VLOOKUP($A23,ויקטורי!$B$3:$BW$85,65,FALSE)</f>
        <v>31.78</v>
      </c>
      <c r="AG23" s="22">
        <f>VLOOKUP($A23,ויקטורי!$B$3:$BW$85,72,FALSE)</f>
        <v>32.14</v>
      </c>
      <c r="AI23" s="22">
        <f>VLOOKUP($A23, 'רמי לוי'!$B$3:$BW$87,23,FALSE)</f>
        <v>25.5</v>
      </c>
      <c r="AJ23" s="22">
        <f>VLOOKUP($A23, 'רמי לוי'!$B$3:$BW$87,37,FALSE)</f>
        <v>25.5</v>
      </c>
      <c r="AK23" s="22">
        <f>VLOOKUP($A23, 'רמי לוי'!$B$3:$BW$87,51,FALSE)</f>
        <v>25.49</v>
      </c>
      <c r="AL23" s="22">
        <f>VLOOKUP($A23, 'רמי לוי'!$B$3:$BW$87,65,FALSE)</f>
        <v>25.49</v>
      </c>
      <c r="AM23" s="22">
        <f>VLOOKUP($A23, 'רמי לוי'!$B$3:$BW$87,72,FALSE)</f>
        <v>27.9</v>
      </c>
      <c r="AO23" s="22">
        <f>VLOOKUP($A23, יוחננוף!$B$3:$BV$87,23,FALSE)</f>
        <v>26.792432432432001</v>
      </c>
      <c r="AP23" s="22">
        <f>VLOOKUP($A23, יוחננוף!$B$3:$BV$87,37,FALSE)</f>
        <v>26.429230769231001</v>
      </c>
      <c r="AQ23" s="22">
        <f>VLOOKUP($A23, יוחננוף!$B$3:$BV$87,51,FALSE)</f>
        <v>26.706153846153999</v>
      </c>
      <c r="AR23" s="22">
        <f>VLOOKUP($A23, יוחננוף!$B$3:$BV$87,65,FALSE)</f>
        <v>26.76125</v>
      </c>
      <c r="AS23" s="22">
        <f>VLOOKUP($A23, יוחננוף!$B$3:$BV$87,72,FALSE)</f>
        <v>28.52</v>
      </c>
    </row>
    <row r="24" spans="1:45" x14ac:dyDescent="0.3">
      <c r="A24" s="1" t="s">
        <v>28</v>
      </c>
      <c r="B24" s="5">
        <v>7290000111186</v>
      </c>
      <c r="C24" s="22">
        <f>VLOOKUP($A24,'חצי חינם'!$B$3:$BW$85,23,FALSE)</f>
        <v>10.9</v>
      </c>
      <c r="D24" s="22">
        <f>VLOOKUP($A24,'חצי חינם'!$B$3:$BW$85,37,FALSE)</f>
        <v>10.9</v>
      </c>
      <c r="E24" s="22">
        <f>VLOOKUP($A24,'חצי חינם'!$B$3:$BW$85,51,FALSE)</f>
        <v>10.9</v>
      </c>
      <c r="F24" s="22">
        <f>VLOOKUP($A24,'חצי חינם'!$B$3:$BW$85,65,FALSE)</f>
        <v>10.9</v>
      </c>
      <c r="G24" s="22">
        <f>VLOOKUP($A24,'חצי חינם'!$B$3:$BW$85,72,FALSE)</f>
        <v>10.9</v>
      </c>
      <c r="I24" s="22">
        <f>VLOOKUP($A24,'שופרסל אקספרס'!$B$3:$BW$85,23,FALSE)</f>
        <v>12.1</v>
      </c>
      <c r="J24" s="22">
        <f>VLOOKUP($A24,'שופרסל אקספרס'!$B$3:$BW$85,37,FALSE)</f>
        <v>12.1</v>
      </c>
      <c r="K24" s="22">
        <f>VLOOKUP($A24,'שופרסל אקספרס'!$B$3:$BW$85,51,FALSE)</f>
        <v>12.1</v>
      </c>
      <c r="L24" s="22">
        <f>VLOOKUP($A24,'שופרסל אקספרס'!$B$3:$BW$85,65,FALSE)</f>
        <v>12.1</v>
      </c>
      <c r="M24" s="22">
        <f>VLOOKUP($A24,'שופרסל אקספרס'!$B$3:$BW$85,72,FALSE)</f>
        <v>12.1</v>
      </c>
      <c r="N24" s="22">
        <f>VLOOKUP($A24,'שופרסל אקספרס'!$B$3:$BW$85,74,FALSE)</f>
        <v>12.1</v>
      </c>
      <c r="O24" s="29"/>
      <c r="P24" s="22">
        <f>VLOOKUP($A24,'שופרסל דיל'!$B$3:$BW$85,23,FALSE)</f>
        <v>11.5</v>
      </c>
      <c r="Q24" s="22">
        <f>VLOOKUP($A24,'שופרסל דיל'!$B$3:$BW$85,37,FALSE)</f>
        <v>11.5</v>
      </c>
      <c r="R24" s="22">
        <f>VLOOKUP($A24,'שופרסל דיל'!$B$3:$BW$85,51,FALSE)</f>
        <v>11.5</v>
      </c>
      <c r="S24" s="22">
        <f>VLOOKUP($A24,'שופרסל דיל'!$B$3:$BW$85,65,FALSE)</f>
        <v>11.5</v>
      </c>
      <c r="T24" s="22">
        <f>VLOOKUP($A24,'שופרסל דיל'!$B$3:$BW$85,72,FALSE)</f>
        <v>11.5</v>
      </c>
      <c r="U24" s="22">
        <f>VLOOKUP($A24,'שופרסל דיל'!$B$3:$BW$85,74,FALSE)</f>
        <v>11.5</v>
      </c>
      <c r="V24" s="22"/>
      <c r="W24" s="33">
        <f>VLOOKUP($A24,'קרפור היפר'!$B$4:$BV$85,22,FALSE)</f>
        <v>8.9</v>
      </c>
      <c r="X24" s="33">
        <f>VLOOKUP($A24,'קרפור היפר'!$B$3:$BV$85,36,FALSE)</f>
        <v>8.9</v>
      </c>
      <c r="Y24" s="33">
        <f>VLOOKUP($A24,'קרפור היפר'!$B$3:$BV$85,50,FALSE)</f>
        <v>9.3000000000000007</v>
      </c>
      <c r="Z24" s="33">
        <f>VLOOKUP($A24,'קרפור היפר'!$B$3:$BV$85,64,FALSE)</f>
        <v>9.5</v>
      </c>
      <c r="AA24" s="33">
        <f>VLOOKUP($A24,'קרפור היפר'!$B$3:$BV$85,71,FALSE)</f>
        <v>9.5</v>
      </c>
      <c r="AC24" s="22">
        <f>VLOOKUP($A24,ויקטורי!$B$3:$BW$85,23,FALSE)</f>
        <v>10.887647058823999</v>
      </c>
      <c r="AD24" s="22">
        <f>VLOOKUP($A24,ויקטורי!$B$3:$BW$85,37,FALSE)</f>
        <v>10.044776119403</v>
      </c>
      <c r="AE24" s="22">
        <f>VLOOKUP($A24,ויקטורי!$B$3:$BW$85,51,FALSE)</f>
        <v>10.968656716418</v>
      </c>
      <c r="AF24" s="22">
        <f>VLOOKUP($A24,ויקטורי!$B$3:$BW$85,65,FALSE)</f>
        <v>10.968656716418</v>
      </c>
      <c r="AG24" s="22">
        <f>VLOOKUP($A24,ויקטורי!$B$3:$BW$85,72,FALSE)</f>
        <v>10.968656716418</v>
      </c>
      <c r="AI24" s="22">
        <f>VLOOKUP($A24, 'רמי לוי'!$B$3:$BW$87,23,FALSE)</f>
        <v>8.9</v>
      </c>
      <c r="AJ24" s="22">
        <f>VLOOKUP($A24, 'רמי לוי'!$B$3:$BW$87,37,FALSE)</f>
        <v>8.9</v>
      </c>
      <c r="AK24" s="22">
        <f>VLOOKUP($A24, 'רמי לוי'!$B$3:$BW$87,51,FALSE)</f>
        <v>8.9</v>
      </c>
      <c r="AL24" s="22">
        <f>VLOOKUP($A24, 'רמי לוי'!$B$3:$BW$87,65,FALSE)</f>
        <v>8.9</v>
      </c>
      <c r="AM24" s="22">
        <f>VLOOKUP($A24, 'רמי לוי'!$B$3:$BW$87,72,FALSE)</f>
        <v>8.9</v>
      </c>
      <c r="AO24" s="22">
        <f>VLOOKUP($A24, יוחננוף!$B$3:$BV$87,23,FALSE)</f>
        <v>9.9600000000000009</v>
      </c>
      <c r="AP24" s="22">
        <f>VLOOKUP($A24, יוחננוף!$B$3:$BV$87,37,FALSE)</f>
        <v>9.9600000000000009</v>
      </c>
      <c r="AQ24" s="22">
        <f>VLOOKUP($A24, יוחננוף!$B$3:$BV$87,51,FALSE)</f>
        <v>9.9600000000000009</v>
      </c>
      <c r="AR24" s="22">
        <f>VLOOKUP($A24, יוחננוף!$B$3:$BV$87,65,FALSE)</f>
        <v>9.94</v>
      </c>
      <c r="AS24" s="22">
        <f>VLOOKUP($A24, יוחננוף!$B$3:$BV$87,72,FALSE)</f>
        <v>9.9600000000000009</v>
      </c>
    </row>
    <row r="25" spans="1:45" x14ac:dyDescent="0.3">
      <c r="A25" s="1" t="s">
        <v>29</v>
      </c>
      <c r="B25" s="5">
        <v>7290113192539</v>
      </c>
      <c r="C25" s="22">
        <f>VLOOKUP($A25,'חצי חינם'!$B$3:$BW$85,23,FALSE)</f>
        <v>5</v>
      </c>
      <c r="D25" s="22">
        <f>VLOOKUP($A25,'חצי חינם'!$B$3:$BW$85,37,FALSE)</f>
        <v>5</v>
      </c>
      <c r="E25" s="22">
        <f>VLOOKUP($A25,'חצי חינם'!$B$3:$BW$85,51,FALSE)</f>
        <v>5</v>
      </c>
      <c r="F25" s="22">
        <f>VLOOKUP($A25,'חצי חינם'!$B$3:$BW$85,65,FALSE)</f>
        <v>5</v>
      </c>
      <c r="G25" s="22">
        <f>VLOOKUP($A25,'חצי חינם'!$B$3:$BW$85,72,FALSE)</f>
        <v>6.9</v>
      </c>
      <c r="I25" s="22">
        <f>VLOOKUP($A25,'שופרסל אקספרס'!$B$3:$BW$85,23,FALSE)</f>
        <v>7.9</v>
      </c>
      <c r="J25" s="22">
        <f>VLOOKUP($A25,'שופרסל אקספרס'!$B$3:$BW$85,37,FALSE)</f>
        <v>7.9</v>
      </c>
      <c r="K25" s="22">
        <f>VLOOKUP($A25,'שופרסל אקספרס'!$B$3:$BW$85,51,FALSE)</f>
        <v>7.9</v>
      </c>
      <c r="L25" s="22">
        <f>VLOOKUP($A25,'שופרסל אקספרס'!$B$3:$BW$85,65,FALSE)</f>
        <v>0</v>
      </c>
      <c r="M25" s="22">
        <f>VLOOKUP($A25,'שופרסל אקספרס'!$B$3:$BW$85,72,FALSE)</f>
        <v>7.9</v>
      </c>
      <c r="N25" s="22">
        <f>VLOOKUP($A25,'שופרסל אקספרס'!$B$3:$BW$85,74,FALSE)</f>
        <v>7.9</v>
      </c>
      <c r="O25" s="29"/>
      <c r="P25" s="22">
        <f>VLOOKUP($A25,'שופרסל דיל'!$B$3:$BW$85,23,FALSE)</f>
        <v>7.6</v>
      </c>
      <c r="Q25" s="22">
        <f>VLOOKUP($A25,'שופרסל דיל'!$B$3:$BW$85,37,FALSE)</f>
        <v>7.6</v>
      </c>
      <c r="R25" s="22">
        <f>VLOOKUP($A25,'שופרסל דיל'!$B$3:$BW$85,51,FALSE)</f>
        <v>7.6</v>
      </c>
      <c r="S25" s="22">
        <f>VLOOKUP($A25,'שופרסל דיל'!$B$3:$BW$85,65,FALSE)</f>
        <v>7.6</v>
      </c>
      <c r="T25" s="22">
        <f>VLOOKUP($A25,'שופרסל דיל'!$B$3:$BW$85,72,FALSE)</f>
        <v>7.6</v>
      </c>
      <c r="U25" s="22">
        <f>VLOOKUP($A25,'שופרסל דיל'!$B$3:$BW$85,74,FALSE)</f>
        <v>7.6</v>
      </c>
      <c r="V25" s="22"/>
      <c r="W25" s="33">
        <f>VLOOKUP($A25,'קרפור היפר'!$B$4:$BV$85,22,FALSE)</f>
        <v>6.9</v>
      </c>
      <c r="X25" s="33">
        <f>VLOOKUP($A25,'קרפור היפר'!$B$3:$BV$85,36,FALSE)</f>
        <v>5</v>
      </c>
      <c r="Y25" s="33">
        <f>VLOOKUP($A25,'קרפור היפר'!$B$3:$BV$85,50,FALSE)</f>
        <v>6.9</v>
      </c>
      <c r="Z25" s="33">
        <f>VLOOKUP($A25,'קרפור היפר'!$B$3:$BV$85,64,FALSE)</f>
        <v>6.9</v>
      </c>
      <c r="AA25" s="33">
        <f>VLOOKUP($A25,'קרפור היפר'!$B$3:$BV$85,71,FALSE)</f>
        <v>6.9</v>
      </c>
      <c r="AC25" s="22">
        <f>VLOOKUP($A25,ויקטורי!$B$3:$BW$85,23,FALSE)</f>
        <v>7.0763492063492004</v>
      </c>
      <c r="AD25" s="22">
        <f>VLOOKUP($A25,ויקטורי!$B$3:$BW$85,37,FALSE)</f>
        <v>7.12</v>
      </c>
      <c r="AE25" s="22">
        <f>VLOOKUP($A25,ויקטורי!$B$3:$BW$85,51,FALSE)</f>
        <v>7.11</v>
      </c>
      <c r="AF25" s="22">
        <f>VLOOKUP($A25,ויקטורי!$B$3:$BW$85,65,FALSE)</f>
        <v>7.1</v>
      </c>
      <c r="AG25" s="22">
        <f>VLOOKUP($A25,ויקטורי!$B$3:$BW$85,72,FALSE)</f>
        <v>7.13</v>
      </c>
      <c r="AI25" s="22">
        <f>VLOOKUP($A25, 'רמי לוי'!$B$3:$BW$87,23,FALSE)</f>
        <v>6.9</v>
      </c>
      <c r="AJ25" s="22">
        <f>VLOOKUP($A25, 'רמי לוי'!$B$3:$BW$87,37,FALSE)</f>
        <v>4.9000000000000004</v>
      </c>
      <c r="AK25" s="22">
        <f>VLOOKUP($A25, 'רמי לוי'!$B$3:$BW$87,51,FALSE)</f>
        <v>4.9000000000000004</v>
      </c>
      <c r="AL25" s="22">
        <f>VLOOKUP($A25, 'רמי לוי'!$B$3:$BW$87,65,FALSE)</f>
        <v>4.9357142857143002</v>
      </c>
      <c r="AM25" s="22">
        <f>VLOOKUP($A25, 'רמי לוי'!$B$3:$BW$87,72,FALSE)</f>
        <v>6.9</v>
      </c>
      <c r="AO25" s="22">
        <f>VLOOKUP($A25, יוחננוף!$B$3:$BV$87,23,FALSE)</f>
        <v>6.9</v>
      </c>
      <c r="AP25" s="22">
        <f>VLOOKUP($A25, יוחננוף!$B$3:$BV$87,37,FALSE)</f>
        <v>5</v>
      </c>
      <c r="AQ25" s="22">
        <f>VLOOKUP($A25, יוחננוף!$B$3:$BV$87,51,FALSE)</f>
        <v>5</v>
      </c>
      <c r="AR25" s="22">
        <f>VLOOKUP($A25, יוחננוף!$B$3:$BV$87,65,FALSE)</f>
        <v>5</v>
      </c>
      <c r="AS25" s="22">
        <f>VLOOKUP($A25, יוחננוף!$B$3:$BV$87,72,FALSE)</f>
        <v>6.9</v>
      </c>
    </row>
    <row r="26" spans="1:45" x14ac:dyDescent="0.3">
      <c r="A26" s="1" t="s">
        <v>30</v>
      </c>
      <c r="B26" s="5">
        <v>7290000208329</v>
      </c>
      <c r="C26" s="22">
        <f>VLOOKUP($A26,'חצי חינם'!$B$3:$BW$85,23,FALSE)</f>
        <v>7.5</v>
      </c>
      <c r="D26" s="22">
        <f>VLOOKUP($A26,'חצי חינם'!$B$3:$BW$85,37,FALSE)</f>
        <v>5.9</v>
      </c>
      <c r="E26" s="22">
        <f>VLOOKUP($A26,'חצי חינם'!$B$3:$BW$85,51,FALSE)</f>
        <v>7.5</v>
      </c>
      <c r="F26" s="22">
        <f>VLOOKUP($A26,'חצי חינם'!$B$3:$BW$85,65,FALSE)</f>
        <v>7.5</v>
      </c>
      <c r="G26" s="22">
        <f>VLOOKUP($A26,'חצי חינם'!$B$3:$BW$85,72,FALSE)</f>
        <v>7.45</v>
      </c>
      <c r="I26" s="22">
        <f>VLOOKUP($A26,'שופרסל אקספרס'!$B$3:$BW$85,23,FALSE)</f>
        <v>8.9</v>
      </c>
      <c r="J26" s="22">
        <f>VLOOKUP($A26,'שופרסל אקספרס'!$B$3:$BW$85,37,FALSE)</f>
        <v>8.9</v>
      </c>
      <c r="K26" s="22">
        <f>VLOOKUP($A26,'שופרסל אקספרס'!$B$3:$BW$85,51,FALSE)</f>
        <v>8.9</v>
      </c>
      <c r="L26" s="22">
        <f>VLOOKUP($A26,'שופרסל אקספרס'!$B$3:$BW$85,65,FALSE)</f>
        <v>8.9</v>
      </c>
      <c r="M26" s="22">
        <f>VLOOKUP($A26,'שופרסל אקספרס'!$B$3:$BW$85,72,FALSE)</f>
        <v>8.9</v>
      </c>
      <c r="N26" s="22">
        <f>VLOOKUP($A26,'שופרסל אקספרס'!$B$3:$BW$85,74,FALSE)</f>
        <v>8.9</v>
      </c>
      <c r="O26" s="29"/>
      <c r="P26" s="22">
        <f>VLOOKUP($A26,'שופרסל דיל'!$B$3:$BW$85,23,FALSE)</f>
        <v>7.5</v>
      </c>
      <c r="Q26" s="22">
        <f>VLOOKUP($A26,'שופרסל דיל'!$B$3:$BW$85,37,FALSE)</f>
        <v>7.5</v>
      </c>
      <c r="R26" s="22">
        <f>VLOOKUP($A26,'שופרסל דיל'!$B$3:$BW$85,51,FALSE)</f>
        <v>7.5</v>
      </c>
      <c r="S26" s="22">
        <f>VLOOKUP($A26,'שופרסל דיל'!$B$3:$BW$85,65,FALSE)</f>
        <v>7.5</v>
      </c>
      <c r="T26" s="22">
        <f>VLOOKUP($A26,'שופרסל דיל'!$B$3:$BW$85,72,FALSE)</f>
        <v>7.5</v>
      </c>
      <c r="U26" s="22">
        <f>VLOOKUP($A26,'שופרסל דיל'!$B$3:$BW$85,74,FALSE)</f>
        <v>7.5</v>
      </c>
      <c r="V26" s="22"/>
      <c r="W26" s="33">
        <f>VLOOKUP($A26,'קרפור היפר'!$B$4:$BV$85,22,FALSE)</f>
        <v>7.45</v>
      </c>
      <c r="X26" s="33">
        <f>VLOOKUP($A26,'קרפור היפר'!$B$3:$BV$85,36,FALSE)</f>
        <v>7.45</v>
      </c>
      <c r="Y26" s="33">
        <f>VLOOKUP($A26,'קרפור היפר'!$B$3:$BV$85,50,FALSE)</f>
        <v>7.45</v>
      </c>
      <c r="Z26" s="33">
        <f>VLOOKUP($A26,'קרפור היפר'!$B$3:$BV$85,64,FALSE)</f>
        <v>7.45</v>
      </c>
      <c r="AA26" s="33">
        <f>VLOOKUP($A26,'קרפור היפר'!$B$3:$BV$85,71,FALSE)</f>
        <v>7.45</v>
      </c>
      <c r="AC26" s="22">
        <f>VLOOKUP($A26,ויקטורי!$B$3:$BW$85,23,FALSE)</f>
        <v>7.5372727272726996</v>
      </c>
      <c r="AD26" s="22">
        <f>VLOOKUP($A26,ויקטורי!$B$3:$BW$85,37,FALSE)</f>
        <v>7.5546153846154001</v>
      </c>
      <c r="AE26" s="22">
        <f>VLOOKUP($A26,ויקטורי!$B$3:$BW$85,51,FALSE)</f>
        <v>7.5920895522388001</v>
      </c>
      <c r="AF26" s="22">
        <f>VLOOKUP($A26,ויקטורי!$B$3:$BW$85,65,FALSE)</f>
        <v>7.5546153846154001</v>
      </c>
      <c r="AG26" s="22">
        <f>VLOOKUP($A26,ויקטורי!$B$3:$BW$85,72,FALSE)</f>
        <v>7.5546153846154001</v>
      </c>
      <c r="AI26" s="22">
        <f>VLOOKUP($A26, 'רמי לוי'!$B$3:$BW$87,23,FALSE)</f>
        <v>7.4</v>
      </c>
      <c r="AJ26" s="22">
        <f>VLOOKUP($A26, 'רמי לוי'!$B$3:$BW$87,37,FALSE)</f>
        <v>5.9</v>
      </c>
      <c r="AK26" s="22">
        <f>VLOOKUP($A26, 'רמי לוי'!$B$3:$BW$87,51,FALSE)</f>
        <v>5.9</v>
      </c>
      <c r="AL26" s="22">
        <f>VLOOKUP($A26, 'רמי לוי'!$B$3:$BW$87,65,FALSE)</f>
        <v>5.93</v>
      </c>
      <c r="AM26" s="22">
        <f>VLOOKUP($A26, 'רמי לוי'!$B$3:$BW$87,72,FALSE)</f>
        <v>7.4584905660376997</v>
      </c>
      <c r="AO26" s="22">
        <f>VLOOKUP($A26, יוחננוף!$B$3:$BV$87,23,FALSE)</f>
        <v>7.5</v>
      </c>
      <c r="AP26" s="22">
        <f>VLOOKUP($A26, יוחננוף!$B$3:$BV$87,37,FALSE)</f>
        <v>7.5</v>
      </c>
      <c r="AQ26" s="22">
        <f>VLOOKUP($A26, יוחננוף!$B$3:$BV$87,51,FALSE)</f>
        <v>7.5</v>
      </c>
      <c r="AR26" s="22">
        <f>VLOOKUP($A26, יוחננוף!$B$3:$BV$87,65,FALSE)</f>
        <v>7.5</v>
      </c>
      <c r="AS26" s="22">
        <f>VLOOKUP($A26, יוחננוף!$B$3:$BV$87,72,FALSE)</f>
        <v>7.5</v>
      </c>
    </row>
    <row r="27" spans="1:45" x14ac:dyDescent="0.3">
      <c r="A27" s="1" t="s">
        <v>31</v>
      </c>
      <c r="B27" s="5">
        <v>7290000074184</v>
      </c>
      <c r="C27" s="22">
        <f>VLOOKUP($A27,'חצי חינם'!$B$3:$BW$85,23,FALSE)</f>
        <v>9</v>
      </c>
      <c r="D27" s="22">
        <f>VLOOKUP($A27,'חצי חינם'!$B$3:$BW$85,37,FALSE)</f>
        <v>9</v>
      </c>
      <c r="E27" s="22">
        <f>VLOOKUP($A27,'חצי חינם'!$B$3:$BW$85,51,FALSE)</f>
        <v>9</v>
      </c>
      <c r="F27" s="22">
        <f>VLOOKUP($A27,'חצי חינם'!$B$3:$BW$85,65,FALSE)</f>
        <v>9</v>
      </c>
      <c r="G27" s="22">
        <f>VLOOKUP($A27,'חצי חינם'!$B$3:$BW$85,72,FALSE)</f>
        <v>12.5</v>
      </c>
      <c r="I27" s="22">
        <f>VLOOKUP($A27,'שופרסל אקספרס'!$B$3:$BW$85,23,FALSE)</f>
        <v>10</v>
      </c>
      <c r="J27" s="22">
        <f>VLOOKUP($A27,'שופרסל אקספרס'!$B$3:$BW$85,37,FALSE)</f>
        <v>10</v>
      </c>
      <c r="K27" s="22">
        <f>VLOOKUP($A27,'שופרסל אקספרס'!$B$3:$BW$85,51,FALSE)</f>
        <v>10</v>
      </c>
      <c r="L27" s="22">
        <f>VLOOKUP($A27,'שופרסל אקספרס'!$B$3:$BW$85,65,FALSE)</f>
        <v>10</v>
      </c>
      <c r="M27" s="22">
        <f>VLOOKUP($A27,'שופרסל אקספרס'!$B$3:$BW$85,72,FALSE)</f>
        <v>10</v>
      </c>
      <c r="N27" s="22">
        <f>VLOOKUP($A27,'שופרסל אקספרס'!$B$3:$BW$85,74,FALSE)</f>
        <v>12.7</v>
      </c>
      <c r="O27" s="29"/>
      <c r="P27" s="22">
        <f>VLOOKUP($A27,'שופרסל דיל'!$B$3:$BW$85,23,FALSE)</f>
        <v>9</v>
      </c>
      <c r="Q27" s="22">
        <f>VLOOKUP($A27,'שופרסל דיל'!$B$3:$BW$85,37,FALSE)</f>
        <v>9</v>
      </c>
      <c r="R27" s="22">
        <f>VLOOKUP($A27,'שופרסל דיל'!$B$3:$BW$85,51,FALSE)</f>
        <v>9</v>
      </c>
      <c r="S27" s="22">
        <f>VLOOKUP($A27,'שופרסל דיל'!$B$3:$BW$85,65,FALSE)</f>
        <v>9</v>
      </c>
      <c r="T27" s="22">
        <f>VLOOKUP($A27,'שופרסל דיל'!$B$3:$BW$85,72,FALSE)</f>
        <v>9</v>
      </c>
      <c r="U27" s="22">
        <f>VLOOKUP($A27,'שופרסל דיל'!$B$3:$BW$85,74,FALSE)</f>
        <v>11.5</v>
      </c>
      <c r="V27" s="22"/>
      <c r="W27" s="33">
        <f>VLOOKUP($A27,'קרפור היפר'!$B$4:$BV$85,22,FALSE)</f>
        <v>9</v>
      </c>
      <c r="X27" s="33">
        <f>VLOOKUP($A27,'קרפור היפר'!$B$3:$BV$85,36,FALSE)</f>
        <v>9</v>
      </c>
      <c r="Y27" s="33">
        <f>VLOOKUP($A27,'קרפור היפר'!$B$3:$BV$85,50,FALSE)</f>
        <v>9.9</v>
      </c>
      <c r="Z27" s="33">
        <f>VLOOKUP($A27,'קרפור היפר'!$B$3:$BV$85,64,FALSE)</f>
        <v>9</v>
      </c>
      <c r="AA27" s="33">
        <f>VLOOKUP($A27,'קרפור היפר'!$B$3:$BV$85,71,FALSE)</f>
        <v>9</v>
      </c>
      <c r="AC27" s="22">
        <f>VLOOKUP($A27,ויקטורי!$B$3:$BW$85,23,FALSE)</f>
        <v>10.336176470588001</v>
      </c>
      <c r="AD27" s="22">
        <f>VLOOKUP($A27,ויקטורי!$B$3:$BW$85,37,FALSE)</f>
        <v>10.398358208955001</v>
      </c>
      <c r="AE27" s="22">
        <f>VLOOKUP($A27,ויקטורי!$B$3:$BW$85,51,FALSE)</f>
        <v>10.390923076923</v>
      </c>
      <c r="AF27" s="22">
        <f>VLOOKUP($A27,ויקטורי!$B$3:$BW$85,65,FALSE)</f>
        <v>10.363731343284</v>
      </c>
      <c r="AG27" s="22">
        <f>VLOOKUP($A27,ויקטורי!$B$3:$BW$85,72,FALSE)</f>
        <v>11.441666666667</v>
      </c>
      <c r="AI27" s="22">
        <f>VLOOKUP($A27, 'רמי לוי'!$B$3:$BW$87,23,FALSE)</f>
        <v>8.8645454545454996</v>
      </c>
      <c r="AJ27" s="22">
        <f>VLOOKUP($A27, 'רמי לוי'!$B$3:$BW$87,37,FALSE)</f>
        <v>8.8636363636364006</v>
      </c>
      <c r="AK27" s="22">
        <f>VLOOKUP($A27, 'רמי לוי'!$B$3:$BW$87,51,FALSE)</f>
        <v>8.8622641509433997</v>
      </c>
      <c r="AL27" s="22">
        <f>VLOOKUP($A27, 'רמי לוי'!$B$3:$BW$87,65,FALSE)</f>
        <v>8.8642857142856997</v>
      </c>
      <c r="AM27" s="22">
        <f>VLOOKUP($A27, 'רמי לוי'!$B$3:$BW$87,72,FALSE)</f>
        <v>8.9</v>
      </c>
      <c r="AO27" s="22">
        <f>VLOOKUP($A27, יוחננוף!$B$3:$BV$87,23,FALSE)</f>
        <v>9.9</v>
      </c>
      <c r="AP27" s="22">
        <f>VLOOKUP($A27, יוחננוף!$B$3:$BV$87,37,FALSE)</f>
        <v>9.4049999999999994</v>
      </c>
      <c r="AQ27" s="22">
        <f>VLOOKUP($A27, יוחננוף!$B$3:$BV$87,51,FALSE)</f>
        <v>9.9</v>
      </c>
      <c r="AR27" s="22">
        <f>VLOOKUP($A27, יוחננוף!$B$3:$BV$87,65,FALSE)</f>
        <v>9.9</v>
      </c>
      <c r="AS27" s="22">
        <f>VLOOKUP($A27, יוחננוף!$B$3:$BV$87,72,FALSE)</f>
        <v>9.9</v>
      </c>
    </row>
    <row r="28" spans="1:45" x14ac:dyDescent="0.3">
      <c r="A28" s="1" t="s">
        <v>32</v>
      </c>
      <c r="B28" s="5">
        <v>7290000060200</v>
      </c>
      <c r="C28" s="22">
        <f>VLOOKUP($A28,'חצי חינם'!$B$3:$BW$85,23,FALSE)</f>
        <v>5</v>
      </c>
      <c r="D28" s="22">
        <f>VLOOKUP($A28,'חצי חינם'!$B$3:$BW$85,37,FALSE)</f>
        <v>5</v>
      </c>
      <c r="E28" s="22">
        <f>VLOOKUP($A28,'חצי חינם'!$B$3:$BW$85,51,FALSE)</f>
        <v>7.9</v>
      </c>
      <c r="F28" s="22">
        <f>VLOOKUP($A28,'חצי חינם'!$B$3:$BW$85,65,FALSE)</f>
        <v>7.9</v>
      </c>
      <c r="G28" s="22">
        <f>VLOOKUP($A28,'חצי חינם'!$B$3:$BW$85,72,FALSE)</f>
        <v>7.9</v>
      </c>
      <c r="I28" s="22">
        <f>VLOOKUP($A28,'שופרסל אקספרס'!$B$3:$BW$85,23,FALSE)</f>
        <v>8.3000000000000007</v>
      </c>
      <c r="J28" s="22">
        <f>VLOOKUP($A28,'שופרסל אקספרס'!$B$3:$BW$85,37,FALSE)</f>
        <v>8.3000000000000007</v>
      </c>
      <c r="K28" s="22">
        <f>VLOOKUP($A28,'שופרסל אקספרס'!$B$3:$BW$85,51,FALSE)</f>
        <v>8.3000000000000007</v>
      </c>
      <c r="L28" s="22">
        <f>VLOOKUP($A28,'שופרסל אקספרס'!$B$3:$BW$85,65,FALSE)</f>
        <v>8.3000000000000007</v>
      </c>
      <c r="M28" s="22">
        <f>VLOOKUP($A28,'שופרסל אקספרס'!$B$3:$BW$85,72,FALSE)</f>
        <v>8.3000000000000007</v>
      </c>
      <c r="N28" s="22">
        <f>VLOOKUP($A28,'שופרסל אקספרס'!$B$3:$BW$85,74,FALSE)</f>
        <v>7.65</v>
      </c>
      <c r="O28" s="29"/>
      <c r="P28" s="22">
        <f>VLOOKUP($A28,'שופרסל דיל'!$B$3:$BW$85,23,FALSE)</f>
        <v>6.45</v>
      </c>
      <c r="Q28" s="22">
        <f>VLOOKUP($A28,'שופרסל דיל'!$B$3:$BW$85,37,FALSE)</f>
        <v>6.45</v>
      </c>
      <c r="R28" s="22">
        <f>VLOOKUP($A28,'שופרסל דיל'!$B$3:$BW$85,51,FALSE)</f>
        <v>6.45</v>
      </c>
      <c r="S28" s="22">
        <f>VLOOKUP($A28,'שופרסל דיל'!$B$3:$BW$85,65,FALSE)</f>
        <v>6.45</v>
      </c>
      <c r="T28" s="22">
        <f>VLOOKUP($A28,'שופרסל דיל'!$B$3:$BW$85,72,FALSE)</f>
        <v>6.45</v>
      </c>
      <c r="U28" s="22">
        <f>VLOOKUP($A28,'שופרסל דיל'!$B$3:$BW$85,74,FALSE)</f>
        <v>6.8</v>
      </c>
      <c r="V28" s="22"/>
      <c r="W28" s="33">
        <f>VLOOKUP($A28,'קרפור היפר'!$B$4:$BV$85,22,FALSE)</f>
        <v>5</v>
      </c>
      <c r="X28" s="33">
        <f>VLOOKUP($A28,'קרפור היפר'!$B$3:$BV$85,36,FALSE)</f>
        <v>5.63</v>
      </c>
      <c r="Y28" s="33">
        <f>VLOOKUP($A28,'קרפור היפר'!$B$3:$BV$85,50,FALSE)</f>
        <v>6.9</v>
      </c>
      <c r="Z28" s="33">
        <f>VLOOKUP($A28,'קרפור היפר'!$B$3:$BV$85,64,FALSE)</f>
        <v>6</v>
      </c>
      <c r="AA28" s="33">
        <f>VLOOKUP($A28,'קרפור היפר'!$B$3:$BV$85,71,FALSE)</f>
        <v>6</v>
      </c>
      <c r="AC28" s="22">
        <f>VLOOKUP($A28,ויקטורי!$B$3:$BW$85,23,FALSE)</f>
        <v>6.03</v>
      </c>
      <c r="AD28" s="22">
        <f>VLOOKUP($A28,ויקטורי!$B$3:$BW$85,37,FALSE)</f>
        <v>6.08</v>
      </c>
      <c r="AE28" s="22">
        <f>VLOOKUP($A28,ויקטורי!$B$3:$BW$85,51,FALSE)</f>
        <v>6.08</v>
      </c>
      <c r="AF28" s="22">
        <f>VLOOKUP($A28,ויקטורי!$B$3:$BW$85,65,FALSE)</f>
        <v>6.07</v>
      </c>
      <c r="AG28" s="22">
        <f>VLOOKUP($A28,ויקטורי!$B$3:$BW$85,72,FALSE)</f>
        <v>6.1661194029850996</v>
      </c>
      <c r="AI28" s="22">
        <f>VLOOKUP($A28, 'רמי לוי'!$B$3:$BW$87,23,FALSE)</f>
        <v>4.9000000000000004</v>
      </c>
      <c r="AJ28" s="22">
        <f>VLOOKUP($A28, 'רמי לוי'!$B$3:$BW$87,37,FALSE)</f>
        <v>4.7727272727273</v>
      </c>
      <c r="AK28" s="22">
        <f>VLOOKUP($A28, 'רמי לוי'!$B$3:$BW$87,51,FALSE)</f>
        <v>4.7727272727273</v>
      </c>
      <c r="AL28" s="22">
        <f>VLOOKUP($A28, 'רמי לוי'!$B$3:$BW$87,65,FALSE)</f>
        <v>4.7750000000000004</v>
      </c>
      <c r="AM28" s="22">
        <f>VLOOKUP($A28, 'רמי לוי'!$B$3:$BW$87,72,FALSE)</f>
        <v>4.9000000000000004</v>
      </c>
      <c r="AO28" s="22" t="e">
        <f>VLOOKUP($A28, יוחננוף!$B$3:$BV$87,23,FALSE)</f>
        <v>#N/A</v>
      </c>
      <c r="AP28" s="22" t="e">
        <f>VLOOKUP($A28, יוחננוף!$B$3:$BV$87,37,FALSE)</f>
        <v>#N/A</v>
      </c>
      <c r="AQ28" s="22" t="e">
        <f>VLOOKUP($A28, יוחננוף!$B$3:$BV$87,51,FALSE)</f>
        <v>#N/A</v>
      </c>
      <c r="AR28" s="22" t="e">
        <f>VLOOKUP($A28, יוחננוף!$B$3:$BV$87,65,FALSE)</f>
        <v>#N/A</v>
      </c>
      <c r="AS28" s="22" t="e">
        <f>VLOOKUP($A28, יוחננוף!$B$3:$BV$87,72,FALSE)</f>
        <v>#N/A</v>
      </c>
    </row>
    <row r="29" spans="1:45" x14ac:dyDescent="0.3">
      <c r="A29" s="1" t="s">
        <v>33</v>
      </c>
      <c r="B29" s="5">
        <v>7290000060903</v>
      </c>
      <c r="C29" s="22">
        <f>VLOOKUP($A29,'חצי חינם'!$B$3:$BW$85,23,FALSE)</f>
        <v>5</v>
      </c>
      <c r="D29" s="22">
        <f>VLOOKUP($A29,'חצי חינם'!$B$3:$BW$85,37,FALSE)</f>
        <v>5</v>
      </c>
      <c r="E29" s="22">
        <f>VLOOKUP($A29,'חצי חינם'!$B$3:$BW$85,51,FALSE)</f>
        <v>7.9</v>
      </c>
      <c r="F29" s="22">
        <f>VLOOKUP($A29,'חצי חינם'!$B$3:$BW$85,65,FALSE)</f>
        <v>7.9</v>
      </c>
      <c r="G29" s="22">
        <f>VLOOKUP($A29,'חצי חינם'!$B$3:$BW$85,72,FALSE)</f>
        <v>7.9</v>
      </c>
      <c r="I29" s="22">
        <f>VLOOKUP($A29,'שופרסל אקספרס'!$B$3:$BW$85,23,FALSE)</f>
        <v>8.3000000000000007</v>
      </c>
      <c r="J29" s="22">
        <f>VLOOKUP($A29,'שופרסל אקספרס'!$B$3:$BW$85,37,FALSE)</f>
        <v>8.3000000000000007</v>
      </c>
      <c r="K29" s="22">
        <f>VLOOKUP($A29,'שופרסל אקספרס'!$B$3:$BW$85,51,FALSE)</f>
        <v>8.3000000000000007</v>
      </c>
      <c r="L29" s="22">
        <f>VLOOKUP($A29,'שופרסל אקספרס'!$B$3:$BW$85,65,FALSE)</f>
        <v>8.3000000000000007</v>
      </c>
      <c r="M29" s="22">
        <f>VLOOKUP($A29,'שופרסל אקספרס'!$B$3:$BW$85,72,FALSE)</f>
        <v>8.3000000000000007</v>
      </c>
      <c r="N29" s="22">
        <f>VLOOKUP($A29,'שופרסל אקספרס'!$B$3:$BW$85,74,FALSE)</f>
        <v>7.65</v>
      </c>
      <c r="O29" s="29"/>
      <c r="P29" s="22">
        <f>VLOOKUP($A29,'שופרסל דיל'!$B$3:$BW$85,23,FALSE)</f>
        <v>6.45</v>
      </c>
      <c r="Q29" s="22">
        <f>VLOOKUP($A29,'שופרסל דיל'!$B$3:$BW$85,37,FALSE)</f>
        <v>6.45</v>
      </c>
      <c r="R29" s="22">
        <f>VLOOKUP($A29,'שופרסל דיל'!$B$3:$BW$85,51,FALSE)</f>
        <v>6.45</v>
      </c>
      <c r="S29" s="22">
        <f>VLOOKUP($A29,'שופרסל דיל'!$B$3:$BW$85,65,FALSE)</f>
        <v>6.45</v>
      </c>
      <c r="T29" s="22">
        <f>VLOOKUP($A29,'שופרסל דיל'!$B$3:$BW$85,72,FALSE)</f>
        <v>6.45</v>
      </c>
      <c r="U29" s="22">
        <f>VLOOKUP($A29,'שופרסל דיל'!$B$3:$BW$85,74,FALSE)</f>
        <v>6.8</v>
      </c>
      <c r="V29" s="22"/>
      <c r="W29" s="33">
        <f>VLOOKUP($A29,'קרפור היפר'!$B$4:$BV$85,22,FALSE)</f>
        <v>5</v>
      </c>
      <c r="X29" s="33">
        <f>VLOOKUP($A29,'קרפור היפר'!$B$3:$BV$85,36,FALSE)</f>
        <v>5.63</v>
      </c>
      <c r="Y29" s="33">
        <f>VLOOKUP($A29,'קרפור היפר'!$B$3:$BV$85,50,FALSE)</f>
        <v>6.9</v>
      </c>
      <c r="Z29" s="33">
        <f>VLOOKUP($A29,'קרפור היפר'!$B$3:$BV$85,64,FALSE)</f>
        <v>6</v>
      </c>
      <c r="AA29" s="33">
        <f>VLOOKUP($A29,'קרפור היפר'!$B$3:$BV$85,71,FALSE)</f>
        <v>6</v>
      </c>
      <c r="AC29" s="22">
        <f>VLOOKUP($A29,ויקטורי!$B$3:$BW$85,23,FALSE)</f>
        <v>6.03</v>
      </c>
      <c r="AD29" s="22">
        <f>VLOOKUP($A29,ויקטורי!$B$3:$BW$85,37,FALSE)</f>
        <v>6.04</v>
      </c>
      <c r="AE29" s="22">
        <f>VLOOKUP($A29,ויקטורי!$B$3:$BW$85,51,FALSE)</f>
        <v>6.06</v>
      </c>
      <c r="AF29" s="22">
        <f>VLOOKUP($A29,ויקטורי!$B$3:$BW$85,65,FALSE)</f>
        <v>6.05</v>
      </c>
      <c r="AG29" s="22">
        <f>VLOOKUP($A29,ויקטורי!$B$3:$BW$85,72,FALSE)</f>
        <v>6.1436363636364</v>
      </c>
      <c r="AI29" s="22">
        <f>VLOOKUP($A29, 'רמי לוי'!$B$3:$BW$87,23,FALSE)</f>
        <v>4.9000000000000004</v>
      </c>
      <c r="AJ29" s="22">
        <f>VLOOKUP($A29, 'רמי לוי'!$B$3:$BW$87,37,FALSE)</f>
        <v>4.7727272727273</v>
      </c>
      <c r="AK29" s="22">
        <f>VLOOKUP($A29, 'רמי לוי'!$B$3:$BW$87,51,FALSE)</f>
        <v>4.7727272727273</v>
      </c>
      <c r="AL29" s="22">
        <f>VLOOKUP($A29, 'רמי לוי'!$B$3:$BW$87,65,FALSE)</f>
        <v>4.7727272727273</v>
      </c>
      <c r="AM29" s="22">
        <f>VLOOKUP($A29, 'רמי לוי'!$B$3:$BW$87,72,FALSE)</f>
        <v>4.9000000000000004</v>
      </c>
      <c r="AO29" s="22" t="e">
        <f>VLOOKUP($A29, יוחננוף!$B$3:$BV$87,23,FALSE)</f>
        <v>#N/A</v>
      </c>
      <c r="AP29" s="22" t="e">
        <f>VLOOKUP($A29, יוחננוף!$B$3:$BV$87,37,FALSE)</f>
        <v>#N/A</v>
      </c>
      <c r="AQ29" s="22" t="e">
        <f>VLOOKUP($A29, יוחננוף!$B$3:$BV$87,51,FALSE)</f>
        <v>#N/A</v>
      </c>
      <c r="AR29" s="22" t="e">
        <f>VLOOKUP($A29, יוחננוף!$B$3:$BV$87,65,FALSE)</f>
        <v>#N/A</v>
      </c>
      <c r="AS29" s="22" t="e">
        <f>VLOOKUP($A29, יוחננוף!$B$3:$BV$87,72,FALSE)</f>
        <v>#N/A</v>
      </c>
    </row>
    <row r="30" spans="1:45" x14ac:dyDescent="0.3">
      <c r="A30" s="1" t="s">
        <v>88</v>
      </c>
      <c r="B30" s="5">
        <v>7290000060408</v>
      </c>
      <c r="C30" s="22">
        <f>VLOOKUP($A30,'חצי חינם'!$B$3:$BW$85,23,FALSE)</f>
        <v>5</v>
      </c>
      <c r="D30" s="22">
        <f>VLOOKUP($A30,'חצי חינם'!$B$3:$BW$85,37,FALSE)</f>
        <v>5</v>
      </c>
      <c r="E30" s="22">
        <f>VLOOKUP($A30,'חצי חינם'!$B$3:$BW$85,51,FALSE)</f>
        <v>7.9</v>
      </c>
      <c r="F30" s="22">
        <f>VLOOKUP($A30,'חצי חינם'!$B$3:$BW$85,65,FALSE)</f>
        <v>7.9</v>
      </c>
      <c r="G30" s="22">
        <f>VLOOKUP($A30,'חצי חינם'!$B$3:$BW$85,72,FALSE)</f>
        <v>7.9</v>
      </c>
      <c r="I30" s="22">
        <f>VLOOKUP($A30,'שופרסל אקספרס'!$B$3:$BW$85,23,FALSE)</f>
        <v>8.3000000000000007</v>
      </c>
      <c r="J30" s="22">
        <f>VLOOKUP($A30,'שופרסל אקספרס'!$B$3:$BW$85,37,FALSE)</f>
        <v>8.3000000000000007</v>
      </c>
      <c r="K30" s="22">
        <f>VLOOKUP($A30,'שופרסל אקספרס'!$B$3:$BW$85,51,FALSE)</f>
        <v>8.3000000000000007</v>
      </c>
      <c r="L30" s="22">
        <f>VLOOKUP($A30,'שופרסל אקספרס'!$B$3:$BW$85,65,FALSE)</f>
        <v>8.3000000000000007</v>
      </c>
      <c r="M30" s="22">
        <f>VLOOKUP($A30,'שופרסל אקספרס'!$B$3:$BW$85,72,FALSE)</f>
        <v>8.3000000000000007</v>
      </c>
      <c r="N30" s="22">
        <f>VLOOKUP($A30,'שופרסל אקספרס'!$B$3:$BW$85,74,FALSE)</f>
        <v>7.65</v>
      </c>
      <c r="O30" s="29"/>
      <c r="P30" s="22">
        <f>VLOOKUP($A30,'שופרסל דיל'!$B$3:$BW$85,23,FALSE)</f>
        <v>6.45</v>
      </c>
      <c r="Q30" s="22">
        <f>VLOOKUP($A30,'שופרסל דיל'!$B$3:$BW$85,37,FALSE)</f>
        <v>6.45</v>
      </c>
      <c r="R30" s="22">
        <f>VLOOKUP($A30,'שופרסל דיל'!$B$3:$BW$85,51,FALSE)</f>
        <v>6.45</v>
      </c>
      <c r="S30" s="22">
        <f>VLOOKUP($A30,'שופרסל דיל'!$B$3:$BW$85,65,FALSE)</f>
        <v>6.45</v>
      </c>
      <c r="T30" s="22">
        <f>VLOOKUP($A30,'שופרסל דיל'!$B$3:$BW$85,72,FALSE)</f>
        <v>6.45</v>
      </c>
      <c r="U30" s="22">
        <f>VLOOKUP($A30,'שופרסל דיל'!$B$3:$BW$85,74,FALSE)</f>
        <v>6.8</v>
      </c>
      <c r="V30" s="22"/>
      <c r="W30" s="33">
        <f>VLOOKUP($A30,'קרפור היפר'!$B$4:$BV$85,22,FALSE)</f>
        <v>5</v>
      </c>
      <c r="X30" s="33">
        <f>VLOOKUP($A30,'קרפור היפר'!$B$3:$BV$85,36,FALSE)</f>
        <v>5.63</v>
      </c>
      <c r="Y30" s="33">
        <f>VLOOKUP($A30,'קרפור היפר'!$B$3:$BV$85,50,FALSE)</f>
        <v>6.9</v>
      </c>
      <c r="Z30" s="33">
        <f>VLOOKUP($A30,'קרפור היפר'!$B$3:$BV$85,64,FALSE)</f>
        <v>6</v>
      </c>
      <c r="AA30" s="33">
        <f>VLOOKUP($A30,'קרפור היפר'!$B$3:$BV$85,71,FALSE)</f>
        <v>6</v>
      </c>
      <c r="AC30" s="22">
        <f>VLOOKUP($A30,ויקטורי!$B$3:$BW$85,23,FALSE)</f>
        <v>6.02</v>
      </c>
      <c r="AD30" s="22">
        <f>VLOOKUP($A30,ויקטורי!$B$3:$BW$85,37,FALSE)</f>
        <v>6.08</v>
      </c>
      <c r="AE30" s="22">
        <f>VLOOKUP($A30,ויקטורי!$B$3:$BW$85,51,FALSE)</f>
        <v>6.06</v>
      </c>
      <c r="AF30" s="22">
        <f>VLOOKUP($A30,ויקטורי!$B$3:$BW$85,65,FALSE)</f>
        <v>6.05</v>
      </c>
      <c r="AG30" s="22">
        <f>VLOOKUP($A30,ויקטורי!$B$3:$BW$85,72,FALSE)</f>
        <v>6.1458461538462004</v>
      </c>
      <c r="AI30" s="22">
        <f>VLOOKUP($A30, 'רמי לוי'!$B$3:$BW$87,23,FALSE)</f>
        <v>4.9000000000000004</v>
      </c>
      <c r="AJ30" s="22">
        <f>VLOOKUP($A30, 'רמי לוי'!$B$3:$BW$87,37,FALSE)</f>
        <v>4.7703703703703999</v>
      </c>
      <c r="AK30" s="22">
        <f>VLOOKUP($A30, 'רמי לוי'!$B$3:$BW$87,51,FALSE)</f>
        <v>4.7703703703703999</v>
      </c>
      <c r="AL30" s="22">
        <f>VLOOKUP($A30, 'רמי לוי'!$B$3:$BW$87,65,FALSE)</f>
        <v>4.7703703703703999</v>
      </c>
      <c r="AM30" s="22">
        <f>VLOOKUP($A30, 'רמי לוי'!$B$3:$BW$87,72,FALSE)</f>
        <v>4.9000000000000004</v>
      </c>
      <c r="AO30" s="22" t="e">
        <f>VLOOKUP($A30, יוחננוף!$B$3:$BV$87,23,FALSE)</f>
        <v>#N/A</v>
      </c>
      <c r="AP30" s="22" t="e">
        <f>VLOOKUP($A30, יוחננוף!$B$3:$BV$87,37,FALSE)</f>
        <v>#N/A</v>
      </c>
      <c r="AQ30" s="22" t="e">
        <f>VLOOKUP($A30, יוחננוף!$B$3:$BV$87,51,FALSE)</f>
        <v>#N/A</v>
      </c>
      <c r="AR30" s="22" t="e">
        <f>VLOOKUP($A30, יוחננוף!$B$3:$BV$87,65,FALSE)</f>
        <v>#N/A</v>
      </c>
      <c r="AS30" s="22" t="e">
        <f>VLOOKUP($A30, יוחננוף!$B$3:$BV$87,72,FALSE)</f>
        <v>#N/A</v>
      </c>
    </row>
    <row r="31" spans="1:45" x14ac:dyDescent="0.3">
      <c r="A31" s="1" t="s">
        <v>34</v>
      </c>
      <c r="B31" s="5">
        <v>7290000144474</v>
      </c>
      <c r="C31" s="22">
        <f>VLOOKUP($A31,'חצי חינם'!$B$3:$BW$85,23,FALSE)</f>
        <v>12.5</v>
      </c>
      <c r="D31" s="22">
        <f>VLOOKUP($A31,'חצי חינם'!$B$3:$BW$85,37,FALSE)</f>
        <v>12</v>
      </c>
      <c r="E31" s="22">
        <f>VLOOKUP($A31,'חצי חינם'!$B$3:$BW$85,51,FALSE)</f>
        <v>12</v>
      </c>
      <c r="F31" s="22">
        <f>VLOOKUP($A31,'חצי חינם'!$B$3:$BW$85,65,FALSE)</f>
        <v>14.9</v>
      </c>
      <c r="G31" s="22">
        <f>VLOOKUP($A31,'חצי חינם'!$B$3:$BW$85,72,FALSE)</f>
        <v>12.5</v>
      </c>
      <c r="I31" s="22">
        <f>VLOOKUP($A31,'שופרסל אקספרס'!$B$3:$BW$85,23,FALSE)</f>
        <v>16.899999999999999</v>
      </c>
      <c r="J31" s="22">
        <f>VLOOKUP($A31,'שופרסל אקספרס'!$B$3:$BW$85,37,FALSE)</f>
        <v>16.899999999999999</v>
      </c>
      <c r="K31" s="22">
        <f>VLOOKUP($A31,'שופרסל אקספרס'!$B$3:$BW$85,51,FALSE)</f>
        <v>16.899999999999999</v>
      </c>
      <c r="L31" s="22">
        <f>VLOOKUP($A31,'שופרסל אקספרס'!$B$3:$BW$85,65,FALSE)</f>
        <v>16.899999999999999</v>
      </c>
      <c r="M31" s="22">
        <f>VLOOKUP($A31,'שופרסל אקספרס'!$B$3:$BW$85,72,FALSE)</f>
        <v>16.899999999999999</v>
      </c>
      <c r="N31" s="22">
        <f>VLOOKUP($A31,'שופרסל אקספרס'!$B$3:$BW$85,74,FALSE)</f>
        <v>16.899999999999999</v>
      </c>
      <c r="O31" s="29"/>
      <c r="P31" s="22">
        <f>VLOOKUP($A31,'שופרסל דיל'!$B$3:$BW$85,23,FALSE)</f>
        <v>12</v>
      </c>
      <c r="Q31" s="22">
        <f>VLOOKUP($A31,'שופרסל דיל'!$B$3:$BW$85,37,FALSE)</f>
        <v>12</v>
      </c>
      <c r="R31" s="22">
        <f>VLOOKUP($A31,'שופרסל דיל'!$B$3:$BW$85,51,FALSE)</f>
        <v>14.9</v>
      </c>
      <c r="S31" s="22">
        <f>VLOOKUP($A31,'שופרסל דיל'!$B$3:$BW$85,65,FALSE)</f>
        <v>12.5</v>
      </c>
      <c r="T31" s="22">
        <f>VLOOKUP($A31,'שופרסל דיל'!$B$3:$BW$85,72,FALSE)</f>
        <v>12.5</v>
      </c>
      <c r="U31" s="22">
        <f>VLOOKUP($A31,'שופרסל דיל'!$B$3:$BW$85,74,FALSE)</f>
        <v>12.5</v>
      </c>
      <c r="V31" s="22"/>
      <c r="W31" s="33">
        <f>VLOOKUP($A31,'קרפור היפר'!$B$4:$BV$85,22,FALSE)</f>
        <v>12.5</v>
      </c>
      <c r="X31" s="33">
        <f>VLOOKUP($A31,'קרפור היפר'!$B$3:$BV$85,36,FALSE)</f>
        <v>12</v>
      </c>
      <c r="Y31" s="33">
        <f>VLOOKUP($A31,'קרפור היפר'!$B$3:$BV$85,50,FALSE)</f>
        <v>12</v>
      </c>
      <c r="Z31" s="33">
        <f>VLOOKUP($A31,'קרפור היפר'!$B$3:$BV$85,64,FALSE)</f>
        <v>12</v>
      </c>
      <c r="AA31" s="33">
        <f>VLOOKUP($A31,'קרפור היפר'!$B$3:$BV$85,71,FALSE)</f>
        <v>12.5</v>
      </c>
      <c r="AC31" s="22">
        <f>VLOOKUP($A31,ויקטורי!$B$3:$BW$85,23,FALSE)</f>
        <v>12.05</v>
      </c>
      <c r="AD31" s="22">
        <f>VLOOKUP($A31,ויקטורי!$B$3:$BW$85,37,FALSE)</f>
        <v>12.2</v>
      </c>
      <c r="AE31" s="22">
        <f>VLOOKUP($A31,ויקטורי!$B$3:$BW$85,51,FALSE)</f>
        <v>12.22</v>
      </c>
      <c r="AF31" s="22">
        <f>VLOOKUP($A31,ויקטורי!$B$3:$BW$85,65,FALSE)</f>
        <v>12.22</v>
      </c>
      <c r="AG31" s="22">
        <f>VLOOKUP($A31,ויקטורי!$B$3:$BW$85,72,FALSE)</f>
        <v>12.19</v>
      </c>
      <c r="AI31" s="22">
        <f>VLOOKUP($A31, 'רמי לוי'!$B$3:$BW$87,23,FALSE)</f>
        <v>12</v>
      </c>
      <c r="AJ31" s="22">
        <f>VLOOKUP($A31, 'רמי לוי'!$B$3:$BW$87,37,FALSE)</f>
        <v>12</v>
      </c>
      <c r="AK31" s="22">
        <f>VLOOKUP($A31, 'רמי לוי'!$B$3:$BW$87,51,FALSE)</f>
        <v>12</v>
      </c>
      <c r="AL31" s="22">
        <f>VLOOKUP($A31, 'רמי לוי'!$B$3:$BW$87,65,FALSE)</f>
        <v>12</v>
      </c>
      <c r="AM31" s="22">
        <f>VLOOKUP($A31, 'רמי לוי'!$B$3:$BW$87,72,FALSE)</f>
        <v>11</v>
      </c>
      <c r="AO31" s="22">
        <f>VLOOKUP($A31, יוחננוף!$B$3:$BV$87,23,FALSE)</f>
        <v>12.16</v>
      </c>
      <c r="AP31" s="22">
        <f>VLOOKUP($A31, יוחננוף!$B$3:$BV$87,37,FALSE)</f>
        <v>12.17</v>
      </c>
      <c r="AQ31" s="22">
        <f>VLOOKUP($A31, יוחננוף!$B$3:$BV$87,51,FALSE)</f>
        <v>12.17</v>
      </c>
      <c r="AR31" s="22">
        <f>VLOOKUP($A31, יוחננוף!$B$3:$BV$87,65,FALSE)</f>
        <v>12.17</v>
      </c>
      <c r="AS31" s="22">
        <f>VLOOKUP($A31, יוחננוף!$B$3:$BV$87,72,FALSE)</f>
        <v>12.5</v>
      </c>
    </row>
    <row r="32" spans="1:45" x14ac:dyDescent="0.3">
      <c r="A32" s="1" t="s">
        <v>35</v>
      </c>
      <c r="B32" s="5">
        <v>7290006983770</v>
      </c>
      <c r="C32" s="22">
        <f>VLOOKUP($A32,'חצי חינם'!$B$3:$BW$85,23,FALSE)</f>
        <v>9.9</v>
      </c>
      <c r="D32" s="22">
        <f>VLOOKUP($A32,'חצי חינם'!$B$3:$BW$85,37,FALSE)</f>
        <v>9.9</v>
      </c>
      <c r="E32" s="22">
        <f>VLOOKUP($A32,'חצי חינם'!$B$3:$BW$85,51,FALSE)</f>
        <v>9.9</v>
      </c>
      <c r="F32" s="22">
        <f>VLOOKUP($A32,'חצי חינם'!$B$3:$BW$85,65,FALSE)</f>
        <v>9.9</v>
      </c>
      <c r="G32" s="22">
        <f>VLOOKUP($A32,'חצי חינם'!$B$3:$BW$85,72,FALSE)</f>
        <v>13.07</v>
      </c>
      <c r="I32" s="22">
        <f>VLOOKUP($A32,'שופרסל אקספרס'!$B$3:$BW$85,23,FALSE)</f>
        <v>14.1</v>
      </c>
      <c r="J32" s="22">
        <f>VLOOKUP($A32,'שופרסל אקספרס'!$B$3:$BW$85,37,FALSE)</f>
        <v>14.1</v>
      </c>
      <c r="K32" s="22">
        <f>VLOOKUP($A32,'שופרסל אקספרס'!$B$3:$BW$85,51,FALSE)</f>
        <v>14.1</v>
      </c>
      <c r="L32" s="22">
        <f>VLOOKUP($A32,'שופרסל אקספרס'!$B$3:$BW$85,65,FALSE)</f>
        <v>14.1</v>
      </c>
      <c r="M32" s="22">
        <f>VLOOKUP($A32,'שופרסל אקספרס'!$B$3:$BW$85,72,FALSE)</f>
        <v>14.1</v>
      </c>
      <c r="N32" s="22">
        <f>VLOOKUP($A32,'שופרסל אקספרס'!$B$3:$BW$85,74,FALSE)</f>
        <v>14.1</v>
      </c>
      <c r="O32" s="29"/>
      <c r="P32" s="22">
        <f>VLOOKUP($A32,'שופרסל דיל'!$B$3:$BW$85,23,FALSE)</f>
        <v>12.5</v>
      </c>
      <c r="Q32" s="22">
        <f>VLOOKUP($A32,'שופרסל דיל'!$B$3:$BW$85,37,FALSE)</f>
        <v>12.5</v>
      </c>
      <c r="R32" s="22">
        <f>VLOOKUP($A32,'שופרסל דיל'!$B$3:$BW$85,51,FALSE)</f>
        <v>12.5</v>
      </c>
      <c r="S32" s="22">
        <f>VLOOKUP($A32,'שופרסל דיל'!$B$3:$BW$85,65,FALSE)</f>
        <v>12.5</v>
      </c>
      <c r="T32" s="22">
        <f>VLOOKUP($A32,'שופרסל דיל'!$B$3:$BW$85,72,FALSE)</f>
        <v>12.5</v>
      </c>
      <c r="U32" s="22">
        <f>VLOOKUP($A32,'שופרסל דיל'!$B$3:$BW$85,74,FALSE)</f>
        <v>12.5</v>
      </c>
      <c r="V32" s="22"/>
      <c r="W32" s="33">
        <f>VLOOKUP($A32,'קרפור היפר'!$B$4:$BV$85,22,FALSE)</f>
        <v>9</v>
      </c>
      <c r="X32" s="33">
        <f>VLOOKUP($A32,'קרפור היפר'!$B$3:$BV$85,36,FALSE)</f>
        <v>9</v>
      </c>
      <c r="Y32" s="33">
        <f>VLOOKUP($A32,'קרפור היפר'!$B$3:$BV$85,50,FALSE)</f>
        <v>10.57</v>
      </c>
      <c r="Z32" s="33">
        <f>VLOOKUP($A32,'קרפור היפר'!$B$3:$BV$85,64,FALSE)</f>
        <v>10.9</v>
      </c>
      <c r="AA32" s="33">
        <f>VLOOKUP($A32,'קרפור היפר'!$B$3:$BV$85,71,FALSE)</f>
        <v>10.9</v>
      </c>
      <c r="AC32" s="22">
        <f>VLOOKUP($A32,ויקטורי!$B$3:$BW$85,23,FALSE)</f>
        <v>11.02</v>
      </c>
      <c r="AD32" s="22">
        <f>VLOOKUP($A32,ויקטורי!$B$3:$BW$85,37,FALSE)</f>
        <v>11.08</v>
      </c>
      <c r="AE32" s="22">
        <f>VLOOKUP($A32,ויקטורי!$B$3:$BW$85,51,FALSE)</f>
        <v>11.06</v>
      </c>
      <c r="AF32" s="22">
        <f>VLOOKUP($A32,ויקטורי!$B$3:$BW$85,65,FALSE)</f>
        <v>11.07</v>
      </c>
      <c r="AG32" s="22">
        <f>VLOOKUP($A32,ויקטורי!$B$3:$BW$85,72,FALSE)</f>
        <v>11.092499999999999</v>
      </c>
      <c r="AI32" s="22">
        <f>VLOOKUP($A32, 'רמי לוי'!$B$3:$BW$87,23,FALSE)</f>
        <v>8.9</v>
      </c>
      <c r="AJ32" s="22">
        <f>VLOOKUP($A32, 'רמי לוי'!$B$3:$BW$87,37,FALSE)</f>
        <v>8.9</v>
      </c>
      <c r="AK32" s="22">
        <f>VLOOKUP($A32, 'רמי לוי'!$B$3:$BW$87,51,FALSE)</f>
        <v>8.9</v>
      </c>
      <c r="AL32" s="22">
        <f>VLOOKUP($A32, 'רמי לוי'!$B$3:$BW$87,65,FALSE)</f>
        <v>8.9</v>
      </c>
      <c r="AM32" s="22">
        <f>VLOOKUP($A32, 'רמי לוי'!$B$3:$BW$87,72,FALSE)</f>
        <v>10.9</v>
      </c>
      <c r="AO32" s="22" t="e">
        <f>VLOOKUP($A32, יוחננוף!$B$3:$BV$87,23,FALSE)</f>
        <v>#N/A</v>
      </c>
      <c r="AP32" s="22" t="e">
        <f>VLOOKUP($A32, יוחננוף!$B$3:$BV$87,37,FALSE)</f>
        <v>#N/A</v>
      </c>
      <c r="AQ32" s="22" t="e">
        <f>VLOOKUP($A32, יוחננוף!$B$3:$BV$87,51,FALSE)</f>
        <v>#N/A</v>
      </c>
      <c r="AR32" s="22" t="e">
        <f>VLOOKUP($A32, יוחננוף!$B$3:$BV$87,65,FALSE)</f>
        <v>#N/A</v>
      </c>
      <c r="AS32" s="22" t="e">
        <f>VLOOKUP($A32, יוחננוף!$B$3:$BV$87,72,FALSE)</f>
        <v>#N/A</v>
      </c>
    </row>
    <row r="33" spans="1:45" x14ac:dyDescent="0.3">
      <c r="A33" s="1" t="s">
        <v>36</v>
      </c>
      <c r="B33" s="5">
        <v>7290006983787</v>
      </c>
      <c r="C33" s="22">
        <f>VLOOKUP($A33,'חצי חינם'!$B$3:$BW$85,23,FALSE)</f>
        <v>9.9</v>
      </c>
      <c r="D33" s="22">
        <f>VLOOKUP($A33,'חצי חינם'!$B$3:$BW$85,37,FALSE)</f>
        <v>9.9</v>
      </c>
      <c r="E33" s="22">
        <f>VLOOKUP($A33,'חצי חינם'!$B$3:$BW$85,51,FALSE)</f>
        <v>9.9</v>
      </c>
      <c r="F33" s="22">
        <f>VLOOKUP($A33,'חצי חינם'!$B$3:$BW$85,65,FALSE)</f>
        <v>9.9</v>
      </c>
      <c r="G33" s="22">
        <f>VLOOKUP($A33,'חצי חינם'!$B$3:$BW$85,72,FALSE)</f>
        <v>12.98</v>
      </c>
      <c r="I33" s="22">
        <f>VLOOKUP($A33,'שופרסל אקספרס'!$B$3:$BW$85,23,FALSE)</f>
        <v>14.1</v>
      </c>
      <c r="J33" s="22">
        <f>VLOOKUP($A33,'שופרסל אקספרס'!$B$3:$BW$85,37,FALSE)</f>
        <v>14.1</v>
      </c>
      <c r="K33" s="22">
        <f>VLOOKUP($A33,'שופרסל אקספרס'!$B$3:$BW$85,51,FALSE)</f>
        <v>14.1</v>
      </c>
      <c r="L33" s="22">
        <f>VLOOKUP($A33,'שופרסל אקספרס'!$B$3:$BW$85,65,FALSE)</f>
        <v>14.1</v>
      </c>
      <c r="M33" s="22">
        <f>VLOOKUP($A33,'שופרסל אקספרס'!$B$3:$BW$85,72,FALSE)</f>
        <v>14.1</v>
      </c>
      <c r="N33" s="22">
        <f>VLOOKUP($A33,'שופרסל אקספרס'!$B$3:$BW$85,74,FALSE)</f>
        <v>14.1</v>
      </c>
      <c r="O33" s="29"/>
      <c r="P33" s="22">
        <f>VLOOKUP($A33,'שופרסל דיל'!$B$3:$BW$85,23,FALSE)</f>
        <v>12.5</v>
      </c>
      <c r="Q33" s="22">
        <f>VLOOKUP($A33,'שופרסל דיל'!$B$3:$BW$85,37,FALSE)</f>
        <v>12.5</v>
      </c>
      <c r="R33" s="22">
        <f>VLOOKUP($A33,'שופרסל דיל'!$B$3:$BW$85,51,FALSE)</f>
        <v>12.5</v>
      </c>
      <c r="S33" s="22">
        <f>VLOOKUP($A33,'שופרסל דיל'!$B$3:$BW$85,65,FALSE)</f>
        <v>12.5</v>
      </c>
      <c r="T33" s="22">
        <f>VLOOKUP($A33,'שופרסל דיל'!$B$3:$BW$85,72,FALSE)</f>
        <v>12.5</v>
      </c>
      <c r="U33" s="22">
        <f>VLOOKUP($A33,'שופרסל דיל'!$B$3:$BW$85,74,FALSE)</f>
        <v>12.5</v>
      </c>
      <c r="V33" s="22"/>
      <c r="W33" s="33">
        <f>VLOOKUP($A33,'קרפור היפר'!$B$4:$BV$85,22,FALSE)</f>
        <v>9</v>
      </c>
      <c r="X33" s="33">
        <f>VLOOKUP($A33,'קרפור היפר'!$B$3:$BV$85,36,FALSE)</f>
        <v>9</v>
      </c>
      <c r="Y33" s="33">
        <f>VLOOKUP($A33,'קרפור היפר'!$B$3:$BV$85,50,FALSE)</f>
        <v>10.57</v>
      </c>
      <c r="Z33" s="33">
        <f>VLOOKUP($A33,'קרפור היפר'!$B$3:$BV$85,64,FALSE)</f>
        <v>10.9</v>
      </c>
      <c r="AA33" s="33">
        <f>VLOOKUP($A33,'קרפור היפר'!$B$3:$BV$85,71,FALSE)</f>
        <v>10.9</v>
      </c>
      <c r="AC33" s="22">
        <f>VLOOKUP($A33,ויקטורי!$B$3:$BW$85,23,FALSE)</f>
        <v>10.97</v>
      </c>
      <c r="AD33" s="22">
        <f>VLOOKUP($A33,ויקטורי!$B$3:$BW$85,37,FALSE)</f>
        <v>11.07</v>
      </c>
      <c r="AE33" s="22">
        <f>VLOOKUP($A33,ויקטורי!$B$3:$BW$85,51,FALSE)</f>
        <v>11.05</v>
      </c>
      <c r="AF33" s="22">
        <f>VLOOKUP($A33,ויקטורי!$B$3:$BW$85,65,FALSE)</f>
        <v>11.08</v>
      </c>
      <c r="AG33" s="22">
        <f>VLOOKUP($A33,ויקטורי!$B$3:$BW$85,72,FALSE)</f>
        <v>11.168749999999999</v>
      </c>
      <c r="AI33" s="22">
        <f>VLOOKUP($A33, 'רמי לוי'!$B$3:$BW$87,23,FALSE)</f>
        <v>8.9</v>
      </c>
      <c r="AJ33" s="22">
        <f>VLOOKUP($A33, 'רמי לוי'!$B$3:$BW$87,37,FALSE)</f>
        <v>8.9</v>
      </c>
      <c r="AK33" s="22">
        <f>VLOOKUP($A33, 'רמי לוי'!$B$3:$BW$87,51,FALSE)</f>
        <v>8.9</v>
      </c>
      <c r="AL33" s="22">
        <f>VLOOKUP($A33, 'רמי לוי'!$B$3:$BW$87,65,FALSE)</f>
        <v>8.9</v>
      </c>
      <c r="AM33" s="22">
        <f>VLOOKUP($A33, 'רמי לוי'!$B$3:$BW$87,72,FALSE)</f>
        <v>10.9</v>
      </c>
      <c r="AO33" s="22" t="e">
        <f>VLOOKUP($A33, יוחננוף!$B$3:$BV$87,23,FALSE)</f>
        <v>#N/A</v>
      </c>
      <c r="AP33" s="22" t="e">
        <f>VLOOKUP($A33, יוחננוף!$B$3:$BV$87,37,FALSE)</f>
        <v>#N/A</v>
      </c>
      <c r="AQ33" s="22" t="e">
        <f>VLOOKUP($A33, יוחננוף!$B$3:$BV$87,51,FALSE)</f>
        <v>#N/A</v>
      </c>
      <c r="AR33" s="22" t="e">
        <f>VLOOKUP($A33, יוחננוף!$B$3:$BV$87,65,FALSE)</f>
        <v>#N/A</v>
      </c>
      <c r="AS33" s="22" t="e">
        <f>VLOOKUP($A33, יוחננוף!$B$3:$BV$87,72,FALSE)</f>
        <v>#N/A</v>
      </c>
    </row>
    <row r="34" spans="1:45" x14ac:dyDescent="0.3">
      <c r="A34" s="1" t="s">
        <v>37</v>
      </c>
      <c r="B34" s="5">
        <v>7290112494351</v>
      </c>
      <c r="C34" s="22">
        <f>VLOOKUP($A34,'חצי חינם'!$B$3:$BW$85,23,FALSE)</f>
        <v>19.899999999999999</v>
      </c>
      <c r="D34" s="22">
        <f>VLOOKUP($A34,'חצי חינם'!$B$3:$BW$85,37,FALSE)</f>
        <v>17.5</v>
      </c>
      <c r="E34" s="22">
        <f>VLOOKUP($A34,'חצי חינם'!$B$3:$BW$85,51,FALSE)</f>
        <v>17.5</v>
      </c>
      <c r="F34" s="22">
        <f>VLOOKUP($A34,'חצי חינם'!$B$3:$BW$85,65,FALSE)</f>
        <v>19.899999999999999</v>
      </c>
      <c r="G34" s="22">
        <f>VLOOKUP($A34,'חצי חינם'!$B$3:$BW$85,72,FALSE)</f>
        <v>19.899999999999999</v>
      </c>
      <c r="I34" s="22">
        <f>VLOOKUP($A34,'שופרסל אקספרס'!$B$3:$BW$85,23,FALSE)</f>
        <v>20.8</v>
      </c>
      <c r="J34" s="22">
        <f>VLOOKUP($A34,'שופרסל אקספרס'!$B$3:$BW$85,37,FALSE)</f>
        <v>20.8</v>
      </c>
      <c r="K34" s="22">
        <f>VLOOKUP($A34,'שופרסל אקספרס'!$B$3:$BW$85,51,FALSE)</f>
        <v>20.8</v>
      </c>
      <c r="L34" s="22">
        <f>VLOOKUP($A34,'שופרסל אקספרס'!$B$3:$BW$85,65,FALSE)</f>
        <v>20.8</v>
      </c>
      <c r="M34" s="22">
        <f>VLOOKUP($A34,'שופרסל אקספרס'!$B$3:$BW$85,72,FALSE)</f>
        <v>20.8</v>
      </c>
      <c r="N34" s="22">
        <f>VLOOKUP($A34,'שופרסל אקספרס'!$B$3:$BW$85,74,FALSE)</f>
        <v>20.8</v>
      </c>
      <c r="O34" s="29"/>
      <c r="P34" s="22">
        <f>VLOOKUP($A34,'שופרסל דיל'!$B$3:$BW$85,23,FALSE)</f>
        <v>19.600000000000001</v>
      </c>
      <c r="Q34" s="22">
        <f>VLOOKUP($A34,'שופרסל דיל'!$B$3:$BW$85,37,FALSE)</f>
        <v>19.600000000000001</v>
      </c>
      <c r="R34" s="22">
        <f>VLOOKUP($A34,'שופרסל דיל'!$B$3:$BW$85,51,FALSE)</f>
        <v>19.600000000000001</v>
      </c>
      <c r="S34" s="22">
        <f>VLOOKUP($A34,'שופרסל דיל'!$B$3:$BW$85,65,FALSE)</f>
        <v>19.600000000000001</v>
      </c>
      <c r="T34" s="22">
        <f>VLOOKUP($A34,'שופרסל דיל'!$B$3:$BW$85,72,FALSE)</f>
        <v>19.600000000000001</v>
      </c>
      <c r="U34" s="22">
        <f>VLOOKUP($A34,'שופרסל דיל'!$B$3:$BW$85,74,FALSE)</f>
        <v>19.600000000000001</v>
      </c>
      <c r="V34" s="22"/>
      <c r="W34" s="33">
        <f>VLOOKUP($A34,'קרפור היפר'!$B$4:$BV$85,22,FALSE)</f>
        <v>17</v>
      </c>
      <c r="X34" s="33">
        <f>VLOOKUP($A34,'קרפור היפר'!$B$3:$BV$85,36,FALSE)</f>
        <v>17</v>
      </c>
      <c r="Y34" s="33">
        <f>VLOOKUP($A34,'קרפור היפר'!$B$3:$BV$85,50,FALSE)</f>
        <v>17</v>
      </c>
      <c r="Z34" s="33">
        <f>VLOOKUP($A34,'קרפור היפר'!$B$3:$BV$85,64,FALSE)</f>
        <v>17</v>
      </c>
      <c r="AA34" s="33">
        <f>VLOOKUP($A34,'קרפור היפר'!$B$3:$BV$85,71,FALSE)</f>
        <v>17</v>
      </c>
      <c r="AC34" s="22">
        <f>VLOOKUP($A34,ויקטורי!$B$3:$BW$85,23,FALSE)</f>
        <v>19.691333333332999</v>
      </c>
      <c r="AD34" s="22">
        <f>VLOOKUP($A34,ויקטורי!$B$3:$BW$85,37,FALSE)</f>
        <v>18.546666666667001</v>
      </c>
      <c r="AE34" s="22">
        <f>VLOOKUP($A34,ויקטורי!$B$3:$BW$85,51,FALSE)</f>
        <v>19.899999999999999</v>
      </c>
      <c r="AF34" s="22">
        <f>VLOOKUP($A34,ויקטורי!$B$3:$BW$85,65,FALSE)</f>
        <v>19.899999999999999</v>
      </c>
      <c r="AG34" s="22">
        <f>VLOOKUP($A34,ויקטורי!$B$3:$BW$85,72,FALSE)</f>
        <v>19.899999999999999</v>
      </c>
      <c r="AI34" s="22">
        <f>VLOOKUP($A34, 'רמי לוי'!$B$3:$BW$87,23,FALSE)</f>
        <v>16.899999999999999</v>
      </c>
      <c r="AJ34" s="22">
        <f>VLOOKUP($A34, 'רמי לוי'!$B$3:$BW$87,37,FALSE)</f>
        <v>16.899999999999999</v>
      </c>
      <c r="AK34" s="22">
        <f>VLOOKUP($A34, 'רמי לוי'!$B$3:$BW$87,51,FALSE)</f>
        <v>16.899999999999999</v>
      </c>
      <c r="AL34" s="22">
        <f>VLOOKUP($A34, 'רמי לוי'!$B$3:$BW$87,65,FALSE)</f>
        <v>16.899999999999999</v>
      </c>
      <c r="AM34" s="22">
        <f>VLOOKUP($A34, 'רמי לוי'!$B$3:$BW$87,72,FALSE)</f>
        <v>16.899999999999999</v>
      </c>
      <c r="AO34" s="22">
        <f>VLOOKUP($A34, יוחננוף!$B$3:$BV$87,23,FALSE)</f>
        <v>17.16</v>
      </c>
      <c r="AP34" s="22">
        <f>VLOOKUP($A34, יוחננוף!$B$3:$BV$87,37,FALSE)</f>
        <v>17.170000000000002</v>
      </c>
      <c r="AQ34" s="22">
        <f>VLOOKUP($A34, יוחננוף!$B$3:$BV$87,51,FALSE)</f>
        <v>17.170000000000002</v>
      </c>
      <c r="AR34" s="22">
        <f>VLOOKUP($A34, יוחננוף!$B$3:$BV$87,65,FALSE)</f>
        <v>17.16</v>
      </c>
      <c r="AS34" s="22">
        <f>VLOOKUP($A34, יוחננוף!$B$3:$BV$87,72,FALSE)</f>
        <v>17.170000000000002</v>
      </c>
    </row>
    <row r="35" spans="1:45" x14ac:dyDescent="0.3">
      <c r="A35" s="1" t="s">
        <v>38</v>
      </c>
      <c r="B35" s="5">
        <v>7290112495006</v>
      </c>
      <c r="C35" s="22">
        <f>VLOOKUP($A35,'חצי חינם'!$B$3:$BW$85,23,FALSE)</f>
        <v>26.9</v>
      </c>
      <c r="D35" s="22">
        <f>VLOOKUP($A35,'חצי חינם'!$B$3:$BW$85,37,FALSE)</f>
        <v>20</v>
      </c>
      <c r="E35" s="22">
        <f>VLOOKUP($A35,'חצי חינם'!$B$3:$BW$85,51,FALSE)</f>
        <v>24.9</v>
      </c>
      <c r="F35" s="22">
        <f>VLOOKUP($A35,'חצי חינם'!$B$3:$BW$85,65,FALSE)</f>
        <v>26.9</v>
      </c>
      <c r="G35" s="22">
        <f>VLOOKUP($A35,'חצי חינם'!$B$3:$BW$85,72,FALSE)</f>
        <v>22.61</v>
      </c>
      <c r="I35" s="22">
        <f>VLOOKUP($A35,'שופרסל אקספרס'!$B$3:$BW$85,23,FALSE)</f>
        <v>30.2</v>
      </c>
      <c r="J35" s="22">
        <f>VLOOKUP($A35,'שופרסל אקספרס'!$B$3:$BW$85,37,FALSE)</f>
        <v>30.2</v>
      </c>
      <c r="K35" s="22">
        <f>VLOOKUP($A35,'שופרסל אקספרס'!$B$3:$BW$85,51,FALSE)</f>
        <v>30.2</v>
      </c>
      <c r="L35" s="22">
        <f>VLOOKUP($A35,'שופרסל אקספרס'!$B$3:$BW$85,65,FALSE)</f>
        <v>30.2</v>
      </c>
      <c r="M35" s="22">
        <f>VLOOKUP($A35,'שופרסל אקספרס'!$B$3:$BW$85,72,FALSE)</f>
        <v>30.2</v>
      </c>
      <c r="N35" s="22">
        <f>VLOOKUP($A35,'שופרסל אקספרס'!$B$3:$BW$85,74,FALSE)</f>
        <v>30.2</v>
      </c>
      <c r="O35" s="29"/>
      <c r="P35" s="22">
        <f>VLOOKUP($A35,'שופרסל דיל'!$B$3:$BW$85,23,FALSE)</f>
        <v>26.9</v>
      </c>
      <c r="Q35" s="22">
        <f>VLOOKUP($A35,'שופרסל דיל'!$B$3:$BW$85,37,FALSE)</f>
        <v>26.9</v>
      </c>
      <c r="R35" s="22">
        <f>VLOOKUP($A35,'שופרסל דיל'!$B$3:$BW$85,51,FALSE)</f>
        <v>26.9</v>
      </c>
      <c r="S35" s="22">
        <f>VLOOKUP($A35,'שופרסל דיל'!$B$3:$BW$85,65,FALSE)</f>
        <v>26.9</v>
      </c>
      <c r="T35" s="22">
        <f>VLOOKUP($A35,'שופרסל דיל'!$B$3:$BW$85,72,FALSE)</f>
        <v>26.9</v>
      </c>
      <c r="U35" s="22">
        <f>VLOOKUP($A35,'שופרסל דיל'!$B$3:$BW$85,74,FALSE)</f>
        <v>26.9</v>
      </c>
      <c r="V35" s="22"/>
      <c r="W35" s="33">
        <f>VLOOKUP($A35,'קרפור היפר'!$B$4:$BV$85,22,FALSE)</f>
        <v>24.9</v>
      </c>
      <c r="X35" s="33">
        <f>VLOOKUP($A35,'קרפור היפר'!$B$3:$BV$85,36,FALSE)</f>
        <v>23.5</v>
      </c>
      <c r="Y35" s="33">
        <f>VLOOKUP($A35,'קרפור היפר'!$B$3:$BV$85,50,FALSE)</f>
        <v>23.9</v>
      </c>
      <c r="Z35" s="33">
        <f>VLOOKUP($A35,'קרפור היפר'!$B$3:$BV$85,64,FALSE)</f>
        <v>23.9</v>
      </c>
      <c r="AA35" s="33">
        <f>VLOOKUP($A35,'קרפור היפר'!$B$3:$BV$85,71,FALSE)</f>
        <v>24.9</v>
      </c>
      <c r="AC35" s="22">
        <f>VLOOKUP($A35,ויקטורי!$B$3:$BW$85,23,FALSE)</f>
        <v>26.753134328358001</v>
      </c>
      <c r="AD35" s="22">
        <f>VLOOKUP($A35,ויקטורי!$B$3:$BW$85,37,FALSE)</f>
        <v>27.060447761193998</v>
      </c>
      <c r="AE35" s="22">
        <f>VLOOKUP($A35,ויקטורי!$B$3:$BW$85,51,FALSE)</f>
        <v>27.060447761193998</v>
      </c>
      <c r="AF35" s="22">
        <f>VLOOKUP($A35,ויקטורי!$B$3:$BW$85,65,FALSE)</f>
        <v>27.059696969697001</v>
      </c>
      <c r="AG35" s="22">
        <f>VLOOKUP($A35,ויקטורי!$B$3:$BW$85,72,FALSE)</f>
        <v>27.060447761193998</v>
      </c>
      <c r="AI35" s="22">
        <f>VLOOKUP($A35, 'רמי לוי'!$B$3:$BW$87,23,FALSE)</f>
        <v>21.9</v>
      </c>
      <c r="AJ35" s="22">
        <f>VLOOKUP($A35, 'רמי לוי'!$B$3:$BW$87,37,FALSE)</f>
        <v>19.899999999999999</v>
      </c>
      <c r="AK35" s="22">
        <f>VLOOKUP($A35, 'רמי לוי'!$B$3:$BW$87,51,FALSE)</f>
        <v>19.899999999999999</v>
      </c>
      <c r="AL35" s="22">
        <f>VLOOKUP($A35, 'רמי לוי'!$B$3:$BW$87,65,FALSE)</f>
        <v>23.9</v>
      </c>
      <c r="AM35" s="22">
        <f>VLOOKUP($A35, 'רמי לוי'!$B$3:$BW$87,72,FALSE)</f>
        <v>23.9</v>
      </c>
      <c r="AO35" s="22">
        <f>VLOOKUP($A35, יוחננוף!$B$3:$BV$87,23,FALSE)</f>
        <v>24.533333333333001</v>
      </c>
      <c r="AP35" s="22">
        <f>VLOOKUP($A35, יוחננוף!$B$3:$BV$87,37,FALSE)</f>
        <v>24.511707317073</v>
      </c>
      <c r="AQ35" s="22">
        <f>VLOOKUP($A35, יוחננוף!$B$3:$BV$87,51,FALSE)</f>
        <v>24.511707317073</v>
      </c>
      <c r="AR35" s="22">
        <f>VLOOKUP($A35, יוחננוף!$B$3:$BV$87,65,FALSE)</f>
        <v>24.533333333333001</v>
      </c>
      <c r="AS35" s="22">
        <f>VLOOKUP($A35, יוחננוף!$B$3:$BV$87,72,FALSE)</f>
        <v>25.23</v>
      </c>
    </row>
    <row r="36" spans="1:45" x14ac:dyDescent="0.3">
      <c r="A36" s="1" t="s">
        <v>39</v>
      </c>
      <c r="B36" s="5">
        <v>7290000170053</v>
      </c>
      <c r="C36" s="22">
        <f>VLOOKUP($A36,'חצי חינם'!$B$3:$BW$85,23,FALSE)</f>
        <v>5</v>
      </c>
      <c r="D36" s="22">
        <f>VLOOKUP($A36,'חצי חינם'!$B$3:$BW$85,37,FALSE)</f>
        <v>5</v>
      </c>
      <c r="E36" s="22">
        <f>VLOOKUP($A36,'חצי חינם'!$B$3:$BW$85,51,FALSE)</f>
        <v>5</v>
      </c>
      <c r="F36" s="22">
        <f>VLOOKUP($A36,'חצי חינם'!$B$3:$BW$85,65,FALSE)</f>
        <v>5</v>
      </c>
      <c r="G36" s="22">
        <f>VLOOKUP($A36,'חצי חינם'!$B$3:$BW$85,72,FALSE)</f>
        <v>5</v>
      </c>
      <c r="I36" s="22">
        <f>VLOOKUP($A36,'שופרסל אקספרס'!$B$3:$BW$85,23,FALSE)</f>
        <v>5</v>
      </c>
      <c r="J36" s="22">
        <f>VLOOKUP($A36,'שופרסל אקספרס'!$B$3:$BW$85,37,FALSE)</f>
        <v>5</v>
      </c>
      <c r="K36" s="22">
        <f>VLOOKUP($A36,'שופרסל אקספרס'!$B$3:$BW$85,51,FALSE)</f>
        <v>5</v>
      </c>
      <c r="L36" s="22">
        <f>VLOOKUP($A36,'שופרסל אקספרס'!$B$3:$BW$85,65,FALSE)</f>
        <v>5</v>
      </c>
      <c r="M36" s="22">
        <f>VLOOKUP($A36,'שופרסל אקספרס'!$B$3:$BW$85,72,FALSE)</f>
        <v>5</v>
      </c>
      <c r="N36" s="22">
        <f>VLOOKUP($A36,'שופרסל אקספרס'!$B$3:$BW$85,74,FALSE)</f>
        <v>5.63</v>
      </c>
      <c r="O36" s="29"/>
      <c r="P36" s="22">
        <f>VLOOKUP($A36,'שופרסל דיל'!$B$3:$BW$85,23,FALSE)</f>
        <v>5</v>
      </c>
      <c r="Q36" s="22">
        <f>VLOOKUP($A36,'שופרסל דיל'!$B$3:$BW$85,37,FALSE)</f>
        <v>5</v>
      </c>
      <c r="R36" s="22">
        <f>VLOOKUP($A36,'שופרסל דיל'!$B$3:$BW$85,51,FALSE)</f>
        <v>5</v>
      </c>
      <c r="S36" s="22">
        <f>VLOOKUP($A36,'שופרסל דיל'!$B$3:$BW$85,65,FALSE)</f>
        <v>5</v>
      </c>
      <c r="T36" s="22">
        <f>VLOOKUP($A36,'שופרסל דיל'!$B$3:$BW$85,72,FALSE)</f>
        <v>5</v>
      </c>
      <c r="U36" s="22">
        <f>VLOOKUP($A36,'שופרסל דיל'!$B$3:$BW$85,74,FALSE)</f>
        <v>5.33</v>
      </c>
      <c r="V36" s="22"/>
      <c r="W36" s="33">
        <f>VLOOKUP($A36,'קרפור היפר'!$B$4:$BV$85,22,FALSE)</f>
        <v>4.5</v>
      </c>
      <c r="X36" s="33">
        <f>VLOOKUP($A36,'קרפור היפר'!$B$3:$BV$85,36,FALSE)</f>
        <v>4.5</v>
      </c>
      <c r="Y36" s="33">
        <f>VLOOKUP($A36,'קרפור היפר'!$B$3:$BV$85,50,FALSE)</f>
        <v>4.5</v>
      </c>
      <c r="Z36" s="33">
        <f>VLOOKUP($A36,'קרפור היפר'!$B$3:$BV$85,64,FALSE)</f>
        <v>4.5</v>
      </c>
      <c r="AA36" s="33">
        <f>VLOOKUP($A36,'קרפור היפר'!$B$3:$BV$85,71,FALSE)</f>
        <v>5.33</v>
      </c>
      <c r="AC36" s="22">
        <f>VLOOKUP($A36,ויקטורי!$B$3:$BW$85,23,FALSE)</f>
        <v>5.29</v>
      </c>
      <c r="AD36" s="22">
        <f>VLOOKUP($A36,ויקטורי!$B$3:$BW$85,37,FALSE)</f>
        <v>5.0536363636364001</v>
      </c>
      <c r="AE36" s="22">
        <f>VLOOKUP($A36,ויקטורי!$B$3:$BW$85,51,FALSE)</f>
        <v>5.3390909090909</v>
      </c>
      <c r="AF36" s="22">
        <f>VLOOKUP($A36,ויקטורי!$B$3:$BW$85,65,FALSE)</f>
        <v>5.34</v>
      </c>
      <c r="AG36" s="22">
        <f>VLOOKUP($A36,ויקטורי!$B$3:$BW$85,72,FALSE)</f>
        <v>5.3668656716417997</v>
      </c>
      <c r="AI36" s="22">
        <f>VLOOKUP($A36, 'רמי לוי'!$B$3:$BW$87,23,FALSE)</f>
        <v>4.49</v>
      </c>
      <c r="AJ36" s="22">
        <f>VLOOKUP($A36, 'רמי לוי'!$B$3:$BW$87,37,FALSE)</f>
        <v>4.49</v>
      </c>
      <c r="AK36" s="22">
        <f>VLOOKUP($A36, 'רמי לוי'!$B$3:$BW$87,51,FALSE)</f>
        <v>4.49</v>
      </c>
      <c r="AL36" s="22">
        <f>VLOOKUP($A36, 'רמי לוי'!$B$3:$BW$87,65,FALSE)</f>
        <v>4.49</v>
      </c>
      <c r="AM36" s="22">
        <f>VLOOKUP($A36, 'רמי לוי'!$B$3:$BW$87,72,FALSE)</f>
        <v>5.3714285714286003</v>
      </c>
      <c r="AO36" s="22">
        <f>VLOOKUP($A36, יוחננוף!$B$3:$BV$87,23,FALSE)</f>
        <v>5.1100000000000003</v>
      </c>
      <c r="AP36" s="22">
        <f>VLOOKUP($A36, יוחננוף!$B$3:$BV$87,37,FALSE)</f>
        <v>4.5</v>
      </c>
      <c r="AQ36" s="22">
        <f>VLOOKUP($A36, יוחננוף!$B$3:$BV$87,51,FALSE)</f>
        <v>4.5</v>
      </c>
      <c r="AR36" s="22">
        <f>VLOOKUP($A36, יוחננוף!$B$3:$BV$87,65,FALSE)</f>
        <v>4.5</v>
      </c>
      <c r="AS36" s="22">
        <f>VLOOKUP($A36, יוחננוף!$B$3:$BV$87,72,FALSE)</f>
        <v>5.32</v>
      </c>
    </row>
    <row r="37" spans="1:45" x14ac:dyDescent="0.3">
      <c r="A37" s="1" t="s">
        <v>40</v>
      </c>
      <c r="B37" s="5">
        <v>7290005838002</v>
      </c>
      <c r="C37" s="22">
        <f>VLOOKUP($A37,'חצי חינם'!$B$3:$BW$85,23,FALSE)</f>
        <v>3.9</v>
      </c>
      <c r="D37" s="22">
        <f>VLOOKUP($A37,'חצי חינם'!$B$3:$BW$85,37,FALSE)</f>
        <v>3.9</v>
      </c>
      <c r="E37" s="22">
        <f>VLOOKUP($A37,'חצי חינם'!$B$3:$BW$85,51,FALSE)</f>
        <v>3.9</v>
      </c>
      <c r="F37" s="22">
        <f>VLOOKUP($A37,'חצי חינם'!$B$3:$BW$85,65,FALSE)</f>
        <v>3.9</v>
      </c>
      <c r="G37" s="22">
        <f>VLOOKUP($A37,'חצי חינם'!$B$3:$BW$85,72,FALSE)</f>
        <v>3.9</v>
      </c>
      <c r="I37" s="22">
        <f>VLOOKUP($A37,'שופרסל אקספרס'!$B$3:$BW$85,23,FALSE)</f>
        <v>4.4000000000000004</v>
      </c>
      <c r="J37" s="22">
        <f>VLOOKUP($A37,'שופרסל אקספרס'!$B$3:$BW$85,37,FALSE)</f>
        <v>4.4000000000000004</v>
      </c>
      <c r="K37" s="22">
        <f>VLOOKUP($A37,'שופרסל אקספרס'!$B$3:$BW$85,51,FALSE)</f>
        <v>4.4000000000000004</v>
      </c>
      <c r="L37" s="22">
        <f>VLOOKUP($A37,'שופרסל אקספרס'!$B$3:$BW$85,65,FALSE)</f>
        <v>4.4000000000000004</v>
      </c>
      <c r="M37" s="22">
        <f>VLOOKUP($A37,'שופרסל אקספרס'!$B$3:$BW$85,72,FALSE)</f>
        <v>4.4000000000000004</v>
      </c>
      <c r="N37" s="22">
        <f>VLOOKUP($A37,'שופרסל אקספרס'!$B$3:$BW$85,74,FALSE)</f>
        <v>4.4000000000000004</v>
      </c>
      <c r="O37" s="29"/>
      <c r="P37" s="22">
        <f>VLOOKUP($A37,'שופרסל דיל'!$B$3:$BW$85,23,FALSE)</f>
        <v>4.0999999999999996</v>
      </c>
      <c r="Q37" s="22">
        <f>VLOOKUP($A37,'שופרסל דיל'!$B$3:$BW$85,37,FALSE)</f>
        <v>4.0999999999999996</v>
      </c>
      <c r="R37" s="22">
        <f>VLOOKUP($A37,'שופרסל דיל'!$B$3:$BW$85,51,FALSE)</f>
        <v>4.0999999999999996</v>
      </c>
      <c r="S37" s="22">
        <f>VLOOKUP($A37,'שופרסל דיל'!$B$3:$BW$85,65,FALSE)</f>
        <v>4.0999999999999996</v>
      </c>
      <c r="T37" s="22">
        <f>VLOOKUP($A37,'שופרסל דיל'!$B$3:$BW$85,72,FALSE)</f>
        <v>4.0999999999999996</v>
      </c>
      <c r="U37" s="22">
        <f>VLOOKUP($A37,'שופרסל דיל'!$B$3:$BW$85,74,FALSE)</f>
        <v>4.0999999999999996</v>
      </c>
      <c r="V37" s="22"/>
      <c r="W37" s="33">
        <f>VLOOKUP($A37,'קרפור היפר'!$B$4:$BV$85,22,FALSE)</f>
        <v>3.9</v>
      </c>
      <c r="X37" s="33">
        <f>VLOOKUP($A37,'קרפור היפר'!$B$3:$BV$85,36,FALSE)</f>
        <v>3.9</v>
      </c>
      <c r="Y37" s="33">
        <f>VLOOKUP($A37,'קרפור היפר'!$B$3:$BV$85,50,FALSE)</f>
        <v>3.9</v>
      </c>
      <c r="Z37" s="33">
        <f>VLOOKUP($A37,'קרפור היפר'!$B$3:$BV$85,64,FALSE)</f>
        <v>3.9</v>
      </c>
      <c r="AA37" s="33">
        <f>VLOOKUP($A37,'קרפור היפר'!$B$3:$BV$85,71,FALSE)</f>
        <v>3.9</v>
      </c>
      <c r="AC37" s="22">
        <f>VLOOKUP($A37,ויקטורי!$B$3:$BW$85,23,FALSE)</f>
        <v>4</v>
      </c>
      <c r="AD37" s="22">
        <f>VLOOKUP($A37,ויקטורי!$B$3:$BW$85,37,FALSE)</f>
        <v>3.9705882352941</v>
      </c>
      <c r="AE37" s="22">
        <f>VLOOKUP($A37,ויקטורי!$B$3:$BW$85,51,FALSE)</f>
        <v>4</v>
      </c>
      <c r="AF37" s="22">
        <f>VLOOKUP($A37,ויקטורי!$B$3:$BW$85,65,FALSE)</f>
        <v>4</v>
      </c>
      <c r="AG37" s="22">
        <f>VLOOKUP($A37,ויקטורי!$B$3:$BW$85,72,FALSE)</f>
        <v>4</v>
      </c>
      <c r="AI37" s="22">
        <f>VLOOKUP($A37, 'רמי לוי'!$B$3:$BW$87,23,FALSE)</f>
        <v>3.9</v>
      </c>
      <c r="AJ37" s="22">
        <f>VLOOKUP($A37, 'רמי לוי'!$B$3:$BW$87,37,FALSE)</f>
        <v>3.9</v>
      </c>
      <c r="AK37" s="22">
        <f>VLOOKUP($A37, 'רמי לוי'!$B$3:$BW$87,51,FALSE)</f>
        <v>3.9</v>
      </c>
      <c r="AL37" s="22">
        <f>VLOOKUP($A37, 'רמי לוי'!$B$3:$BW$87,65,FALSE)</f>
        <v>3.9</v>
      </c>
      <c r="AM37" s="22">
        <f>VLOOKUP($A37, 'רמי לוי'!$B$3:$BW$87,72,FALSE)</f>
        <v>3.9</v>
      </c>
      <c r="AO37" s="22">
        <f>VLOOKUP($A37, יוחננוף!$B$3:$BV$87,23,FALSE)</f>
        <v>3.8982926829268001</v>
      </c>
      <c r="AP37" s="22">
        <f>VLOOKUP($A37, יוחננוף!$B$3:$BV$87,37,FALSE)</f>
        <v>3.8982926829268001</v>
      </c>
      <c r="AQ37" s="22">
        <f>VLOOKUP($A37, יוחננוף!$B$3:$BV$87,51,FALSE)</f>
        <v>3.8982926829268001</v>
      </c>
      <c r="AR37" s="22">
        <f>VLOOKUP($A37, יוחננוף!$B$3:$BV$87,65,FALSE)</f>
        <v>3.8982926829268001</v>
      </c>
      <c r="AS37" s="22">
        <f>VLOOKUP($A37, יוחננוף!$B$3:$BV$87,72,FALSE)</f>
        <v>3.97</v>
      </c>
    </row>
    <row r="38" spans="1:45" x14ac:dyDescent="0.3">
      <c r="A38" s="1" t="s">
        <v>41</v>
      </c>
      <c r="B38" s="5">
        <v>72940761</v>
      </c>
      <c r="C38" s="22">
        <f>VLOOKUP($A38,'חצי חינם'!$B$3:$BW$85,23,FALSE)</f>
        <v>2.9</v>
      </c>
      <c r="D38" s="22">
        <f>VLOOKUP($A38,'חצי חינם'!$B$3:$BW$85,37,FALSE)</f>
        <v>2.9</v>
      </c>
      <c r="E38" s="22">
        <f>VLOOKUP($A38,'חצי חינם'!$B$3:$BW$85,51,FALSE)</f>
        <v>2.9</v>
      </c>
      <c r="F38" s="22">
        <f>VLOOKUP($A38,'חצי חינם'!$B$3:$BW$85,65,FALSE)</f>
        <v>2.9</v>
      </c>
      <c r="G38" s="22">
        <f>VLOOKUP($A38,'חצי חינם'!$B$3:$BW$85,72,FALSE)</f>
        <v>2.9</v>
      </c>
      <c r="I38" s="22">
        <f>VLOOKUP($A38,'שופרסל אקספרס'!$B$3:$BW$85,23,FALSE)</f>
        <v>3.2</v>
      </c>
      <c r="J38" s="22">
        <f>VLOOKUP($A38,'שופרסל אקספרס'!$B$3:$BW$85,37,FALSE)</f>
        <v>3.2</v>
      </c>
      <c r="K38" s="22">
        <f>VLOOKUP($A38,'שופרסל אקספרס'!$B$3:$BW$85,51,FALSE)</f>
        <v>3.2</v>
      </c>
      <c r="L38" s="22">
        <f>VLOOKUP($A38,'שופרסל אקספרס'!$B$3:$BW$85,65,FALSE)</f>
        <v>3.2</v>
      </c>
      <c r="M38" s="22">
        <f>VLOOKUP($A38,'שופרסל אקספרס'!$B$3:$BW$85,72,FALSE)</f>
        <v>3.2</v>
      </c>
      <c r="N38" s="22">
        <f>VLOOKUP($A38,'שופרסל אקספרס'!$B$3:$BW$85,74,FALSE)</f>
        <v>3.2</v>
      </c>
      <c r="O38" s="29"/>
      <c r="P38" s="22">
        <f>VLOOKUP($A38,'שופרסל דיל'!$B$3:$BW$85,23,FALSE)</f>
        <v>3.1</v>
      </c>
      <c r="Q38" s="22">
        <f>VLOOKUP($A38,'שופרסל דיל'!$B$3:$BW$85,37,FALSE)</f>
        <v>3.1</v>
      </c>
      <c r="R38" s="22">
        <f>VLOOKUP($A38,'שופרסל דיל'!$B$3:$BW$85,51,FALSE)</f>
        <v>3.09</v>
      </c>
      <c r="S38" s="22">
        <f>VLOOKUP($A38,'שופרסל דיל'!$B$3:$BW$85,65,FALSE)</f>
        <v>3.1</v>
      </c>
      <c r="T38" s="22">
        <f>VLOOKUP($A38,'שופרסל דיל'!$B$3:$BW$85,72,FALSE)</f>
        <v>3.1</v>
      </c>
      <c r="U38" s="22">
        <f>VLOOKUP($A38,'שופרסל דיל'!$B$3:$BW$85,74,FALSE)</f>
        <v>3.09</v>
      </c>
      <c r="V38" s="22"/>
      <c r="W38" s="33">
        <f>VLOOKUP($A38,'קרפור היפר'!$B$4:$BV$85,22,FALSE)</f>
        <v>2.9</v>
      </c>
      <c r="X38" s="33">
        <f>VLOOKUP($A38,'קרפור היפר'!$B$3:$BV$85,36,FALSE)</f>
        <v>2.9</v>
      </c>
      <c r="Y38" s="33">
        <f>VLOOKUP($A38,'קרפור היפר'!$B$3:$BV$85,50,FALSE)</f>
        <v>2.9</v>
      </c>
      <c r="Z38" s="33">
        <f>VLOOKUP($A38,'קרפור היפר'!$B$3:$BV$85,64,FALSE)</f>
        <v>2.9</v>
      </c>
      <c r="AA38" s="33">
        <f>VLOOKUP($A38,'קרפור היפר'!$B$3:$BV$85,71,FALSE)</f>
        <v>2.9</v>
      </c>
      <c r="AC38" s="22">
        <f>VLOOKUP($A38,ויקטורי!$B$3:$BW$85,23,FALSE)</f>
        <v>3.04</v>
      </c>
      <c r="AD38" s="22">
        <f>VLOOKUP($A38,ויקטורי!$B$3:$BW$85,37,FALSE)</f>
        <v>3.0074999999999998</v>
      </c>
      <c r="AE38" s="22">
        <f>VLOOKUP($A38,ויקטורי!$B$3:$BW$85,51,FALSE)</f>
        <v>3.02</v>
      </c>
      <c r="AF38" s="22">
        <f>VLOOKUP($A38,ויקטורי!$B$3:$BW$85,65,FALSE)</f>
        <v>3.02</v>
      </c>
      <c r="AG38" s="22">
        <f>VLOOKUP($A38,ויקטורי!$B$3:$BW$85,72,FALSE)</f>
        <v>3.02</v>
      </c>
      <c r="AI38" s="22">
        <f>VLOOKUP($A38, 'רמי לוי'!$B$3:$BW$87,23,FALSE)</f>
        <v>2.9</v>
      </c>
      <c r="AJ38" s="22">
        <f>VLOOKUP($A38, 'רמי לוי'!$B$3:$BW$87,37,FALSE)</f>
        <v>2.9</v>
      </c>
      <c r="AK38" s="22">
        <f>VLOOKUP($A38, 'רמי לוי'!$B$3:$BW$87,51,FALSE)</f>
        <v>2.9</v>
      </c>
      <c r="AL38" s="22">
        <f>VLOOKUP($A38, 'רמי לוי'!$B$3:$BW$87,65,FALSE)</f>
        <v>2.9</v>
      </c>
      <c r="AM38" s="22">
        <f>VLOOKUP($A38, 'רמי לוי'!$B$3:$BW$87,72,FALSE)</f>
        <v>2.9</v>
      </c>
      <c r="AO38" s="22">
        <f>VLOOKUP($A38, יוחננוף!$B$3:$BV$87,23,FALSE)</f>
        <v>2.93</v>
      </c>
      <c r="AP38" s="22">
        <f>VLOOKUP($A38, יוחננוף!$B$3:$BV$87,37,FALSE)</f>
        <v>2.93</v>
      </c>
      <c r="AQ38" s="22">
        <f>VLOOKUP($A38, יוחננוף!$B$3:$BV$87,51,FALSE)</f>
        <v>2.93</v>
      </c>
      <c r="AR38" s="22">
        <f>VLOOKUP($A38, יוחננוף!$B$3:$BV$87,65,FALSE)</f>
        <v>2.93</v>
      </c>
      <c r="AS38" s="22">
        <f>VLOOKUP($A38, יוחננוף!$B$3:$BV$87,72,FALSE)</f>
        <v>2.93</v>
      </c>
    </row>
    <row r="39" spans="1:45" x14ac:dyDescent="0.3">
      <c r="A39" s="1" t="s">
        <v>42</v>
      </c>
      <c r="B39" s="5">
        <v>7290000066318</v>
      </c>
      <c r="C39" s="22">
        <f>VLOOKUP($A39,'חצי חינם'!$B$3:$BW$85,23,FALSE)</f>
        <v>3.57</v>
      </c>
      <c r="D39" s="22">
        <f>VLOOKUP($A39,'חצי חינם'!$B$3:$BW$85,37,FALSE)</f>
        <v>3.57</v>
      </c>
      <c r="E39" s="22">
        <f>VLOOKUP($A39,'חצי חינם'!$B$3:$BW$85,51,FALSE)</f>
        <v>3.57</v>
      </c>
      <c r="F39" s="22">
        <f>VLOOKUP($A39,'חצי חינם'!$B$3:$BW$85,65,FALSE)</f>
        <v>3.57</v>
      </c>
      <c r="G39" s="22">
        <f>VLOOKUP($A39,'חצי חינם'!$B$3:$BW$85,72,FALSE)</f>
        <v>3.57</v>
      </c>
      <c r="I39" s="22">
        <f>VLOOKUP($A39,'שופרסל אקספרס'!$B$3:$BW$85,23,FALSE)</f>
        <v>4.33</v>
      </c>
      <c r="J39" s="22">
        <f>VLOOKUP($A39,'שופרסל אקספרס'!$B$3:$BW$85,37,FALSE)</f>
        <v>4.33</v>
      </c>
      <c r="K39" s="22">
        <f>VLOOKUP($A39,'שופרסל אקספרס'!$B$3:$BW$85,51,FALSE)</f>
        <v>4.33</v>
      </c>
      <c r="L39" s="22">
        <f>VLOOKUP($A39,'שופרסל אקספרס'!$B$3:$BW$85,65,FALSE)</f>
        <v>4.33</v>
      </c>
      <c r="M39" s="22">
        <f>VLOOKUP($A39,'שופרסל אקספרס'!$B$3:$BW$85,72,FALSE)</f>
        <v>4.33</v>
      </c>
      <c r="N39" s="22">
        <f>VLOOKUP($A39,'שופרסל אקספרס'!$B$3:$BW$85,74,FALSE)</f>
        <v>4</v>
      </c>
      <c r="O39" s="29"/>
      <c r="P39" s="22">
        <f>VLOOKUP($A39,'שופרסל דיל'!$B$3:$BW$85,23,FALSE)</f>
        <v>3.33</v>
      </c>
      <c r="Q39" s="22">
        <f>VLOOKUP($A39,'שופרסל דיל'!$B$3:$BW$85,37,FALSE)</f>
        <v>3.33</v>
      </c>
      <c r="R39" s="22">
        <f>VLOOKUP($A39,'שופרסל דיל'!$B$3:$BW$85,51,FALSE)</f>
        <v>3.75</v>
      </c>
      <c r="S39" s="22">
        <f>VLOOKUP($A39,'שופרסל דיל'!$B$3:$BW$85,65,FALSE)</f>
        <v>3.75</v>
      </c>
      <c r="T39" s="22">
        <f>VLOOKUP($A39,'שופרסל דיל'!$B$3:$BW$85,72,FALSE)</f>
        <v>3.75</v>
      </c>
      <c r="U39" s="22">
        <f>VLOOKUP($A39,'שופרסל דיל'!$B$3:$BW$85,74,FALSE)</f>
        <v>3.6</v>
      </c>
      <c r="V39" s="22"/>
      <c r="W39" s="33">
        <f>VLOOKUP($A39,'קרפור היפר'!$B$4:$BV$85,22,FALSE)</f>
        <v>3.33</v>
      </c>
      <c r="X39" s="33">
        <f>VLOOKUP($A39,'קרפור היפר'!$B$3:$BV$85,36,FALSE)</f>
        <v>3.33</v>
      </c>
      <c r="Y39" s="33">
        <f>VLOOKUP($A39,'קרפור היפר'!$B$3:$BV$85,50,FALSE)</f>
        <v>3.33</v>
      </c>
      <c r="Z39" s="33">
        <f>VLOOKUP($A39,'קרפור היפר'!$B$3:$BV$85,64,FALSE)</f>
        <v>3.33</v>
      </c>
      <c r="AA39" s="33">
        <f>VLOOKUP($A39,'קרפור היפר'!$B$3:$BV$85,71,FALSE)</f>
        <v>3.33</v>
      </c>
      <c r="AC39" s="22">
        <f>VLOOKUP($A39,ויקטורי!$B$3:$BW$85,23,FALSE)</f>
        <v>3.35</v>
      </c>
      <c r="AD39" s="22">
        <f>VLOOKUP($A39,ויקטורי!$B$3:$BW$85,37,FALSE)</f>
        <v>3.37</v>
      </c>
      <c r="AE39" s="22">
        <f>VLOOKUP($A39,ויקטורי!$B$3:$BW$85,51,FALSE)</f>
        <v>3.37</v>
      </c>
      <c r="AF39" s="22">
        <f>VLOOKUP($A39,ויקטורי!$B$3:$BW$85,65,FALSE)</f>
        <v>3.37</v>
      </c>
      <c r="AG39" s="22">
        <f>VLOOKUP($A39,ויקטורי!$B$3:$BW$85,72,FALSE)</f>
        <v>3.5929850746268999</v>
      </c>
      <c r="AI39" s="22">
        <f>VLOOKUP($A39, 'רמי לוי'!$B$3:$BW$87,23,FALSE)</f>
        <v>3.33</v>
      </c>
      <c r="AJ39" s="22">
        <f>VLOOKUP($A39, 'רמי לוי'!$B$3:$BW$87,37,FALSE)</f>
        <v>2.73</v>
      </c>
      <c r="AK39" s="22">
        <f>VLOOKUP($A39, 'רמי לוי'!$B$3:$BW$87,51,FALSE)</f>
        <v>3.32</v>
      </c>
      <c r="AL39" s="22">
        <f>VLOOKUP($A39, 'רמי לוי'!$B$3:$BW$87,65,FALSE)</f>
        <v>3.32</v>
      </c>
      <c r="AM39" s="22">
        <f>VLOOKUP($A39, 'רמי לוי'!$B$3:$BW$87,72,FALSE)</f>
        <v>3.37</v>
      </c>
      <c r="AO39" s="22">
        <f>VLOOKUP($A39, יוחננוף!$B$3:$BV$87,23,FALSE)</f>
        <v>3.49</v>
      </c>
      <c r="AP39" s="22">
        <f>VLOOKUP($A39, יוחננוף!$B$3:$BV$87,37,FALSE)</f>
        <v>3.48</v>
      </c>
      <c r="AQ39" s="22">
        <f>VLOOKUP($A39, יוחננוף!$B$3:$BV$87,51,FALSE)</f>
        <v>3.49</v>
      </c>
      <c r="AR39" s="22">
        <f>VLOOKUP($A39, יוחננוף!$B$3:$BV$87,65,FALSE)</f>
        <v>3.49</v>
      </c>
      <c r="AS39" s="22">
        <f>VLOOKUP($A39, יוחננוף!$B$3:$BV$87,72,FALSE)</f>
        <v>3.48</v>
      </c>
    </row>
    <row r="40" spans="1:45" x14ac:dyDescent="0.3">
      <c r="A40" s="1" t="s">
        <v>43</v>
      </c>
      <c r="B40" s="5">
        <v>7290100850916</v>
      </c>
      <c r="C40" s="22">
        <f>VLOOKUP($A40,'חצי חינם'!$B$3:$BW$85,23,FALSE)</f>
        <v>3</v>
      </c>
      <c r="D40" s="22">
        <f>VLOOKUP($A40,'חצי חינם'!$B$3:$BW$85,37,FALSE)</f>
        <v>3</v>
      </c>
      <c r="E40" s="22">
        <f>VLOOKUP($A40,'חצי חינם'!$B$3:$BW$85,51,FALSE)</f>
        <v>3</v>
      </c>
      <c r="F40" s="22">
        <f>VLOOKUP($A40,'חצי חינם'!$B$3:$BW$85,65,FALSE)</f>
        <v>3</v>
      </c>
      <c r="G40" s="22">
        <f>VLOOKUP($A40,'חצי חינם'!$B$3:$BW$85,72,FALSE)</f>
        <v>3</v>
      </c>
      <c r="I40" s="22">
        <f>VLOOKUP($A40,'שופרסל אקספרס'!$B$3:$BW$85,23,FALSE)</f>
        <v>3.5</v>
      </c>
      <c r="J40" s="22">
        <f>VLOOKUP($A40,'שופרסל אקספרס'!$B$3:$BW$85,37,FALSE)</f>
        <v>3.5</v>
      </c>
      <c r="K40" s="22">
        <f>VLOOKUP($A40,'שופרסל אקספרס'!$B$3:$BW$85,51,FALSE)</f>
        <v>3.5</v>
      </c>
      <c r="L40" s="22">
        <f>VLOOKUP($A40,'שופרסל אקספרס'!$B$3:$BW$85,65,FALSE)</f>
        <v>3.5</v>
      </c>
      <c r="M40" s="22">
        <f>VLOOKUP($A40,'שופרסל אקספרס'!$B$3:$BW$85,72,FALSE)</f>
        <v>3.5</v>
      </c>
      <c r="N40" s="22">
        <f>VLOOKUP($A40,'שופרסל אקספרס'!$B$3:$BW$85,74,FALSE)</f>
        <v>4.5999999999999996</v>
      </c>
      <c r="O40" s="29"/>
      <c r="P40" s="22">
        <f>VLOOKUP($A40,'שופרסל דיל'!$B$3:$BW$85,23,FALSE)</f>
        <v>3.33</v>
      </c>
      <c r="Q40" s="22">
        <f>VLOOKUP($A40,'שופרסל דיל'!$B$3:$BW$85,37,FALSE)</f>
        <v>3.33</v>
      </c>
      <c r="R40" s="22">
        <f>VLOOKUP($A40,'שופרסל דיל'!$B$3:$BW$85,51,FALSE)</f>
        <v>3.33</v>
      </c>
      <c r="S40" s="22">
        <f>VLOOKUP($A40,'שופרסל דיל'!$B$3:$BW$85,65,FALSE)</f>
        <v>3.33</v>
      </c>
      <c r="T40" s="22">
        <f>VLOOKUP($A40,'שופרסל דיל'!$B$3:$BW$85,72,FALSE)</f>
        <v>3.33</v>
      </c>
      <c r="U40" s="22">
        <f>VLOOKUP($A40,'שופרסל דיל'!$B$3:$BW$85,74,FALSE)</f>
        <v>3.33</v>
      </c>
      <c r="V40" s="22"/>
      <c r="W40" s="33">
        <f>VLOOKUP($A40,'קרפור היפר'!$B$4:$BV$85,22,FALSE)</f>
        <v>3</v>
      </c>
      <c r="X40" s="33">
        <f>VLOOKUP($A40,'קרפור היפר'!$B$3:$BV$85,36,FALSE)</f>
        <v>3</v>
      </c>
      <c r="Y40" s="33">
        <f>VLOOKUP($A40,'קרפור היפר'!$B$3:$BV$85,50,FALSE)</f>
        <v>2.86</v>
      </c>
      <c r="Z40" s="33">
        <f>VLOOKUP($A40,'קרפור היפר'!$B$3:$BV$85,64,FALSE)</f>
        <v>2.86</v>
      </c>
      <c r="AA40" s="33">
        <f>VLOOKUP($A40,'קרפור היפר'!$B$3:$BV$85,71,FALSE)</f>
        <v>3.2</v>
      </c>
      <c r="AC40" s="22">
        <f>VLOOKUP($A40,ויקטורי!$B$3:$BW$85,23,FALSE)</f>
        <v>3.08</v>
      </c>
      <c r="AD40" s="22">
        <f>VLOOKUP($A40,ויקטורי!$B$3:$BW$85,37,FALSE)</f>
        <v>3.09</v>
      </c>
      <c r="AE40" s="22">
        <f>VLOOKUP($A40,ויקטורי!$B$3:$BW$85,51,FALSE)</f>
        <v>3.11</v>
      </c>
      <c r="AF40" s="22">
        <f>VLOOKUP($A40,ויקטורי!$B$3:$BW$85,65,FALSE)</f>
        <v>3.11</v>
      </c>
      <c r="AG40" s="22">
        <f>VLOOKUP($A40,ויקטורי!$B$3:$BW$85,72,FALSE)</f>
        <v>3.1749999999999998</v>
      </c>
      <c r="AI40" s="22">
        <f>VLOOKUP($A40, 'רמי לוי'!$B$3:$BW$87,23,FALSE)</f>
        <v>2.86</v>
      </c>
      <c r="AJ40" s="22">
        <f>VLOOKUP($A40, 'רמי לוי'!$B$3:$BW$87,37,FALSE)</f>
        <v>2.73</v>
      </c>
      <c r="AK40" s="22">
        <f>VLOOKUP($A40, 'רמי לוי'!$B$3:$BW$87,51,FALSE)</f>
        <v>2.75</v>
      </c>
      <c r="AL40" s="22">
        <f>VLOOKUP($A40, 'רמי לוי'!$B$3:$BW$87,65,FALSE)</f>
        <v>2.75</v>
      </c>
      <c r="AM40" s="22">
        <f>VLOOKUP($A40, 'רמי לוי'!$B$3:$BW$87,72,FALSE)</f>
        <v>3.05</v>
      </c>
      <c r="AO40" s="22">
        <f>VLOOKUP($A40, יוחננוף!$B$3:$BV$87,23,FALSE)</f>
        <v>3</v>
      </c>
      <c r="AP40" s="22">
        <f>VLOOKUP($A40, יוחננוף!$B$3:$BV$87,37,FALSE)</f>
        <v>3</v>
      </c>
      <c r="AQ40" s="22">
        <f>VLOOKUP($A40, יוחננוף!$B$3:$BV$87,51,FALSE)</f>
        <v>3.02</v>
      </c>
      <c r="AR40" s="22">
        <f>VLOOKUP($A40, יוחננוף!$B$3:$BV$87,65,FALSE)</f>
        <v>3.02</v>
      </c>
      <c r="AS40" s="22">
        <f>VLOOKUP($A40, יוחננוף!$B$3:$BV$87,72,FALSE)</f>
        <v>3.09</v>
      </c>
    </row>
    <row r="41" spans="1:45" x14ac:dyDescent="0.3">
      <c r="A41" s="1" t="s">
        <v>44</v>
      </c>
      <c r="B41" s="5">
        <v>7290000066141</v>
      </c>
      <c r="C41" s="22">
        <f>VLOOKUP($A41,'חצי חינם'!$B$3:$BW$85,23,FALSE)</f>
        <v>3.57</v>
      </c>
      <c r="D41" s="22">
        <f>VLOOKUP($A41,'חצי חינם'!$B$3:$BW$85,37,FALSE)</f>
        <v>3.57</v>
      </c>
      <c r="E41" s="22">
        <f>VLOOKUP($A41,'חצי חינם'!$B$3:$BW$85,51,FALSE)</f>
        <v>3.57</v>
      </c>
      <c r="F41" s="22">
        <f>VLOOKUP($A41,'חצי חינם'!$B$3:$BW$85,65,FALSE)</f>
        <v>3.57</v>
      </c>
      <c r="G41" s="22">
        <f>VLOOKUP($A41,'חצי חינם'!$B$3:$BW$85,72,FALSE)</f>
        <v>3.57</v>
      </c>
      <c r="I41" s="22">
        <f>VLOOKUP($A41,'שופרסל אקספרס'!$B$3:$BW$85,23,FALSE)</f>
        <v>4.67</v>
      </c>
      <c r="J41" s="22">
        <f>VLOOKUP($A41,'שופרסל אקספרס'!$B$3:$BW$85,37,FALSE)</f>
        <v>4.67</v>
      </c>
      <c r="K41" s="22">
        <f>VLOOKUP($A41,'שופרסל אקספרס'!$B$3:$BW$85,51,FALSE)</f>
        <v>4.67</v>
      </c>
      <c r="L41" s="22">
        <f>VLOOKUP($A41,'שופרסל אקספרס'!$B$3:$BW$85,65,FALSE)</f>
        <v>4.67</v>
      </c>
      <c r="M41" s="22">
        <f>VLOOKUP($A41,'שופרסל אקספרס'!$B$3:$BW$85,72,FALSE)</f>
        <v>4.67</v>
      </c>
      <c r="N41" s="22">
        <f>VLOOKUP($A41,'שופרסל אקספרס'!$B$3:$BW$85,74,FALSE)</f>
        <v>4</v>
      </c>
      <c r="O41" s="29"/>
      <c r="P41" s="22">
        <f>VLOOKUP($A41,'שופרסל דיל'!$B$3:$BW$85,23,FALSE)</f>
        <v>3.33</v>
      </c>
      <c r="Q41" s="22">
        <f>VLOOKUP($A41,'שופרסל דיל'!$B$3:$BW$85,37,FALSE)</f>
        <v>3.33</v>
      </c>
      <c r="R41" s="22">
        <f>VLOOKUP($A41,'שופרסל דיל'!$B$3:$BW$85,51,FALSE)</f>
        <v>3.75</v>
      </c>
      <c r="S41" s="22">
        <f>VLOOKUP($A41,'שופרסל דיל'!$B$3:$BW$85,65,FALSE)</f>
        <v>3.75</v>
      </c>
      <c r="T41" s="22">
        <f>VLOOKUP($A41,'שופרסל דיל'!$B$3:$BW$85,72,FALSE)</f>
        <v>3.75</v>
      </c>
      <c r="U41" s="22">
        <f>VLOOKUP($A41,'שופרסל דיל'!$B$3:$BW$85,74,FALSE)</f>
        <v>3.6</v>
      </c>
      <c r="V41" s="22"/>
      <c r="W41" s="33">
        <f>VLOOKUP($A41,'קרפור היפר'!$B$4:$BV$85,22,FALSE)</f>
        <v>3.33</v>
      </c>
      <c r="X41" s="33">
        <f>VLOOKUP($A41,'קרפור היפר'!$B$3:$BV$85,36,FALSE)</f>
        <v>3.33</v>
      </c>
      <c r="Y41" s="33">
        <f>VLOOKUP($A41,'קרפור היפר'!$B$3:$BV$85,50,FALSE)</f>
        <v>3.33</v>
      </c>
      <c r="Z41" s="33">
        <f>VLOOKUP($A41,'קרפור היפר'!$B$3:$BV$85,64,FALSE)</f>
        <v>3.33</v>
      </c>
      <c r="AA41" s="33">
        <f>VLOOKUP($A41,'קרפור היפר'!$B$3:$BV$85,71,FALSE)</f>
        <v>3.33</v>
      </c>
      <c r="AC41" s="22">
        <f>VLOOKUP($A41,ויקטורי!$B$3:$BW$85,23,FALSE)</f>
        <v>3.36</v>
      </c>
      <c r="AD41" s="22">
        <f>VLOOKUP($A41,ויקטורי!$B$3:$BW$85,37,FALSE)</f>
        <v>3.36</v>
      </c>
      <c r="AE41" s="22">
        <f>VLOOKUP($A41,ויקטורי!$B$3:$BW$85,51,FALSE)</f>
        <v>3.37</v>
      </c>
      <c r="AF41" s="22">
        <f>VLOOKUP($A41,ויקטורי!$B$3:$BW$85,65,FALSE)</f>
        <v>3.37</v>
      </c>
      <c r="AG41" s="22">
        <f>VLOOKUP($A41,ויקטורי!$B$3:$BW$85,72,FALSE)</f>
        <v>3.6122388059701001</v>
      </c>
      <c r="AI41" s="22">
        <f>VLOOKUP($A41, 'רמי לוי'!$B$3:$BW$87,23,FALSE)</f>
        <v>3.33</v>
      </c>
      <c r="AJ41" s="22">
        <f>VLOOKUP($A41, 'רמי לוי'!$B$3:$BW$87,37,FALSE)</f>
        <v>3.32</v>
      </c>
      <c r="AK41" s="22">
        <f>VLOOKUP($A41, 'רמי לוי'!$B$3:$BW$87,51,FALSE)</f>
        <v>3.32</v>
      </c>
      <c r="AL41" s="22">
        <f>VLOOKUP($A41, 'רמי לוי'!$B$3:$BW$87,65,FALSE)</f>
        <v>3.32</v>
      </c>
      <c r="AM41" s="22">
        <f>VLOOKUP($A41, 'רמי לוי'!$B$3:$BW$87,72,FALSE)</f>
        <v>3.37</v>
      </c>
      <c r="AO41" s="22">
        <f>VLOOKUP($A41, יוחננוף!$B$3:$BV$87,23,FALSE)</f>
        <v>3.48</v>
      </c>
      <c r="AP41" s="22">
        <f>VLOOKUP($A41, יוחננוף!$B$3:$BV$87,37,FALSE)</f>
        <v>3.48</v>
      </c>
      <c r="AQ41" s="22">
        <f>VLOOKUP($A41, יוחננוף!$B$3:$BV$87,51,FALSE)</f>
        <v>3.48</v>
      </c>
      <c r="AR41" s="22">
        <f>VLOOKUP($A41, יוחננוף!$B$3:$BV$87,65,FALSE)</f>
        <v>3.48</v>
      </c>
      <c r="AS41" s="22">
        <f>VLOOKUP($A41, יוחננוף!$B$3:$BV$87,72,FALSE)</f>
        <v>3.48</v>
      </c>
    </row>
    <row r="42" spans="1:45" x14ac:dyDescent="0.3">
      <c r="A42" s="1" t="s">
        <v>45</v>
      </c>
      <c r="B42" s="5">
        <v>7290008745239</v>
      </c>
      <c r="C42" s="22">
        <f>VLOOKUP($A42,'חצי חינם'!$B$3:$BW$85,23,FALSE)</f>
        <v>3</v>
      </c>
      <c r="D42" s="22">
        <f>VLOOKUP($A42,'חצי חינם'!$B$3:$BW$85,37,FALSE)</f>
        <v>3</v>
      </c>
      <c r="E42" s="22">
        <f>VLOOKUP($A42,'חצי חינם'!$B$3:$BW$85,51,FALSE)</f>
        <v>3</v>
      </c>
      <c r="F42" s="22">
        <f>VLOOKUP($A42,'חצי חינם'!$B$3:$BW$85,65,FALSE)</f>
        <v>3</v>
      </c>
      <c r="G42" s="22">
        <f>VLOOKUP($A42,'חצי חינם'!$B$3:$BW$85,72,FALSE)</f>
        <v>4.2</v>
      </c>
      <c r="I42" s="22">
        <f>VLOOKUP($A42,'שופרסל אקספרס'!$B$3:$BW$85,23,FALSE)</f>
        <v>3.5</v>
      </c>
      <c r="J42" s="22">
        <f>VLOOKUP($A42,'שופרסל אקספרס'!$B$3:$BW$85,37,FALSE)</f>
        <v>3.5</v>
      </c>
      <c r="K42" s="22">
        <f>VLOOKUP($A42,'שופרסל אקספרס'!$B$3:$BW$85,51,FALSE)</f>
        <v>3.5</v>
      </c>
      <c r="L42" s="22">
        <f>VLOOKUP($A42,'שופרסל אקספרס'!$B$3:$BW$85,65,FALSE)</f>
        <v>3.5</v>
      </c>
      <c r="M42" s="22">
        <f>VLOOKUP($A42,'שופרסל אקספרס'!$B$3:$BW$85,72,FALSE)</f>
        <v>3.5</v>
      </c>
      <c r="N42" s="22">
        <f>VLOOKUP($A42,'שופרסל אקספרס'!$B$3:$BW$85,74,FALSE)</f>
        <v>4.7</v>
      </c>
      <c r="O42" s="29"/>
      <c r="P42" s="22">
        <f>VLOOKUP($A42,'שופרסל דיל'!$B$3:$BW$85,23,FALSE)</f>
        <v>3.33</v>
      </c>
      <c r="Q42" s="22">
        <f>VLOOKUP($A42,'שופרסל דיל'!$B$3:$BW$85,37,FALSE)</f>
        <v>3.33</v>
      </c>
      <c r="R42" s="22">
        <f>VLOOKUP($A42,'שופרסל דיל'!$B$3:$BW$85,51,FALSE)</f>
        <v>3.33</v>
      </c>
      <c r="S42" s="22">
        <f>VLOOKUP($A42,'שופרסל דיל'!$B$3:$BW$85,65,FALSE)</f>
        <v>3.33</v>
      </c>
      <c r="T42" s="22">
        <f>VLOOKUP($A42,'שופרסל דיל'!$B$3:$BW$85,72,FALSE)</f>
        <v>3.33</v>
      </c>
      <c r="U42" s="22">
        <f>VLOOKUP($A42,'שופרסל דיל'!$B$3:$BW$85,74,FALSE)</f>
        <v>4.3</v>
      </c>
      <c r="V42" s="22"/>
      <c r="W42" s="33">
        <f>VLOOKUP($A42,'קרפור היפר'!$B$4:$BV$85,22,FALSE)</f>
        <v>3</v>
      </c>
      <c r="X42" s="33">
        <f>VLOOKUP($A42,'קרפור היפר'!$B$3:$BV$85,36,FALSE)</f>
        <v>3.33</v>
      </c>
      <c r="Y42" s="33">
        <f>VLOOKUP($A42,'קרפור היפר'!$B$3:$BV$85,50,FALSE)</f>
        <v>2.86</v>
      </c>
      <c r="Z42" s="33">
        <f>VLOOKUP($A42,'קרפור היפר'!$B$3:$BV$85,64,FALSE)</f>
        <v>2.86</v>
      </c>
      <c r="AA42" s="33">
        <f>VLOOKUP($A42,'קרפור היפר'!$B$3:$BV$85,71,FALSE)</f>
        <v>3.9</v>
      </c>
      <c r="AC42" s="22">
        <f>VLOOKUP($A42,ויקטורי!$B$3:$BW$85,23,FALSE)</f>
        <v>3.08</v>
      </c>
      <c r="AD42" s="22">
        <f>VLOOKUP($A42,ויקטורי!$B$3:$BW$85,37,FALSE)</f>
        <v>3.1279411764706002</v>
      </c>
      <c r="AE42" s="22">
        <f>VLOOKUP($A42,ויקטורי!$B$3:$BW$85,51,FALSE)</f>
        <v>3.11</v>
      </c>
      <c r="AF42" s="22">
        <f>VLOOKUP($A42,ויקטורי!$B$3:$BW$85,65,FALSE)</f>
        <v>3.11</v>
      </c>
      <c r="AG42" s="22">
        <f>VLOOKUP($A42,ויקטורי!$B$3:$BW$85,72,FALSE)</f>
        <v>4.32</v>
      </c>
      <c r="AI42" s="22">
        <f>VLOOKUP($A42, 'רמי לוי'!$B$3:$BW$87,23,FALSE)</f>
        <v>2.86</v>
      </c>
      <c r="AJ42" s="22">
        <f>VLOOKUP($A42, 'רמי לוי'!$B$3:$BW$87,37,FALSE)</f>
        <v>2.8672727272727001</v>
      </c>
      <c r="AK42" s="22">
        <f>VLOOKUP($A42, 'רמי לוי'!$B$3:$BW$87,51,FALSE)</f>
        <v>2.85</v>
      </c>
      <c r="AL42" s="22">
        <f>VLOOKUP($A42, 'רמי לוי'!$B$3:$BW$87,65,FALSE)</f>
        <v>2.8672727272727001</v>
      </c>
      <c r="AM42" s="22">
        <f>VLOOKUP($A42, 'רמי לוי'!$B$3:$BW$87,72,FALSE)</f>
        <v>3.05</v>
      </c>
      <c r="AO42" s="22">
        <f>VLOOKUP($A42, יוחננוף!$B$3:$BV$87,23,FALSE)</f>
        <v>3</v>
      </c>
      <c r="AP42" s="22">
        <f>VLOOKUP($A42, יוחננוף!$B$3:$BV$87,37,FALSE)</f>
        <v>3</v>
      </c>
      <c r="AQ42" s="22">
        <f>VLOOKUP($A42, יוחננוף!$B$3:$BV$87,51,FALSE)</f>
        <v>3.01</v>
      </c>
      <c r="AR42" s="22">
        <f>VLOOKUP($A42, יוחננוף!$B$3:$BV$87,65,FALSE)</f>
        <v>3</v>
      </c>
      <c r="AS42" s="22">
        <f>VLOOKUP($A42, יוחננוף!$B$3:$BV$87,72,FALSE)</f>
        <v>4.01</v>
      </c>
    </row>
    <row r="43" spans="1:45" x14ac:dyDescent="0.3">
      <c r="A43" s="1" t="s">
        <v>46</v>
      </c>
      <c r="B43" s="5">
        <v>7290005200786</v>
      </c>
      <c r="C43" s="22">
        <f>VLOOKUP($A43,'חצי חינם'!$B$3:$BW$85,23,FALSE)</f>
        <v>3</v>
      </c>
      <c r="D43" s="22">
        <f>VLOOKUP($A43,'חצי חינם'!$B$3:$BW$85,37,FALSE)</f>
        <v>3</v>
      </c>
      <c r="E43" s="22">
        <f>VLOOKUP($A43,'חצי חינם'!$B$3:$BW$85,51,FALSE)</f>
        <v>3</v>
      </c>
      <c r="F43" s="22">
        <f>VLOOKUP($A43,'חצי חינם'!$B$3:$BW$85,65,FALSE)</f>
        <v>3</v>
      </c>
      <c r="G43" s="22">
        <f>VLOOKUP($A43,'חצי חינם'!$B$3:$BW$85,72,FALSE)</f>
        <v>4.2</v>
      </c>
      <c r="I43" s="22">
        <f>VLOOKUP($A43,'שופרסל אקספרס'!$B$3:$BW$85,23,FALSE)</f>
        <v>3.5</v>
      </c>
      <c r="J43" s="22">
        <f>VLOOKUP($A43,'שופרסל אקספרס'!$B$3:$BW$85,37,FALSE)</f>
        <v>3.5</v>
      </c>
      <c r="K43" s="22">
        <f>VLOOKUP($A43,'שופרסל אקספרס'!$B$3:$BW$85,51,FALSE)</f>
        <v>3.5</v>
      </c>
      <c r="L43" s="22">
        <f>VLOOKUP($A43,'שופרסל אקספרס'!$B$3:$BW$85,65,FALSE)</f>
        <v>3.5</v>
      </c>
      <c r="M43" s="22">
        <f>VLOOKUP($A43,'שופרסל אקספרס'!$B$3:$BW$85,72,FALSE)</f>
        <v>3.5</v>
      </c>
      <c r="N43" s="22">
        <f>VLOOKUP($A43,'שופרסל אקספרס'!$B$3:$BW$85,74,FALSE)</f>
        <v>4.7</v>
      </c>
      <c r="O43" s="29"/>
      <c r="P43" s="22">
        <f>VLOOKUP($A43,'שופרסל דיל'!$B$3:$BW$85,23,FALSE)</f>
        <v>3.33</v>
      </c>
      <c r="Q43" s="22">
        <f>VLOOKUP($A43,'שופרסל דיל'!$B$3:$BW$85,37,FALSE)</f>
        <v>3.33</v>
      </c>
      <c r="R43" s="22">
        <f>VLOOKUP($A43,'שופרסל דיל'!$B$3:$BW$85,51,FALSE)</f>
        <v>3.33</v>
      </c>
      <c r="S43" s="22">
        <f>VLOOKUP($A43,'שופרסל דיל'!$B$3:$BW$85,65,FALSE)</f>
        <v>3.33</v>
      </c>
      <c r="T43" s="22">
        <f>VLOOKUP($A43,'שופרסל דיל'!$B$3:$BW$85,72,FALSE)</f>
        <v>3.33</v>
      </c>
      <c r="U43" s="22">
        <f>VLOOKUP($A43,'שופרסל דיל'!$B$3:$BW$85,74,FALSE)</f>
        <v>4.3</v>
      </c>
      <c r="V43" s="22"/>
      <c r="W43" s="33">
        <f>VLOOKUP($A43,'קרפור היפר'!$B$4:$BV$85,22,FALSE)</f>
        <v>3</v>
      </c>
      <c r="X43" s="33">
        <f>VLOOKUP($A43,'קרפור היפר'!$B$3:$BV$85,36,FALSE)</f>
        <v>3.33</v>
      </c>
      <c r="Y43" s="33">
        <f>VLOOKUP($A43,'קרפור היפר'!$B$3:$BV$85,50,FALSE)</f>
        <v>2.86</v>
      </c>
      <c r="Z43" s="33">
        <f>VLOOKUP($A43,'קרפור היפר'!$B$3:$BV$85,64,FALSE)</f>
        <v>2.86</v>
      </c>
      <c r="AA43" s="33">
        <f>VLOOKUP($A43,'קרפור היפר'!$B$3:$BV$85,71,FALSE)</f>
        <v>3.9</v>
      </c>
      <c r="AC43" s="22">
        <f>VLOOKUP($A43,ויקטורי!$B$3:$BW$85,23,FALSE)</f>
        <v>3.09</v>
      </c>
      <c r="AD43" s="22">
        <f>VLOOKUP($A43,ויקטורי!$B$3:$BW$85,37,FALSE)</f>
        <v>3.1182089552239001</v>
      </c>
      <c r="AE43" s="22">
        <f>VLOOKUP($A43,ויקטורי!$B$3:$BW$85,51,FALSE)</f>
        <v>3.1</v>
      </c>
      <c r="AF43" s="22">
        <f>VLOOKUP($A43,ויקטורי!$B$3:$BW$85,65,FALSE)</f>
        <v>3.11</v>
      </c>
      <c r="AG43" s="22">
        <f>VLOOKUP($A43,ויקטורי!$B$3:$BW$85,72,FALSE)</f>
        <v>4.33</v>
      </c>
      <c r="AI43" s="22">
        <f>VLOOKUP($A43, 'רמי לוי'!$B$3:$BW$87,23,FALSE)</f>
        <v>2.86</v>
      </c>
      <c r="AJ43" s="22">
        <f>VLOOKUP($A43, 'רמי לוי'!$B$3:$BW$87,37,FALSE)</f>
        <v>2.8672727272727001</v>
      </c>
      <c r="AK43" s="22">
        <f>VLOOKUP($A43, 'רמי לוי'!$B$3:$BW$87,51,FALSE)</f>
        <v>2.85</v>
      </c>
      <c r="AL43" s="22">
        <f>VLOOKUP($A43, 'רמי לוי'!$B$3:$BW$87,65,FALSE)</f>
        <v>2.85</v>
      </c>
      <c r="AM43" s="22">
        <f>VLOOKUP($A43, 'רמי לוי'!$B$3:$BW$87,72,FALSE)</f>
        <v>3.05</v>
      </c>
      <c r="AO43" s="22">
        <f>VLOOKUP($A43, יוחננוף!$B$3:$BV$87,23,FALSE)</f>
        <v>3</v>
      </c>
      <c r="AP43" s="22">
        <f>VLOOKUP($A43, יוחננוף!$B$3:$BV$87,37,FALSE)</f>
        <v>3</v>
      </c>
      <c r="AQ43" s="22">
        <f>VLOOKUP($A43, יוחננוף!$B$3:$BV$87,51,FALSE)</f>
        <v>3.01</v>
      </c>
      <c r="AR43" s="22">
        <f>VLOOKUP($A43, יוחננוף!$B$3:$BV$87,65,FALSE)</f>
        <v>3.01</v>
      </c>
      <c r="AS43" s="22">
        <f>VLOOKUP($A43, יוחננוף!$B$3:$BV$87,72,FALSE)</f>
        <v>4.0199999999999996</v>
      </c>
    </row>
    <row r="44" spans="1:45" x14ac:dyDescent="0.3">
      <c r="A44" s="1" t="s">
        <v>47</v>
      </c>
      <c r="B44" s="5">
        <v>7290110115203</v>
      </c>
      <c r="C44" s="22">
        <f>VLOOKUP($A44,'חצי חינם'!$B$3:$BW$85,23,FALSE)</f>
        <v>7.5</v>
      </c>
      <c r="D44" s="22">
        <f>VLOOKUP($A44,'חצי חינם'!$B$3:$BW$85,37,FALSE)</f>
        <v>7.5</v>
      </c>
      <c r="E44" s="22">
        <f>VLOOKUP($A44,'חצי חינם'!$B$3:$BW$85,51,FALSE)</f>
        <v>7.5</v>
      </c>
      <c r="F44" s="22">
        <f>VLOOKUP($A44,'חצי חינם'!$B$3:$BW$85,65,FALSE)</f>
        <v>7.5</v>
      </c>
      <c r="G44" s="22">
        <f>VLOOKUP($A44,'חצי חינם'!$B$3:$BW$85,72,FALSE)</f>
        <v>7.5</v>
      </c>
      <c r="I44" s="22">
        <f>VLOOKUP($A44,'שופרסל אקספרס'!$B$3:$BW$85,23,FALSE)</f>
        <v>7.8</v>
      </c>
      <c r="J44" s="22">
        <f>VLOOKUP($A44,'שופרסל אקספרס'!$B$3:$BW$85,37,FALSE)</f>
        <v>8</v>
      </c>
      <c r="K44" s="22">
        <f>VLOOKUP($A44,'שופרסל אקספרס'!$B$3:$BW$85,51,FALSE)</f>
        <v>8</v>
      </c>
      <c r="L44" s="22">
        <f>VLOOKUP($A44,'שופרסל אקספרס'!$B$3:$BW$85,65,FALSE)</f>
        <v>8</v>
      </c>
      <c r="M44" s="22">
        <f>VLOOKUP($A44,'שופרסל אקספרס'!$B$3:$BW$85,72,FALSE)</f>
        <v>8</v>
      </c>
      <c r="N44" s="22">
        <f>VLOOKUP($A44,'שופרסל אקספרס'!$B$3:$BW$85,74,FALSE)</f>
        <v>8</v>
      </c>
      <c r="O44" s="29"/>
      <c r="P44" s="22">
        <f>VLOOKUP($A44,'שופרסל דיל'!$B$3:$BW$85,23,FALSE)</f>
        <v>7.5</v>
      </c>
      <c r="Q44" s="22">
        <f>VLOOKUP($A44,'שופרסל דיל'!$B$3:$BW$85,37,FALSE)</f>
        <v>7.5</v>
      </c>
      <c r="R44" s="22">
        <f>VLOOKUP($A44,'שופרסל דיל'!$B$3:$BW$85,51,FALSE)</f>
        <v>7.5</v>
      </c>
      <c r="S44" s="22">
        <f>VLOOKUP($A44,'שופרסל דיל'!$B$3:$BW$85,65,FALSE)</f>
        <v>7.5</v>
      </c>
      <c r="T44" s="22">
        <f>VLOOKUP($A44,'שופרסל דיל'!$B$3:$BW$85,72,FALSE)</f>
        <v>7.5</v>
      </c>
      <c r="U44" s="22">
        <f>VLOOKUP($A44,'שופרסל דיל'!$B$3:$BW$85,74,FALSE)</f>
        <v>7.5</v>
      </c>
      <c r="V44" s="22"/>
      <c r="W44" s="33">
        <f>VLOOKUP($A44,'קרפור היפר'!$B$4:$BV$85,22,FALSE)</f>
        <v>7.4</v>
      </c>
      <c r="X44" s="33">
        <f>VLOOKUP($A44,'קרפור היפר'!$B$3:$BV$85,36,FALSE)</f>
        <v>7.4</v>
      </c>
      <c r="Y44" s="33">
        <f>VLOOKUP($A44,'קרפור היפר'!$B$3:$BV$85,50,FALSE)</f>
        <v>7.4</v>
      </c>
      <c r="Z44" s="33">
        <f>VLOOKUP($A44,'קרפור היפר'!$B$3:$BV$85,64,FALSE)</f>
        <v>7.4</v>
      </c>
      <c r="AA44" s="33">
        <f>VLOOKUP($A44,'קרפור היפר'!$B$3:$BV$85,71,FALSE)</f>
        <v>7.4</v>
      </c>
      <c r="AC44" s="22">
        <f>VLOOKUP($A44,ויקטורי!$B$3:$BW$85,23,FALSE)</f>
        <v>7.5245588235294001</v>
      </c>
      <c r="AD44" s="22">
        <f>VLOOKUP($A44,ויקטורי!$B$3:$BW$85,37,FALSE)</f>
        <v>7.5895522388060002</v>
      </c>
      <c r="AE44" s="22">
        <f>VLOOKUP($A44,ויקטורי!$B$3:$BW$85,51,FALSE)</f>
        <v>7.5895522388060002</v>
      </c>
      <c r="AF44" s="22">
        <f>VLOOKUP($A44,ויקטורי!$B$3:$BW$85,65,FALSE)</f>
        <v>7.5895522388060002</v>
      </c>
      <c r="AG44" s="22">
        <f>VLOOKUP($A44,ויקטורי!$B$3:$BW$85,72,FALSE)</f>
        <v>7.5895522388060002</v>
      </c>
      <c r="AI44" s="22">
        <f>VLOOKUP($A44, 'רמי לוי'!$B$3:$BW$87,23,FALSE)</f>
        <v>7.3</v>
      </c>
      <c r="AJ44" s="22">
        <f>VLOOKUP($A44, 'רמי לוי'!$B$3:$BW$87,37,FALSE)</f>
        <v>7.3</v>
      </c>
      <c r="AK44" s="22">
        <f>VLOOKUP($A44, 'רמי לוי'!$B$3:$BW$87,51,FALSE)</f>
        <v>7.3</v>
      </c>
      <c r="AL44" s="22">
        <f>VLOOKUP($A44, 'רמי לוי'!$B$3:$BW$87,65,FALSE)</f>
        <v>7.3</v>
      </c>
      <c r="AM44" s="22">
        <f>VLOOKUP($A44, 'רמי לוי'!$B$3:$BW$87,72,FALSE)</f>
        <v>7.3</v>
      </c>
      <c r="AO44" s="22">
        <f>VLOOKUP($A44, יוחננוף!$B$3:$BV$87,23,FALSE)</f>
        <v>7.43</v>
      </c>
      <c r="AP44" s="22">
        <f>VLOOKUP($A44, יוחננוף!$B$3:$BV$87,37,FALSE)</f>
        <v>7.43</v>
      </c>
      <c r="AQ44" s="22">
        <f>VLOOKUP($A44, יוחננוף!$B$3:$BV$87,51,FALSE)</f>
        <v>7.43</v>
      </c>
      <c r="AR44" s="22">
        <f>VLOOKUP($A44, יוחננוף!$B$3:$BV$87,65,FALSE)</f>
        <v>7.43</v>
      </c>
      <c r="AS44" s="22">
        <f>VLOOKUP($A44, יוחננוף!$B$3:$BV$87,72,FALSE)</f>
        <v>7.43</v>
      </c>
    </row>
    <row r="45" spans="1:45" x14ac:dyDescent="0.3">
      <c r="A45" s="1" t="s">
        <v>48</v>
      </c>
      <c r="B45" s="5">
        <v>7290110115227</v>
      </c>
      <c r="C45" s="22">
        <f>VLOOKUP($A45,'חצי חינם'!$B$3:$BW$85,23,FALSE)</f>
        <v>7.5</v>
      </c>
      <c r="D45" s="22">
        <f>VLOOKUP($A45,'חצי חינם'!$B$3:$BW$85,37,FALSE)</f>
        <v>7.5</v>
      </c>
      <c r="E45" s="22">
        <f>VLOOKUP($A45,'חצי חינם'!$B$3:$BW$85,51,FALSE)</f>
        <v>7.5</v>
      </c>
      <c r="F45" s="22">
        <f>VLOOKUP($A45,'חצי חינם'!$B$3:$BW$85,65,FALSE)</f>
        <v>7.5</v>
      </c>
      <c r="G45" s="22">
        <f>VLOOKUP($A45,'חצי חינם'!$B$3:$BW$85,72,FALSE)</f>
        <v>7.5</v>
      </c>
      <c r="I45" s="22">
        <f>VLOOKUP($A45,'שופרסל אקספרס'!$B$3:$BW$85,23,FALSE)</f>
        <v>8.8000000000000007</v>
      </c>
      <c r="J45" s="22">
        <f>VLOOKUP($A45,'שופרסל אקספרס'!$B$3:$BW$85,37,FALSE)</f>
        <v>8.8000000000000007</v>
      </c>
      <c r="K45" s="22">
        <f>VLOOKUP($A45,'שופרסל אקספרס'!$B$3:$BW$85,51,FALSE)</f>
        <v>8.8000000000000007</v>
      </c>
      <c r="L45" s="22">
        <f>VLOOKUP($A45,'שופרסל אקספרס'!$B$3:$BW$85,65,FALSE)</f>
        <v>8.8000000000000007</v>
      </c>
      <c r="M45" s="22">
        <f>VLOOKUP($A45,'שופרסל אקספרס'!$B$3:$BW$85,72,FALSE)</f>
        <v>8.8000000000000007</v>
      </c>
      <c r="N45" s="22">
        <f>VLOOKUP($A45,'שופרסל אקספרס'!$B$3:$BW$85,74,FALSE)</f>
        <v>8.8000000000000007</v>
      </c>
      <c r="O45" s="29"/>
      <c r="P45" s="22">
        <f>VLOOKUP($A45,'שופרסל דיל'!$B$3:$BW$85,23,FALSE)</f>
        <v>7.7</v>
      </c>
      <c r="Q45" s="22">
        <f>VLOOKUP($A45,'שופרסל דיל'!$B$3:$BW$85,37,FALSE)</f>
        <v>7.7</v>
      </c>
      <c r="R45" s="22">
        <f>VLOOKUP($A45,'שופרסל דיל'!$B$3:$BW$85,51,FALSE)</f>
        <v>7.7</v>
      </c>
      <c r="S45" s="22">
        <f>VLOOKUP($A45,'שופרסל דיל'!$B$3:$BW$85,65,FALSE)</f>
        <v>7.7</v>
      </c>
      <c r="T45" s="22">
        <f>VLOOKUP($A45,'שופרסל דיל'!$B$3:$BW$85,72,FALSE)</f>
        <v>7.7</v>
      </c>
      <c r="U45" s="22">
        <f>VLOOKUP($A45,'שופרסל דיל'!$B$3:$BW$85,74,FALSE)</f>
        <v>7.7</v>
      </c>
      <c r="V45" s="22"/>
      <c r="W45" s="33">
        <f>VLOOKUP($A45,'קרפור היפר'!$B$4:$BV$85,22,FALSE)</f>
        <v>7.4</v>
      </c>
      <c r="X45" s="33">
        <f>VLOOKUP($A45,'קרפור היפר'!$B$3:$BV$85,36,FALSE)</f>
        <v>7.4</v>
      </c>
      <c r="Y45" s="33">
        <f>VLOOKUP($A45,'קרפור היפר'!$B$3:$BV$85,50,FALSE)</f>
        <v>7.4</v>
      </c>
      <c r="Z45" s="33">
        <f>VLOOKUP($A45,'קרפור היפר'!$B$3:$BV$85,64,FALSE)</f>
        <v>7.4</v>
      </c>
      <c r="AA45" s="33">
        <f>VLOOKUP($A45,'קרפור היפר'!$B$3:$BV$85,71,FALSE)</f>
        <v>7.4</v>
      </c>
      <c r="AC45" s="22">
        <f>VLOOKUP($A45,ויקטורי!$B$3:$BW$85,23,FALSE)</f>
        <v>7.5245588235294001</v>
      </c>
      <c r="AD45" s="22">
        <f>VLOOKUP($A45,ויקטורי!$B$3:$BW$85,37,FALSE)</f>
        <v>7.5895522388060002</v>
      </c>
      <c r="AE45" s="22">
        <f>VLOOKUP($A45,ויקטורי!$B$3:$BW$85,51,FALSE)</f>
        <v>7.5895522388060002</v>
      </c>
      <c r="AF45" s="22">
        <f>VLOOKUP($A45,ויקטורי!$B$3:$BW$85,65,FALSE)</f>
        <v>7.5895522388060002</v>
      </c>
      <c r="AG45" s="22">
        <f>VLOOKUP($A45,ויקטורי!$B$3:$BW$85,72,FALSE)</f>
        <v>7.5895522388060002</v>
      </c>
      <c r="AI45" s="22">
        <f>VLOOKUP($A45, 'רמי לוי'!$B$3:$BW$87,23,FALSE)</f>
        <v>7.4</v>
      </c>
      <c r="AJ45" s="22">
        <f>VLOOKUP($A45, 'רמי לוי'!$B$3:$BW$87,37,FALSE)</f>
        <v>7.4</v>
      </c>
      <c r="AK45" s="22">
        <f>VLOOKUP($A45, 'רמי לוי'!$B$3:$BW$87,51,FALSE)</f>
        <v>7.4</v>
      </c>
      <c r="AL45" s="22">
        <f>VLOOKUP($A45, 'רמי לוי'!$B$3:$BW$87,65,FALSE)</f>
        <v>7.4</v>
      </c>
      <c r="AM45" s="22">
        <f>VLOOKUP($A45, 'רמי לוי'!$B$3:$BW$87,72,FALSE)</f>
        <v>7.4</v>
      </c>
      <c r="AO45" s="22">
        <f>VLOOKUP($A45, יוחננוף!$B$3:$BV$87,23,FALSE)</f>
        <v>7.43</v>
      </c>
      <c r="AP45" s="22">
        <f>VLOOKUP($A45, יוחננוף!$B$3:$BV$87,37,FALSE)</f>
        <v>7.43</v>
      </c>
      <c r="AQ45" s="22">
        <f>VLOOKUP($A45, יוחננוף!$B$3:$BV$87,51,FALSE)</f>
        <v>7.43</v>
      </c>
      <c r="AR45" s="22">
        <f>VLOOKUP($A45, יוחננוף!$B$3:$BV$87,65,FALSE)</f>
        <v>7.43</v>
      </c>
      <c r="AS45" s="22">
        <f>VLOOKUP($A45, יוחננוף!$B$3:$BV$87,72,FALSE)</f>
        <v>7.43</v>
      </c>
    </row>
    <row r="46" spans="1:45" x14ac:dyDescent="0.3">
      <c r="A46" s="1" t="s">
        <v>49</v>
      </c>
      <c r="B46" s="5">
        <v>7290019056553</v>
      </c>
      <c r="C46" s="22">
        <f>VLOOKUP($A46,'חצי חינם'!$B$3:$BW$85,23,FALSE)</f>
        <v>12.7</v>
      </c>
      <c r="D46" s="22">
        <f>VLOOKUP($A46,'חצי חינם'!$B$3:$BW$85,37,FALSE)</f>
        <v>12.7</v>
      </c>
      <c r="E46" s="22">
        <f>VLOOKUP($A46,'חצי חינם'!$B$3:$BW$85,51,FALSE)</f>
        <v>12.7</v>
      </c>
      <c r="F46" s="22">
        <f>VLOOKUP($A46,'חצי חינם'!$B$3:$BW$85,65,FALSE)</f>
        <v>12.7</v>
      </c>
      <c r="G46" s="22">
        <f>VLOOKUP($A46,'חצי חינם'!$B$3:$BW$85,72,FALSE)</f>
        <v>12.7</v>
      </c>
      <c r="I46" s="22">
        <f>VLOOKUP($A46,'שופרסל אקספרס'!$B$3:$BW$85,23,FALSE)</f>
        <v>13.8</v>
      </c>
      <c r="J46" s="22">
        <f>VLOOKUP($A46,'שופרסל אקספרס'!$B$3:$BW$85,37,FALSE)</f>
        <v>13.8</v>
      </c>
      <c r="K46" s="22">
        <f>VLOOKUP($A46,'שופרסל אקספרס'!$B$3:$BW$85,51,FALSE)</f>
        <v>13.8</v>
      </c>
      <c r="L46" s="22">
        <f>VLOOKUP($A46,'שופרסל אקספרס'!$B$3:$BW$85,65,FALSE)</f>
        <v>13.8</v>
      </c>
      <c r="M46" s="22">
        <f>VLOOKUP($A46,'שופרסל אקספרס'!$B$3:$BW$85,72,FALSE)</f>
        <v>13.8</v>
      </c>
      <c r="N46" s="22">
        <f>VLOOKUP($A46,'שופרסל אקספרס'!$B$3:$BW$85,74,FALSE)</f>
        <v>13.8</v>
      </c>
      <c r="O46" s="29"/>
      <c r="P46" s="22">
        <f>VLOOKUP($A46,'שופרסל דיל'!$B$3:$BW$85,23,FALSE)</f>
        <v>13.3</v>
      </c>
      <c r="Q46" s="22">
        <f>VLOOKUP($A46,'שופרסל דיל'!$B$3:$BW$85,37,FALSE)</f>
        <v>13.3</v>
      </c>
      <c r="R46" s="22">
        <f>VLOOKUP($A46,'שופרסל דיל'!$B$3:$BW$85,51,FALSE)</f>
        <v>13.3</v>
      </c>
      <c r="S46" s="22">
        <f>VLOOKUP($A46,'שופרסל דיל'!$B$3:$BW$85,65,FALSE)</f>
        <v>13.3</v>
      </c>
      <c r="T46" s="22">
        <f>VLOOKUP($A46,'שופרסל דיל'!$B$3:$BW$85,72,FALSE)</f>
        <v>13.3</v>
      </c>
      <c r="U46" s="22">
        <f>VLOOKUP($A46,'שופרסל דיל'!$B$3:$BW$85,74,FALSE)</f>
        <v>13.3</v>
      </c>
      <c r="V46" s="22"/>
      <c r="W46" s="33">
        <f>VLOOKUP($A46,'קרפור היפר'!$B$4:$BV$85,22,FALSE)</f>
        <v>12.7</v>
      </c>
      <c r="X46" s="33">
        <f>VLOOKUP($A46,'קרפור היפר'!$B$3:$BV$85,36,FALSE)</f>
        <v>12.7</v>
      </c>
      <c r="Y46" s="33">
        <f>VLOOKUP($A46,'קרפור היפר'!$B$3:$BV$85,50,FALSE)</f>
        <v>12.7</v>
      </c>
      <c r="Z46" s="33">
        <f>VLOOKUP($A46,'קרפור היפר'!$B$3:$BV$85,64,FALSE)</f>
        <v>12.7</v>
      </c>
      <c r="AA46" s="33">
        <f>VLOOKUP($A46,'קרפור היפר'!$B$3:$BV$85,71,FALSE)</f>
        <v>12.7</v>
      </c>
      <c r="AC46" s="22">
        <f>VLOOKUP($A46,ויקטורי!$B$3:$BW$85,23,FALSE)</f>
        <v>13.582985074627</v>
      </c>
      <c r="AD46" s="22">
        <f>VLOOKUP($A46,ויקטורי!$B$3:$BW$85,37,FALSE)</f>
        <v>13.1</v>
      </c>
      <c r="AE46" s="22">
        <f>VLOOKUP($A46,ויקטורי!$B$3:$BW$85,51,FALSE)</f>
        <v>13.684374999999999</v>
      </c>
      <c r="AF46" s="22">
        <f>VLOOKUP($A46,ויקטורי!$B$3:$BW$85,65,FALSE)</f>
        <v>13.684615384615</v>
      </c>
      <c r="AG46" s="22">
        <f>VLOOKUP($A46,ויקטורי!$B$3:$BW$85,72,FALSE)</f>
        <v>13.684615384615</v>
      </c>
      <c r="AI46" s="22">
        <f>VLOOKUP($A46, 'רמי לוי'!$B$3:$BW$87,23,FALSE)</f>
        <v>12.627272727273001</v>
      </c>
      <c r="AJ46" s="22">
        <f>VLOOKUP($A46, 'רמי לוי'!$B$3:$BW$87,37,FALSE)</f>
        <v>12.205818181818</v>
      </c>
      <c r="AK46" s="22">
        <f>VLOOKUP($A46, 'רמי לוי'!$B$3:$BW$87,51,FALSE)</f>
        <v>12.625925925925999</v>
      </c>
      <c r="AL46" s="22">
        <f>VLOOKUP($A46, 'רמי לוי'!$B$3:$BW$87,65,FALSE)</f>
        <v>12.576727272727</v>
      </c>
      <c r="AM46" s="22">
        <f>VLOOKUP($A46, 'רמי לוי'!$B$3:$BW$87,72,FALSE)</f>
        <v>12.7</v>
      </c>
      <c r="AO46" s="22">
        <f>VLOOKUP($A46, יוחננוף!$B$3:$BV$87,23,FALSE)</f>
        <v>13.02</v>
      </c>
      <c r="AP46" s="22">
        <f>VLOOKUP($A46, יוחננוף!$B$3:$BV$87,37,FALSE)</f>
        <v>13.02</v>
      </c>
      <c r="AQ46" s="22">
        <f>VLOOKUP($A46, יוחננוף!$B$3:$BV$87,51,FALSE)</f>
        <v>13.02</v>
      </c>
      <c r="AR46" s="22">
        <f>VLOOKUP($A46, יוחננוף!$B$3:$BV$87,65,FALSE)</f>
        <v>13.02</v>
      </c>
      <c r="AS46" s="22">
        <f>VLOOKUP($A46, יוחננוף!$B$3:$BV$87,72,FALSE)</f>
        <v>13.02</v>
      </c>
    </row>
    <row r="47" spans="1:45" x14ac:dyDescent="0.3">
      <c r="A47" s="1" t="s">
        <v>50</v>
      </c>
      <c r="B47" s="5">
        <v>7290019056973</v>
      </c>
      <c r="C47" s="22">
        <f>VLOOKUP($A47,'חצי חינם'!$B$3:$BW$85,23,FALSE)</f>
        <v>14</v>
      </c>
      <c r="D47" s="22">
        <f>VLOOKUP($A47,'חצי חינם'!$B$3:$BW$85,37,FALSE)</f>
        <v>12.5</v>
      </c>
      <c r="E47" s="22">
        <f>VLOOKUP($A47,'חצי חינם'!$B$3:$BW$85,51,FALSE)</f>
        <v>14</v>
      </c>
      <c r="F47" s="22">
        <f>VLOOKUP($A47,'חצי חינם'!$B$3:$BW$85,65,FALSE)</f>
        <v>14</v>
      </c>
      <c r="G47" s="22">
        <f>VLOOKUP($A47,'חצי חינם'!$B$3:$BW$85,72,FALSE)</f>
        <v>14</v>
      </c>
      <c r="I47" s="22">
        <f>VLOOKUP($A47,'שופרסל אקספרס'!$B$3:$BW$85,23,FALSE)</f>
        <v>14.9</v>
      </c>
      <c r="J47" s="22">
        <f>VLOOKUP($A47,'שופרסל אקספרס'!$B$3:$BW$85,37,FALSE)</f>
        <v>15.3</v>
      </c>
      <c r="K47" s="22">
        <f>VLOOKUP($A47,'שופרסל אקספרס'!$B$3:$BW$85,51,FALSE)</f>
        <v>15.3</v>
      </c>
      <c r="L47" s="22">
        <f>VLOOKUP($A47,'שופרסל אקספרס'!$B$3:$BW$85,65,FALSE)</f>
        <v>15.3</v>
      </c>
      <c r="M47" s="22">
        <f>VLOOKUP($A47,'שופרסל אקספרס'!$B$3:$BW$85,72,FALSE)</f>
        <v>15.3</v>
      </c>
      <c r="N47" s="22">
        <f>VLOOKUP($A47,'שופרסל אקספרס'!$B$3:$BW$85,74,FALSE)</f>
        <v>15.3</v>
      </c>
      <c r="O47" s="29"/>
      <c r="P47" s="22">
        <f>VLOOKUP($A47,'שופרסל דיל'!$B$3:$BW$85,23,FALSE)</f>
        <v>13.9</v>
      </c>
      <c r="Q47" s="22">
        <f>VLOOKUP($A47,'שופרסל דיל'!$B$3:$BW$85,37,FALSE)</f>
        <v>13.9</v>
      </c>
      <c r="R47" s="22">
        <f>VLOOKUP($A47,'שופרסל דיל'!$B$3:$BW$85,51,FALSE)</f>
        <v>13.9</v>
      </c>
      <c r="S47" s="22">
        <f>VLOOKUP($A47,'שופרסל דיל'!$B$3:$BW$85,65,FALSE)</f>
        <v>13.9</v>
      </c>
      <c r="T47" s="22">
        <f>VLOOKUP($A47,'שופרסל דיל'!$B$3:$BW$85,72,FALSE)</f>
        <v>13.9</v>
      </c>
      <c r="U47" s="22">
        <f>VLOOKUP($A47,'שופרסל דיל'!$B$3:$BW$85,74,FALSE)</f>
        <v>13.9</v>
      </c>
      <c r="V47" s="22"/>
      <c r="W47" s="33">
        <f>VLOOKUP($A47,'קרפור היפר'!$B$4:$BV$85,22,FALSE)</f>
        <v>12.5</v>
      </c>
      <c r="X47" s="33">
        <f>VLOOKUP($A47,'קרפור היפר'!$B$3:$BV$85,36,FALSE)</f>
        <v>12.5</v>
      </c>
      <c r="Y47" s="33">
        <f>VLOOKUP($A47,'קרפור היפר'!$B$3:$BV$85,50,FALSE)</f>
        <v>13.9</v>
      </c>
      <c r="Z47" s="33">
        <f>VLOOKUP($A47,'קרפור היפר'!$B$3:$BV$85,64,FALSE)</f>
        <v>13.9</v>
      </c>
      <c r="AA47" s="33">
        <f>VLOOKUP($A47,'קרפור היפר'!$B$3:$BV$85,71,FALSE)</f>
        <v>13.9</v>
      </c>
      <c r="AC47" s="22">
        <f>VLOOKUP($A47,ויקטורי!$B$3:$BW$85,23,FALSE)</f>
        <v>12.66</v>
      </c>
      <c r="AD47" s="22">
        <f>VLOOKUP($A47,ויקטורי!$B$3:$BW$85,37,FALSE)</f>
        <v>12.703650793651001</v>
      </c>
      <c r="AE47" s="22">
        <f>VLOOKUP($A47,ויקטורי!$B$3:$BW$85,51,FALSE)</f>
        <v>14.914285714286001</v>
      </c>
      <c r="AF47" s="22">
        <f>VLOOKUP($A47,ויקטורי!$B$3:$BW$85,65,FALSE)</f>
        <v>15.02</v>
      </c>
      <c r="AG47" s="22">
        <f>VLOOKUP($A47,ויקטורי!$B$3:$BW$85,72,FALSE)</f>
        <v>15.02</v>
      </c>
      <c r="AI47" s="22">
        <f>VLOOKUP($A47, 'רמי לוי'!$B$3:$BW$87,23,FALSE)</f>
        <v>11.939259259259</v>
      </c>
      <c r="AJ47" s="22">
        <f>VLOOKUP($A47, 'רמי לוי'!$B$3:$BW$87,37,FALSE)</f>
        <v>11.932181818182</v>
      </c>
      <c r="AK47" s="22">
        <f>VLOOKUP($A47, 'רמי לוי'!$B$3:$BW$87,51,FALSE)</f>
        <v>11.9</v>
      </c>
      <c r="AL47" s="22">
        <f>VLOOKUP($A47, 'רמי לוי'!$B$3:$BW$87,65,FALSE)</f>
        <v>11.9</v>
      </c>
      <c r="AM47" s="22">
        <f>VLOOKUP($A47, 'רמי לוי'!$B$3:$BW$87,72,FALSE)</f>
        <v>13.8</v>
      </c>
      <c r="AO47" s="22">
        <f>VLOOKUP($A47, יוחננוף!$B$3:$BV$87,23,FALSE)</f>
        <v>12.566829268293001</v>
      </c>
      <c r="AP47" s="22">
        <f>VLOOKUP($A47, יוחננוף!$B$3:$BV$87,37,FALSE)</f>
        <v>12.5</v>
      </c>
      <c r="AQ47" s="22">
        <f>VLOOKUP($A47, יוחננוף!$B$3:$BV$87,51,FALSE)</f>
        <v>13.9</v>
      </c>
      <c r="AR47" s="22">
        <f>VLOOKUP($A47, יוחננוף!$B$3:$BV$87,65,FALSE)</f>
        <v>13.9</v>
      </c>
      <c r="AS47" s="22">
        <f>VLOOKUP($A47, יוחננוף!$B$3:$BV$87,72,FALSE)</f>
        <v>13.9</v>
      </c>
    </row>
    <row r="48" spans="1:45" x14ac:dyDescent="0.3">
      <c r="A48" s="1" t="s">
        <v>51</v>
      </c>
      <c r="B48" s="5">
        <v>7290110114855</v>
      </c>
      <c r="C48" s="22">
        <f>VLOOKUP($A48,'חצי חינם'!$B$3:$BW$85,23,FALSE)</f>
        <v>13.8</v>
      </c>
      <c r="D48" s="22">
        <f>VLOOKUP($A48,'חצי חינם'!$B$3:$BW$85,37,FALSE)</f>
        <v>12</v>
      </c>
      <c r="E48" s="22">
        <f>VLOOKUP($A48,'חצי חינם'!$B$3:$BW$85,51,FALSE)</f>
        <v>13.8</v>
      </c>
      <c r="F48" s="22">
        <f>VLOOKUP($A48,'חצי חינם'!$B$3:$BW$85,65,FALSE)</f>
        <v>13.8</v>
      </c>
      <c r="G48" s="22">
        <f>VLOOKUP($A48,'חצי חינם'!$B$3:$BW$85,72,FALSE)</f>
        <v>13.8</v>
      </c>
      <c r="I48" s="22">
        <f>VLOOKUP($A48,'שופרסל אקספרס'!$B$3:$BW$85,23,FALSE)</f>
        <v>14.7</v>
      </c>
      <c r="J48" s="22">
        <f>VLOOKUP($A48,'שופרסל אקספרס'!$B$3:$BW$85,37,FALSE)</f>
        <v>15.1</v>
      </c>
      <c r="K48" s="22">
        <f>VLOOKUP($A48,'שופרסל אקספרס'!$B$3:$BW$85,51,FALSE)</f>
        <v>15.1</v>
      </c>
      <c r="L48" s="22">
        <f>VLOOKUP($A48,'שופרסל אקספרס'!$B$3:$BW$85,65,FALSE)</f>
        <v>15.1</v>
      </c>
      <c r="M48" s="22">
        <f>VLOOKUP($A48,'שופרסל אקספרס'!$B$3:$BW$85,72,FALSE)</f>
        <v>15.1</v>
      </c>
      <c r="N48" s="22">
        <f>VLOOKUP($A48,'שופרסל אקספרס'!$B$3:$BW$85,74,FALSE)</f>
        <v>15.1</v>
      </c>
      <c r="O48" s="29"/>
      <c r="P48" s="22">
        <f>VLOOKUP($A48,'שופרסל דיל'!$B$3:$BW$85,23,FALSE)</f>
        <v>13.7</v>
      </c>
      <c r="Q48" s="22">
        <f>VLOOKUP($A48,'שופרסל דיל'!$B$3:$BW$85,37,FALSE)</f>
        <v>13.7</v>
      </c>
      <c r="R48" s="22">
        <f>VLOOKUP($A48,'שופרסל דיל'!$B$3:$BW$85,51,FALSE)</f>
        <v>13.7</v>
      </c>
      <c r="S48" s="22">
        <f>VLOOKUP($A48,'שופרסל דיל'!$B$3:$BW$85,65,FALSE)</f>
        <v>13.7</v>
      </c>
      <c r="T48" s="22">
        <f>VLOOKUP($A48,'שופרסל דיל'!$B$3:$BW$85,72,FALSE)</f>
        <v>13.7</v>
      </c>
      <c r="U48" s="22">
        <f>VLOOKUP($A48,'שופרסל דיל'!$B$3:$BW$85,74,FALSE)</f>
        <v>13.7</v>
      </c>
      <c r="V48" s="22"/>
      <c r="W48" s="33">
        <f>VLOOKUP($A48,'קרפור היפר'!$B$4:$BV$85,22,FALSE)</f>
        <v>13.7</v>
      </c>
      <c r="X48" s="33">
        <f>VLOOKUP($A48,'קרפור היפר'!$B$3:$BV$85,36,FALSE)</f>
        <v>13.7</v>
      </c>
      <c r="Y48" s="33">
        <f>VLOOKUP($A48,'קרפור היפר'!$B$3:$BV$85,50,FALSE)</f>
        <v>13.7</v>
      </c>
      <c r="Z48" s="33">
        <f>VLOOKUP($A48,'קרפור היפר'!$B$3:$BV$85,64,FALSE)</f>
        <v>13.7</v>
      </c>
      <c r="AA48" s="33">
        <f>VLOOKUP($A48,'קרפור היפר'!$B$3:$BV$85,71,FALSE)</f>
        <v>13.7</v>
      </c>
      <c r="AC48" s="22">
        <f>VLOOKUP($A48,ויקטורי!$B$3:$BW$85,23,FALSE)</f>
        <v>13.87</v>
      </c>
      <c r="AD48" s="22">
        <f>VLOOKUP($A48,ויקטורי!$B$3:$BW$85,37,FALSE)</f>
        <v>13.32</v>
      </c>
      <c r="AE48" s="22">
        <f>VLOOKUP($A48,ויקטורי!$B$3:$BW$85,51,FALSE)</f>
        <v>13.95</v>
      </c>
      <c r="AF48" s="22">
        <f>VLOOKUP($A48,ויקטורי!$B$3:$BW$85,65,FALSE)</f>
        <v>13.95</v>
      </c>
      <c r="AG48" s="22">
        <f>VLOOKUP($A48,ויקטורי!$B$3:$BW$85,72,FALSE)</f>
        <v>14.121343283582</v>
      </c>
      <c r="AI48" s="22">
        <f>VLOOKUP($A48, 'רמי לוי'!$B$3:$BW$87,23,FALSE)</f>
        <v>12.5</v>
      </c>
      <c r="AJ48" s="22">
        <f>VLOOKUP($A48, 'רמי לוי'!$B$3:$BW$87,37,FALSE)</f>
        <v>12.5</v>
      </c>
      <c r="AK48" s="22">
        <f>VLOOKUP($A48, 'רמי לוי'!$B$3:$BW$87,51,FALSE)</f>
        <v>12.5</v>
      </c>
      <c r="AL48" s="22">
        <f>VLOOKUP($A48, 'רמי לוי'!$B$3:$BW$87,65,FALSE)</f>
        <v>12.5</v>
      </c>
      <c r="AM48" s="22">
        <f>VLOOKUP($A48, 'רמי לוי'!$B$3:$BW$87,72,FALSE)</f>
        <v>12.5</v>
      </c>
      <c r="AO48" s="22">
        <f>VLOOKUP($A48, יוחננוף!$B$3:$BV$87,23,FALSE)</f>
        <v>13.7</v>
      </c>
      <c r="AP48" s="22">
        <f>VLOOKUP($A48, יוחננוף!$B$3:$BV$87,37,FALSE)</f>
        <v>13.7</v>
      </c>
      <c r="AQ48" s="22">
        <f>VLOOKUP($A48, יוחננוף!$B$3:$BV$87,51,FALSE)</f>
        <v>13.7</v>
      </c>
      <c r="AR48" s="22">
        <f>VLOOKUP($A48, יוחננוף!$B$3:$BV$87,65,FALSE)</f>
        <v>13.7</v>
      </c>
      <c r="AS48" s="22">
        <f>VLOOKUP($A48, יוחננוף!$B$3:$BV$87,72,FALSE)</f>
        <v>13.7</v>
      </c>
    </row>
    <row r="49" spans="1:45" x14ac:dyDescent="0.3">
      <c r="A49" s="1" t="s">
        <v>52</v>
      </c>
      <c r="B49" s="5">
        <v>7290110115463</v>
      </c>
      <c r="C49" s="22">
        <f>VLOOKUP($A49,'חצי חינם'!$B$3:$BW$85,23,FALSE)</f>
        <v>7.8</v>
      </c>
      <c r="D49" s="22">
        <f>VLOOKUP($A49,'חצי חינם'!$B$3:$BW$85,37,FALSE)</f>
        <v>7</v>
      </c>
      <c r="E49" s="22">
        <f>VLOOKUP($A49,'חצי חינם'!$B$3:$BW$85,51,FALSE)</f>
        <v>7</v>
      </c>
      <c r="F49" s="22">
        <f>VLOOKUP($A49,'חצי חינם'!$B$3:$BW$85,65,FALSE)</f>
        <v>7</v>
      </c>
      <c r="G49" s="22">
        <f>VLOOKUP($A49,'חצי חינם'!$B$3:$BW$85,72,FALSE)</f>
        <v>7.8</v>
      </c>
      <c r="I49" s="22">
        <f>VLOOKUP($A49,'שופרסל אקספרס'!$B$3:$BW$85,23,FALSE)</f>
        <v>6.5</v>
      </c>
      <c r="J49" s="22">
        <f>VLOOKUP($A49,'שופרסל אקספרס'!$B$3:$BW$85,37,FALSE)</f>
        <v>6.5</v>
      </c>
      <c r="K49" s="22">
        <f>VLOOKUP($A49,'שופרסל אקספרס'!$B$3:$BW$85,51,FALSE)</f>
        <v>6.5</v>
      </c>
      <c r="L49" s="22">
        <f>VLOOKUP($A49,'שופרסל אקספרס'!$B$3:$BW$85,65,FALSE)</f>
        <v>6.5</v>
      </c>
      <c r="M49" s="22">
        <f>VLOOKUP($A49,'שופרסל אקספרס'!$B$3:$BW$85,72,FALSE)</f>
        <v>6.5</v>
      </c>
      <c r="N49" s="22">
        <f>VLOOKUP($A49,'שופרסל אקספרס'!$B$3:$BW$85,74,FALSE)</f>
        <v>9.1999999999999993</v>
      </c>
      <c r="O49" s="29"/>
      <c r="P49" s="22">
        <f>VLOOKUP($A49,'שופרסל דיל'!$B$3:$BW$85,23,FALSE)</f>
        <v>6.67</v>
      </c>
      <c r="Q49" s="22">
        <f>VLOOKUP($A49,'שופרסל דיל'!$B$3:$BW$85,37,FALSE)</f>
        <v>6.67</v>
      </c>
      <c r="R49" s="22">
        <f>VLOOKUP($A49,'שופרסל דיל'!$B$3:$BW$85,51,FALSE)</f>
        <v>6.67</v>
      </c>
      <c r="S49" s="22">
        <f>VLOOKUP($A49,'שופרסל דיל'!$B$3:$BW$85,65,FALSE)</f>
        <v>6.67</v>
      </c>
      <c r="T49" s="22">
        <f>VLOOKUP($A49,'שופרסל דיל'!$B$3:$BW$85,72,FALSE)</f>
        <v>6.67</v>
      </c>
      <c r="U49" s="22">
        <f>VLOOKUP($A49,'שופרסל דיל'!$B$3:$BW$85,74,FALSE)</f>
        <v>8.1</v>
      </c>
      <c r="V49" s="22"/>
      <c r="W49" s="33">
        <f>VLOOKUP($A49,'קרפור היפר'!$B$4:$BV$85,22,FALSE)</f>
        <v>6.67</v>
      </c>
      <c r="X49" s="33">
        <f>VLOOKUP($A49,'קרפור היפר'!$B$3:$BV$85,36,FALSE)</f>
        <v>6.67</v>
      </c>
      <c r="Y49" s="33">
        <f>VLOOKUP($A49,'קרפור היפר'!$B$3:$BV$85,50,FALSE)</f>
        <v>6.67</v>
      </c>
      <c r="Z49" s="33">
        <f>VLOOKUP($A49,'קרפור היפר'!$B$3:$BV$85,64,FALSE)</f>
        <v>6.67</v>
      </c>
      <c r="AA49" s="33">
        <f>VLOOKUP($A49,'קרפור היפר'!$B$3:$BV$85,71,FALSE)</f>
        <v>7.9</v>
      </c>
      <c r="AC49" s="22">
        <f>VLOOKUP($A49,ויקטורי!$B$3:$BW$85,23,FALSE)</f>
        <v>6.7495588235293997</v>
      </c>
      <c r="AD49" s="22">
        <f>VLOOKUP($A49,ויקטורי!$B$3:$BW$85,37,FALSE)</f>
        <v>6.7892537313433001</v>
      </c>
      <c r="AE49" s="22">
        <f>VLOOKUP($A49,ויקטורי!$B$3:$BW$85,51,FALSE)</f>
        <v>6.7892537313433001</v>
      </c>
      <c r="AF49" s="22">
        <f>VLOOKUP($A49,ויקטורי!$B$3:$BW$85,65,FALSE)</f>
        <v>6.7892537313433001</v>
      </c>
      <c r="AG49" s="22">
        <f>VLOOKUP($A49,ויקטורי!$B$3:$BW$85,72,FALSE)</f>
        <v>8.06</v>
      </c>
      <c r="AI49" s="22">
        <f>VLOOKUP($A49, 'רמי לוי'!$B$3:$BW$87,23,FALSE)</f>
        <v>6.5</v>
      </c>
      <c r="AJ49" s="22">
        <f>VLOOKUP($A49, 'רמי לוי'!$B$3:$BW$87,37,FALSE)</f>
        <v>6.5</v>
      </c>
      <c r="AK49" s="22">
        <f>VLOOKUP($A49, 'רמי לוי'!$B$3:$BW$87,51,FALSE)</f>
        <v>6.5</v>
      </c>
      <c r="AL49" s="22">
        <f>VLOOKUP($A49, 'רמי לוי'!$B$3:$BW$87,65,FALSE)</f>
        <v>6.5</v>
      </c>
      <c r="AM49" s="22">
        <f>VLOOKUP($A49, 'רמי לוי'!$B$3:$BW$87,72,FALSE)</f>
        <v>7.9</v>
      </c>
      <c r="AO49" s="22">
        <f>VLOOKUP($A49, יוחננוף!$B$3:$BV$87,23,FALSE)</f>
        <v>6.67</v>
      </c>
      <c r="AP49" s="22">
        <f>VLOOKUP($A49, יוחננוף!$B$3:$BV$87,37,FALSE)</f>
        <v>6.67</v>
      </c>
      <c r="AQ49" s="22">
        <f>VLOOKUP($A49, יוחננוף!$B$3:$BV$87,51,FALSE)</f>
        <v>6.67</v>
      </c>
      <c r="AR49" s="22">
        <f>VLOOKUP($A49, יוחננוף!$B$3:$BV$87,65,FALSE)</f>
        <v>6.67</v>
      </c>
      <c r="AS49" s="22">
        <f>VLOOKUP($A49, יוחננוף!$B$3:$BV$87,72,FALSE)</f>
        <v>7.69</v>
      </c>
    </row>
    <row r="50" spans="1:45" x14ac:dyDescent="0.3">
      <c r="A50" s="1" t="s">
        <v>53</v>
      </c>
      <c r="B50" s="5">
        <v>7290019056591</v>
      </c>
      <c r="C50" s="22">
        <f>VLOOKUP($A50,'חצי חינם'!$B$3:$BW$85,23,FALSE)</f>
        <v>5.45</v>
      </c>
      <c r="D50" s="22">
        <f>VLOOKUP($A50,'חצי חינם'!$B$3:$BW$85,37,FALSE)</f>
        <v>5.45</v>
      </c>
      <c r="E50" s="22">
        <f>VLOOKUP($A50,'חצי חינם'!$B$3:$BW$85,51,FALSE)</f>
        <v>5.45</v>
      </c>
      <c r="F50" s="22">
        <f>VLOOKUP($A50,'חצי חינם'!$B$3:$BW$85,65,FALSE)</f>
        <v>5.45</v>
      </c>
      <c r="G50" s="22">
        <f>VLOOKUP($A50,'חצי חינם'!$B$3:$BW$85,72,FALSE)</f>
        <v>6.9</v>
      </c>
      <c r="I50" s="22">
        <f>VLOOKUP($A50,'שופרסל אקספרס'!$B$3:$BW$85,23,FALSE)</f>
        <v>6.5</v>
      </c>
      <c r="J50" s="22">
        <f>VLOOKUP($A50,'שופרסל אקספרס'!$B$3:$BW$85,37,FALSE)</f>
        <v>6.5</v>
      </c>
      <c r="K50" s="22">
        <f>VLOOKUP($A50,'שופרסל אקספרס'!$B$3:$BW$85,51,FALSE)</f>
        <v>8</v>
      </c>
      <c r="L50" s="22">
        <f>VLOOKUP($A50,'שופרסל אקספרס'!$B$3:$BW$85,65,FALSE)</f>
        <v>8</v>
      </c>
      <c r="M50" s="22">
        <f>VLOOKUP($A50,'שופרסל אקספרס'!$B$3:$BW$85,72,FALSE)</f>
        <v>8</v>
      </c>
      <c r="N50" s="22">
        <f>VLOOKUP($A50,'שופרסל אקספרס'!$B$3:$BW$85,74,FALSE)</f>
        <v>7</v>
      </c>
      <c r="O50" s="29"/>
      <c r="P50" s="22">
        <f>VLOOKUP($A50,'שופרסל דיל'!$B$3:$BW$85,23,FALSE)</f>
        <v>6</v>
      </c>
      <c r="Q50" s="22">
        <f>VLOOKUP($A50,'שופרסל דיל'!$B$3:$BW$85,37,FALSE)</f>
        <v>6</v>
      </c>
      <c r="R50" s="22">
        <f>VLOOKUP($A50,'שופרסל דיל'!$B$3:$BW$85,51,FALSE)</f>
        <v>6</v>
      </c>
      <c r="S50" s="22">
        <f>VLOOKUP($A50,'שופרסל דיל'!$B$3:$BW$85,65,FALSE)</f>
        <v>6</v>
      </c>
      <c r="T50" s="22">
        <f>VLOOKUP($A50,'שופרסל דיל'!$B$3:$BW$85,72,FALSE)</f>
        <v>5.5</v>
      </c>
      <c r="U50" s="22">
        <f>VLOOKUP($A50,'שופרסל דיל'!$B$3:$BW$85,74,FALSE)</f>
        <v>5.5</v>
      </c>
      <c r="V50" s="22"/>
      <c r="W50" s="33">
        <f>VLOOKUP($A50,'קרפור היפר'!$B$4:$BV$85,22,FALSE)</f>
        <v>5.67</v>
      </c>
      <c r="X50" s="33">
        <f>VLOOKUP($A50,'קרפור היפר'!$B$3:$BV$85,36,FALSE)</f>
        <v>5</v>
      </c>
      <c r="Y50" s="33">
        <f>VLOOKUP($A50,'קרפור היפר'!$B$3:$BV$85,50,FALSE)</f>
        <v>5.67</v>
      </c>
      <c r="Z50" s="33">
        <f>VLOOKUP($A50,'קרפור היפר'!$B$3:$BV$85,64,FALSE)</f>
        <v>4</v>
      </c>
      <c r="AA50" s="33">
        <f>VLOOKUP($A50,'קרפור היפר'!$B$3:$BV$85,71,FALSE)</f>
        <v>5.67</v>
      </c>
      <c r="AC50" s="22">
        <f>VLOOKUP($A50,ויקטורי!$B$3:$BW$85,23,FALSE)</f>
        <v>5.7635593220338999</v>
      </c>
      <c r="AD50" s="22">
        <f>VLOOKUP($A50,ויקטורי!$B$3:$BW$85,37,FALSE)</f>
        <v>5.8809677419354998</v>
      </c>
      <c r="AE50" s="22">
        <f>VLOOKUP($A50,ויקטורי!$B$3:$BW$85,51,FALSE)</f>
        <v>5.7904918032786998</v>
      </c>
      <c r="AF50" s="22">
        <f>VLOOKUP($A50,ויקטורי!$B$3:$BW$85,65,FALSE)</f>
        <v>5.9377611940298998</v>
      </c>
      <c r="AG50" s="22">
        <f>VLOOKUP($A50,ויקטורי!$B$3:$BW$85,72,FALSE)</f>
        <v>5.93</v>
      </c>
      <c r="AI50" s="22">
        <f>VLOOKUP($A50, 'רמי לוי'!$B$3:$BW$87,23,FALSE)</f>
        <v>5.01</v>
      </c>
      <c r="AJ50" s="22">
        <f>VLOOKUP($A50, 'רמי לוי'!$B$3:$BW$87,37,FALSE)</f>
        <v>5</v>
      </c>
      <c r="AK50" s="22">
        <f>VLOOKUP($A50, 'רמי לוי'!$B$3:$BW$87,51,FALSE)</f>
        <v>5</v>
      </c>
      <c r="AL50" s="22">
        <f>VLOOKUP($A50, 'רמי לוי'!$B$3:$BW$87,65,FALSE)</f>
        <v>5</v>
      </c>
      <c r="AM50" s="22">
        <f>VLOOKUP($A50, 'רמי לוי'!$B$3:$BW$87,72,FALSE)</f>
        <v>5.5</v>
      </c>
      <c r="AO50" s="22">
        <f>VLOOKUP($A50, יוחננוף!$B$3:$BV$87,23,FALSE)</f>
        <v>5.3542500000000004</v>
      </c>
      <c r="AP50" s="22">
        <f>VLOOKUP($A50, יוחננוף!$B$3:$BV$87,37,FALSE)</f>
        <v>4.95</v>
      </c>
      <c r="AQ50" s="22">
        <f>VLOOKUP($A50, יוחננוף!$B$3:$BV$87,51,FALSE)</f>
        <v>5.1369230769231002</v>
      </c>
      <c r="AR50" s="22">
        <f>VLOOKUP($A50, יוחננוף!$B$3:$BV$87,65,FALSE)</f>
        <v>5.0999999999999996</v>
      </c>
      <c r="AS50" s="22">
        <f>VLOOKUP($A50, יוחננוף!$B$3:$BV$87,72,FALSE)</f>
        <v>5.67</v>
      </c>
    </row>
    <row r="51" spans="1:45" x14ac:dyDescent="0.3">
      <c r="A51" s="1" t="s">
        <v>54</v>
      </c>
      <c r="B51" s="5">
        <v>7290019056584</v>
      </c>
      <c r="C51" s="22">
        <f>VLOOKUP($A51,'חצי חינם'!$B$3:$BW$85,23,FALSE)</f>
        <v>5.45</v>
      </c>
      <c r="D51" s="22">
        <f>VLOOKUP($A51,'חצי חינם'!$B$3:$BW$85,37,FALSE)</f>
        <v>5.45</v>
      </c>
      <c r="E51" s="22">
        <f>VLOOKUP($A51,'חצי חינם'!$B$3:$BW$85,51,FALSE)</f>
        <v>5.45</v>
      </c>
      <c r="F51" s="22">
        <f>VLOOKUP($A51,'חצי חינם'!$B$3:$BW$85,65,FALSE)</f>
        <v>5.45</v>
      </c>
      <c r="G51" s="22">
        <f>VLOOKUP($A51,'חצי חינם'!$B$3:$BW$85,72,FALSE)</f>
        <v>6.9</v>
      </c>
      <c r="I51" s="22">
        <f>VLOOKUP($A51,'שופרסל אקספרס'!$B$3:$BW$85,23,FALSE)</f>
        <v>6.5</v>
      </c>
      <c r="J51" s="22">
        <f>VLOOKUP($A51,'שופרסל אקספרס'!$B$3:$BW$85,37,FALSE)</f>
        <v>6.5</v>
      </c>
      <c r="K51" s="22">
        <f>VLOOKUP($A51,'שופרסל אקספרס'!$B$3:$BW$85,51,FALSE)</f>
        <v>8</v>
      </c>
      <c r="L51" s="22">
        <f>VLOOKUP($A51,'שופרסל אקספרס'!$B$3:$BW$85,65,FALSE)</f>
        <v>8</v>
      </c>
      <c r="M51" s="22">
        <f>VLOOKUP($A51,'שופרסל אקספרס'!$B$3:$BW$85,72,FALSE)</f>
        <v>8</v>
      </c>
      <c r="N51" s="22">
        <f>VLOOKUP($A51,'שופרסל אקספרס'!$B$3:$BW$85,74,FALSE)</f>
        <v>7</v>
      </c>
      <c r="O51" s="29"/>
      <c r="P51" s="22">
        <f>VLOOKUP($A51,'שופרסל דיל'!$B$3:$BW$85,23,FALSE)</f>
        <v>6</v>
      </c>
      <c r="Q51" s="22">
        <f>VLOOKUP($A51,'שופרסל דיל'!$B$3:$BW$85,37,FALSE)</f>
        <v>6</v>
      </c>
      <c r="R51" s="22">
        <f>VLOOKUP($A51,'שופרסל דיל'!$B$3:$BW$85,51,FALSE)</f>
        <v>6</v>
      </c>
      <c r="S51" s="22">
        <f>VLOOKUP($A51,'שופרסל דיל'!$B$3:$BW$85,65,FALSE)</f>
        <v>6</v>
      </c>
      <c r="T51" s="22">
        <f>VLOOKUP($A51,'שופרסל דיל'!$B$3:$BW$85,72,FALSE)</f>
        <v>5.5</v>
      </c>
      <c r="U51" s="22">
        <f>VLOOKUP($A51,'שופרסל דיל'!$B$3:$BW$85,74,FALSE)</f>
        <v>5.5</v>
      </c>
      <c r="V51" s="22"/>
      <c r="W51" s="33">
        <f>VLOOKUP($A51,'קרפור היפר'!$B$4:$BV$85,22,FALSE)</f>
        <v>5.67</v>
      </c>
      <c r="X51" s="33">
        <f>VLOOKUP($A51,'קרפור היפר'!$B$3:$BV$85,36,FALSE)</f>
        <v>5</v>
      </c>
      <c r="Y51" s="33">
        <f>VLOOKUP($A51,'קרפור היפר'!$B$3:$BV$85,50,FALSE)</f>
        <v>5.67</v>
      </c>
      <c r="Z51" s="33">
        <f>VLOOKUP($A51,'קרפור היפר'!$B$3:$BV$85,64,FALSE)</f>
        <v>4</v>
      </c>
      <c r="AA51" s="33">
        <f>VLOOKUP($A51,'קרפור היפר'!$B$3:$BV$85,71,FALSE)</f>
        <v>5.67</v>
      </c>
      <c r="AC51" s="22">
        <f>VLOOKUP($A51,ויקטורי!$B$3:$BW$85,23,FALSE)</f>
        <v>5.66</v>
      </c>
      <c r="AD51" s="22">
        <f>VLOOKUP($A51,ויקטורי!$B$3:$BW$85,37,FALSE)</f>
        <v>5.7282812500000002</v>
      </c>
      <c r="AE51" s="22">
        <f>VLOOKUP($A51,ויקטורי!$B$3:$BW$85,51,FALSE)</f>
        <v>5.69</v>
      </c>
      <c r="AF51" s="22">
        <f>VLOOKUP($A51,ויקטורי!$B$3:$BW$85,65,FALSE)</f>
        <v>5.9555223880597001</v>
      </c>
      <c r="AG51" s="22">
        <f>VLOOKUP($A51,ויקטורי!$B$3:$BW$85,72,FALSE)</f>
        <v>5.97</v>
      </c>
      <c r="AI51" s="22">
        <f>VLOOKUP($A51, 'רמי לוי'!$B$3:$BW$87,23,FALSE)</f>
        <v>5.01</v>
      </c>
      <c r="AJ51" s="22">
        <f>VLOOKUP($A51, 'רמי לוי'!$B$3:$BW$87,37,FALSE)</f>
        <v>5</v>
      </c>
      <c r="AK51" s="22">
        <f>VLOOKUP($A51, 'רמי לוי'!$B$3:$BW$87,51,FALSE)</f>
        <v>5</v>
      </c>
      <c r="AL51" s="22">
        <f>VLOOKUP($A51, 'רמי לוי'!$B$3:$BW$87,65,FALSE)</f>
        <v>5</v>
      </c>
      <c r="AM51" s="22">
        <f>VLOOKUP($A51, 'רמי לוי'!$B$3:$BW$87,72,FALSE)</f>
        <v>5.5</v>
      </c>
      <c r="AO51" s="22">
        <f>VLOOKUP($A51, יוחננוף!$B$3:$BV$87,23,FALSE)</f>
        <v>5.33</v>
      </c>
      <c r="AP51" s="22">
        <f>VLOOKUP($A51, יוחננוף!$B$3:$BV$87,37,FALSE)</f>
        <v>4.95</v>
      </c>
      <c r="AQ51" s="22">
        <f>VLOOKUP($A51, יוחננוף!$B$3:$BV$87,51,FALSE)</f>
        <v>5.1625641025641</v>
      </c>
      <c r="AR51" s="22">
        <f>VLOOKUP($A51, יוחננוף!$B$3:$BV$87,65,FALSE)</f>
        <v>5.09</v>
      </c>
      <c r="AS51" s="22">
        <f>VLOOKUP($A51, יוחננוף!$B$3:$BV$87,72,FALSE)</f>
        <v>5.67</v>
      </c>
    </row>
    <row r="52" spans="1:45" x14ac:dyDescent="0.3">
      <c r="A52" s="1" t="s">
        <v>55</v>
      </c>
      <c r="B52" s="5">
        <v>7290000072623</v>
      </c>
      <c r="C52" s="22">
        <f>VLOOKUP($A52,'חצי חינם'!$B$3:$BW$85,23,FALSE)</f>
        <v>9.9</v>
      </c>
      <c r="D52" s="22">
        <f>VLOOKUP($A52,'חצי חינם'!$B$3:$BW$85,37,FALSE)</f>
        <v>8</v>
      </c>
      <c r="E52" s="22">
        <f>VLOOKUP($A52,'חצי חינם'!$B$3:$BW$85,51,FALSE)</f>
        <v>9.9</v>
      </c>
      <c r="F52" s="22">
        <f>VLOOKUP($A52,'חצי חינם'!$B$3:$BW$85,65,FALSE)</f>
        <v>9.9</v>
      </c>
      <c r="G52" s="22">
        <f>VLOOKUP($A52,'חצי חינם'!$B$3:$BW$85,72,FALSE)</f>
        <v>12.47</v>
      </c>
      <c r="I52" s="22">
        <f>VLOOKUP($A52,'שופרסל אקספרס'!$B$3:$BW$85,23,FALSE)</f>
        <v>10</v>
      </c>
      <c r="J52" s="22">
        <f>VLOOKUP($A52,'שופרסל אקספרס'!$B$3:$BW$85,37,FALSE)</f>
        <v>10</v>
      </c>
      <c r="K52" s="22">
        <f>VLOOKUP($A52,'שופרסל אקספרס'!$B$3:$BW$85,51,FALSE)</f>
        <v>10</v>
      </c>
      <c r="L52" s="22">
        <f>VLOOKUP($A52,'שופרסל אקספרס'!$B$3:$BW$85,65,FALSE)</f>
        <v>10</v>
      </c>
      <c r="M52" s="22">
        <f>VLOOKUP($A52,'שופרסל אקספרס'!$B$3:$BW$85,72,FALSE)</f>
        <v>10</v>
      </c>
      <c r="N52" s="22">
        <f>VLOOKUP($A52,'שופרסל אקספרס'!$B$3:$BW$85,74,FALSE)</f>
        <v>13.2</v>
      </c>
      <c r="O52" s="29"/>
      <c r="P52" s="22">
        <f>VLOOKUP($A52,'שופרסל דיל'!$B$3:$BW$85,23,FALSE)</f>
        <v>10</v>
      </c>
      <c r="Q52" s="22">
        <f>VLOOKUP($A52,'שופרסל דיל'!$B$3:$BW$85,37,FALSE)</f>
        <v>10</v>
      </c>
      <c r="R52" s="22">
        <f>VLOOKUP($A52,'שופרסל דיל'!$B$3:$BW$85,51,FALSE)</f>
        <v>10</v>
      </c>
      <c r="S52" s="22">
        <f>VLOOKUP($A52,'שופרסל דיל'!$B$3:$BW$85,65,FALSE)</f>
        <v>10</v>
      </c>
      <c r="T52" s="22">
        <f>VLOOKUP($A52,'שופרסל דיל'!$B$3:$BW$85,72,FALSE)</f>
        <v>10</v>
      </c>
      <c r="U52" s="22">
        <f>VLOOKUP($A52,'שופרסל דיל'!$B$3:$BW$85,74,FALSE)</f>
        <v>10</v>
      </c>
      <c r="V52" s="22"/>
      <c r="W52" s="33">
        <f>VLOOKUP($A52,'קרפור היפר'!$B$4:$BV$85,22,FALSE)</f>
        <v>8</v>
      </c>
      <c r="X52" s="33">
        <f>VLOOKUP($A52,'קרפור היפר'!$B$3:$BV$85,36,FALSE)</f>
        <v>8</v>
      </c>
      <c r="Y52" s="33">
        <f>VLOOKUP($A52,'קרפור היפר'!$B$3:$BV$85,50,FALSE)</f>
        <v>8</v>
      </c>
      <c r="Z52" s="33">
        <f>VLOOKUP($A52,'קרפור היפר'!$B$3:$BV$85,64,FALSE)</f>
        <v>8</v>
      </c>
      <c r="AA52" s="33">
        <f>VLOOKUP($A52,'קרפור היפר'!$B$3:$BV$85,71,FALSE)</f>
        <v>8.9</v>
      </c>
      <c r="AC52" s="22">
        <f>VLOOKUP($A52,ויקטורי!$B$3:$BW$85,23,FALSE)</f>
        <v>10.038208955224</v>
      </c>
      <c r="AD52" s="22">
        <f>VLOOKUP($A52,ויקטורי!$B$3:$BW$85,37,FALSE)</f>
        <v>9.1786567164178994</v>
      </c>
      <c r="AE52" s="22">
        <f>VLOOKUP($A52,ויקטורי!$B$3:$BW$85,51,FALSE)</f>
        <v>10.115</v>
      </c>
      <c r="AF52" s="22">
        <f>VLOOKUP($A52,ויקטורי!$B$3:$BW$85,65,FALSE)</f>
        <v>10.082424242424</v>
      </c>
      <c r="AG52" s="22">
        <f>VLOOKUP($A52,ויקטורי!$B$3:$BW$85,72,FALSE)</f>
        <v>10.071044776119001</v>
      </c>
      <c r="AI52" s="22">
        <f>VLOOKUP($A52, 'רמי לוי'!$B$3:$BW$87,23,FALSE)</f>
        <v>7.9</v>
      </c>
      <c r="AJ52" s="22">
        <f>VLOOKUP($A52, 'רמי לוי'!$B$3:$BW$87,37,FALSE)</f>
        <v>7.9</v>
      </c>
      <c r="AK52" s="22">
        <f>VLOOKUP($A52, 'רמי לוי'!$B$3:$BW$87,51,FALSE)</f>
        <v>7.9</v>
      </c>
      <c r="AL52" s="22">
        <f>VLOOKUP($A52, 'רמי לוי'!$B$3:$BW$87,65,FALSE)</f>
        <v>7.9</v>
      </c>
      <c r="AM52" s="22">
        <f>VLOOKUP($A52, 'רמי לוי'!$B$3:$BW$87,72,FALSE)</f>
        <v>8.6999999999999993</v>
      </c>
      <c r="AO52" s="22">
        <f>VLOOKUP($A52, יוחננוף!$B$3:$BV$87,23,FALSE)</f>
        <v>8.0442105263157995</v>
      </c>
      <c r="AP52" s="22">
        <f>VLOOKUP($A52, יוחננוף!$B$3:$BV$87,37,FALSE)</f>
        <v>8.0666666666667002</v>
      </c>
      <c r="AQ52" s="22">
        <f>VLOOKUP($A52, יוחננוף!$B$3:$BV$87,51,FALSE)</f>
        <v>8.0356097560975996</v>
      </c>
      <c r="AR52" s="22">
        <f>VLOOKUP($A52, יוחננוף!$B$3:$BV$87,65,FALSE)</f>
        <v>8.0666666666667002</v>
      </c>
      <c r="AS52" s="22">
        <f>VLOOKUP($A52, יוחננוף!$B$3:$BV$87,72,FALSE)</f>
        <v>9.3000000000000007</v>
      </c>
    </row>
    <row r="53" spans="1:45" x14ac:dyDescent="0.3">
      <c r="A53" s="1" t="s">
        <v>56</v>
      </c>
      <c r="B53" s="5">
        <v>7290000072753</v>
      </c>
      <c r="C53" s="22">
        <f>VLOOKUP($A53,'חצי חינם'!$B$3:$BW$85,23,FALSE)</f>
        <v>30.19</v>
      </c>
      <c r="D53" s="22">
        <f>VLOOKUP($A53,'חצי חינם'!$B$3:$BW$85,37,FALSE)</f>
        <v>24.9</v>
      </c>
      <c r="E53" s="22">
        <f>VLOOKUP($A53,'חצי חינם'!$B$3:$BW$85,51,FALSE)</f>
        <v>24.9</v>
      </c>
      <c r="F53" s="22">
        <f>VLOOKUP($A53,'חצי חינם'!$B$3:$BW$85,65,FALSE)</f>
        <v>31.9</v>
      </c>
      <c r="G53" s="22">
        <f>VLOOKUP($A53,'חצי חינם'!$B$3:$BW$85,72,FALSE)</f>
        <v>31.9</v>
      </c>
      <c r="I53" s="22">
        <f>VLOOKUP($A53,'שופרסל אקספרס'!$B$3:$BW$85,23,FALSE)</f>
        <v>34.799999999999997</v>
      </c>
      <c r="J53" s="22">
        <f>VLOOKUP($A53,'שופרסל אקספרס'!$B$3:$BW$85,37,FALSE)</f>
        <v>34.799999999999997</v>
      </c>
      <c r="K53" s="22">
        <f>VLOOKUP($A53,'שופרסל אקספרס'!$B$3:$BW$85,51,FALSE)</f>
        <v>34.799999999999997</v>
      </c>
      <c r="L53" s="22">
        <f>VLOOKUP($A53,'שופרסל אקספרס'!$B$3:$BW$85,65,FALSE)</f>
        <v>34.799999999999997</v>
      </c>
      <c r="M53" s="22">
        <f>VLOOKUP($A53,'שופרסל אקספרס'!$B$3:$BW$85,72,FALSE)</f>
        <v>34.799999999999997</v>
      </c>
      <c r="N53" s="22">
        <f>VLOOKUP($A53,'שופרסל אקספרס'!$B$3:$BW$85,74,FALSE)</f>
        <v>34.799999999999997</v>
      </c>
      <c r="O53" s="29"/>
      <c r="P53" s="22">
        <f>VLOOKUP($A53,'שופרסל דיל'!$B$3:$BW$85,23,FALSE)</f>
        <v>31.6</v>
      </c>
      <c r="Q53" s="22">
        <f>VLOOKUP($A53,'שופרסל דיל'!$B$3:$BW$85,37,FALSE)</f>
        <v>31.6</v>
      </c>
      <c r="R53" s="22">
        <f>VLOOKUP($A53,'שופרסל דיל'!$B$3:$BW$85,51,FALSE)</f>
        <v>31.6</v>
      </c>
      <c r="S53" s="22">
        <f>VLOOKUP($A53,'שופרסל דיל'!$B$3:$BW$85,65,FALSE)</f>
        <v>31.6</v>
      </c>
      <c r="T53" s="22">
        <f>VLOOKUP($A53,'שופרסל דיל'!$B$3:$BW$85,72,FALSE)</f>
        <v>31.6</v>
      </c>
      <c r="U53" s="22">
        <f>VLOOKUP($A53,'שופרסל דיל'!$B$3:$BW$85,74,FALSE)</f>
        <v>31.6</v>
      </c>
      <c r="V53" s="22"/>
      <c r="W53" s="33">
        <f>VLOOKUP($A53,'קרפור היפר'!$B$4:$BV$85,22,FALSE)</f>
        <v>24.9</v>
      </c>
      <c r="X53" s="33">
        <f>VLOOKUP($A53,'קרפור היפר'!$B$3:$BV$85,36,FALSE)</f>
        <v>24.9</v>
      </c>
      <c r="Y53" s="33">
        <f>VLOOKUP($A53,'קרפור היפר'!$B$3:$BV$85,50,FALSE)</f>
        <v>29.9</v>
      </c>
      <c r="Z53" s="33">
        <f>VLOOKUP($A53,'קרפור היפר'!$B$3:$BV$85,64,FALSE)</f>
        <v>29.9</v>
      </c>
      <c r="AA53" s="33">
        <f>VLOOKUP($A53,'קרפור היפר'!$B$3:$BV$85,71,FALSE)</f>
        <v>29.9</v>
      </c>
      <c r="AC53" s="22">
        <f>VLOOKUP($A53,ויקטורי!$B$3:$BW$85,23,FALSE)</f>
        <v>31.969090909091001</v>
      </c>
      <c r="AD53" s="22">
        <f>VLOOKUP($A53,ויקטורי!$B$3:$BW$85,37,FALSE)</f>
        <v>28.891343283582</v>
      </c>
      <c r="AE53" s="22">
        <f>VLOOKUP($A53,ויקטורי!$B$3:$BW$85,51,FALSE)</f>
        <v>32.268358208955</v>
      </c>
      <c r="AF53" s="22">
        <f>VLOOKUP($A53,ויקטורי!$B$3:$BW$85,65,FALSE)</f>
        <v>32.268358208955</v>
      </c>
      <c r="AG53" s="22">
        <f>VLOOKUP($A53,ויקטורי!$B$3:$BW$85,72,FALSE)</f>
        <v>32.138955223880998</v>
      </c>
      <c r="AI53" s="22">
        <f>VLOOKUP($A53, 'רמי לוי'!$B$3:$BW$87,23,FALSE)</f>
        <v>29.9</v>
      </c>
      <c r="AJ53" s="22">
        <f>VLOOKUP($A53, 'רמי לוי'!$B$3:$BW$87,37,FALSE)</f>
        <v>24.72</v>
      </c>
      <c r="AK53" s="22">
        <f>VLOOKUP($A53, 'רמי לוי'!$B$3:$BW$87,51,FALSE)</f>
        <v>24.71</v>
      </c>
      <c r="AL53" s="22">
        <f>VLOOKUP($A53, 'רמי לוי'!$B$3:$BW$87,65,FALSE)</f>
        <v>24.72</v>
      </c>
      <c r="AM53" s="22">
        <f>VLOOKUP($A53, 'רמי לוי'!$B$3:$BW$87,72,FALSE)</f>
        <v>29.9</v>
      </c>
      <c r="AO53" s="22">
        <f>VLOOKUP($A53, יוחננוף!$B$3:$BV$87,23,FALSE)</f>
        <v>30.28</v>
      </c>
      <c r="AP53" s="22">
        <f>VLOOKUP($A53, יוחננוף!$B$3:$BV$87,37,FALSE)</f>
        <v>26.783000000000001</v>
      </c>
      <c r="AQ53" s="22">
        <f>VLOOKUP($A53, יוחננוף!$B$3:$BV$87,51,FALSE)</f>
        <v>30.3</v>
      </c>
      <c r="AR53" s="22">
        <f>VLOOKUP($A53, יוחננוף!$B$3:$BV$87,65,FALSE)</f>
        <v>30.3</v>
      </c>
      <c r="AS53" s="22">
        <f>VLOOKUP($A53, יוחננוף!$B$3:$BV$87,72,FALSE)</f>
        <v>30.3</v>
      </c>
    </row>
    <row r="54" spans="1:45" x14ac:dyDescent="0.3">
      <c r="A54" s="1" t="s">
        <v>57</v>
      </c>
      <c r="B54" s="5">
        <v>7290000176420</v>
      </c>
      <c r="C54" s="22">
        <f>VLOOKUP($A54,'חצי חינם'!$B$3:$BW$85,23,FALSE)</f>
        <v>21.2</v>
      </c>
      <c r="D54" s="22">
        <f>VLOOKUP($A54,'חצי חינם'!$B$3:$BW$85,37,FALSE)</f>
        <v>19.899999999999999</v>
      </c>
      <c r="E54" s="22">
        <f>VLOOKUP($A54,'חצי חינם'!$B$3:$BW$85,51,FALSE)</f>
        <v>19.899999999999999</v>
      </c>
      <c r="F54" s="22">
        <f>VLOOKUP($A54,'חצי חינם'!$B$3:$BW$85,65,FALSE)</f>
        <v>21.2</v>
      </c>
      <c r="G54" s="22">
        <f>VLOOKUP($A54,'חצי חינם'!$B$3:$BW$85,72,FALSE)</f>
        <v>21.2</v>
      </c>
      <c r="I54" s="22">
        <f>VLOOKUP($A54,'שופרסל אקספרס'!$B$3:$BW$85,23,FALSE)</f>
        <v>23.3</v>
      </c>
      <c r="J54" s="22">
        <f>VLOOKUP($A54,'שופרסל אקספרס'!$B$3:$BW$85,37,FALSE)</f>
        <v>23.3</v>
      </c>
      <c r="K54" s="22">
        <f>VLOOKUP($A54,'שופרסל אקספרס'!$B$3:$BW$85,51,FALSE)</f>
        <v>23.3</v>
      </c>
      <c r="L54" s="22">
        <f>VLOOKUP($A54,'שופרסל אקספרס'!$B$3:$BW$85,65,FALSE)</f>
        <v>23.3</v>
      </c>
      <c r="M54" s="22">
        <f>VLOOKUP($A54,'שופרסל אקספרס'!$B$3:$BW$85,72,FALSE)</f>
        <v>23.3</v>
      </c>
      <c r="N54" s="22">
        <f>VLOOKUP($A54,'שופרסל אקספרס'!$B$3:$BW$85,74,FALSE)</f>
        <v>23.3</v>
      </c>
      <c r="O54" s="29"/>
      <c r="P54" s="22">
        <f>VLOOKUP($A54,'שופרסל דיל'!$B$3:$BW$85,23,FALSE)</f>
        <v>21.1</v>
      </c>
      <c r="Q54" s="22">
        <f>VLOOKUP($A54,'שופרסל דיל'!$B$3:$BW$85,37,FALSE)</f>
        <v>21.1</v>
      </c>
      <c r="R54" s="22">
        <f>VLOOKUP($A54,'שופרסל דיל'!$B$3:$BW$85,51,FALSE)</f>
        <v>21.1</v>
      </c>
      <c r="S54" s="22">
        <f>VLOOKUP($A54,'שופרסל דיל'!$B$3:$BW$85,65,FALSE)</f>
        <v>21.1</v>
      </c>
      <c r="T54" s="22">
        <f>VLOOKUP($A54,'שופרסל דיל'!$B$3:$BW$85,72,FALSE)</f>
        <v>21.1</v>
      </c>
      <c r="U54" s="22">
        <f>VLOOKUP($A54,'שופרסל דיל'!$B$3:$BW$85,74,FALSE)</f>
        <v>21.1</v>
      </c>
      <c r="V54" s="22"/>
      <c r="W54" s="33">
        <f>VLOOKUP($A54,'קרפור היפר'!$B$4:$BV$85,22,FALSE)</f>
        <v>19.899999999999999</v>
      </c>
      <c r="X54" s="33">
        <f>VLOOKUP($A54,'קרפור היפר'!$B$3:$BV$85,36,FALSE)</f>
        <v>19.899999999999999</v>
      </c>
      <c r="Y54" s="33">
        <f>VLOOKUP($A54,'קרפור היפר'!$B$3:$BV$85,50,FALSE)</f>
        <v>19.899999999999999</v>
      </c>
      <c r="Z54" s="33">
        <f>VLOOKUP($A54,'קרפור היפר'!$B$3:$BV$85,64,FALSE)</f>
        <v>19.899999999999999</v>
      </c>
      <c r="AA54" s="33">
        <f>VLOOKUP($A54,'קרפור היפר'!$B$3:$BV$85,71,FALSE)</f>
        <v>19.899999999999999</v>
      </c>
      <c r="AC54" s="22">
        <f>VLOOKUP($A54,ויקטורי!$B$3:$BW$85,23,FALSE)</f>
        <v>21.866567164178999</v>
      </c>
      <c r="AD54" s="22">
        <f>VLOOKUP($A54,ויקטורי!$B$3:$BW$85,37,FALSE)</f>
        <v>20.992000000000001</v>
      </c>
      <c r="AE54" s="22">
        <f>VLOOKUP($A54,ויקטורי!$B$3:$BW$85,51,FALSE)</f>
        <v>22.016271186440999</v>
      </c>
      <c r="AF54" s="22">
        <f>VLOOKUP($A54,ויקטורי!$B$3:$BW$85,65,FALSE)</f>
        <v>21.982153846153999</v>
      </c>
      <c r="AG54" s="22">
        <f>VLOOKUP($A54,ויקטורי!$B$3:$BW$85,72,FALSE)</f>
        <v>22.070461538461998</v>
      </c>
      <c r="AI54" s="22">
        <f>VLOOKUP($A54, 'רמי לוי'!$B$3:$BW$87,23,FALSE)</f>
        <v>18.899999999999999</v>
      </c>
      <c r="AJ54" s="22">
        <f>VLOOKUP($A54, 'רמי לוי'!$B$3:$BW$87,37,FALSE)</f>
        <v>18.899999999999999</v>
      </c>
      <c r="AK54" s="22">
        <f>VLOOKUP($A54, 'רמי לוי'!$B$3:$BW$87,51,FALSE)</f>
        <v>18.899999999999999</v>
      </c>
      <c r="AL54" s="22">
        <f>VLOOKUP($A54, 'רמי לוי'!$B$3:$BW$87,65,FALSE)</f>
        <v>18.899999999999999</v>
      </c>
      <c r="AM54" s="22">
        <f>VLOOKUP($A54, 'רמי לוי'!$B$3:$BW$87,72,FALSE)</f>
        <v>18.899999999999999</v>
      </c>
      <c r="AO54" s="22">
        <f>VLOOKUP($A54, יוחננוף!$B$3:$BV$87,23,FALSE)</f>
        <v>19.899999999999999</v>
      </c>
      <c r="AP54" s="22">
        <f>VLOOKUP($A54, יוחננוף!$B$3:$BV$87,37,FALSE)</f>
        <v>19.899999999999999</v>
      </c>
      <c r="AQ54" s="22">
        <f>VLOOKUP($A54, יוחננוף!$B$3:$BV$87,51,FALSE)</f>
        <v>19.899999999999999</v>
      </c>
      <c r="AR54" s="22">
        <f>VLOOKUP($A54, יוחננוף!$B$3:$BV$87,65,FALSE)</f>
        <v>19.899999999999999</v>
      </c>
      <c r="AS54" s="22">
        <f>VLOOKUP($A54, יוחננוף!$B$3:$BV$87,72,FALSE)</f>
        <v>19.899999999999999</v>
      </c>
    </row>
    <row r="55" spans="1:45" x14ac:dyDescent="0.3">
      <c r="A55" s="1" t="s">
        <v>58</v>
      </c>
      <c r="B55" s="5">
        <v>8714599513866</v>
      </c>
      <c r="C55" s="22">
        <f>VLOOKUP($A55,'חצי חינם'!$B$3:$BW$85,23,FALSE)</f>
        <v>29.9</v>
      </c>
      <c r="D55" s="22">
        <f>VLOOKUP($A55,'חצי חינם'!$B$3:$BW$85,37,FALSE)</f>
        <v>25</v>
      </c>
      <c r="E55" s="22">
        <f>VLOOKUP($A55,'חצי חינם'!$B$3:$BW$85,51,FALSE)</f>
        <v>25</v>
      </c>
      <c r="F55" s="22">
        <f>VLOOKUP($A55,'חצי חינם'!$B$3:$BW$85,65,FALSE)</f>
        <v>29.9</v>
      </c>
      <c r="G55" s="22">
        <f>VLOOKUP($A55,'חצי חינם'!$B$3:$BW$85,72,FALSE)</f>
        <v>29.9</v>
      </c>
      <c r="I55" s="22" t="e">
        <f>VLOOKUP($A55,'שופרסל אקספרס'!$B$3:$BW$85,23,FALSE)</f>
        <v>#N/A</v>
      </c>
      <c r="J55" s="22" t="e">
        <f>VLOOKUP($A55,'שופרסל אקספרס'!$B$3:$BW$85,37,FALSE)</f>
        <v>#N/A</v>
      </c>
      <c r="K55" s="22" t="e">
        <f>VLOOKUP($A55,'שופרסל אקספרס'!$B$3:$BW$85,51,FALSE)</f>
        <v>#N/A</v>
      </c>
      <c r="L55" s="22" t="e">
        <f>VLOOKUP($A55,'שופרסל אקספרס'!$B$3:$BW$85,65,FALSE)</f>
        <v>#N/A</v>
      </c>
      <c r="M55" s="22" t="e">
        <f>VLOOKUP($A55,'שופרסל אקספרס'!$B$3:$BW$85,72,FALSE)</f>
        <v>#N/A</v>
      </c>
      <c r="N55" s="22" t="e">
        <f>VLOOKUP($A55,'שופרסל אקספרס'!$B$3:$BW$85,74,FALSE)</f>
        <v>#N/A</v>
      </c>
      <c r="O55" s="29"/>
      <c r="P55" s="22">
        <f>VLOOKUP($A55,'שופרסל דיל'!$B$3:$BW$85,23,FALSE)</f>
        <v>26.9</v>
      </c>
      <c r="Q55" s="22">
        <f>VLOOKUP($A55,'שופרסל דיל'!$B$3:$BW$85,37,FALSE)</f>
        <v>26.9</v>
      </c>
      <c r="R55" s="22">
        <f>VLOOKUP($A55,'שופרסל דיל'!$B$3:$BW$85,51,FALSE)</f>
        <v>26.9</v>
      </c>
      <c r="S55" s="22">
        <f>VLOOKUP($A55,'שופרסל דיל'!$B$3:$BW$85,65,FALSE)</f>
        <v>26.9</v>
      </c>
      <c r="T55" s="22">
        <f>VLOOKUP($A55,'שופרסל דיל'!$B$3:$BW$85,72,FALSE)</f>
        <v>26.9</v>
      </c>
      <c r="U55" s="22">
        <f>VLOOKUP($A55,'שופרסל דיל'!$B$3:$BW$85,74,FALSE)</f>
        <v>26.9</v>
      </c>
      <c r="V55" s="22"/>
      <c r="W55" s="33" t="e">
        <f>VLOOKUP($A55,'קרפור היפר'!$B$4:$BV$85,22,FALSE)</f>
        <v>#N/A</v>
      </c>
      <c r="X55" s="33" t="e">
        <f>VLOOKUP($A55,'קרפור היפר'!$B$3:$BV$85,36,FALSE)</f>
        <v>#N/A</v>
      </c>
      <c r="Y55" s="33" t="e">
        <f>VLOOKUP($A55,'קרפור היפר'!$B$3:$BV$85,50,FALSE)</f>
        <v>#N/A</v>
      </c>
      <c r="Z55" s="33" t="e">
        <f>VLOOKUP($A55,'קרפור היפר'!$B$3:$BV$85,64,FALSE)</f>
        <v>#N/A</v>
      </c>
      <c r="AA55" s="33" t="e">
        <f>VLOOKUP($A55,'קרפור היפר'!$B$3:$BV$85,71,FALSE)</f>
        <v>#N/A</v>
      </c>
      <c r="AC55" s="22">
        <f>VLOOKUP($A55,ויקטורי!$B$3:$BW$85,23,FALSE)</f>
        <v>24.944769230769001</v>
      </c>
      <c r="AD55" s="22">
        <f>VLOOKUP($A55,ויקטורי!$B$3:$BW$85,37,FALSE)</f>
        <v>24.477462686567002</v>
      </c>
      <c r="AE55" s="22">
        <f>VLOOKUP($A55,ויקטורי!$B$3:$BW$85,51,FALSE)</f>
        <v>24.48</v>
      </c>
      <c r="AF55" s="22">
        <f>VLOOKUP($A55,ויקטורי!$B$3:$BW$85,65,FALSE)</f>
        <v>25.349090909091</v>
      </c>
      <c r="AG55" s="22">
        <f>VLOOKUP($A55,ויקטורי!$B$3:$BW$85,72,FALSE)</f>
        <v>29.59</v>
      </c>
      <c r="AI55" s="22">
        <f>VLOOKUP($A55, 'רמי לוי'!$B$3:$BW$87,23,FALSE)</f>
        <v>24.709090909091</v>
      </c>
      <c r="AJ55" s="22">
        <f>VLOOKUP($A55, 'רמי לוי'!$B$3:$BW$87,37,FALSE)</f>
        <v>24.709090909091</v>
      </c>
      <c r="AK55" s="22">
        <f>VLOOKUP($A55, 'רמי לוי'!$B$3:$BW$87,51,FALSE)</f>
        <v>24.709090909091</v>
      </c>
      <c r="AL55" s="22">
        <f>VLOOKUP($A55, 'רמי לוי'!$B$3:$BW$87,65,FALSE)</f>
        <v>24.710714285714001</v>
      </c>
      <c r="AM55" s="22">
        <f>VLOOKUP($A55, 'רמי לוי'!$B$3:$BW$87,72,FALSE)</f>
        <v>24.8</v>
      </c>
      <c r="AO55" s="22">
        <f>VLOOKUP($A55, יוחננוף!$B$3:$BV$87,23,FALSE)</f>
        <v>24.9</v>
      </c>
      <c r="AP55" s="22">
        <f>VLOOKUP($A55, יוחננוף!$B$3:$BV$87,37,FALSE)</f>
        <v>24.9</v>
      </c>
      <c r="AQ55" s="22">
        <f>VLOOKUP($A55, יוחננוף!$B$3:$BV$87,51,FALSE)</f>
        <v>24.9</v>
      </c>
      <c r="AR55" s="22">
        <f>VLOOKUP($A55, יוחננוף!$B$3:$BV$87,65,FALSE)</f>
        <v>24.9</v>
      </c>
      <c r="AS55" s="22">
        <f>VLOOKUP($A55, יוחננוף!$B$3:$BV$87,72,FALSE)</f>
        <v>24.9</v>
      </c>
    </row>
    <row r="56" spans="1:45" x14ac:dyDescent="0.3">
      <c r="A56" s="1" t="s">
        <v>59</v>
      </c>
      <c r="B56" s="5">
        <v>7290000347752</v>
      </c>
      <c r="C56" s="22">
        <f>VLOOKUP($A56,'חצי חינם'!$B$3:$BW$85,23,FALSE)</f>
        <v>21</v>
      </c>
      <c r="D56" s="22">
        <f>VLOOKUP($A56,'חצי חינם'!$B$3:$BW$85,37,FALSE)</f>
        <v>21</v>
      </c>
      <c r="E56" s="22">
        <f>VLOOKUP($A56,'חצי חינם'!$B$3:$BW$85,51,FALSE)</f>
        <v>22.9</v>
      </c>
      <c r="F56" s="22">
        <f>VLOOKUP($A56,'חצי חינם'!$B$3:$BW$85,65,FALSE)</f>
        <v>21</v>
      </c>
      <c r="G56" s="22">
        <f>VLOOKUP($A56,'חצי חינם'!$B$3:$BW$85,72,FALSE)</f>
        <v>21</v>
      </c>
      <c r="I56" s="22">
        <f>VLOOKUP($A56,'שופרסל אקספרס'!$B$3:$BW$85,23,FALSE)</f>
        <v>26.9</v>
      </c>
      <c r="J56" s="22">
        <f>VLOOKUP($A56,'שופרסל אקספרס'!$B$3:$BW$85,37,FALSE)</f>
        <v>26.9</v>
      </c>
      <c r="K56" s="22">
        <f>VLOOKUP($A56,'שופרסל אקספרס'!$B$3:$BW$85,51,FALSE)</f>
        <v>26.9</v>
      </c>
      <c r="L56" s="22">
        <f>VLOOKUP($A56,'שופרסל אקספרס'!$B$3:$BW$85,65,FALSE)</f>
        <v>26.9</v>
      </c>
      <c r="M56" s="22">
        <f>VLOOKUP($A56,'שופרסל אקספרס'!$B$3:$BW$85,72,FALSE)</f>
        <v>26.9</v>
      </c>
      <c r="N56" s="22">
        <f>VLOOKUP($A56,'שופרסל אקספרס'!$B$3:$BW$85,74,FALSE)</f>
        <v>26.9</v>
      </c>
      <c r="O56" s="29"/>
      <c r="P56" s="22">
        <f>VLOOKUP($A56,'שופרסל דיל'!$B$3:$BW$85,23,FALSE)</f>
        <v>24.9</v>
      </c>
      <c r="Q56" s="22">
        <f>VLOOKUP($A56,'שופרסל דיל'!$B$3:$BW$85,37,FALSE)</f>
        <v>22</v>
      </c>
      <c r="R56" s="22">
        <f>VLOOKUP($A56,'שופרסל דיל'!$B$3:$BW$85,51,FALSE)</f>
        <v>24.9</v>
      </c>
      <c r="S56" s="22">
        <f>VLOOKUP($A56,'שופרסל דיל'!$B$3:$BW$85,65,FALSE)</f>
        <v>22.9</v>
      </c>
      <c r="T56" s="22">
        <f>VLOOKUP($A56,'שופרסל דיל'!$B$3:$BW$85,72,FALSE)</f>
        <v>24.9</v>
      </c>
      <c r="U56" s="22">
        <f>VLOOKUP($A56,'שופרסל דיל'!$B$3:$BW$85,74,FALSE)</f>
        <v>22</v>
      </c>
      <c r="V56" s="22"/>
      <c r="W56" s="33">
        <f>VLOOKUP($A56,'קרפור היפר'!$B$4:$BV$85,22,FALSE)</f>
        <v>22.9</v>
      </c>
      <c r="X56" s="33">
        <f>VLOOKUP($A56,'קרפור היפר'!$B$3:$BV$85,36,FALSE)</f>
        <v>20.9</v>
      </c>
      <c r="Y56" s="33">
        <f>VLOOKUP($A56,'קרפור היפר'!$B$3:$BV$85,50,FALSE)</f>
        <v>20.9</v>
      </c>
      <c r="Z56" s="33">
        <f>VLOOKUP($A56,'קרפור היפר'!$B$3:$BV$85,64,FALSE)</f>
        <v>20.9</v>
      </c>
      <c r="AA56" s="33">
        <f>VLOOKUP($A56,'קרפור היפר'!$B$3:$BV$85,71,FALSE)</f>
        <v>21</v>
      </c>
      <c r="AC56" s="22">
        <f>VLOOKUP($A56,ויקטורי!$B$3:$BW$85,23,FALSE)</f>
        <v>22.946101694915001</v>
      </c>
      <c r="AD56" s="22">
        <f>VLOOKUP($A56,ויקטורי!$B$3:$BW$85,37,FALSE)</f>
        <v>21.316666666667</v>
      </c>
      <c r="AE56" s="22">
        <f>VLOOKUP($A56,ויקטורי!$B$3:$BW$85,51,FALSE)</f>
        <v>23.091333333333001</v>
      </c>
      <c r="AF56" s="22">
        <f>VLOOKUP($A56,ויקטורי!$B$3:$BW$85,65,FALSE)</f>
        <v>23.051016949152999</v>
      </c>
      <c r="AG56" s="22">
        <f>VLOOKUP($A56,ויקטורי!$B$3:$BW$85,72,FALSE)</f>
        <v>21.383064516129</v>
      </c>
      <c r="AI56" s="22">
        <f>VLOOKUP($A56, 'רמי לוי'!$B$3:$BW$87,23,FALSE)</f>
        <v>22.9</v>
      </c>
      <c r="AJ56" s="22">
        <f>VLOOKUP($A56, 'רמי לוי'!$B$3:$BW$87,37,FALSE)</f>
        <v>20.936363636364</v>
      </c>
      <c r="AK56" s="22">
        <f>VLOOKUP($A56, 'רמי לוי'!$B$3:$BW$87,51,FALSE)</f>
        <v>18.97</v>
      </c>
      <c r="AL56" s="22">
        <f>VLOOKUP($A56, 'רמי לוי'!$B$3:$BW$87,65,FALSE)</f>
        <v>18.86</v>
      </c>
      <c r="AM56" s="22">
        <f>VLOOKUP($A56, 'רמי לוי'!$B$3:$BW$87,72,FALSE)</f>
        <v>21.04</v>
      </c>
      <c r="AO56" s="22">
        <f>VLOOKUP($A56, יוחננוף!$B$3:$BV$87,23,FALSE)</f>
        <v>22.9</v>
      </c>
      <c r="AP56" s="22">
        <f>VLOOKUP($A56, יוחננוף!$B$3:$BV$87,37,FALSE)</f>
        <v>20.9</v>
      </c>
      <c r="AQ56" s="22">
        <f>VLOOKUP($A56, יוחננוף!$B$3:$BV$87,51,FALSE)</f>
        <v>20.9</v>
      </c>
      <c r="AR56" s="22">
        <f>VLOOKUP($A56, יוחננוף!$B$3:$BV$87,65,FALSE)</f>
        <v>22.9</v>
      </c>
      <c r="AS56" s="22">
        <f>VLOOKUP($A56, יוחננוף!$B$3:$BV$87,72,FALSE)</f>
        <v>22.9</v>
      </c>
    </row>
    <row r="57" spans="1:45" x14ac:dyDescent="0.3">
      <c r="A57" s="1" t="s">
        <v>60</v>
      </c>
      <c r="B57" s="5">
        <v>7290000104836</v>
      </c>
      <c r="C57" s="22">
        <f>VLOOKUP($A57,'חצי חינם'!$B$3:$BW$85,23,FALSE)</f>
        <v>9.9</v>
      </c>
      <c r="D57" s="22">
        <f>VLOOKUP($A57,'חצי חינם'!$B$3:$BW$85,37,FALSE)</f>
        <v>9.9</v>
      </c>
      <c r="E57" s="22">
        <f>VLOOKUP($A57,'חצי חינם'!$B$3:$BW$85,51,FALSE)</f>
        <v>9.9</v>
      </c>
      <c r="F57" s="22">
        <f>VLOOKUP($A57,'חצי חינם'!$B$3:$BW$85,65,FALSE)</f>
        <v>22.9</v>
      </c>
      <c r="G57" s="22">
        <f>VLOOKUP($A57,'חצי חינם'!$B$3:$BW$85,72,FALSE)</f>
        <v>22.9</v>
      </c>
      <c r="I57" s="22">
        <f>VLOOKUP($A57,'שופרסל אקספרס'!$B$3:$BW$85,23,FALSE)</f>
        <v>19.43</v>
      </c>
      <c r="J57" s="22">
        <f>VLOOKUP($A57,'שופרסל אקספרס'!$B$3:$BW$85,37,FALSE)</f>
        <v>19.43</v>
      </c>
      <c r="K57" s="22">
        <f>VLOOKUP($A57,'שופרסל אקספרס'!$B$3:$BW$85,51,FALSE)</f>
        <v>19.43</v>
      </c>
      <c r="L57" s="22">
        <f>VLOOKUP($A57,'שופרסל אקספרס'!$B$3:$BW$85,65,FALSE)</f>
        <v>19.43</v>
      </c>
      <c r="M57" s="22">
        <f>VLOOKUP($A57,'שופרסל אקספרס'!$B$3:$BW$85,72,FALSE)</f>
        <v>19.43</v>
      </c>
      <c r="N57" s="22">
        <f>VLOOKUP($A57,'שופרסל אקספרס'!$B$3:$BW$85,74,FALSE)</f>
        <v>25.9</v>
      </c>
      <c r="O57" s="29"/>
      <c r="P57" s="22">
        <f>VLOOKUP($A57,'שופרסל דיל'!$B$3:$BW$85,23,FALSE)</f>
        <v>16.43</v>
      </c>
      <c r="Q57" s="22">
        <f>VLOOKUP($A57,'שופרסל דיל'!$B$3:$BW$85,37,FALSE)</f>
        <v>16.43</v>
      </c>
      <c r="R57" s="22">
        <f>VLOOKUP($A57,'שופרסל דיל'!$B$3:$BW$85,51,FALSE)</f>
        <v>16.43</v>
      </c>
      <c r="S57" s="22">
        <f>VLOOKUP($A57,'שופרסל דיל'!$B$3:$BW$85,65,FALSE)</f>
        <v>16.43</v>
      </c>
      <c r="T57" s="22">
        <f>VLOOKUP($A57,'שופרסל דיל'!$B$3:$BW$85,72,FALSE)</f>
        <v>16.43</v>
      </c>
      <c r="U57" s="22">
        <f>VLOOKUP($A57,'שופרסל דיל'!$B$3:$BW$85,74,FALSE)</f>
        <v>21.9</v>
      </c>
      <c r="V57" s="22"/>
      <c r="W57" s="33">
        <f>VLOOKUP($A57,'קרפור היפר'!$B$4:$BV$85,22,FALSE)</f>
        <v>14.55</v>
      </c>
      <c r="X57" s="33">
        <f>VLOOKUP($A57,'קרפור היפר'!$B$3:$BV$85,36,FALSE)</f>
        <v>9.9</v>
      </c>
      <c r="Y57" s="33">
        <f>VLOOKUP($A57,'קרפור היפר'!$B$3:$BV$85,50,FALSE)</f>
        <v>13.25</v>
      </c>
      <c r="Z57" s="33">
        <f>VLOOKUP($A57,'קרפור היפר'!$B$3:$BV$85,64,FALSE)</f>
        <v>9.9</v>
      </c>
      <c r="AA57" s="33">
        <f>VLOOKUP($A57,'קרפור היפר'!$B$3:$BV$85,71,FALSE)</f>
        <v>17.670000000000002</v>
      </c>
      <c r="AC57" s="22">
        <f>VLOOKUP($A57,ויקטורי!$B$3:$BW$85,23,FALSE)</f>
        <v>17.739999999999998</v>
      </c>
      <c r="AD57" s="22">
        <f>VLOOKUP($A57,ויקטורי!$B$3:$BW$85,37,FALSE)</f>
        <v>17.93</v>
      </c>
      <c r="AE57" s="22">
        <f>VLOOKUP($A57,ויקטורי!$B$3:$BW$85,51,FALSE)</f>
        <v>15.11</v>
      </c>
      <c r="AF57" s="22">
        <f>VLOOKUP($A57,ויקטורי!$B$3:$BW$85,65,FALSE)</f>
        <v>17.77</v>
      </c>
      <c r="AG57" s="22">
        <f>VLOOKUP($A57,ויקטורי!$B$3:$BW$85,72,FALSE)</f>
        <v>23.79</v>
      </c>
      <c r="AI57" s="22">
        <f>VLOOKUP($A57, 'רמי לוי'!$B$3:$BW$87,23,FALSE)</f>
        <v>13.037254901960999</v>
      </c>
      <c r="AJ57" s="22">
        <f>VLOOKUP($A57, 'רמי לוי'!$B$3:$BW$87,37,FALSE)</f>
        <v>9.9600000000000009</v>
      </c>
      <c r="AK57" s="22">
        <f>VLOOKUP($A57, 'רמי לוי'!$B$3:$BW$87,51,FALSE)</f>
        <v>9.9</v>
      </c>
      <c r="AL57" s="22">
        <f>VLOOKUP($A57, 'רמי לוי'!$B$3:$BW$87,65,FALSE)</f>
        <v>9.9600000000000009</v>
      </c>
      <c r="AM57" s="22">
        <f>VLOOKUP($A57, 'רמי לוי'!$B$3:$BW$87,72,FALSE)</f>
        <v>18.122222222222</v>
      </c>
      <c r="AO57" s="22">
        <f>VLOOKUP($A57, יוחננוף!$B$3:$BV$87,23,FALSE)</f>
        <v>12.9</v>
      </c>
      <c r="AP57" s="22">
        <f>VLOOKUP($A57, יוחננוף!$B$3:$BV$87,37,FALSE)</f>
        <v>11.12</v>
      </c>
      <c r="AQ57" s="22">
        <f>VLOOKUP($A57, יוחננוף!$B$3:$BV$87,51,FALSE)</f>
        <v>10.96</v>
      </c>
      <c r="AR57" s="22">
        <f>VLOOKUP($A57, יוחננוף!$B$3:$BV$87,65,FALSE)</f>
        <v>10.96</v>
      </c>
      <c r="AS57" s="22">
        <f>VLOOKUP($A57, יוחננוף!$B$3:$BV$87,72,FALSE)</f>
        <v>17.93</v>
      </c>
    </row>
    <row r="58" spans="1:45" x14ac:dyDescent="0.3">
      <c r="A58" s="1" t="s">
        <v>61</v>
      </c>
      <c r="B58" s="5">
        <v>7290000107295</v>
      </c>
      <c r="C58" s="22">
        <f>VLOOKUP($A58,'חצי חינם'!$B$3:$BW$85,23,FALSE)</f>
        <v>18.68</v>
      </c>
      <c r="D58" s="22">
        <f>VLOOKUP($A58,'חצי חינם'!$B$3:$BW$85,37,FALSE)</f>
        <v>18.68</v>
      </c>
      <c r="E58" s="22">
        <f>VLOOKUP($A58,'חצי חינם'!$B$3:$BW$85,51,FALSE)</f>
        <v>18.68</v>
      </c>
      <c r="F58" s="22">
        <f>VLOOKUP($A58,'חצי חינם'!$B$3:$BW$85,65,FALSE)</f>
        <v>24.9</v>
      </c>
      <c r="G58" s="22">
        <f>VLOOKUP($A58,'חצי חינם'!$B$3:$BW$85,72,FALSE)</f>
        <v>24.9</v>
      </c>
      <c r="I58" s="22">
        <f>VLOOKUP($A58,'שופרסל אקספרס'!$B$3:$BW$85,23,FALSE)</f>
        <v>21.68</v>
      </c>
      <c r="J58" s="22">
        <f>VLOOKUP($A58,'שופרסל אקספרס'!$B$3:$BW$85,37,FALSE)</f>
        <v>21.68</v>
      </c>
      <c r="K58" s="22">
        <f>VLOOKUP($A58,'שופרסל אקספרס'!$B$3:$BW$85,51,FALSE)</f>
        <v>21.68</v>
      </c>
      <c r="L58" s="22">
        <f>VLOOKUP($A58,'שופרסל אקספרס'!$B$3:$BW$85,65,FALSE)</f>
        <v>21.68</v>
      </c>
      <c r="M58" s="22">
        <f>VLOOKUP($A58,'שופרסל אקספרס'!$B$3:$BW$85,72,FALSE)</f>
        <v>21.68</v>
      </c>
      <c r="N58" s="22">
        <f>VLOOKUP($A58,'שופרסל אקספרס'!$B$3:$BW$85,74,FALSE)</f>
        <v>28.9</v>
      </c>
      <c r="O58" s="29"/>
      <c r="P58" s="22">
        <f>VLOOKUP($A58,'שופרסל דיל'!$B$3:$BW$85,23,FALSE)</f>
        <v>18.7</v>
      </c>
      <c r="Q58" s="22">
        <f>VLOOKUP($A58,'שופרסל דיל'!$B$3:$BW$85,37,FALSE)</f>
        <v>18.7</v>
      </c>
      <c r="R58" s="22">
        <f>VLOOKUP($A58,'שופרסל דיל'!$B$3:$BW$85,51,FALSE)</f>
        <v>18.7</v>
      </c>
      <c r="S58" s="22">
        <f>VLOOKUP($A58,'שופרסל דיל'!$B$3:$BW$85,65,FALSE)</f>
        <v>18.7</v>
      </c>
      <c r="T58" s="22">
        <f>VLOOKUP($A58,'שופרסל דיל'!$B$3:$BW$85,72,FALSE)</f>
        <v>18.7</v>
      </c>
      <c r="U58" s="22">
        <f>VLOOKUP($A58,'שופרסל דיל'!$B$3:$BW$85,74,FALSE)</f>
        <v>24.93</v>
      </c>
      <c r="V58" s="22"/>
      <c r="W58" s="33">
        <f>VLOOKUP($A58,'קרפור היפר'!$B$4:$BV$85,22,FALSE)</f>
        <v>18.68</v>
      </c>
      <c r="X58" s="33">
        <f>VLOOKUP($A58,'קרפור היפר'!$B$3:$BV$85,36,FALSE)</f>
        <v>18.68</v>
      </c>
      <c r="Y58" s="33">
        <f>VLOOKUP($A58,'קרפור היפר'!$B$3:$BV$85,50,FALSE)</f>
        <v>18.68</v>
      </c>
      <c r="Z58" s="33">
        <f>VLOOKUP($A58,'קרפור היפר'!$B$3:$BV$85,64,FALSE)</f>
        <v>18.68</v>
      </c>
      <c r="AA58" s="33">
        <f>VLOOKUP($A58,'קרפור היפר'!$B$3:$BV$85,71,FALSE)</f>
        <v>24.9</v>
      </c>
      <c r="AC58" s="22">
        <f>VLOOKUP($A58,ויקטורי!$B$3:$BW$85,23,FALSE)</f>
        <v>19.27</v>
      </c>
      <c r="AD58" s="22">
        <f>VLOOKUP($A58,ויקטורי!$B$3:$BW$85,37,FALSE)</f>
        <v>19.28</v>
      </c>
      <c r="AE58" s="22">
        <f>VLOOKUP($A58,ויקטורי!$B$3:$BW$85,51,FALSE)</f>
        <v>19.27</v>
      </c>
      <c r="AF58" s="22">
        <f>VLOOKUP($A58,ויקטורי!$B$3:$BW$85,65,FALSE)</f>
        <v>19.36</v>
      </c>
      <c r="AG58" s="22">
        <f>VLOOKUP($A58,ויקטורי!$B$3:$BW$85,72,FALSE)</f>
        <v>25.83</v>
      </c>
      <c r="AI58" s="22">
        <f>VLOOKUP($A58, 'רמי לוי'!$B$3:$BW$87,23,FALSE)</f>
        <v>18.5</v>
      </c>
      <c r="AJ58" s="22">
        <f>VLOOKUP($A58, 'רמי לוי'!$B$3:$BW$87,37,FALSE)</f>
        <v>18.5</v>
      </c>
      <c r="AK58" s="22">
        <f>VLOOKUP($A58, 'רמי לוי'!$B$3:$BW$87,51,FALSE)</f>
        <v>18.5</v>
      </c>
      <c r="AL58" s="22">
        <f>VLOOKUP($A58, 'רמי לוי'!$B$3:$BW$87,65,FALSE)</f>
        <v>18.5</v>
      </c>
      <c r="AM58" s="22">
        <f>VLOOKUP($A58, 'רמי לוי'!$B$3:$BW$87,72,FALSE)</f>
        <v>24.9</v>
      </c>
      <c r="AO58" s="22">
        <f>VLOOKUP($A58, יוחננוף!$B$3:$BV$87,23,FALSE)</f>
        <v>18.899999999999999</v>
      </c>
      <c r="AP58" s="22">
        <f>VLOOKUP($A58, יוחננוף!$B$3:$BV$87,37,FALSE)</f>
        <v>18.774285714285998</v>
      </c>
      <c r="AQ58" s="22">
        <f>VLOOKUP($A58, יוחננוף!$B$3:$BV$87,51,FALSE)</f>
        <v>18.899999999999999</v>
      </c>
      <c r="AR58" s="22">
        <f>VLOOKUP($A58, יוחננוף!$B$3:$BV$87,65,FALSE)</f>
        <v>18.899999999999999</v>
      </c>
      <c r="AS58" s="22">
        <f>VLOOKUP($A58, יוחננוף!$B$3:$BV$87,72,FALSE)</f>
        <v>23.36</v>
      </c>
    </row>
    <row r="59" spans="1:45" x14ac:dyDescent="0.3">
      <c r="A59" s="1" t="s">
        <v>62</v>
      </c>
      <c r="B59" s="5">
        <v>7290000207162</v>
      </c>
      <c r="C59" s="22">
        <f>VLOOKUP($A59,'חצי חינם'!$B$3:$BW$85,23,FALSE)</f>
        <v>1.75</v>
      </c>
      <c r="D59" s="22">
        <f>VLOOKUP($A59,'חצי חינם'!$B$3:$BW$85,37,FALSE)</f>
        <v>1.75</v>
      </c>
      <c r="E59" s="22">
        <f>VLOOKUP($A59,'חצי חינם'!$B$3:$BW$85,51,FALSE)</f>
        <v>1.75</v>
      </c>
      <c r="F59" s="22">
        <f>VLOOKUP($A59,'חצי חינם'!$B$3:$BW$85,65,FALSE)</f>
        <v>1.75</v>
      </c>
      <c r="G59" s="22">
        <f>VLOOKUP($A59,'חצי חינם'!$B$3:$BW$85,72,FALSE)</f>
        <v>1.74</v>
      </c>
      <c r="I59" s="22">
        <f>VLOOKUP($A59,'שופרסל אקספרס'!$B$3:$BW$85,23,FALSE)</f>
        <v>2.9</v>
      </c>
      <c r="J59" s="22">
        <f>VLOOKUP($A59,'שופרסל אקספרס'!$B$3:$BW$85,37,FALSE)</f>
        <v>2.9</v>
      </c>
      <c r="K59" s="22">
        <f>VLOOKUP($A59,'שופרסל אקספרס'!$B$3:$BW$85,51,FALSE)</f>
        <v>2.9</v>
      </c>
      <c r="L59" s="22">
        <f>VLOOKUP($A59,'שופרסל אקספרס'!$B$3:$BW$85,65,FALSE)</f>
        <v>2.9</v>
      </c>
      <c r="M59" s="22">
        <f>VLOOKUP($A59,'שופרסל אקספרס'!$B$3:$BW$85,72,FALSE)</f>
        <v>2.9</v>
      </c>
      <c r="N59" s="22">
        <f>VLOOKUP($A59,'שופרסל אקספרס'!$B$3:$BW$85,74,FALSE)</f>
        <v>2.9</v>
      </c>
      <c r="O59" s="29"/>
      <c r="P59" s="22">
        <f>VLOOKUP($A59,'שופרסל דיל'!$B$3:$BW$85,23,FALSE)</f>
        <v>1.75</v>
      </c>
      <c r="Q59" s="22">
        <f>VLOOKUP($A59,'שופרסל דיל'!$B$3:$BW$85,37,FALSE)</f>
        <v>1.75</v>
      </c>
      <c r="R59" s="22">
        <f>VLOOKUP($A59,'שופרסל דיל'!$B$3:$BW$85,51,FALSE)</f>
        <v>1.75</v>
      </c>
      <c r="S59" s="22">
        <f>VLOOKUP($A59,'שופרסל דיל'!$B$3:$BW$85,65,FALSE)</f>
        <v>1.75</v>
      </c>
      <c r="T59" s="22">
        <f>VLOOKUP($A59,'שופרסל דיל'!$B$3:$BW$85,72,FALSE)</f>
        <v>1.86</v>
      </c>
      <c r="U59" s="22">
        <f>VLOOKUP($A59,'שופרסל דיל'!$B$3:$BW$85,74,FALSE)</f>
        <v>1.86</v>
      </c>
      <c r="V59" s="22"/>
      <c r="W59" s="33">
        <f>VLOOKUP($A59,'קרפור היפר'!$B$4:$BV$85,22,FALSE)</f>
        <v>1.67</v>
      </c>
      <c r="X59" s="33">
        <f>VLOOKUP($A59,'קרפור היפר'!$B$3:$BV$85,36,FALSE)</f>
        <v>1.67</v>
      </c>
      <c r="Y59" s="33">
        <f>VLOOKUP($A59,'קרפור היפר'!$B$3:$BV$85,50,FALSE)</f>
        <v>1.75</v>
      </c>
      <c r="Z59" s="33">
        <f>VLOOKUP($A59,'קרפור היפר'!$B$3:$BV$85,64,FALSE)</f>
        <v>1.75</v>
      </c>
      <c r="AA59" s="33">
        <f>VLOOKUP($A59,'קרפור היפר'!$B$3:$BV$85,71,FALSE)</f>
        <v>1.86</v>
      </c>
      <c r="AC59" s="22">
        <f>VLOOKUP($A59,ויקטורי!$B$3:$BW$85,23,FALSE)</f>
        <v>1.8331343283582</v>
      </c>
      <c r="AD59" s="22">
        <f>VLOOKUP($A59,ויקטורי!$B$3:$BW$85,37,FALSE)</f>
        <v>1.8336363636363999</v>
      </c>
      <c r="AE59" s="22">
        <f>VLOOKUP($A59,ויקטורי!$B$3:$BW$85,51,FALSE)</f>
        <v>1.8336363636363999</v>
      </c>
      <c r="AF59" s="22">
        <f>VLOOKUP($A59,ויקטורי!$B$3:$BW$85,65,FALSE)</f>
        <v>1.8336363636363999</v>
      </c>
      <c r="AG59" s="22">
        <f>VLOOKUP($A59,ויקטורי!$B$3:$BW$85,72,FALSE)</f>
        <v>1.8336363636363999</v>
      </c>
      <c r="AI59" s="22">
        <f>VLOOKUP($A59, 'רמי לוי'!$B$3:$BW$87,23,FALSE)</f>
        <v>1.67</v>
      </c>
      <c r="AJ59" s="22">
        <f>VLOOKUP($A59, 'רמי לוי'!$B$3:$BW$87,37,FALSE)</f>
        <v>1.67</v>
      </c>
      <c r="AK59" s="22">
        <f>VLOOKUP($A59, 'רמי לוי'!$B$3:$BW$87,51,FALSE)</f>
        <v>1.67</v>
      </c>
      <c r="AL59" s="22">
        <f>VLOOKUP($A59, 'רמי לוי'!$B$3:$BW$87,65,FALSE)</f>
        <v>1.67</v>
      </c>
      <c r="AM59" s="22">
        <f>VLOOKUP($A59, 'רמי לוי'!$B$3:$BW$87,72,FALSE)</f>
        <v>1.748679245283</v>
      </c>
      <c r="AO59" s="22">
        <f>VLOOKUP($A59, יוחננוף!$B$3:$BV$87,23,FALSE)</f>
        <v>1.67</v>
      </c>
      <c r="AP59" s="22">
        <f>VLOOKUP($A59, יוחננוף!$B$3:$BV$87,37,FALSE)</f>
        <v>1.67</v>
      </c>
      <c r="AQ59" s="22">
        <f>VLOOKUP($A59, יוחננוף!$B$3:$BV$87,51,FALSE)</f>
        <v>1.7875000000000001</v>
      </c>
      <c r="AR59" s="22">
        <f>VLOOKUP($A59, יוחננוף!$B$3:$BV$87,65,FALSE)</f>
        <v>1.75</v>
      </c>
      <c r="AS59" s="22">
        <f>VLOOKUP($A59, יוחננוף!$B$3:$BV$87,72,FALSE)</f>
        <v>1.88</v>
      </c>
    </row>
    <row r="60" spans="1:45" x14ac:dyDescent="0.3">
      <c r="A60" s="1" t="s">
        <v>63</v>
      </c>
      <c r="B60" s="5">
        <v>7290005287206</v>
      </c>
      <c r="C60" s="22">
        <f>VLOOKUP($A60,'חצי חינם'!$B$3:$BW$85,23,FALSE)</f>
        <v>22.9</v>
      </c>
      <c r="D60" s="22">
        <f>VLOOKUP($A60,'חצי חינם'!$B$3:$BW$85,37,FALSE)</f>
        <v>22.9</v>
      </c>
      <c r="E60" s="22">
        <f>VLOOKUP($A60,'חצי חינם'!$B$3:$BW$85,51,FALSE)</f>
        <v>22.9</v>
      </c>
      <c r="F60" s="22">
        <f>VLOOKUP($A60,'חצי חינם'!$B$3:$BW$85,65,FALSE)</f>
        <v>22.9</v>
      </c>
      <c r="G60" s="22">
        <f>VLOOKUP($A60,'חצי חינם'!$B$3:$BW$85,72,FALSE)</f>
        <v>23.76</v>
      </c>
      <c r="I60" s="22">
        <f>VLOOKUP($A60,'שופרסל אקספרס'!$B$3:$BW$85,23,FALSE)</f>
        <v>25.9</v>
      </c>
      <c r="J60" s="22">
        <f>VLOOKUP($A60,'שופרסל אקספרס'!$B$3:$BW$85,37,FALSE)</f>
        <v>25.9</v>
      </c>
      <c r="K60" s="22">
        <f>VLOOKUP($A60,'שופרסל אקספרס'!$B$3:$BW$85,51,FALSE)</f>
        <v>25.9</v>
      </c>
      <c r="L60" s="22">
        <f>VLOOKUP($A60,'שופרסל אקספרס'!$B$3:$BW$85,65,FALSE)</f>
        <v>25.9</v>
      </c>
      <c r="M60" s="22">
        <f>VLOOKUP($A60,'שופרסל אקספרס'!$B$3:$BW$85,72,FALSE)</f>
        <v>26.11</v>
      </c>
      <c r="N60" s="22">
        <f>VLOOKUP($A60,'שופרסל אקספרס'!$B$3:$BW$85,74,FALSE)</f>
        <v>26.53</v>
      </c>
      <c r="O60" s="29"/>
      <c r="P60" s="22">
        <f>VLOOKUP($A60,'שופרסל דיל'!$B$3:$BW$85,23,FALSE)</f>
        <v>24.9</v>
      </c>
      <c r="Q60" s="22">
        <f>VLOOKUP($A60,'שופרסל דיל'!$B$3:$BW$85,37,FALSE)</f>
        <v>24.9</v>
      </c>
      <c r="R60" s="22">
        <f>VLOOKUP($A60,'שופרסל דיל'!$B$3:$BW$85,51,FALSE)</f>
        <v>24.9</v>
      </c>
      <c r="S60" s="22">
        <f>VLOOKUP($A60,'שופרסל דיל'!$B$3:$BW$85,65,FALSE)</f>
        <v>23</v>
      </c>
      <c r="T60" s="22">
        <f>VLOOKUP($A60,'שופרסל דיל'!$B$3:$BW$85,72,FALSE)</f>
        <v>23</v>
      </c>
      <c r="U60" s="22">
        <f>VLOOKUP($A60,'שופרסל דיל'!$B$3:$BW$85,74,FALSE)</f>
        <v>25.56</v>
      </c>
      <c r="V60" s="22"/>
      <c r="W60" s="33">
        <f>VLOOKUP($A60,'קרפור היפר'!$B$4:$BV$85,22,FALSE)</f>
        <v>22.9</v>
      </c>
      <c r="X60" s="33">
        <f>VLOOKUP($A60,'קרפור היפר'!$B$3:$BV$85,36,FALSE)</f>
        <v>22.9</v>
      </c>
      <c r="Y60" s="33">
        <f>VLOOKUP($A60,'קרפור היפר'!$B$3:$BV$85,50,FALSE)</f>
        <v>23.95</v>
      </c>
      <c r="Z60" s="33">
        <f>VLOOKUP($A60,'קרפור היפר'!$B$3:$BV$85,64,FALSE)</f>
        <v>22.9</v>
      </c>
      <c r="AA60" s="33">
        <f>VLOOKUP($A60,'קרפור היפר'!$B$3:$BV$85,71,FALSE)</f>
        <v>25.9</v>
      </c>
      <c r="AC60" s="22">
        <f>VLOOKUP($A60,ויקטורי!$B$3:$BW$85,23,FALSE)</f>
        <v>25.034461538462001</v>
      </c>
      <c r="AD60" s="22">
        <f>VLOOKUP($A60,ויקטורי!$B$3:$BW$85,37,FALSE)</f>
        <v>22.819104477612001</v>
      </c>
      <c r="AE60" s="22">
        <f>VLOOKUP($A60,ויקטורי!$B$3:$BW$85,51,FALSE)</f>
        <v>23.14</v>
      </c>
      <c r="AF60" s="22">
        <f>VLOOKUP($A60,ויקטורי!$B$3:$BW$85,65,FALSE)</f>
        <v>25.624375000000001</v>
      </c>
      <c r="AG60" s="22">
        <f>VLOOKUP($A60,ויקטורי!$B$3:$BW$85,72,FALSE)</f>
        <v>25.916562500000001</v>
      </c>
      <c r="AI60" s="22">
        <f>VLOOKUP($A60, 'רמי לוי'!$B$3:$BW$87,23,FALSE)</f>
        <v>22.9</v>
      </c>
      <c r="AJ60" s="22">
        <f>VLOOKUP($A60, 'רמי לוי'!$B$3:$BW$87,37,FALSE)</f>
        <v>22.9</v>
      </c>
      <c r="AK60" s="22">
        <f>VLOOKUP($A60, 'רמי לוי'!$B$3:$BW$87,51,FALSE)</f>
        <v>22.9</v>
      </c>
      <c r="AL60" s="22">
        <f>VLOOKUP($A60, 'רמי לוי'!$B$3:$BW$87,65,FALSE)</f>
        <v>22.9</v>
      </c>
      <c r="AM60" s="22">
        <f>VLOOKUP($A60, 'רמי לוי'!$B$3:$BW$87,72,FALSE)</f>
        <v>25.07</v>
      </c>
      <c r="AO60" s="22">
        <f>VLOOKUP($A60, יוחננוף!$B$3:$BV$87,23,FALSE)</f>
        <v>23.28380952381</v>
      </c>
      <c r="AP60" s="22">
        <f>VLOOKUP($A60, יוחננוף!$B$3:$BV$87,37,FALSE)</f>
        <v>23.28380952381</v>
      </c>
      <c r="AQ60" s="22">
        <f>VLOOKUP($A60, יוחננוף!$B$3:$BV$87,51,FALSE)</f>
        <v>23.24</v>
      </c>
      <c r="AR60" s="22">
        <f>VLOOKUP($A60, יוחננוף!$B$3:$BV$87,65,FALSE)</f>
        <v>23.24</v>
      </c>
      <c r="AS60" s="22">
        <f>VLOOKUP($A60, יוחננוף!$B$3:$BV$87,72,FALSE)</f>
        <v>25.9</v>
      </c>
    </row>
    <row r="61" spans="1:45" x14ac:dyDescent="0.3">
      <c r="A61" s="1" t="s">
        <v>64</v>
      </c>
      <c r="B61" s="5">
        <v>7290010429554</v>
      </c>
      <c r="C61" s="22">
        <f>VLOOKUP($A61,'חצי חינם'!$B$3:$BW$85,23,FALSE)</f>
        <v>36</v>
      </c>
      <c r="D61" s="22">
        <f>VLOOKUP($A61,'חצי חינם'!$B$3:$BW$85,37,FALSE)</f>
        <v>29.9</v>
      </c>
      <c r="E61" s="22">
        <f>VLOOKUP($A61,'חצי חינם'!$B$3:$BW$85,51,FALSE)</f>
        <v>32.9</v>
      </c>
      <c r="F61" s="22">
        <f>VLOOKUP($A61,'חצי חינם'!$B$3:$BW$85,65,FALSE)</f>
        <v>36</v>
      </c>
      <c r="G61" s="22">
        <f>VLOOKUP($A61,'חצי חינם'!$B$3:$BW$85,72,FALSE)</f>
        <v>36</v>
      </c>
      <c r="I61" s="22">
        <f>VLOOKUP($A61,'שופרסל אקספרס'!$B$3:$BW$85,23,FALSE)</f>
        <v>40.200000000000003</v>
      </c>
      <c r="J61" s="22">
        <f>VLOOKUP($A61,'שופרסל אקספרס'!$B$3:$BW$85,37,FALSE)</f>
        <v>40.200000000000003</v>
      </c>
      <c r="K61" s="22">
        <f>VLOOKUP($A61,'שופרסל אקספרס'!$B$3:$BW$85,51,FALSE)</f>
        <v>40.200000000000003</v>
      </c>
      <c r="L61" s="22">
        <f>VLOOKUP($A61,'שופרסל אקספרס'!$B$3:$BW$85,65,FALSE)</f>
        <v>40.200000000000003</v>
      </c>
      <c r="M61" s="22">
        <f>VLOOKUP($A61,'שופרסל אקספרס'!$B$3:$BW$85,72,FALSE)</f>
        <v>40.200000000000003</v>
      </c>
      <c r="N61" s="22">
        <f>VLOOKUP($A61,'שופרסל אקספרס'!$B$3:$BW$85,74,FALSE)</f>
        <v>40.200000000000003</v>
      </c>
      <c r="O61" s="29"/>
      <c r="P61" s="22">
        <f>VLOOKUP($A61,'שופרסל דיל'!$B$3:$BW$85,23,FALSE)</f>
        <v>32</v>
      </c>
      <c r="Q61" s="22">
        <f>VLOOKUP($A61,'שופרסל דיל'!$B$3:$BW$85,37,FALSE)</f>
        <v>32</v>
      </c>
      <c r="R61" s="22">
        <f>VLOOKUP($A61,'שופרסל דיל'!$B$3:$BW$85,51,FALSE)</f>
        <v>32</v>
      </c>
      <c r="S61" s="22">
        <f>VLOOKUP($A61,'שופרסל דיל'!$B$3:$BW$85,65,FALSE)</f>
        <v>32</v>
      </c>
      <c r="T61" s="22">
        <f>VLOOKUP($A61,'שופרסל דיל'!$B$3:$BW$85,72,FALSE)</f>
        <v>32</v>
      </c>
      <c r="U61" s="22">
        <f>VLOOKUP($A61,'שופרסל דיל'!$B$3:$BW$85,74,FALSE)</f>
        <v>32</v>
      </c>
      <c r="V61" s="22"/>
      <c r="W61" s="33" t="e">
        <f>VLOOKUP($A61,'קרפור היפר'!$B$4:$BV$85,22,FALSE)</f>
        <v>#N/A</v>
      </c>
      <c r="X61" s="33" t="e">
        <f>VLOOKUP($A61,'קרפור היפר'!$B$3:$BV$85,36,FALSE)</f>
        <v>#N/A</v>
      </c>
      <c r="Y61" s="33" t="e">
        <f>VLOOKUP($A61,'קרפור היפר'!$B$3:$BV$85,50,FALSE)</f>
        <v>#N/A</v>
      </c>
      <c r="Z61" s="33" t="e">
        <f>VLOOKUP($A61,'קרפור היפר'!$B$3:$BV$85,64,FALSE)</f>
        <v>#N/A</v>
      </c>
      <c r="AA61" s="33" t="e">
        <f>VLOOKUP($A61,'קרפור היפר'!$B$3:$BV$85,71,FALSE)</f>
        <v>#N/A</v>
      </c>
      <c r="AC61" s="22">
        <f>VLOOKUP($A61,ויקטורי!$B$3:$BW$85,23,FALSE)</f>
        <v>31.998358208955</v>
      </c>
      <c r="AD61" s="22">
        <f>VLOOKUP($A61,ויקטורי!$B$3:$BW$85,37,FALSE)</f>
        <v>35.421250000000001</v>
      </c>
      <c r="AE61" s="22">
        <f>VLOOKUP($A61,ויקטורי!$B$3:$BW$85,51,FALSE)</f>
        <v>35.498148148147997</v>
      </c>
      <c r="AF61" s="22">
        <f>VLOOKUP($A61,ויקטורי!$B$3:$BW$85,65,FALSE)</f>
        <v>35.39</v>
      </c>
      <c r="AG61" s="22">
        <f>VLOOKUP($A61,ויקטורי!$B$3:$BW$85,72,FALSE)</f>
        <v>35.152222222222001</v>
      </c>
      <c r="AI61" s="22">
        <f>VLOOKUP($A61, 'רמי לוי'!$B$3:$BW$87,23,FALSE)</f>
        <v>32.9</v>
      </c>
      <c r="AJ61" s="22">
        <f>VLOOKUP($A61, 'רמי לוי'!$B$3:$BW$87,37,FALSE)</f>
        <v>29.9</v>
      </c>
      <c r="AK61" s="22">
        <f>VLOOKUP($A61, 'רמי לוי'!$B$3:$BW$87,51,FALSE)</f>
        <v>29.9</v>
      </c>
      <c r="AL61" s="22">
        <f>VLOOKUP($A61, 'רמי לוי'!$B$3:$BW$87,65,FALSE)</f>
        <v>29.9</v>
      </c>
      <c r="AM61" s="22">
        <f>VLOOKUP($A61, 'רמי לוי'!$B$3:$BW$87,72,FALSE)</f>
        <v>32.9</v>
      </c>
      <c r="AO61" s="22">
        <f>VLOOKUP($A61, יוחננוף!$B$3:$BV$87,23,FALSE)</f>
        <v>32.9</v>
      </c>
      <c r="AP61" s="22">
        <f>VLOOKUP($A61, יוחננוף!$B$3:$BV$87,37,FALSE)</f>
        <v>30</v>
      </c>
      <c r="AQ61" s="22">
        <f>VLOOKUP($A61, יוחננוף!$B$3:$BV$87,51,FALSE)</f>
        <v>32.9</v>
      </c>
      <c r="AR61" s="22">
        <f>VLOOKUP($A61, יוחננוף!$B$3:$BV$87,65,FALSE)</f>
        <v>32.9</v>
      </c>
      <c r="AS61" s="22">
        <f>VLOOKUP($A61, יוחננוף!$B$3:$BV$87,72,FALSE)</f>
        <v>32.9</v>
      </c>
    </row>
    <row r="62" spans="1:45" x14ac:dyDescent="0.3">
      <c r="A62" s="1" t="s">
        <v>65</v>
      </c>
      <c r="B62" s="5">
        <v>7290000416021</v>
      </c>
      <c r="C62" s="22">
        <f>VLOOKUP($A62,'חצי חינם'!$B$3:$BW$85,23,FALSE)</f>
        <v>9.9</v>
      </c>
      <c r="D62" s="22">
        <f>VLOOKUP($A62,'חצי חינם'!$B$3:$BW$85,37,FALSE)</f>
        <v>9.9</v>
      </c>
      <c r="E62" s="22">
        <f>VLOOKUP($A62,'חצי חינם'!$B$3:$BW$85,51,FALSE)</f>
        <v>9.9</v>
      </c>
      <c r="F62" s="22">
        <f>VLOOKUP($A62,'חצי חינם'!$B$3:$BW$85,65,FALSE)</f>
        <v>9.9</v>
      </c>
      <c r="G62" s="22">
        <f>VLOOKUP($A62,'חצי חינם'!$B$3:$BW$85,72,FALSE)</f>
        <v>13.9</v>
      </c>
      <c r="I62" s="22">
        <f>VLOOKUP($A62,'שופרסל אקספרס'!$B$3:$BW$85,23,FALSE)</f>
        <v>14.9</v>
      </c>
      <c r="J62" s="22">
        <f>VLOOKUP($A62,'שופרסל אקספרס'!$B$3:$BW$85,37,FALSE)</f>
        <v>14.9</v>
      </c>
      <c r="K62" s="22">
        <f>VLOOKUP($A62,'שופרסל אקספרס'!$B$3:$BW$85,51,FALSE)</f>
        <v>14.9</v>
      </c>
      <c r="L62" s="22">
        <f>VLOOKUP($A62,'שופרסל אקספרס'!$B$3:$BW$85,65,FALSE)</f>
        <v>14.9</v>
      </c>
      <c r="M62" s="22">
        <f>VLOOKUP($A62,'שופרסל אקספרס'!$B$3:$BW$85,72,FALSE)</f>
        <v>14.9</v>
      </c>
      <c r="N62" s="22">
        <f>VLOOKUP($A62,'שופרסל אקספרס'!$B$3:$BW$85,74,FALSE)</f>
        <v>14.9</v>
      </c>
      <c r="O62" s="29"/>
      <c r="P62" s="22">
        <f>VLOOKUP($A62,'שופרסל דיל'!$B$3:$BW$85,23,FALSE)</f>
        <v>12.8</v>
      </c>
      <c r="Q62" s="22">
        <f>VLOOKUP($A62,'שופרסל דיל'!$B$3:$BW$85,37,FALSE)</f>
        <v>13.9</v>
      </c>
      <c r="R62" s="22">
        <f>VLOOKUP($A62,'שופרסל דיל'!$B$3:$BW$85,51,FALSE)</f>
        <v>13.9</v>
      </c>
      <c r="S62" s="22">
        <f>VLOOKUP($A62,'שופרסל דיל'!$B$3:$BW$85,65,FALSE)</f>
        <v>13.9</v>
      </c>
      <c r="T62" s="22">
        <f>VLOOKUP($A62,'שופרסל דיל'!$B$3:$BW$85,72,FALSE)</f>
        <v>13.9</v>
      </c>
      <c r="U62" s="22">
        <f>VLOOKUP($A62,'שופרסל דיל'!$B$3:$BW$85,74,FALSE)</f>
        <v>13.9</v>
      </c>
      <c r="V62" s="22"/>
      <c r="W62" s="33">
        <f>VLOOKUP($A62,'קרפור היפר'!$B$4:$BV$85,22,FALSE)</f>
        <v>10</v>
      </c>
      <c r="X62" s="33">
        <f>VLOOKUP($A62,'קרפור היפר'!$B$3:$BV$85,36,FALSE)</f>
        <v>10</v>
      </c>
      <c r="Y62" s="33">
        <f>VLOOKUP($A62,'קרפור היפר'!$B$3:$BV$85,50,FALSE)</f>
        <v>10</v>
      </c>
      <c r="Z62" s="33">
        <f>VLOOKUP($A62,'קרפור היפר'!$B$3:$BV$85,64,FALSE)</f>
        <v>10</v>
      </c>
      <c r="AA62" s="33">
        <f>VLOOKUP($A62,'קרפור היפר'!$B$3:$BV$85,71,FALSE)</f>
        <v>11.9</v>
      </c>
      <c r="AC62" s="22">
        <f>VLOOKUP($A62,ויקטורי!$B$3:$BW$85,23,FALSE)</f>
        <v>12.752153846154</v>
      </c>
      <c r="AD62" s="22">
        <f>VLOOKUP($A62,ויקטורי!$B$3:$BW$85,37,FALSE)</f>
        <v>11.476268656716</v>
      </c>
      <c r="AE62" s="22">
        <f>VLOOKUP($A62,ויקטורי!$B$3:$BW$85,51,FALSE)</f>
        <v>12.773846153846</v>
      </c>
      <c r="AF62" s="22">
        <f>VLOOKUP($A62,ויקטורי!$B$3:$BW$85,65,FALSE)</f>
        <v>12.751746031746</v>
      </c>
      <c r="AG62" s="22">
        <f>VLOOKUP($A62,ויקטורי!$B$3:$BW$85,72,FALSE)</f>
        <v>12.773846153846</v>
      </c>
      <c r="AI62" s="22">
        <f>VLOOKUP($A62, 'רמי לוי'!$B$3:$BW$87,23,FALSE)</f>
        <v>9.9</v>
      </c>
      <c r="AJ62" s="22">
        <f>VLOOKUP($A62, 'רמי לוי'!$B$3:$BW$87,37,FALSE)</f>
        <v>9.9</v>
      </c>
      <c r="AK62" s="22">
        <f>VLOOKUP($A62, 'רמי לוי'!$B$3:$BW$87,51,FALSE)</f>
        <v>9.9</v>
      </c>
      <c r="AL62" s="22">
        <f>VLOOKUP($A62, 'רמי לוי'!$B$3:$BW$87,65,FALSE)</f>
        <v>9.9358490566038</v>
      </c>
      <c r="AM62" s="22">
        <f>VLOOKUP($A62, 'רמי לוי'!$B$3:$BW$87,72,FALSE)</f>
        <v>11.8</v>
      </c>
      <c r="AO62" s="22">
        <f>VLOOKUP($A62, יוחננוף!$B$3:$BV$87,23,FALSE)</f>
        <v>10</v>
      </c>
      <c r="AP62" s="22">
        <f>VLOOKUP($A62, יוחננוף!$B$3:$BV$87,37,FALSE)</f>
        <v>10</v>
      </c>
      <c r="AQ62" s="22">
        <f>VLOOKUP($A62, יוחננוף!$B$3:$BV$87,51,FALSE)</f>
        <v>10</v>
      </c>
      <c r="AR62" s="22">
        <f>VLOOKUP($A62, יוחננוף!$B$3:$BV$87,65,FALSE)</f>
        <v>10</v>
      </c>
      <c r="AS62" s="22">
        <f>VLOOKUP($A62, יוחננוף!$B$3:$BV$87,72,FALSE)</f>
        <v>12.33</v>
      </c>
    </row>
    <row r="63" spans="1:45" x14ac:dyDescent="0.3">
      <c r="A63" s="1" t="s">
        <v>66</v>
      </c>
      <c r="B63" s="5">
        <v>7622300617820</v>
      </c>
      <c r="C63" s="22">
        <f>VLOOKUP($A63,'חצי חינם'!$B$3:$BW$85,23,FALSE)</f>
        <v>6.5</v>
      </c>
      <c r="D63" s="22">
        <f>VLOOKUP($A63,'חצי חינם'!$B$3:$BW$85,37,FALSE)</f>
        <v>6.5</v>
      </c>
      <c r="E63" s="22">
        <f>VLOOKUP($A63,'חצי חינם'!$B$3:$BW$85,51,FALSE)</f>
        <v>6.5</v>
      </c>
      <c r="F63" s="22">
        <f>VLOOKUP($A63,'חצי חינם'!$B$3:$BW$85,65,FALSE)</f>
        <v>6.5</v>
      </c>
      <c r="G63" s="22">
        <f>VLOOKUP($A63,'חצי חינם'!$B$3:$BW$85,72,FALSE)</f>
        <v>7.9</v>
      </c>
      <c r="I63" s="22">
        <f>VLOOKUP($A63,'שופרסל אקספרס'!$B$3:$BW$85,23,FALSE)</f>
        <v>8.9</v>
      </c>
      <c r="J63" s="22">
        <f>VLOOKUP($A63,'שופרסל אקספרס'!$B$3:$BW$85,37,FALSE)</f>
        <v>8.9</v>
      </c>
      <c r="K63" s="22">
        <f>VLOOKUP($A63,'שופרסל אקספרס'!$B$3:$BW$85,51,FALSE)</f>
        <v>8.9</v>
      </c>
      <c r="L63" s="22">
        <f>VLOOKUP($A63,'שופרסל אקספרס'!$B$3:$BW$85,65,FALSE)</f>
        <v>8.9</v>
      </c>
      <c r="M63" s="22">
        <f>VLOOKUP($A63,'שופרסל אקספרס'!$B$3:$BW$85,72,FALSE)</f>
        <v>8.9</v>
      </c>
      <c r="N63" s="22">
        <f>VLOOKUP($A63,'שופרסל אקספרס'!$B$3:$BW$85,74,FALSE)</f>
        <v>8.9</v>
      </c>
      <c r="O63" s="29"/>
      <c r="P63" s="22">
        <f>VLOOKUP($A63,'שופרסל דיל'!$B$3:$BW$85,23,FALSE)</f>
        <v>7.25</v>
      </c>
      <c r="Q63" s="22">
        <f>VLOOKUP($A63,'שופרסל דיל'!$B$3:$BW$85,37,FALSE)</f>
        <v>7.25</v>
      </c>
      <c r="R63" s="22">
        <f>VLOOKUP($A63,'שופרסל דיל'!$B$3:$BW$85,51,FALSE)</f>
        <v>6.67</v>
      </c>
      <c r="S63" s="22">
        <f>VLOOKUP($A63,'שופרסל דיל'!$B$3:$BW$85,65,FALSE)</f>
        <v>6.67</v>
      </c>
      <c r="T63" s="22">
        <f>VLOOKUP($A63,'שופרסל דיל'!$B$3:$BW$85,72,FALSE)</f>
        <v>6</v>
      </c>
      <c r="U63" s="22">
        <f>VLOOKUP($A63,'שופרסל דיל'!$B$3:$BW$85,74,FALSE)</f>
        <v>6</v>
      </c>
      <c r="V63" s="22"/>
      <c r="W63" s="33">
        <f>VLOOKUP($A63,'קרפור היפר'!$B$4:$BV$85,22,FALSE)</f>
        <v>6.9</v>
      </c>
      <c r="X63" s="33">
        <f>VLOOKUP($A63,'קרפור היפר'!$B$3:$BV$85,36,FALSE)</f>
        <v>6.9</v>
      </c>
      <c r="Y63" s="33">
        <f>VLOOKUP($A63,'קרפור היפר'!$B$3:$BV$85,50,FALSE)</f>
        <v>6.9</v>
      </c>
      <c r="Z63" s="33">
        <f>VLOOKUP($A63,'קרפור היפר'!$B$3:$BV$85,64,FALSE)</f>
        <v>6.9</v>
      </c>
      <c r="AA63" s="33">
        <f>VLOOKUP($A63,'קרפור היפר'!$B$3:$BV$85,71,FALSE)</f>
        <v>6.9</v>
      </c>
      <c r="AC63" s="22">
        <f>VLOOKUP($A63,ויקטורי!$B$3:$BW$85,23,FALSE)</f>
        <v>6.7258730158729998</v>
      </c>
      <c r="AD63" s="22">
        <f>VLOOKUP($A63,ויקטורי!$B$3:$BW$85,37,FALSE)</f>
        <v>6.8096874999999999</v>
      </c>
      <c r="AE63" s="22">
        <f>VLOOKUP($A63,ויקטורי!$B$3:$BW$85,51,FALSE)</f>
        <v>6.7686666666667001</v>
      </c>
      <c r="AF63" s="22">
        <f>VLOOKUP($A63,ויקטורי!$B$3:$BW$85,65,FALSE)</f>
        <v>6.8119047619047999</v>
      </c>
      <c r="AG63" s="22">
        <f>VLOOKUP($A63,ויקטורי!$B$3:$BW$85,72,FALSE)</f>
        <v>7.0895522388060002</v>
      </c>
      <c r="AI63" s="22">
        <f>VLOOKUP($A63, 'רמי לוי'!$B$3:$BW$87,23,FALSE)</f>
        <v>6.04</v>
      </c>
      <c r="AJ63" s="22">
        <f>VLOOKUP($A63, 'רמי לוי'!$B$3:$BW$87,37,FALSE)</f>
        <v>6</v>
      </c>
      <c r="AK63" s="22">
        <f>VLOOKUP($A63, 'רמי לוי'!$B$3:$BW$87,51,FALSE)</f>
        <v>6</v>
      </c>
      <c r="AL63" s="22">
        <f>VLOOKUP($A63, 'רמי לוי'!$B$3:$BW$87,65,FALSE)</f>
        <v>6</v>
      </c>
      <c r="AM63" s="22">
        <f>VLOOKUP($A63, 'רמי לוי'!$B$3:$BW$87,72,FALSE)</f>
        <v>6</v>
      </c>
      <c r="AO63" s="22">
        <f>VLOOKUP($A63, יוחננוף!$B$3:$BV$87,23,FALSE)</f>
        <v>6</v>
      </c>
      <c r="AP63" s="22">
        <f>VLOOKUP($A63, יוחננוף!$B$3:$BV$87,37,FALSE)</f>
        <v>6</v>
      </c>
      <c r="AQ63" s="22">
        <f>VLOOKUP($A63, יוחננוף!$B$3:$BV$87,51,FALSE)</f>
        <v>6</v>
      </c>
      <c r="AR63" s="22">
        <f>VLOOKUP($A63, יוחננוף!$B$3:$BV$87,65,FALSE)</f>
        <v>6</v>
      </c>
      <c r="AS63" s="22">
        <f>VLOOKUP($A63, יוחננוף!$B$3:$BV$87,72,FALSE)</f>
        <v>6.9</v>
      </c>
    </row>
    <row r="64" spans="1:45" x14ac:dyDescent="0.3">
      <c r="A64" s="1" t="s">
        <v>67</v>
      </c>
      <c r="B64" s="5">
        <v>7622201801809</v>
      </c>
      <c r="C64" s="22">
        <f>VLOOKUP($A64,'חצי חינם'!$B$3:$BW$85,23,FALSE)</f>
        <v>6.5</v>
      </c>
      <c r="D64" s="22">
        <f>VLOOKUP($A64,'חצי חינם'!$B$3:$BW$85,37,FALSE)</f>
        <v>6.5</v>
      </c>
      <c r="E64" s="22">
        <f>VLOOKUP($A64,'חצי חינם'!$B$3:$BW$85,51,FALSE)</f>
        <v>6.5</v>
      </c>
      <c r="F64" s="22">
        <f>VLOOKUP($A64,'חצי חינם'!$B$3:$BW$85,65,FALSE)</f>
        <v>6.5</v>
      </c>
      <c r="G64" s="22">
        <f>VLOOKUP($A64,'חצי חינם'!$B$3:$BW$85,72,FALSE)</f>
        <v>7.9</v>
      </c>
      <c r="I64" s="22">
        <f>VLOOKUP($A64,'שופרסל אקספרס'!$B$3:$BW$85,23,FALSE)</f>
        <v>8.9</v>
      </c>
      <c r="J64" s="22">
        <f>VLOOKUP($A64,'שופרסל אקספרס'!$B$3:$BW$85,37,FALSE)</f>
        <v>8.9</v>
      </c>
      <c r="K64" s="22">
        <f>VLOOKUP($A64,'שופרסל אקספרס'!$B$3:$BW$85,51,FALSE)</f>
        <v>8.9</v>
      </c>
      <c r="L64" s="22">
        <f>VLOOKUP($A64,'שופרסל אקספרס'!$B$3:$BW$85,65,FALSE)</f>
        <v>8.9</v>
      </c>
      <c r="M64" s="22">
        <f>VLOOKUP($A64,'שופרסל אקספרס'!$B$3:$BW$85,72,FALSE)</f>
        <v>8.9</v>
      </c>
      <c r="N64" s="22">
        <f>VLOOKUP($A64,'שופרסל אקספרס'!$B$3:$BW$85,74,FALSE)</f>
        <v>8.9</v>
      </c>
      <c r="O64" s="29"/>
      <c r="P64" s="22">
        <f>VLOOKUP($A64,'שופרסל דיל'!$B$3:$BW$85,23,FALSE)</f>
        <v>7.25</v>
      </c>
      <c r="Q64" s="22">
        <f>VLOOKUP($A64,'שופרסל דיל'!$B$3:$BW$85,37,FALSE)</f>
        <v>7.25</v>
      </c>
      <c r="R64" s="22">
        <f>VLOOKUP($A64,'שופרסל דיל'!$B$3:$BW$85,51,FALSE)</f>
        <v>6.67</v>
      </c>
      <c r="S64" s="22">
        <f>VLOOKUP($A64,'שופרסל דיל'!$B$3:$BW$85,65,FALSE)</f>
        <v>6.67</v>
      </c>
      <c r="T64" s="22">
        <f>VLOOKUP($A64,'שופרסל דיל'!$B$3:$BW$85,72,FALSE)</f>
        <v>6</v>
      </c>
      <c r="U64" s="22">
        <f>VLOOKUP($A64,'שופרסל דיל'!$B$3:$BW$85,74,FALSE)</f>
        <v>6</v>
      </c>
      <c r="V64" s="22"/>
      <c r="W64" s="33">
        <f>VLOOKUP($A64,'קרפור היפר'!$B$4:$BV$85,22,FALSE)</f>
        <v>6.9</v>
      </c>
      <c r="X64" s="33">
        <f>VLOOKUP($A64,'קרפור היפר'!$B$3:$BV$85,36,FALSE)</f>
        <v>6.9</v>
      </c>
      <c r="Y64" s="33">
        <f>VLOOKUP($A64,'קרפור היפר'!$B$3:$BV$85,50,FALSE)</f>
        <v>6.9</v>
      </c>
      <c r="Z64" s="33">
        <f>VLOOKUP($A64,'קרפור היפר'!$B$3:$BV$85,64,FALSE)</f>
        <v>6.9</v>
      </c>
      <c r="AA64" s="33">
        <f>VLOOKUP($A64,'קרפור היפר'!$B$3:$BV$85,71,FALSE)</f>
        <v>6.9</v>
      </c>
      <c r="AC64" s="22">
        <f>VLOOKUP($A64,ויקטורי!$B$3:$BW$85,23,FALSE)</f>
        <v>6.8340624999999999</v>
      </c>
      <c r="AD64" s="22">
        <f>VLOOKUP($A64,ויקטורי!$B$3:$BW$85,37,FALSE)</f>
        <v>6.774375</v>
      </c>
      <c r="AE64" s="22">
        <f>VLOOKUP($A64,ויקטורי!$B$3:$BW$85,51,FALSE)</f>
        <v>6.7921311475410002</v>
      </c>
      <c r="AF64" s="22">
        <f>VLOOKUP($A64,ויקטורי!$B$3:$BW$85,65,FALSE)</f>
        <v>6.7933333333333001</v>
      </c>
      <c r="AG64" s="22">
        <f>VLOOKUP($A64,ויקטורי!$B$3:$BW$85,72,FALSE)</f>
        <v>7.0895522388060002</v>
      </c>
      <c r="AI64" s="22">
        <f>VLOOKUP($A64, 'רמי לוי'!$B$3:$BW$87,23,FALSE)</f>
        <v>6.04</v>
      </c>
      <c r="AJ64" s="22">
        <f>VLOOKUP($A64, 'רמי לוי'!$B$3:$BW$87,37,FALSE)</f>
        <v>6</v>
      </c>
      <c r="AK64" s="22">
        <f>VLOOKUP($A64, 'רמי לוי'!$B$3:$BW$87,51,FALSE)</f>
        <v>6</v>
      </c>
      <c r="AL64" s="22">
        <f>VLOOKUP($A64, 'רמי לוי'!$B$3:$BW$87,65,FALSE)</f>
        <v>6</v>
      </c>
      <c r="AM64" s="22">
        <f>VLOOKUP($A64, 'רמי לוי'!$B$3:$BW$87,72,FALSE)</f>
        <v>6</v>
      </c>
      <c r="AO64" s="22">
        <f>VLOOKUP($A64, יוחננוף!$B$3:$BV$87,23,FALSE)</f>
        <v>6</v>
      </c>
      <c r="AP64" s="22">
        <f>VLOOKUP($A64, יוחננוף!$B$3:$BV$87,37,FALSE)</f>
        <v>6</v>
      </c>
      <c r="AQ64" s="22">
        <f>VLOOKUP($A64, יוחננוף!$B$3:$BV$87,51,FALSE)</f>
        <v>6</v>
      </c>
      <c r="AR64" s="22">
        <f>VLOOKUP($A64, יוחננוף!$B$3:$BV$87,65,FALSE)</f>
        <v>6</v>
      </c>
      <c r="AS64" s="22">
        <f>VLOOKUP($A64, יוחננוף!$B$3:$BV$87,72,FALSE)</f>
        <v>6.9</v>
      </c>
    </row>
    <row r="65" spans="1:45" x14ac:dyDescent="0.3">
      <c r="A65" s="1" t="s">
        <v>68</v>
      </c>
      <c r="B65" s="5">
        <v>7290005201882</v>
      </c>
      <c r="C65" s="22">
        <f>VLOOKUP($A65,'חצי חינם'!$B$3:$BW$85,23,FALSE)</f>
        <v>14.9</v>
      </c>
      <c r="D65" s="22">
        <f>VLOOKUP($A65,'חצי חינם'!$B$3:$BW$85,37,FALSE)</f>
        <v>11.9</v>
      </c>
      <c r="E65" s="22">
        <f>VLOOKUP($A65,'חצי חינם'!$B$3:$BW$85,51,FALSE)</f>
        <v>11.9</v>
      </c>
      <c r="F65" s="22">
        <f>VLOOKUP($A65,'חצי חינם'!$B$3:$BW$85,65,FALSE)</f>
        <v>14.9</v>
      </c>
      <c r="G65" s="22">
        <f>VLOOKUP($A65,'חצי חינם'!$B$3:$BW$85,72,FALSE)</f>
        <v>15.61</v>
      </c>
      <c r="I65" s="22">
        <f>VLOOKUP($A65,'שופרסל אקספרס'!$B$3:$BW$85,23,FALSE)</f>
        <v>17.899999999999999</v>
      </c>
      <c r="J65" s="22">
        <f>VLOOKUP($A65,'שופרסל אקספרס'!$B$3:$BW$85,37,FALSE)</f>
        <v>17.899999999999999</v>
      </c>
      <c r="K65" s="22">
        <f>VLOOKUP($A65,'שופרסל אקספרס'!$B$3:$BW$85,51,FALSE)</f>
        <v>17.899999999999999</v>
      </c>
      <c r="L65" s="22">
        <f>VLOOKUP($A65,'שופרסל אקספרס'!$B$3:$BW$85,65,FALSE)</f>
        <v>17.899999999999999</v>
      </c>
      <c r="M65" s="22">
        <f>VLOOKUP($A65,'שופרסל אקספרס'!$B$3:$BW$85,72,FALSE)</f>
        <v>17.899999999999999</v>
      </c>
      <c r="N65" s="22">
        <f>VLOOKUP($A65,'שופרסל אקספרס'!$B$3:$BW$85,74,FALSE)</f>
        <v>17.899999999999999</v>
      </c>
      <c r="O65" s="29"/>
      <c r="P65" s="22">
        <f>VLOOKUP($A65,'שופרסל דיל'!$B$3:$BW$85,23,FALSE)</f>
        <v>15.9</v>
      </c>
      <c r="Q65" s="22">
        <f>VLOOKUP($A65,'שופרסל דיל'!$B$3:$BW$85,37,FALSE)</f>
        <v>15.9</v>
      </c>
      <c r="R65" s="22">
        <f>VLOOKUP($A65,'שופרסל דיל'!$B$3:$BW$85,51,FALSE)</f>
        <v>15.9</v>
      </c>
      <c r="S65" s="22">
        <f>VLOOKUP($A65,'שופרסל דיל'!$B$3:$BW$85,65,FALSE)</f>
        <v>15.9</v>
      </c>
      <c r="T65" s="22">
        <f>VLOOKUP($A65,'שופרסל דיל'!$B$3:$BW$85,72,FALSE)</f>
        <v>15.9</v>
      </c>
      <c r="U65" s="22">
        <f>VLOOKUP($A65,'שופרסל דיל'!$B$3:$BW$85,74,FALSE)</f>
        <v>15.9</v>
      </c>
      <c r="V65" s="22"/>
      <c r="W65" s="33">
        <f>VLOOKUP($A65,'קרפור היפר'!$B$4:$BV$85,22,FALSE)</f>
        <v>15</v>
      </c>
      <c r="X65" s="33">
        <f>VLOOKUP($A65,'קרפור היפר'!$B$3:$BV$85,36,FALSE)</f>
        <v>15</v>
      </c>
      <c r="Y65" s="33">
        <f>VLOOKUP($A65,'קרפור היפר'!$B$3:$BV$85,50,FALSE)</f>
        <v>14.33</v>
      </c>
      <c r="Z65" s="33">
        <f>VLOOKUP($A65,'קרפור היפר'!$B$3:$BV$85,64,FALSE)</f>
        <v>14.33</v>
      </c>
      <c r="AA65" s="33">
        <f>VLOOKUP($A65,'קרפור היפר'!$B$3:$BV$85,71,FALSE)</f>
        <v>15.9</v>
      </c>
      <c r="AC65" s="22">
        <f>VLOOKUP($A65,ויקטורי!$B$3:$BW$85,23,FALSE)</f>
        <v>14.790806451612999</v>
      </c>
      <c r="AD65" s="22">
        <f>VLOOKUP($A65,ויקטורי!$B$3:$BW$85,37,FALSE)</f>
        <v>14.403050847457999</v>
      </c>
      <c r="AE65" s="22">
        <f>VLOOKUP($A65,ויקטורי!$B$3:$BW$85,51,FALSE)</f>
        <v>14.34</v>
      </c>
      <c r="AF65" s="22">
        <f>VLOOKUP($A65,ויקטורי!$B$3:$BW$85,65,FALSE)</f>
        <v>15.071071428571001</v>
      </c>
      <c r="AG65" s="22">
        <f>VLOOKUP($A65,ויקטורי!$B$3:$BW$85,72,FALSE)</f>
        <v>15.231940298507</v>
      </c>
      <c r="AI65" s="22">
        <f>VLOOKUP($A65, 'רמי לוי'!$B$3:$BW$87,23,FALSE)</f>
        <v>14.7</v>
      </c>
      <c r="AJ65" s="22">
        <f>VLOOKUP($A65, 'רמי לוי'!$B$3:$BW$87,37,FALSE)</f>
        <v>14.7</v>
      </c>
      <c r="AK65" s="22">
        <f>VLOOKUP($A65, 'רמי לוי'!$B$3:$BW$87,51,FALSE)</f>
        <v>14.7</v>
      </c>
      <c r="AL65" s="22">
        <f>VLOOKUP($A65, 'רמי לוי'!$B$3:$BW$87,65,FALSE)</f>
        <v>14.7</v>
      </c>
      <c r="AM65" s="22">
        <f>VLOOKUP($A65, 'רמי לוי'!$B$3:$BW$87,72,FALSE)</f>
        <v>14.7</v>
      </c>
      <c r="AO65" s="22">
        <f>VLOOKUP($A65, יוחננוף!$B$3:$BV$87,23,FALSE)</f>
        <v>15.19125</v>
      </c>
      <c r="AP65" s="22">
        <f>VLOOKUP($A65, יוחננוף!$B$3:$BV$87,37,FALSE)</f>
        <v>14.78</v>
      </c>
      <c r="AQ65" s="22">
        <f>VLOOKUP($A65, יוחננוף!$B$3:$BV$87,51,FALSE)</f>
        <v>14.73</v>
      </c>
      <c r="AR65" s="22">
        <f>VLOOKUP($A65, יוחננוף!$B$3:$BV$87,65,FALSE)</f>
        <v>14.67</v>
      </c>
      <c r="AS65" s="22">
        <f>VLOOKUP($A65, יוחננוף!$B$3:$BV$87,72,FALSE)</f>
        <v>15.9</v>
      </c>
    </row>
    <row r="66" spans="1:45" x14ac:dyDescent="0.3">
      <c r="A66" s="1" t="s">
        <v>69</v>
      </c>
      <c r="B66" s="5">
        <v>7290000530024</v>
      </c>
      <c r="C66" s="22">
        <f>VLOOKUP($A66,'חצי חינם'!$B$3:$BW$85,23,FALSE)</f>
        <v>60</v>
      </c>
      <c r="D66" s="22">
        <f>VLOOKUP($A66,'חצי חינם'!$B$3:$BW$85,37,FALSE)</f>
        <v>39</v>
      </c>
      <c r="E66" s="22">
        <f>VLOOKUP($A66,'חצי חינם'!$B$3:$BW$85,51,FALSE)</f>
        <v>39</v>
      </c>
      <c r="F66" s="22">
        <f>VLOOKUP($A66,'חצי חינם'!$B$3:$BW$85,65,FALSE)</f>
        <v>60</v>
      </c>
      <c r="G66" s="22">
        <f>VLOOKUP($A66,'חצי חינם'!$B$3:$BW$85,72,FALSE)</f>
        <v>60</v>
      </c>
      <c r="I66" s="22" t="e">
        <f>VLOOKUP($A66,'שופרסל אקספרס'!$B$3:$BW$85,23,FALSE)</f>
        <v>#N/A</v>
      </c>
      <c r="J66" s="22" t="e">
        <f>VLOOKUP($A66,'שופרסל אקספרס'!$B$3:$BW$85,37,FALSE)</f>
        <v>#N/A</v>
      </c>
      <c r="K66" s="22" t="e">
        <f>VLOOKUP($A66,'שופרסל אקספרס'!$B$3:$BW$85,51,FALSE)</f>
        <v>#N/A</v>
      </c>
      <c r="L66" s="22" t="e">
        <f>VLOOKUP($A66,'שופרסל אקספרס'!$B$3:$BW$85,65,FALSE)</f>
        <v>#N/A</v>
      </c>
      <c r="M66" s="22" t="e">
        <f>VLOOKUP($A66,'שופרסל אקספרס'!$B$3:$BW$85,72,FALSE)</f>
        <v>#N/A</v>
      </c>
      <c r="N66" s="22" t="e">
        <f>VLOOKUP($A66,'שופרסל אקספרס'!$B$3:$BW$85,74,FALSE)</f>
        <v>#N/A</v>
      </c>
      <c r="O66" s="29"/>
      <c r="P66" s="22">
        <f>VLOOKUP($A66,'שופרסל דיל'!$B$3:$BW$85,23,FALSE)</f>
        <v>50</v>
      </c>
      <c r="Q66" s="22">
        <f>VLOOKUP($A66,'שופרסל דיל'!$B$3:$BW$85,37,FALSE)</f>
        <v>50</v>
      </c>
      <c r="R66" s="22">
        <f>VLOOKUP($A66,'שופרסל דיל'!$B$3:$BW$85,51,FALSE)</f>
        <v>50</v>
      </c>
      <c r="S66" s="22">
        <f>VLOOKUP($A66,'שופרסל דיל'!$B$3:$BW$85,65,FALSE)</f>
        <v>50</v>
      </c>
      <c r="T66" s="22">
        <f>VLOOKUP($A66,'שופרסל דיל'!$B$3:$BW$85,72,FALSE)</f>
        <v>50</v>
      </c>
      <c r="U66" s="22">
        <f>VLOOKUP($A66,'שופרסל דיל'!$B$3:$BW$85,74,FALSE)</f>
        <v>50</v>
      </c>
      <c r="V66" s="22"/>
      <c r="W66" s="33">
        <f>VLOOKUP($A66,'קרפור היפר'!$B$4:$BV$85,22,FALSE)</f>
        <v>46.67</v>
      </c>
      <c r="X66" s="33">
        <f>VLOOKUP($A66,'קרפור היפר'!$B$3:$BV$85,36,FALSE)</f>
        <v>40</v>
      </c>
      <c r="Y66" s="33">
        <f>VLOOKUP($A66,'קרפור היפר'!$B$3:$BV$85,50,FALSE)</f>
        <v>46.67</v>
      </c>
      <c r="Z66" s="33">
        <f>VLOOKUP($A66,'קרפור היפר'!$B$3:$BV$85,64,FALSE)</f>
        <v>46.67</v>
      </c>
      <c r="AA66" s="33">
        <f>VLOOKUP($A66,'קרפור היפר'!$B$3:$BV$85,71,FALSE)</f>
        <v>46.67</v>
      </c>
      <c r="AC66" s="22">
        <f>VLOOKUP($A66,ויקטורי!$B$3:$BW$85,23,FALSE)</f>
        <v>50</v>
      </c>
      <c r="AD66" s="22">
        <f>VLOOKUP($A66,ויקטורי!$B$3:$BW$85,37,FALSE)</f>
        <v>50</v>
      </c>
      <c r="AE66" s="22">
        <f>VLOOKUP($A66,ויקטורי!$B$3:$BW$85,51,FALSE)</f>
        <v>50</v>
      </c>
      <c r="AF66" s="22">
        <f>VLOOKUP($A66,ויקטורי!$B$3:$BW$85,65,FALSE)</f>
        <v>50</v>
      </c>
      <c r="AG66" s="22">
        <f>VLOOKUP($A66,ויקטורי!$B$3:$BW$85,72,FALSE)</f>
        <v>50</v>
      </c>
      <c r="AI66" s="22">
        <f>VLOOKUP($A66, 'רמי לוי'!$B$3:$BW$87,23,FALSE)</f>
        <v>39</v>
      </c>
      <c r="AJ66" s="22">
        <f>VLOOKUP($A66, 'רמי לוי'!$B$3:$BW$87,37,FALSE)</f>
        <v>39</v>
      </c>
      <c r="AK66" s="22">
        <f>VLOOKUP($A66, 'רמי לוי'!$B$3:$BW$87,51,FALSE)</f>
        <v>39</v>
      </c>
      <c r="AL66" s="22">
        <f>VLOOKUP($A66, 'רמי לוי'!$B$3:$BW$87,65,FALSE)</f>
        <v>39</v>
      </c>
      <c r="AM66" s="22">
        <f>VLOOKUP($A66, 'רמי לוי'!$B$3:$BW$87,72,FALSE)</f>
        <v>39</v>
      </c>
      <c r="AO66" s="22">
        <f>VLOOKUP($A66, יוחננוף!$B$3:$BV$87,23,FALSE)</f>
        <v>46.851515151515002</v>
      </c>
      <c r="AP66" s="22">
        <f>VLOOKUP($A66, יוחננוף!$B$3:$BV$87,37,FALSE)</f>
        <v>46.851515151515002</v>
      </c>
      <c r="AQ66" s="22">
        <f>VLOOKUP($A66, יוחננוף!$B$3:$BV$87,51,FALSE)</f>
        <v>46.851515151515002</v>
      </c>
      <c r="AR66" s="22">
        <f>VLOOKUP($A66, יוחננוף!$B$3:$BV$87,65,FALSE)</f>
        <v>47.580624999999998</v>
      </c>
      <c r="AS66" s="22">
        <f>VLOOKUP($A66, יוחננוף!$B$3:$BV$87,72,FALSE)</f>
        <v>47.643529411765002</v>
      </c>
    </row>
    <row r="67" spans="1:45" x14ac:dyDescent="0.3">
      <c r="A67" s="1" t="s">
        <v>70</v>
      </c>
      <c r="B67" s="5">
        <v>7290000534718</v>
      </c>
      <c r="C67" s="22">
        <f>VLOOKUP($A67,'חצי חינם'!$B$3:$BW$85,23,FALSE)</f>
        <v>89</v>
      </c>
      <c r="D67" s="22">
        <f>VLOOKUP($A67,'חצי חינם'!$B$3:$BW$85,37,FALSE)</f>
        <v>72</v>
      </c>
      <c r="E67" s="22">
        <f>VLOOKUP($A67,'חצי חינם'!$B$3:$BW$85,51,FALSE)</f>
        <v>72</v>
      </c>
      <c r="F67" s="22">
        <f>VLOOKUP($A67,'חצי חינם'!$B$3:$BW$85,65,FALSE)</f>
        <v>89</v>
      </c>
      <c r="G67" s="22">
        <f>VLOOKUP($A67,'חצי חינם'!$B$3:$BW$85,72,FALSE)</f>
        <v>89</v>
      </c>
      <c r="I67" s="22" t="e">
        <f>VLOOKUP($A67,'שופרסל אקספרס'!$B$3:$BW$85,23,FALSE)</f>
        <v>#N/A</v>
      </c>
      <c r="J67" s="22" t="e">
        <f>VLOOKUP($A67,'שופרסל אקספרס'!$B$3:$BW$85,37,FALSE)</f>
        <v>#N/A</v>
      </c>
      <c r="K67" s="22" t="e">
        <f>VLOOKUP($A67,'שופרסל אקספרס'!$B$3:$BW$85,51,FALSE)</f>
        <v>#N/A</v>
      </c>
      <c r="L67" s="22" t="e">
        <f>VLOOKUP($A67,'שופרסל אקספרס'!$B$3:$BW$85,65,FALSE)</f>
        <v>#N/A</v>
      </c>
      <c r="M67" s="22" t="e">
        <f>VLOOKUP($A67,'שופרסל אקספרס'!$B$3:$BW$85,72,FALSE)</f>
        <v>#N/A</v>
      </c>
      <c r="N67" s="22" t="e">
        <f>VLOOKUP($A67,'שופרסל אקספרס'!$B$3:$BW$85,74,FALSE)</f>
        <v>#N/A</v>
      </c>
      <c r="O67" s="29"/>
      <c r="P67" s="22">
        <f>VLOOKUP($A67,'שופרסל דיל'!$B$3:$BW$85,23,FALSE)</f>
        <v>80</v>
      </c>
      <c r="Q67" s="22">
        <f>VLOOKUP($A67,'שופרסל דיל'!$B$3:$BW$85,37,FALSE)</f>
        <v>80</v>
      </c>
      <c r="R67" s="22">
        <f>VLOOKUP($A67,'שופרסל דיל'!$B$3:$BW$85,51,FALSE)</f>
        <v>80</v>
      </c>
      <c r="S67" s="22">
        <f>VLOOKUP($A67,'שופרסל דיל'!$B$3:$BW$85,65,FALSE)</f>
        <v>80</v>
      </c>
      <c r="T67" s="22">
        <f>VLOOKUP($A67,'שופרסל דיל'!$B$3:$BW$85,72,FALSE)</f>
        <v>80</v>
      </c>
      <c r="U67" s="22">
        <f>VLOOKUP($A67,'שופרסל דיל'!$B$3:$BW$85,74,FALSE)</f>
        <v>80</v>
      </c>
      <c r="V67" s="22"/>
      <c r="W67" s="33">
        <f>VLOOKUP($A67,'קרפור היפר'!$B$4:$BV$85,22,FALSE)</f>
        <v>72</v>
      </c>
      <c r="X67" s="33">
        <f>VLOOKUP($A67,'קרפור היפר'!$B$3:$BV$85,36,FALSE)</f>
        <v>73.33</v>
      </c>
      <c r="Y67" s="33">
        <f>VLOOKUP($A67,'קרפור היפר'!$B$3:$BV$85,50,FALSE)</f>
        <v>73.33</v>
      </c>
      <c r="Z67" s="33">
        <f>VLOOKUP($A67,'קרפור היפר'!$B$3:$BV$85,64,FALSE)</f>
        <v>72</v>
      </c>
      <c r="AA67" s="33">
        <f>VLOOKUP($A67,'קרפור היפר'!$B$3:$BV$85,71,FALSE)</f>
        <v>72</v>
      </c>
      <c r="AC67" s="22">
        <f>VLOOKUP($A67,ויקטורי!$B$3:$BW$85,23,FALSE)</f>
        <v>80</v>
      </c>
      <c r="AD67" s="22">
        <f>VLOOKUP($A67,ויקטורי!$B$3:$BW$85,37,FALSE)</f>
        <v>80</v>
      </c>
      <c r="AE67" s="22">
        <f>VLOOKUP($A67,ויקטורי!$B$3:$BW$85,51,FALSE)</f>
        <v>80</v>
      </c>
      <c r="AF67" s="22">
        <f>VLOOKUP($A67,ויקטורי!$B$3:$BW$85,65,FALSE)</f>
        <v>80</v>
      </c>
      <c r="AG67" s="22">
        <f>VLOOKUP($A67,ויקטורי!$B$3:$BW$85,72,FALSE)</f>
        <v>80</v>
      </c>
      <c r="AI67" s="22">
        <f>VLOOKUP($A67, 'רמי לוי'!$B$3:$BW$87,23,FALSE)</f>
        <v>60</v>
      </c>
      <c r="AJ67" s="22">
        <f>VLOOKUP($A67, 'רמי לוי'!$B$3:$BW$87,37,FALSE)</f>
        <v>60</v>
      </c>
      <c r="AK67" s="22">
        <f>VLOOKUP($A67, 'רמי לוי'!$B$3:$BW$87,51,FALSE)</f>
        <v>60</v>
      </c>
      <c r="AL67" s="22">
        <f>VLOOKUP($A67, 'רמי לוי'!$B$3:$BW$87,65,FALSE)</f>
        <v>60</v>
      </c>
      <c r="AM67" s="22">
        <f>VLOOKUP($A67, 'רמי לוי'!$B$3:$BW$87,72,FALSE)</f>
        <v>60</v>
      </c>
      <c r="AO67" s="22">
        <f>VLOOKUP($A67, יוחננוף!$B$3:$BV$87,23,FALSE)</f>
        <v>72</v>
      </c>
      <c r="AP67" s="22">
        <f>VLOOKUP($A67, יוחננוף!$B$3:$BV$87,37,FALSE)</f>
        <v>72</v>
      </c>
      <c r="AQ67" s="22">
        <f>VLOOKUP($A67, יוחננוף!$B$3:$BV$87,51,FALSE)</f>
        <v>72</v>
      </c>
      <c r="AR67" s="22">
        <f>VLOOKUP($A67, יוחננוף!$B$3:$BV$87,65,FALSE)</f>
        <v>73.146249999999995</v>
      </c>
      <c r="AS67" s="22">
        <f>VLOOKUP($A67, יוחננוף!$B$3:$BV$87,72,FALSE)</f>
        <v>72.77</v>
      </c>
    </row>
    <row r="68" spans="1:45" x14ac:dyDescent="0.3">
      <c r="A68" s="1" t="s">
        <v>71</v>
      </c>
      <c r="B68" s="5">
        <v>7290000055350</v>
      </c>
      <c r="C68" s="22" t="e">
        <f>VLOOKUP($A68,'חצי חינם'!$B$3:$BW$85,23,FALSE)</f>
        <v>#N/A</v>
      </c>
      <c r="D68" s="22" t="e">
        <f>VLOOKUP($A68,'חצי חינם'!$B$3:$BW$85,37,FALSE)</f>
        <v>#N/A</v>
      </c>
      <c r="E68" s="22" t="e">
        <f>VLOOKUP($A68,'חצי חינם'!$B$3:$BW$85,51,FALSE)</f>
        <v>#N/A</v>
      </c>
      <c r="F68" s="22" t="e">
        <f>VLOOKUP($A68,'חצי חינם'!$B$3:$BW$85,65,FALSE)</f>
        <v>#N/A</v>
      </c>
      <c r="G68" s="22" t="e">
        <f>VLOOKUP($A68,'חצי חינם'!$B$3:$BW$85,72,FALSE)</f>
        <v>#N/A</v>
      </c>
      <c r="I68" s="22" t="e">
        <f>VLOOKUP($A68,'שופרסל אקספרס'!$B$3:$BW$85,23,FALSE)</f>
        <v>#N/A</v>
      </c>
      <c r="J68" s="22" t="e">
        <f>VLOOKUP($A68,'שופרסל אקספרס'!$B$3:$BW$85,37,FALSE)</f>
        <v>#N/A</v>
      </c>
      <c r="K68" s="22" t="e">
        <f>VLOOKUP($A68,'שופרסל אקספרס'!$B$3:$BW$85,51,FALSE)</f>
        <v>#N/A</v>
      </c>
      <c r="L68" s="22" t="e">
        <f>VLOOKUP($A68,'שופרסל אקספרס'!$B$3:$BW$85,65,FALSE)</f>
        <v>#N/A</v>
      </c>
      <c r="M68" s="22" t="e">
        <f>VLOOKUP($A68,'שופרסל אקספרס'!$B$3:$BW$85,72,FALSE)</f>
        <v>#N/A</v>
      </c>
      <c r="N68" s="22" t="e">
        <f>VLOOKUP($A68,'שופרסל אקספרס'!$B$3:$BW$85,74,FALSE)</f>
        <v>#N/A</v>
      </c>
      <c r="O68" s="29"/>
      <c r="P68" s="22">
        <f>VLOOKUP($A68,'שופרסל דיל'!$B$3:$BW$85,23,FALSE)</f>
        <v>48.95</v>
      </c>
      <c r="Q68" s="22">
        <f>VLOOKUP($A68,'שופרסל דיל'!$B$3:$BW$85,37,FALSE)</f>
        <v>48.95</v>
      </c>
      <c r="R68" s="22">
        <f>VLOOKUP($A68,'שופרסל דיל'!$B$3:$BW$85,51,FALSE)</f>
        <v>48.95</v>
      </c>
      <c r="S68" s="22">
        <f>VLOOKUP($A68,'שופרסל דיל'!$B$3:$BW$85,65,FALSE)</f>
        <v>48.95</v>
      </c>
      <c r="T68" s="22">
        <f>VLOOKUP($A68,'שופרסל דיל'!$B$3:$BW$85,72,FALSE)</f>
        <v>48.95</v>
      </c>
      <c r="U68" s="22">
        <f>VLOOKUP($A68,'שופרסל דיל'!$B$3:$BW$85,74,FALSE)</f>
        <v>48.95</v>
      </c>
      <c r="V68" s="22"/>
      <c r="W68" s="33">
        <f>VLOOKUP($A68,'קרפור היפר'!$B$4:$BV$85,22,FALSE)</f>
        <v>48</v>
      </c>
      <c r="X68" s="33">
        <f>VLOOKUP($A68,'קרפור היפר'!$B$3:$BV$85,36,FALSE)</f>
        <v>48</v>
      </c>
      <c r="Y68" s="33">
        <f>VLOOKUP($A68,'קרפור היפר'!$B$3:$BV$85,50,FALSE)</f>
        <v>48</v>
      </c>
      <c r="Z68" s="33">
        <f>VLOOKUP($A68,'קרפור היפר'!$B$3:$BV$85,64,FALSE)</f>
        <v>48</v>
      </c>
      <c r="AA68" s="33">
        <f>VLOOKUP($A68,'קרפור היפר'!$B$3:$BV$85,71,FALSE)</f>
        <v>48</v>
      </c>
      <c r="AC68" s="22" t="e">
        <f>VLOOKUP($A68,ויקטורי!$B$3:$BW$85,23,FALSE)</f>
        <v>#N/A</v>
      </c>
      <c r="AD68" s="22" t="e">
        <f>VLOOKUP($A68,ויקטורי!$B$3:$BW$85,37,FALSE)</f>
        <v>#N/A</v>
      </c>
      <c r="AE68" s="22" t="e">
        <f>VLOOKUP($A68,ויקטורי!$B$3:$BW$85,51,FALSE)</f>
        <v>#N/A</v>
      </c>
      <c r="AF68" s="22" t="e">
        <f>VLOOKUP($A68,ויקטורי!$B$3:$BW$85,65,FALSE)</f>
        <v>#N/A</v>
      </c>
      <c r="AG68" s="22" t="e">
        <f>VLOOKUP($A68,ויקטורי!$B$3:$BW$85,72,FALSE)</f>
        <v>#N/A</v>
      </c>
      <c r="AI68" s="22" t="e">
        <f>VLOOKUP($A68, 'רמי לוי'!$B$3:$BW$87,23,FALSE)</f>
        <v>#N/A</v>
      </c>
      <c r="AJ68" s="22" t="e">
        <f>VLOOKUP($A68, 'רמי לוי'!$B$3:$BW$87,37,FALSE)</f>
        <v>#N/A</v>
      </c>
      <c r="AK68" s="22" t="e">
        <f>VLOOKUP($A68, 'רמי לוי'!$B$3:$BW$87,51,FALSE)</f>
        <v>#N/A</v>
      </c>
      <c r="AL68" s="22" t="e">
        <f>VLOOKUP($A68, 'רמי לוי'!$B$3:$BW$87,65,FALSE)</f>
        <v>#N/A</v>
      </c>
      <c r="AM68" s="22" t="e">
        <f>VLOOKUP($A68, 'רמי לוי'!$B$3:$BW$87,72,FALSE)</f>
        <v>#N/A</v>
      </c>
      <c r="AO68" s="22" t="e">
        <f>VLOOKUP($A68, יוחננוף!$B$3:$BV$87,23,FALSE)</f>
        <v>#N/A</v>
      </c>
      <c r="AP68" s="22" t="e">
        <f>VLOOKUP($A68, יוחננוף!$B$3:$BV$87,37,FALSE)</f>
        <v>#N/A</v>
      </c>
      <c r="AQ68" s="22" t="e">
        <f>VLOOKUP($A68, יוחננוף!$B$3:$BV$87,51,FALSE)</f>
        <v>#N/A</v>
      </c>
      <c r="AR68" s="22" t="e">
        <f>VLOOKUP($A68, יוחננוף!$B$3:$BV$87,65,FALSE)</f>
        <v>#N/A</v>
      </c>
      <c r="AS68" s="22" t="e">
        <f>VLOOKUP($A68, יוחננוף!$B$3:$BV$87,72,FALSE)</f>
        <v>#N/A</v>
      </c>
    </row>
    <row r="69" spans="1:45" x14ac:dyDescent="0.3">
      <c r="A69" s="1" t="s">
        <v>72</v>
      </c>
      <c r="B69" s="5">
        <v>0</v>
      </c>
      <c r="C69" s="22">
        <f>VLOOKUP($A69,'חצי חינם'!$B$3:$BW$85,23,FALSE)</f>
        <v>2.9</v>
      </c>
      <c r="D69" s="22">
        <f>VLOOKUP($A69,'חצי חינם'!$B$3:$BW$85,37,FALSE)</f>
        <v>2.9</v>
      </c>
      <c r="E69" s="22">
        <f>VLOOKUP($A69,'חצי חינם'!$B$3:$BW$85,51,FALSE)</f>
        <v>4.9000000000000004</v>
      </c>
      <c r="F69" s="22">
        <f>VLOOKUP($A69,'חצי חינם'!$B$3:$BW$85,65,FALSE)</f>
        <v>3.9</v>
      </c>
      <c r="G69" s="22">
        <f>VLOOKUP($A69,'חצי חינם'!$B$3:$BW$85,72,FALSE)</f>
        <v>3.9</v>
      </c>
      <c r="I69" s="22">
        <f>VLOOKUP($A69,'שופרסל אקספרס'!$B$3:$BW$85,23,FALSE)</f>
        <v>6.89</v>
      </c>
      <c r="J69" s="22">
        <f>VLOOKUP($A69,'שופרסל אקספרס'!$B$3:$BW$85,37,FALSE)</f>
        <v>6.89</v>
      </c>
      <c r="K69" s="22">
        <f>VLOOKUP($A69,'שופרסל אקספרס'!$B$3:$BW$85,51,FALSE)</f>
        <v>6.89</v>
      </c>
      <c r="L69" s="22">
        <f>VLOOKUP($A69,'שופרסל אקספרס'!$B$3:$BW$85,65,FALSE)</f>
        <v>6.89</v>
      </c>
      <c r="M69" s="22">
        <f>VLOOKUP($A69,'שופרסל אקספרס'!$B$3:$BW$85,72,FALSE)</f>
        <v>6.89</v>
      </c>
      <c r="N69" s="22">
        <f>VLOOKUP($A69,'שופרסל אקספרס'!$B$3:$BW$85,74,FALSE)</f>
        <v>6.89</v>
      </c>
      <c r="O69" s="29"/>
      <c r="P69" s="22">
        <f>VLOOKUP($A69,'שופרסל דיל'!$B$3:$BW$85,23,FALSE)</f>
        <v>4.76</v>
      </c>
      <c r="Q69" s="22">
        <f>VLOOKUP($A69,'שופרסל דיל'!$B$3:$BW$85,37,FALSE)</f>
        <v>4.6399999999999997</v>
      </c>
      <c r="R69" s="22">
        <f>VLOOKUP($A69,'שופרסל דיל'!$B$3:$BW$85,51,FALSE)</f>
        <v>4.84</v>
      </c>
      <c r="S69" s="22">
        <f>VLOOKUP($A69,'שופרסל דיל'!$B$3:$BW$85,65,FALSE)</f>
        <v>4.9000000000000004</v>
      </c>
      <c r="T69" s="22">
        <f>VLOOKUP($A69,'שופרסל דיל'!$B$3:$BW$85,72,FALSE)</f>
        <v>4.9000000000000004</v>
      </c>
      <c r="U69" s="22">
        <f>VLOOKUP($A69,'שופרסל דיל'!$B$3:$BW$85,74,FALSE)</f>
        <v>4.9000000000000004</v>
      </c>
      <c r="V69" s="22"/>
      <c r="W69" s="33">
        <f>VLOOKUP($A69,'קרפור היפר'!$B$4:$BV$85,22,FALSE)</f>
        <v>4.3466666666667004</v>
      </c>
      <c r="X69" s="33">
        <f>VLOOKUP($A69,'קרפור היפר'!$B$3:$BV$85,36,FALSE)</f>
        <v>2.9</v>
      </c>
      <c r="Y69" s="33">
        <f>VLOOKUP($A69,'קרפור היפר'!$B$3:$BV$85,50,FALSE)</f>
        <v>3.2333333333333001</v>
      </c>
      <c r="Z69" s="33">
        <f>VLOOKUP($A69,'קרפור היפר'!$B$3:$BV$85,64,FALSE)</f>
        <v>3.9</v>
      </c>
      <c r="AA69" s="33">
        <f>VLOOKUP($A69,'קרפור היפר'!$B$3:$BV$85,71,FALSE)</f>
        <v>3.9</v>
      </c>
      <c r="AC69" s="22">
        <f>VLOOKUP($A69,ויקטורי!$B$3:$BW$85,23,FALSE)</f>
        <v>2.4700000000000002</v>
      </c>
      <c r="AD69" s="22">
        <f>VLOOKUP($A69,ויקטורי!$B$3:$BW$85,37,FALSE)</f>
        <v>2.6219402985075</v>
      </c>
      <c r="AE69" s="22">
        <f>VLOOKUP($A69,ויקטורי!$B$3:$BW$85,51,FALSE)</f>
        <v>2.4845454545455001</v>
      </c>
      <c r="AF69" s="22">
        <f>VLOOKUP($A69,ויקטורי!$B$3:$BW$85,65,FALSE)</f>
        <v>3.13</v>
      </c>
      <c r="AG69" s="22">
        <f>VLOOKUP($A69,ויקטורי!$B$3:$BW$85,72,FALSE)</f>
        <v>4.7533333333333001</v>
      </c>
      <c r="AI69" s="22">
        <f>VLOOKUP($A69, 'רמי לוי'!$B$3:$BW$87,23,FALSE)</f>
        <v>2.6752727272726999</v>
      </c>
      <c r="AJ69" s="22">
        <f>VLOOKUP($A69, 'רמי לוי'!$B$3:$BW$87,37,FALSE)</f>
        <v>2.8518181818181998</v>
      </c>
      <c r="AK69" s="22">
        <f>VLOOKUP($A69, 'רמי לוי'!$B$3:$BW$87,51,FALSE)</f>
        <v>2.76</v>
      </c>
      <c r="AL69" s="22">
        <f>VLOOKUP($A69, 'רמי לוי'!$B$3:$BW$87,65,FALSE)</f>
        <v>4.53</v>
      </c>
      <c r="AM69" s="22">
        <f>VLOOKUP($A69, 'רמי לוי'!$B$3:$BW$87,72,FALSE)</f>
        <v>4.4000000000000004</v>
      </c>
      <c r="AO69" s="22">
        <f>VLOOKUP($A69, יוחננוף!$B$3:$BV$87,23,FALSE)</f>
        <v>3.2795238095238002</v>
      </c>
      <c r="AP69" s="22">
        <f>VLOOKUP($A69, יוחננוף!$B$3:$BV$87,37,FALSE)</f>
        <v>2.7509523809524001</v>
      </c>
      <c r="AQ69" s="22">
        <f>VLOOKUP($A69, יוחננוף!$B$3:$BV$87,51,FALSE)</f>
        <v>3.1773809523810002</v>
      </c>
      <c r="AR69" s="22">
        <f>VLOOKUP($A69, יוחננוף!$B$3:$BV$87,65,FALSE)</f>
        <v>3.3476190476190002</v>
      </c>
      <c r="AS69" s="22">
        <f>VLOOKUP($A69, יוחננוף!$B$3:$BV$87,72,FALSE)</f>
        <v>3.5376190476190001</v>
      </c>
    </row>
    <row r="70" spans="1:45" x14ac:dyDescent="0.3">
      <c r="A70" s="1" t="s">
        <v>73</v>
      </c>
      <c r="B70" s="5">
        <v>0</v>
      </c>
      <c r="C70" s="22">
        <f>VLOOKUP($A70,'חצי חינם'!$B$3:$BW$85,23,FALSE)</f>
        <v>25</v>
      </c>
      <c r="D70" s="22">
        <f>VLOOKUP($A70,'חצי חינם'!$B$3:$BW$85,37,FALSE)</f>
        <v>20</v>
      </c>
      <c r="E70" s="22">
        <f>VLOOKUP($A70,'חצי חינם'!$B$3:$BW$85,51,FALSE)</f>
        <v>20</v>
      </c>
      <c r="F70" s="22">
        <f>VLOOKUP($A70,'חצי חינם'!$B$3:$BW$85,65,FALSE)</f>
        <v>20</v>
      </c>
      <c r="G70" s="22">
        <f>VLOOKUP($A70,'חצי חינם'!$B$3:$BW$85,72,FALSE)</f>
        <v>20</v>
      </c>
      <c r="I70" s="22">
        <f>VLOOKUP($A70,'שופרסל אקספרס'!$B$3:$BW$85,23,FALSE)</f>
        <v>44.15</v>
      </c>
      <c r="J70" s="22">
        <f>VLOOKUP($A70,'שופרסל אקספרס'!$B$3:$BW$85,37,FALSE)</f>
        <v>43.61</v>
      </c>
      <c r="K70" s="22">
        <f>VLOOKUP($A70,'שופרסל אקספרס'!$B$3:$BW$85,51,FALSE)</f>
        <v>43.96</v>
      </c>
      <c r="L70" s="22">
        <f>VLOOKUP($A70,'שופרסל אקספרס'!$B$3:$BW$85,65,FALSE)</f>
        <v>42.98</v>
      </c>
      <c r="M70" s="22">
        <f>VLOOKUP($A70,'שופרסל אקספרס'!$B$3:$BW$85,72,FALSE)</f>
        <v>42.72</v>
      </c>
      <c r="N70" s="22">
        <f>VLOOKUP($A70,'שופרסל אקספרס'!$B$3:$BW$85,74,FALSE)</f>
        <v>42.18</v>
      </c>
      <c r="O70" s="29"/>
      <c r="P70" s="22">
        <f>VLOOKUP($A70,'שופרסל דיל'!$B$3:$BW$85,23,FALSE)</f>
        <v>31.573636363635998</v>
      </c>
      <c r="Q70" s="22">
        <f>VLOOKUP($A70,'שופרסל דיל'!$B$3:$BW$85,37,FALSE)</f>
        <v>33.750799999999998</v>
      </c>
      <c r="R70" s="22">
        <f>VLOOKUP($A70,'שופרסל דיל'!$B$3:$BW$85,51,FALSE)</f>
        <v>31.995000000000001</v>
      </c>
      <c r="S70" s="22">
        <f>VLOOKUP($A70,'שופרסל דיל'!$B$3:$BW$85,65,FALSE)</f>
        <v>33.2928</v>
      </c>
      <c r="T70" s="22">
        <f>VLOOKUP($A70,'שופרסל דיל'!$B$3:$BW$85,72,FALSE)</f>
        <v>33.2928</v>
      </c>
      <c r="U70" s="22">
        <f>VLOOKUP($A70,'שופרסל דיל'!$B$3:$BW$85,74,FALSE)</f>
        <v>34.9</v>
      </c>
      <c r="V70" s="22"/>
      <c r="W70" s="33">
        <f>VLOOKUP($A70,'קרפור היפר'!$B$4:$BV$85,22,FALSE)</f>
        <v>25</v>
      </c>
      <c r="X70" s="33">
        <f>VLOOKUP($A70,'קרפור היפר'!$B$3:$BV$85,36,FALSE)</f>
        <v>29.046666666667001</v>
      </c>
      <c r="Y70" s="33">
        <f>VLOOKUP($A70,'קרפור היפר'!$B$3:$BV$85,50,FALSE)</f>
        <v>26.32</v>
      </c>
      <c r="Z70" s="33">
        <f>VLOOKUP($A70,'קרפור היפר'!$B$3:$BV$85,64,FALSE)</f>
        <v>31.153333333332998</v>
      </c>
      <c r="AA70" s="33">
        <f>VLOOKUP($A70,'קרפור היפר'!$B$3:$BV$85,71,FALSE)</f>
        <v>31.6</v>
      </c>
      <c r="AC70" s="22">
        <f>VLOOKUP($A70,ויקטורי!$B$3:$BW$85,23,FALSE)</f>
        <v>32.26</v>
      </c>
      <c r="AD70" s="22">
        <f>VLOOKUP($A70,ויקטורי!$B$3:$BW$85,37,FALSE)</f>
        <v>29.104179104478</v>
      </c>
      <c r="AE70" s="22">
        <f>VLOOKUP($A70,ויקטורי!$B$3:$BW$85,51,FALSE)</f>
        <v>33.039090909091001</v>
      </c>
      <c r="AF70" s="22">
        <f>VLOOKUP($A70,ויקטורי!$B$3:$BW$85,65,FALSE)</f>
        <v>33.125074626866002</v>
      </c>
      <c r="AG70" s="22">
        <f>VLOOKUP($A70,ויקטורי!$B$3:$BW$85,72,FALSE)</f>
        <v>34.280298507463002</v>
      </c>
      <c r="AI70" s="22">
        <f>VLOOKUP($A70, 'רמי לוי'!$B$3:$BW$87,23,FALSE)</f>
        <v>34.668799999999997</v>
      </c>
      <c r="AJ70" s="22">
        <f>VLOOKUP($A70, 'רמי לוי'!$B$3:$BW$87,37,FALSE)</f>
        <v>32.207592592593002</v>
      </c>
      <c r="AK70" s="22">
        <f>VLOOKUP($A70, 'רמי לוי'!$B$3:$BW$87,51,FALSE)</f>
        <v>32.099629629630002</v>
      </c>
      <c r="AL70" s="22">
        <f>VLOOKUP($A70, 'רמי לוי'!$B$3:$BW$87,65,FALSE)</f>
        <v>33.26</v>
      </c>
      <c r="AM70" s="22">
        <f>VLOOKUP($A70, 'רמי לוי'!$B$3:$BW$87,72,FALSE)</f>
        <v>36.74</v>
      </c>
      <c r="AO70" s="22">
        <f>VLOOKUP($A70, יוחננוף!$B$3:$BV$87,23,FALSE)</f>
        <v>32.783902439023997</v>
      </c>
      <c r="AP70" s="22">
        <f>VLOOKUP($A70, יוחננוף!$B$3:$BV$87,37,FALSE)</f>
        <v>29.424390243902</v>
      </c>
      <c r="AQ70" s="22">
        <f>VLOOKUP($A70, יוחננוף!$B$3:$BV$87,51,FALSE)</f>
        <v>28.546829268292999</v>
      </c>
      <c r="AR70" s="22">
        <f>VLOOKUP($A70, יוחננוף!$B$3:$BV$87,65,FALSE)</f>
        <v>30.367317073171002</v>
      </c>
      <c r="AS70" s="22">
        <f>VLOOKUP($A70, יוחננוף!$B$3:$BV$87,72,FALSE)</f>
        <v>29.386585365854</v>
      </c>
    </row>
    <row r="71" spans="1:45" x14ac:dyDescent="0.3">
      <c r="A71" s="1" t="s">
        <v>74</v>
      </c>
      <c r="B71" s="5">
        <v>0</v>
      </c>
      <c r="C71" s="22">
        <f>VLOOKUP($A71,'חצי חינם'!$B$3:$BW$85,23,FALSE)</f>
        <v>25</v>
      </c>
      <c r="D71" s="22">
        <f>VLOOKUP($A71,'חצי חינם'!$B$3:$BW$85,37,FALSE)</f>
        <v>25</v>
      </c>
      <c r="E71" s="22">
        <f>VLOOKUP($A71,'חצי חינם'!$B$3:$BW$85,51,FALSE)</f>
        <v>25</v>
      </c>
      <c r="F71" s="22">
        <f>VLOOKUP($A71,'חצי חינם'!$B$3:$BW$85,65,FALSE)</f>
        <v>25</v>
      </c>
      <c r="G71" s="22">
        <f>VLOOKUP($A71,'חצי חינם'!$B$3:$BW$85,72,FALSE)</f>
        <v>25</v>
      </c>
      <c r="I71" s="22">
        <f>VLOOKUP($A71,'שופרסל אקספרס'!$B$3:$BW$85,23,FALSE)</f>
        <v>43.04</v>
      </c>
      <c r="J71" s="22">
        <f>VLOOKUP($A71,'שופרסל אקספרס'!$B$3:$BW$85,37,FALSE)</f>
        <v>43.04</v>
      </c>
      <c r="K71" s="22">
        <f>VLOOKUP($A71,'שופרסל אקספרס'!$B$3:$BW$85,51,FALSE)</f>
        <v>43.75</v>
      </c>
      <c r="L71" s="22">
        <f>VLOOKUP($A71,'שופרסל אקספרס'!$B$3:$BW$85,65,FALSE)</f>
        <v>42.73</v>
      </c>
      <c r="M71" s="22">
        <f>VLOOKUP($A71,'שופרסל אקספרס'!$B$3:$BW$85,72,FALSE)</f>
        <v>43.52</v>
      </c>
      <c r="N71" s="22">
        <f>VLOOKUP($A71,'שופרסל אקספרס'!$B$3:$BW$85,74,FALSE)</f>
        <v>43.5</v>
      </c>
      <c r="O71" s="29"/>
      <c r="P71" s="22">
        <f>VLOOKUP($A71,'שופרסל דיל'!$B$3:$BW$85,23,FALSE)</f>
        <v>32.296161616162003</v>
      </c>
      <c r="Q71" s="22">
        <f>VLOOKUP($A71,'שופרסל דיל'!$B$3:$BW$85,37,FALSE)</f>
        <v>32.9</v>
      </c>
      <c r="R71" s="22">
        <f>VLOOKUP($A71,'שופרסל דיל'!$B$3:$BW$85,51,FALSE)</f>
        <v>30.884</v>
      </c>
      <c r="S71" s="22">
        <f>VLOOKUP($A71,'שופרסל דיל'!$B$3:$BW$85,65,FALSE)</f>
        <v>31.885000000000002</v>
      </c>
      <c r="T71" s="22">
        <f>VLOOKUP($A71,'שופרסל דיל'!$B$3:$BW$85,72,FALSE)</f>
        <v>31.885000000000002</v>
      </c>
      <c r="U71" s="22">
        <f>VLOOKUP($A71,'שופרסל דיל'!$B$3:$BW$85,74,FALSE)</f>
        <v>32.9</v>
      </c>
      <c r="V71" s="22"/>
      <c r="W71" s="33">
        <f>VLOOKUP($A71,'קרפור היפר'!$B$4:$BV$85,22,FALSE)</f>
        <v>29.6</v>
      </c>
      <c r="X71" s="33">
        <f>VLOOKUP($A71,'קרפור היפר'!$B$3:$BV$85,36,FALSE)</f>
        <v>25</v>
      </c>
      <c r="Y71" s="33">
        <f>VLOOKUP($A71,'קרפור היפר'!$B$3:$BV$85,50,FALSE)</f>
        <v>23.12</v>
      </c>
      <c r="Z71" s="33">
        <f>VLOOKUP($A71,'קרפור היפר'!$B$3:$BV$85,64,FALSE)</f>
        <v>29.9</v>
      </c>
      <c r="AA71" s="33">
        <f>VLOOKUP($A71,'קרפור היפר'!$B$3:$BV$85,71,FALSE)</f>
        <v>29.9</v>
      </c>
      <c r="AC71" s="22">
        <f>VLOOKUP($A71,ויקטורי!$B$3:$BW$85,23,FALSE)</f>
        <v>25.5</v>
      </c>
      <c r="AD71" s="22">
        <f>VLOOKUP($A71,ויקטורי!$B$3:$BW$85,37,FALSE)</f>
        <v>26.781641791045001</v>
      </c>
      <c r="AE71" s="22">
        <f>VLOOKUP($A71,ויקטורי!$B$3:$BW$85,51,FALSE)</f>
        <v>27.693076923077001</v>
      </c>
      <c r="AF71" s="22">
        <f>VLOOKUP($A71,ויקטורי!$B$3:$BW$85,65,FALSE)</f>
        <v>27.628461538461998</v>
      </c>
      <c r="AG71" s="22">
        <f>VLOOKUP($A71,ויקטורי!$B$3:$BW$85,72,FALSE)</f>
        <v>27.981641791045</v>
      </c>
      <c r="AI71" s="22">
        <f>VLOOKUP($A71, 'רמי לוי'!$B$3:$BW$87,23,FALSE)</f>
        <v>28.685600000000001</v>
      </c>
      <c r="AJ71" s="22">
        <f>VLOOKUP($A71, 'רמי לוי'!$B$3:$BW$87,37,FALSE)</f>
        <v>33.348039215686001</v>
      </c>
      <c r="AK71" s="22">
        <f>VLOOKUP($A71, 'רמי לוי'!$B$3:$BW$87,51,FALSE)</f>
        <v>33.594166666667</v>
      </c>
      <c r="AL71" s="22">
        <f>VLOOKUP($A71, 'רמי לוי'!$B$3:$BW$87,65,FALSE)</f>
        <v>34.15</v>
      </c>
      <c r="AM71" s="22">
        <f>VLOOKUP($A71, 'רמי לוי'!$B$3:$BW$87,72,FALSE)</f>
        <v>35.15</v>
      </c>
      <c r="AO71" s="22">
        <f>VLOOKUP($A71, יוחננוף!$B$3:$BV$87,23,FALSE)</f>
        <v>31.368095238095002</v>
      </c>
      <c r="AP71" s="22">
        <f>VLOOKUP($A71, יוחננוף!$B$3:$BV$87,37,FALSE)</f>
        <v>32.016904761905003</v>
      </c>
      <c r="AQ71" s="22">
        <f>VLOOKUP($A71, יוחננוף!$B$3:$BV$87,51,FALSE)</f>
        <v>31.526666666667001</v>
      </c>
      <c r="AR71" s="22">
        <f>VLOOKUP($A71, יוחננוף!$B$3:$BV$87,65,FALSE)</f>
        <v>31.368095238095002</v>
      </c>
      <c r="AS71" s="22">
        <f>VLOOKUP($A71, יוחננוף!$B$3:$BV$87,72,FALSE)</f>
        <v>31.368095238095002</v>
      </c>
    </row>
    <row r="72" spans="1:45" x14ac:dyDescent="0.3">
      <c r="A72" s="1" t="s">
        <v>75</v>
      </c>
      <c r="B72" s="5">
        <v>0</v>
      </c>
      <c r="C72" s="22">
        <f>VLOOKUP($A72,'חצי חינם'!$B$3:$BW$85,23,FALSE)</f>
        <v>29.9</v>
      </c>
      <c r="D72" s="22">
        <f>VLOOKUP($A72,'חצי חינם'!$B$3:$BW$85,37,FALSE)</f>
        <v>25</v>
      </c>
      <c r="E72" s="22">
        <f>VLOOKUP($A72,'חצי חינם'!$B$3:$BW$85,51,FALSE)</f>
        <v>25</v>
      </c>
      <c r="F72" s="22">
        <f>VLOOKUP($A72,'חצי חינם'!$B$3:$BW$85,65,FALSE)</f>
        <v>25</v>
      </c>
      <c r="G72" s="22">
        <f>VLOOKUP($A72,'חצי חינם'!$B$3:$BW$85,72,FALSE)</f>
        <v>29.9</v>
      </c>
      <c r="I72" s="22">
        <f>VLOOKUP($A72,'שופרסל אקספרס'!$B$3:$BW$85,23,FALSE)</f>
        <v>29.9</v>
      </c>
      <c r="J72" s="22">
        <f>VLOOKUP($A72,'שופרסל אקספרס'!$B$3:$BW$85,37,FALSE)</f>
        <v>29.9</v>
      </c>
      <c r="K72" s="22">
        <f>VLOOKUP($A72,'שופרסל אקספרס'!$B$3:$BW$85,51,FALSE)</f>
        <v>29.9</v>
      </c>
      <c r="L72" s="22">
        <f>VLOOKUP($A72,'שופרסל אקספרס'!$B$3:$BW$85,65,FALSE)</f>
        <v>29.9</v>
      </c>
      <c r="M72" s="22">
        <f>VLOOKUP($A72,'שופרסל אקספרס'!$B$3:$BW$85,72,FALSE)</f>
        <v>29.9</v>
      </c>
      <c r="N72" s="22">
        <f>VLOOKUP($A72,'שופרסל אקספרס'!$B$3:$BW$85,74,FALSE)</f>
        <v>29.9</v>
      </c>
      <c r="O72" s="29"/>
      <c r="P72" s="22">
        <f>VLOOKUP($A72,'שופרסל דיל'!$B$3:$BW$85,23,FALSE)</f>
        <v>28.309615384615</v>
      </c>
      <c r="Q72" s="22">
        <f>VLOOKUP($A72,'שופרסל דיל'!$B$3:$BW$85,37,FALSE)</f>
        <v>30.06</v>
      </c>
      <c r="R72" s="22">
        <f>VLOOKUP($A72,'שופרסל דיל'!$B$3:$BW$85,51,FALSE)</f>
        <v>28.278979591837</v>
      </c>
      <c r="S72" s="22">
        <f>VLOOKUP($A72,'שופרסל דיל'!$B$3:$BW$85,65,FALSE)</f>
        <v>28.946526315789001</v>
      </c>
      <c r="T72" s="22">
        <f>VLOOKUP($A72,'שופרסל דיל'!$B$3:$BW$85,72,FALSE)</f>
        <v>28.882083333333</v>
      </c>
      <c r="U72" s="22">
        <f>VLOOKUP($A72,'שופרסל דיל'!$B$3:$BW$85,74,FALSE)</f>
        <v>30.05</v>
      </c>
      <c r="V72" s="22"/>
      <c r="W72" s="33">
        <f>VLOOKUP($A72,'קרפור היפר'!$B$4:$BV$85,22,FALSE)</f>
        <v>24.9</v>
      </c>
      <c r="X72" s="33">
        <f>VLOOKUP($A72,'קרפור היפר'!$B$3:$BV$85,36,FALSE)</f>
        <v>23.266666666667</v>
      </c>
      <c r="Y72" s="33">
        <f>VLOOKUP($A72,'קרפור היפר'!$B$3:$BV$85,50,FALSE)</f>
        <v>19.920000000000002</v>
      </c>
      <c r="Z72" s="33">
        <f>VLOOKUP($A72,'קרפור היפר'!$B$3:$BV$85,64,FALSE)</f>
        <v>27.57</v>
      </c>
      <c r="AA72" s="33">
        <f>VLOOKUP($A72,'קרפור היפר'!$B$3:$BV$85,71,FALSE)</f>
        <v>24.9</v>
      </c>
      <c r="AC72" s="22">
        <f>VLOOKUP($A72,ויקטורי!$B$3:$BW$85,23,FALSE)</f>
        <v>21.801333333333002</v>
      </c>
      <c r="AD72" s="22">
        <f>VLOOKUP($A72,ויקטורי!$B$3:$BW$85,37,FALSE)</f>
        <v>23.802352941176</v>
      </c>
      <c r="AE72" s="22">
        <f>VLOOKUP($A72,ויקטורי!$B$3:$BW$85,51,FALSE)</f>
        <v>21.81</v>
      </c>
      <c r="AF72" s="22">
        <f>VLOOKUP($A72,ויקטורי!$B$3:$BW$85,65,FALSE)</f>
        <v>21.526744186047001</v>
      </c>
      <c r="AG72" s="22">
        <f>VLOOKUP($A72,ויקטורי!$B$3:$BW$85,72,FALSE)</f>
        <v>24.185820895521999</v>
      </c>
      <c r="AI72" s="22">
        <f>VLOOKUP($A72, 'רמי לוי'!$B$3:$BW$87,23,FALSE)</f>
        <v>24.282962962963001</v>
      </c>
      <c r="AJ72" s="22">
        <f>VLOOKUP($A72, 'רמי לוי'!$B$3:$BW$87,37,FALSE)</f>
        <v>32.36</v>
      </c>
      <c r="AK72" s="22">
        <f>VLOOKUP($A72, 'רמי לוי'!$B$3:$BW$87,51,FALSE)</f>
        <v>31.17</v>
      </c>
      <c r="AL72" s="22">
        <f>VLOOKUP($A72, 'רמי לוי'!$B$3:$BW$87,65,FALSE)</f>
        <v>32.26</v>
      </c>
      <c r="AM72" s="22">
        <f>VLOOKUP($A72, 'רמי לוי'!$B$3:$BW$87,72,FALSE)</f>
        <v>31.62</v>
      </c>
      <c r="AO72" s="22">
        <f>VLOOKUP($A72, יוחננוף!$B$3:$BV$87,23,FALSE)</f>
        <v>27.157741935484001</v>
      </c>
      <c r="AP72" s="22">
        <f>VLOOKUP($A72, יוחננוף!$B$3:$BV$87,37,FALSE)</f>
        <v>27.341212121211999</v>
      </c>
      <c r="AQ72" s="22">
        <f>VLOOKUP($A72, יוחננוף!$B$3:$BV$87,51,FALSE)</f>
        <v>28.386060606061001</v>
      </c>
      <c r="AR72" s="22">
        <f>VLOOKUP($A72, יוחננוף!$B$3:$BV$87,65,FALSE)</f>
        <v>27.965</v>
      </c>
      <c r="AS72" s="22">
        <f>VLOOKUP($A72, יוחננוף!$B$3:$BV$87,72,FALSE)</f>
        <v>27.629230769231</v>
      </c>
    </row>
    <row r="73" spans="1:45" x14ac:dyDescent="0.3">
      <c r="A73" s="1" t="s">
        <v>76</v>
      </c>
      <c r="B73" s="5">
        <v>0</v>
      </c>
      <c r="C73" s="22">
        <f>VLOOKUP($A73,'חצי חינם'!$B$3:$BW$85,23,FALSE)</f>
        <v>5.9</v>
      </c>
      <c r="D73" s="22">
        <f>VLOOKUP($A73,'חצי חינם'!$B$3:$BW$85,37,FALSE)</f>
        <v>5.9</v>
      </c>
      <c r="E73" s="22">
        <f>VLOOKUP($A73,'חצי חינם'!$B$3:$BW$85,51,FALSE)</f>
        <v>5.9</v>
      </c>
      <c r="F73" s="22">
        <f>VLOOKUP($A73,'חצי חינם'!$B$3:$BW$85,65,FALSE)</f>
        <v>5.9</v>
      </c>
      <c r="G73" s="22">
        <f>VLOOKUP($A73,'חצי חינם'!$B$3:$BW$85,72,FALSE)</f>
        <v>5.9</v>
      </c>
      <c r="I73" s="22">
        <f>VLOOKUP($A73,'שופרסל אקספרס'!$B$3:$BW$85,23,FALSE)</f>
        <v>8.89</v>
      </c>
      <c r="J73" s="22">
        <f>VLOOKUP($A73,'שופרסל אקספרס'!$B$3:$BW$85,37,FALSE)</f>
        <v>8.89</v>
      </c>
      <c r="K73" s="22">
        <f>VLOOKUP($A73,'שופרסל אקספרס'!$B$3:$BW$85,51,FALSE)</f>
        <v>8.89</v>
      </c>
      <c r="L73" s="22">
        <f>VLOOKUP($A73,'שופרסל אקספרס'!$B$3:$BW$85,65,FALSE)</f>
        <v>8.89</v>
      </c>
      <c r="M73" s="22">
        <f>VLOOKUP($A73,'שופרסל אקספרס'!$B$3:$BW$85,72,FALSE)</f>
        <v>8.89</v>
      </c>
      <c r="N73" s="22">
        <f>VLOOKUP($A73,'שופרסל אקספרס'!$B$3:$BW$85,74,FALSE)</f>
        <v>8.89</v>
      </c>
      <c r="O73" s="29"/>
      <c r="P73" s="22">
        <f>VLOOKUP($A73,'שופרסל דיל'!$B$3:$BW$85,23,FALSE)</f>
        <v>6.45</v>
      </c>
      <c r="Q73" s="22">
        <f>VLOOKUP($A73,'שופרסל דיל'!$B$3:$BW$85,37,FALSE)</f>
        <v>6.18</v>
      </c>
      <c r="R73" s="22">
        <f>VLOOKUP($A73,'שופרסל דיל'!$B$3:$BW$85,51,FALSE)</f>
        <v>6.21</v>
      </c>
      <c r="S73" s="22">
        <f>VLOOKUP($A73,'שופרסל דיל'!$B$3:$BW$85,65,FALSE)</f>
        <v>6.58</v>
      </c>
      <c r="T73" s="22">
        <f>VLOOKUP($A73,'שופרסל דיל'!$B$3:$BW$85,72,FALSE)</f>
        <v>6.61</v>
      </c>
      <c r="U73" s="22">
        <f>VLOOKUP($A73,'שופרסל דיל'!$B$3:$BW$85,74,FALSE)</f>
        <v>6.9</v>
      </c>
      <c r="V73" s="22"/>
      <c r="W73" s="33">
        <f>VLOOKUP($A73,'קרפור היפר'!$B$4:$BV$85,22,FALSE)</f>
        <v>3.9</v>
      </c>
      <c r="X73" s="33">
        <f>VLOOKUP($A73,'קרפור היפר'!$B$3:$BV$85,36,FALSE)</f>
        <v>3.9</v>
      </c>
      <c r="Y73" s="33">
        <f>VLOOKUP($A73,'קרפור היפר'!$B$3:$BV$85,50,FALSE)</f>
        <v>4.2300000000000004</v>
      </c>
      <c r="Z73" s="33">
        <f>VLOOKUP($A73,'קרפור היפר'!$B$3:$BV$85,64,FALSE)</f>
        <v>4.9000000000000004</v>
      </c>
      <c r="AA73" s="33">
        <f>VLOOKUP($A73,'קרפור היפר'!$B$3:$BV$85,71,FALSE)</f>
        <v>5.9</v>
      </c>
      <c r="AC73" s="22">
        <f>VLOOKUP($A73,ויקטורי!$B$3:$BW$85,23,FALSE)</f>
        <v>2.77</v>
      </c>
      <c r="AD73" s="22">
        <f>VLOOKUP($A73,ויקטורי!$B$3:$BW$85,37,FALSE)</f>
        <v>3.1688059701492999</v>
      </c>
      <c r="AE73" s="22">
        <f>VLOOKUP($A73,ויקטורי!$B$3:$BW$85,51,FALSE)</f>
        <v>3.1393939393939001</v>
      </c>
      <c r="AF73" s="22">
        <f>VLOOKUP($A73,ויקטורי!$B$3:$BW$85,65,FALSE)</f>
        <v>3.09</v>
      </c>
      <c r="AG73" s="22">
        <f>VLOOKUP($A73,ויקטורי!$B$3:$BW$85,72,FALSE)</f>
        <v>4.6136363636363997</v>
      </c>
      <c r="AI73" s="22">
        <f>VLOOKUP($A73, 'רמי לוי'!$B$3:$BW$87,23,FALSE)</f>
        <v>3.4827272727273</v>
      </c>
      <c r="AJ73" s="22">
        <f>VLOOKUP($A73, 'רמי לוי'!$B$3:$BW$87,37,FALSE)</f>
        <v>3.7916363636364001</v>
      </c>
      <c r="AK73" s="22">
        <f>VLOOKUP($A73, 'רמי לוי'!$B$3:$BW$87,51,FALSE)</f>
        <v>4.6950909090908999</v>
      </c>
      <c r="AL73" s="22">
        <f>VLOOKUP($A73, 'רמי לוי'!$B$3:$BW$87,65,FALSE)</f>
        <v>4.9919642857142996</v>
      </c>
      <c r="AM73" s="22">
        <f>VLOOKUP($A73, 'רמי לוי'!$B$3:$BW$87,72,FALSE)</f>
        <v>5.5142857142857</v>
      </c>
      <c r="AO73" s="22">
        <f>VLOOKUP($A73, יוחננוף!$B$3:$BV$87,23,FALSE)</f>
        <v>5.77</v>
      </c>
      <c r="AP73" s="22">
        <f>VLOOKUP($A73, יוחננוף!$B$3:$BV$87,37,FALSE)</f>
        <v>5.6904761904761996</v>
      </c>
      <c r="AQ73" s="22">
        <f>VLOOKUP($A73, יוחננוף!$B$3:$BV$87,51,FALSE)</f>
        <v>5.78</v>
      </c>
      <c r="AR73" s="22">
        <f>VLOOKUP($A73, יוחננוף!$B$3:$BV$87,65,FALSE)</f>
        <v>6.1016666666667003</v>
      </c>
      <c r="AS73" s="22">
        <f>VLOOKUP($A73, יוחננוף!$B$3:$BV$87,72,FALSE)</f>
        <v>6.0183333333332998</v>
      </c>
    </row>
    <row r="74" spans="1:45" x14ac:dyDescent="0.3">
      <c r="A74" s="1" t="s">
        <v>77</v>
      </c>
      <c r="B74" s="5">
        <v>0</v>
      </c>
      <c r="C74" s="22">
        <f>VLOOKUP($A74,'חצי חינם'!$B$3:$BW$85,23,FALSE)</f>
        <v>5.61</v>
      </c>
      <c r="D74" s="22">
        <f>VLOOKUP($A74,'חצי חינם'!$B$3:$BW$85,37,FALSE)</f>
        <v>3.9</v>
      </c>
      <c r="E74" s="22">
        <f>VLOOKUP($A74,'חצי חינם'!$B$3:$BW$85,51,FALSE)</f>
        <v>7.9</v>
      </c>
      <c r="F74" s="22">
        <f>VLOOKUP($A74,'חצי חינם'!$B$3:$BW$85,65,FALSE)</f>
        <v>5.9</v>
      </c>
      <c r="G74" s="22">
        <f>VLOOKUP($A74,'חצי חינם'!$B$3:$BW$85,72,FALSE)</f>
        <v>5.9</v>
      </c>
      <c r="I74" s="22">
        <f>VLOOKUP($A74,'שופרסל אקספרס'!$B$3:$BW$85,23,FALSE)</f>
        <v>8.89</v>
      </c>
      <c r="J74" s="22">
        <f>VLOOKUP($A74,'שופרסל אקספרס'!$B$3:$BW$85,37,FALSE)</f>
        <v>8.89</v>
      </c>
      <c r="K74" s="22">
        <f>VLOOKUP($A74,'שופרסל אקספרס'!$B$3:$BW$85,51,FALSE)</f>
        <v>8.89</v>
      </c>
      <c r="L74" s="22">
        <f>VLOOKUP($A74,'שופרסל אקספרס'!$B$3:$BW$85,65,FALSE)</f>
        <v>8.89</v>
      </c>
      <c r="M74" s="22">
        <f>VLOOKUP($A74,'שופרסל אקספרס'!$B$3:$BW$85,72,FALSE)</f>
        <v>8.89</v>
      </c>
      <c r="N74" s="22">
        <f>VLOOKUP($A74,'שופרסל אקספרס'!$B$3:$BW$85,74,FALSE)</f>
        <v>8.89</v>
      </c>
      <c r="O74" s="29"/>
      <c r="P74" s="22">
        <f>VLOOKUP($A74,'שופרסל דיל'!$B$3:$BW$85,23,FALSE)</f>
        <v>6.74</v>
      </c>
      <c r="Q74" s="22">
        <f>VLOOKUP($A74,'שופרסל דיל'!$B$3:$BW$85,37,FALSE)</f>
        <v>6.55</v>
      </c>
      <c r="R74" s="22">
        <f>VLOOKUP($A74,'שופרסל דיל'!$B$3:$BW$85,51,FALSE)</f>
        <v>6.51</v>
      </c>
      <c r="S74" s="22">
        <f>VLOOKUP($A74,'שופרסל דיל'!$B$3:$BW$85,65,FALSE)</f>
        <v>6.66</v>
      </c>
      <c r="T74" s="22">
        <f>VLOOKUP($A74,'שופרסל דיל'!$B$3:$BW$85,72,FALSE)</f>
        <v>6.69</v>
      </c>
      <c r="U74" s="22">
        <f>VLOOKUP($A74,'שופרסל דיל'!$B$3:$BW$85,74,FALSE)</f>
        <v>6.9</v>
      </c>
      <c r="V74" s="22"/>
      <c r="W74" s="33">
        <f>VLOOKUP($A74,'קרפור היפר'!$B$4:$BV$85,22,FALSE)</f>
        <v>5.2333333333332996</v>
      </c>
      <c r="X74" s="33">
        <f>VLOOKUP($A74,'קרפור היפר'!$B$3:$BV$85,36,FALSE)</f>
        <v>4.2300000000000004</v>
      </c>
      <c r="Y74" s="33">
        <f>VLOOKUP($A74,'קרפור היפר'!$B$3:$BV$85,50,FALSE)</f>
        <v>4.2300000000000004</v>
      </c>
      <c r="Z74" s="33">
        <f>VLOOKUP($A74,'קרפור היפר'!$B$3:$BV$85,64,FALSE)</f>
        <v>4.9000000000000004</v>
      </c>
      <c r="AA74" s="33">
        <f>VLOOKUP($A74,'קרפור היפר'!$B$3:$BV$85,71,FALSE)</f>
        <v>5.9</v>
      </c>
      <c r="AC74" s="22">
        <f>VLOOKUP($A74,ויקטורי!$B$3:$BW$85,23,FALSE)</f>
        <v>6.1207462686567</v>
      </c>
      <c r="AD74" s="22">
        <f>VLOOKUP($A74,ויקטורי!$B$3:$BW$85,37,FALSE)</f>
        <v>5.7394029850745998</v>
      </c>
      <c r="AE74" s="22">
        <f>VLOOKUP($A74,ויקטורי!$B$3:$BW$85,51,FALSE)</f>
        <v>6.4560606060605998</v>
      </c>
      <c r="AF74" s="22">
        <f>VLOOKUP($A74,ויקטורי!$B$3:$BW$85,65,FALSE)</f>
        <v>4.8</v>
      </c>
      <c r="AG74" s="22">
        <f>VLOOKUP($A74,ויקטורי!$B$3:$BW$85,72,FALSE)</f>
        <v>6.3363636363635996</v>
      </c>
      <c r="AI74" s="22">
        <f>VLOOKUP($A74, 'רמי לוי'!$B$3:$BW$87,23,FALSE)</f>
        <v>4.7021818181818</v>
      </c>
      <c r="AJ74" s="22">
        <f>VLOOKUP($A74, 'רמי לוי'!$B$3:$BW$87,37,FALSE)</f>
        <v>4.7892727272727003</v>
      </c>
      <c r="AK74" s="22">
        <f>VLOOKUP($A74, 'רמי לוי'!$B$3:$BW$87,51,FALSE)</f>
        <v>4.7638181818182002</v>
      </c>
      <c r="AL74" s="22">
        <f>VLOOKUP($A74, 'רמי לוי'!$B$3:$BW$87,65,FALSE)</f>
        <v>5.1637500000000003</v>
      </c>
      <c r="AM74" s="22">
        <f>VLOOKUP($A74, 'רמי לוי'!$B$3:$BW$87,72,FALSE)</f>
        <v>5.2276785714285996</v>
      </c>
      <c r="AO74" s="22">
        <f>VLOOKUP($A74, יוחננוף!$B$3:$BV$87,23,FALSE)</f>
        <v>5.4757142857143002</v>
      </c>
      <c r="AP74" s="22">
        <f>VLOOKUP($A74, יוחננוף!$B$3:$BV$87,37,FALSE)</f>
        <v>5.4530952380951998</v>
      </c>
      <c r="AQ74" s="22">
        <f>VLOOKUP($A74, יוחננוף!$B$3:$BV$87,51,FALSE)</f>
        <v>5.2050000000000001</v>
      </c>
      <c r="AR74" s="22">
        <f>VLOOKUP($A74, יוחננוף!$B$3:$BV$87,65,FALSE)</f>
        <v>5.8235714285714</v>
      </c>
      <c r="AS74" s="22">
        <f>VLOOKUP($A74, יוחננוף!$B$3:$BV$87,72,FALSE)</f>
        <v>5.7809523809524004</v>
      </c>
    </row>
    <row r="75" spans="1:45" x14ac:dyDescent="0.3">
      <c r="A75" s="1" t="s">
        <v>78</v>
      </c>
      <c r="B75" s="5">
        <v>0</v>
      </c>
      <c r="C75" s="22">
        <f>VLOOKUP($A75,'חצי חינם'!$B$3:$BW$85,23,FALSE)</f>
        <v>5.9</v>
      </c>
      <c r="D75" s="22">
        <f>VLOOKUP($A75,'חצי חינם'!$B$3:$BW$85,37,FALSE)</f>
        <v>3.9</v>
      </c>
      <c r="E75" s="22">
        <f>VLOOKUP($A75,'חצי חינם'!$B$3:$BW$85,51,FALSE)</f>
        <v>5.9</v>
      </c>
      <c r="F75" s="22">
        <f>VLOOKUP($A75,'חצי חינם'!$B$3:$BW$85,65,FALSE)</f>
        <v>5.9</v>
      </c>
      <c r="G75" s="22">
        <f>VLOOKUP($A75,'חצי חינם'!$B$3:$BW$85,72,FALSE)</f>
        <v>5.9</v>
      </c>
      <c r="I75" s="22">
        <f>VLOOKUP($A75,'שופרסל אקספרס'!$B$3:$BW$85,23,FALSE)</f>
        <v>7.89</v>
      </c>
      <c r="J75" s="22">
        <f>VLOOKUP($A75,'שופרסל אקספרס'!$B$3:$BW$85,37,FALSE)</f>
        <v>7.89</v>
      </c>
      <c r="K75" s="22">
        <f>VLOOKUP($A75,'שופרסל אקספרס'!$B$3:$BW$85,51,FALSE)</f>
        <v>7.89</v>
      </c>
      <c r="L75" s="22">
        <f>VLOOKUP($A75,'שופרסל אקספרס'!$B$3:$BW$85,65,FALSE)</f>
        <v>7.89</v>
      </c>
      <c r="M75" s="22">
        <f>VLOOKUP($A75,'שופרסל אקספרס'!$B$3:$BW$85,72,FALSE)</f>
        <v>7.89</v>
      </c>
      <c r="N75" s="22">
        <f>VLOOKUP($A75,'שופרסל אקספרס'!$B$3:$BW$85,74,FALSE)</f>
        <v>7.89</v>
      </c>
      <c r="O75" s="29"/>
      <c r="P75" s="22">
        <f>VLOOKUP($A75,'שופרסל דיל'!$B$3:$BW$85,23,FALSE)</f>
        <v>5.69</v>
      </c>
      <c r="Q75" s="22">
        <f>VLOOKUP($A75,'שופרסל דיל'!$B$3:$BW$85,37,FALSE)</f>
        <v>5.71</v>
      </c>
      <c r="R75" s="22">
        <f>VLOOKUP($A75,'שופרסל דיל'!$B$3:$BW$85,51,FALSE)</f>
        <v>5.83</v>
      </c>
      <c r="S75" s="22">
        <f>VLOOKUP($A75,'שופרסל דיל'!$B$3:$BW$85,65,FALSE)</f>
        <v>5.89</v>
      </c>
      <c r="T75" s="22">
        <f>VLOOKUP($A75,'שופרסל דיל'!$B$3:$BW$85,72,FALSE)</f>
        <v>5.9</v>
      </c>
      <c r="U75" s="22">
        <f>VLOOKUP($A75,'שופרסל דיל'!$B$3:$BW$85,74,FALSE)</f>
        <v>5.9</v>
      </c>
      <c r="V75" s="22"/>
      <c r="W75" s="33">
        <f>VLOOKUP($A75,'קרפור היפר'!$B$4:$BV$85,22,FALSE)</f>
        <v>5.2333333333332996</v>
      </c>
      <c r="X75" s="33">
        <f>VLOOKUP($A75,'קרפור היפר'!$B$3:$BV$85,36,FALSE)</f>
        <v>4.57</v>
      </c>
      <c r="Y75" s="33">
        <f>VLOOKUP($A75,'קרפור היפר'!$B$3:$BV$85,50,FALSE)</f>
        <v>4.9000000000000004</v>
      </c>
      <c r="Z75" s="33">
        <f>VLOOKUP($A75,'קרפור היפר'!$B$3:$BV$85,64,FALSE)</f>
        <v>4.57</v>
      </c>
      <c r="AA75" s="33">
        <f>VLOOKUP($A75,'קרפור היפר'!$B$3:$BV$85,71,FALSE)</f>
        <v>5.9</v>
      </c>
      <c r="AC75" s="22">
        <f>VLOOKUP($A75,ויקטורי!$B$3:$BW$85,23,FALSE)</f>
        <v>3.89</v>
      </c>
      <c r="AD75" s="22">
        <f>VLOOKUP($A75,ויקטורי!$B$3:$BW$85,37,FALSE)</f>
        <v>5.2161764705882003</v>
      </c>
      <c r="AE75" s="22">
        <f>VLOOKUP($A75,ויקטורי!$B$3:$BW$85,51,FALSE)</f>
        <v>3.9360606060605998</v>
      </c>
      <c r="AF75" s="22">
        <f>VLOOKUP($A75,ויקטורי!$B$3:$BW$85,65,FALSE)</f>
        <v>3.87</v>
      </c>
      <c r="AG75" s="22">
        <f>VLOOKUP($A75,ויקטורי!$B$3:$BW$85,72,FALSE)</f>
        <v>6.28</v>
      </c>
      <c r="AI75" s="22">
        <f>VLOOKUP($A75, 'רמי לוי'!$B$3:$BW$87,23,FALSE)</f>
        <v>4.0145454545454999</v>
      </c>
      <c r="AJ75" s="22">
        <f>VLOOKUP($A75, 'רמי לוי'!$B$3:$BW$87,37,FALSE)</f>
        <v>4.2650909090909002</v>
      </c>
      <c r="AK75" s="22">
        <f>VLOOKUP($A75, 'רמי לוי'!$B$3:$BW$87,51,FALSE)</f>
        <v>4.532</v>
      </c>
      <c r="AL75" s="22">
        <f>VLOOKUP($A75, 'רמי לוי'!$B$3:$BW$87,65,FALSE)</f>
        <v>4.6767857142856997</v>
      </c>
      <c r="AM75" s="22">
        <f>VLOOKUP($A75, 'רמי לוי'!$B$3:$BW$87,72,FALSE)</f>
        <v>4.76</v>
      </c>
      <c r="AO75" s="22">
        <f>VLOOKUP($A75, יוחננוף!$B$3:$BV$87,23,FALSE)</f>
        <v>4.6457142857143001</v>
      </c>
      <c r="AP75" s="22">
        <f>VLOOKUP($A75, יוחננוף!$B$3:$BV$87,37,FALSE)</f>
        <v>4.7385714285714</v>
      </c>
      <c r="AQ75" s="22">
        <f>VLOOKUP($A75, יוחננוף!$B$3:$BV$87,51,FALSE)</f>
        <v>4.8719047619048004</v>
      </c>
      <c r="AR75" s="22">
        <f>VLOOKUP($A75, יוחננוף!$B$3:$BV$87,65,FALSE)</f>
        <v>5.1100000000000003</v>
      </c>
      <c r="AS75" s="22">
        <f>VLOOKUP($A75, יוחננוף!$B$3:$BV$87,72,FALSE)</f>
        <v>5.16</v>
      </c>
    </row>
    <row r="76" spans="1:45" x14ac:dyDescent="0.3">
      <c r="A76" s="1" t="s">
        <v>79</v>
      </c>
      <c r="B76" s="5">
        <v>0</v>
      </c>
      <c r="C76" s="22">
        <f>VLOOKUP($A76,'חצי חינם'!$B$3:$BW$85,23,FALSE)</f>
        <v>7.9</v>
      </c>
      <c r="D76" s="22">
        <f>VLOOKUP($A76,'חצי חינם'!$B$3:$BW$85,37,FALSE)</f>
        <v>9.9</v>
      </c>
      <c r="E76" s="22">
        <f>VLOOKUP($A76,'חצי חינם'!$B$3:$BW$85,51,FALSE)</f>
        <v>9.9</v>
      </c>
      <c r="F76" s="22">
        <f>VLOOKUP($A76,'חצי חינם'!$B$3:$BW$85,65,FALSE)</f>
        <v>9.9</v>
      </c>
      <c r="G76" s="22">
        <f>VLOOKUP($A76,'חצי חינם'!$B$3:$BW$85,72,FALSE)</f>
        <v>12.9</v>
      </c>
      <c r="I76" s="22">
        <f>VLOOKUP($A76,'שופרסל אקספרס'!$B$3:$BW$85,23,FALSE)</f>
        <v>12.89</v>
      </c>
      <c r="J76" s="22">
        <f>VLOOKUP($A76,'שופרסל אקספרס'!$B$3:$BW$85,37,FALSE)</f>
        <v>12.89</v>
      </c>
      <c r="K76" s="22">
        <f>VLOOKUP($A76,'שופרסל אקספרס'!$B$3:$BW$85,51,FALSE)</f>
        <v>12.89</v>
      </c>
      <c r="L76" s="22">
        <f>VLOOKUP($A76,'שופרסל אקספרס'!$B$3:$BW$85,65,FALSE)</f>
        <v>12.89</v>
      </c>
      <c r="M76" s="22">
        <f>VLOOKUP($A76,'שופרסל אקספרס'!$B$3:$BW$85,72,FALSE)</f>
        <v>12.89</v>
      </c>
      <c r="N76" s="22">
        <f>VLOOKUP($A76,'שופרסל אקספרס'!$B$3:$BW$85,74,FALSE)</f>
        <v>12.89</v>
      </c>
      <c r="O76" s="29"/>
      <c r="P76" s="22">
        <f>VLOOKUP($A76,'שופרסל דיל'!$B$3:$BW$85,23,FALSE)</f>
        <v>10.9</v>
      </c>
      <c r="Q76" s="22">
        <f>VLOOKUP($A76,'שופרסל דיל'!$B$3:$BW$85,37,FALSE)</f>
        <v>10.41</v>
      </c>
      <c r="R76" s="22">
        <f>VLOOKUP($A76,'שופרסל דיל'!$B$3:$BW$85,51,FALSE)</f>
        <v>10.47</v>
      </c>
      <c r="S76" s="22">
        <f>VLOOKUP($A76,'שופרסל דיל'!$B$3:$BW$85,65,FALSE)</f>
        <v>10.72</v>
      </c>
      <c r="T76" s="22">
        <f>VLOOKUP($A76,'שופרסל דיל'!$B$3:$BW$85,72,FALSE)</f>
        <v>10.75</v>
      </c>
      <c r="U76" s="22">
        <f>VLOOKUP($A76,'שופרסל דיל'!$B$3:$BW$85,74,FALSE)</f>
        <v>10.9</v>
      </c>
      <c r="V76" s="22"/>
      <c r="W76" s="33">
        <f>VLOOKUP($A76,'קרפור היפר'!$B$4:$BV$85,22,FALSE)</f>
        <v>7.57</v>
      </c>
      <c r="X76" s="33">
        <f>VLOOKUP($A76,'קרפור היפר'!$B$3:$BV$85,36,FALSE)</f>
        <v>9.3466666666666995</v>
      </c>
      <c r="Y76" s="33">
        <f>VLOOKUP($A76,'קרפור היפר'!$B$3:$BV$85,50,FALSE)</f>
        <v>8.9</v>
      </c>
      <c r="Z76" s="33">
        <f>VLOOKUP($A76,'קרפור היפר'!$B$3:$BV$85,64,FALSE)</f>
        <v>8.9</v>
      </c>
      <c r="AA76" s="33">
        <f>VLOOKUP($A76,'קרפור היפר'!$B$3:$BV$85,71,FALSE)</f>
        <v>9.9</v>
      </c>
      <c r="AC76" s="22">
        <f>VLOOKUP($A76,ויקטורי!$B$3:$BW$85,23,FALSE)</f>
        <v>5.9</v>
      </c>
      <c r="AD76" s="22">
        <f>VLOOKUP($A76,ויקטורי!$B$3:$BW$85,37,FALSE)</f>
        <v>9.2929411764706007</v>
      </c>
      <c r="AE76" s="22">
        <f>VLOOKUP($A76,ויקטורי!$B$3:$BW$85,51,FALSE)</f>
        <v>10.49</v>
      </c>
      <c r="AF76" s="22">
        <f>VLOOKUP($A76,ויקטורי!$B$3:$BW$85,65,FALSE)</f>
        <v>10.553030303030001</v>
      </c>
      <c r="AG76" s="22">
        <f>VLOOKUP($A76,ויקטורי!$B$3:$BW$85,72,FALSE)</f>
        <v>10.67</v>
      </c>
      <c r="AI76" s="22">
        <f>VLOOKUP($A76, 'רמי לוי'!$B$3:$BW$87,23,FALSE)</f>
        <v>7.4710909090908997</v>
      </c>
      <c r="AJ76" s="22">
        <f>VLOOKUP($A76, 'רמי לוי'!$B$3:$BW$87,37,FALSE)</f>
        <v>7.8045454545455</v>
      </c>
      <c r="AK76" s="22">
        <f>VLOOKUP($A76, 'רמי לוי'!$B$3:$BW$87,51,FALSE)</f>
        <v>8.2818181818182008</v>
      </c>
      <c r="AL76" s="22">
        <f>VLOOKUP($A76, 'רמי לוי'!$B$3:$BW$87,65,FALSE)</f>
        <v>8.91</v>
      </c>
      <c r="AM76" s="22">
        <f>VLOOKUP($A76, 'רמי לוי'!$B$3:$BW$87,72,FALSE)</f>
        <v>9.33</v>
      </c>
      <c r="AO76" s="22">
        <f>VLOOKUP($A76, יוחננוף!$B$3:$BV$87,23,FALSE)</f>
        <v>8.85</v>
      </c>
      <c r="AP76" s="22">
        <f>VLOOKUP($A76, יוחננוף!$B$3:$BV$87,37,FALSE)</f>
        <v>8.6271428571428999</v>
      </c>
      <c r="AQ76" s="22">
        <f>VLOOKUP($A76, יוחננוף!$B$3:$BV$87,51,FALSE)</f>
        <v>8.74</v>
      </c>
      <c r="AR76" s="22">
        <f>VLOOKUP($A76, יוחננוף!$B$3:$BV$87,65,FALSE)</f>
        <v>9.7571428571429006</v>
      </c>
      <c r="AS76" s="22">
        <f>VLOOKUP($A76, יוחננוף!$B$3:$BV$87,72,FALSE)</f>
        <v>10.026428571428999</v>
      </c>
    </row>
    <row r="77" spans="1:45" x14ac:dyDescent="0.3">
      <c r="A77" s="1" t="s">
        <v>80</v>
      </c>
      <c r="B77" s="5">
        <v>0</v>
      </c>
      <c r="C77" s="22">
        <f>VLOOKUP($A77,'חצי חינם'!$B$3:$BW$85,23,FALSE)</f>
        <v>2.9</v>
      </c>
      <c r="D77" s="22">
        <f>VLOOKUP($A77,'חצי חינם'!$B$3:$BW$85,37,FALSE)</f>
        <v>2.9</v>
      </c>
      <c r="E77" s="22">
        <f>VLOOKUP($A77,'חצי חינם'!$B$3:$BW$85,51,FALSE)</f>
        <v>3.9</v>
      </c>
      <c r="F77" s="22">
        <f>VLOOKUP($A77,'חצי חינם'!$B$3:$BW$85,65,FALSE)</f>
        <v>4.9000000000000004</v>
      </c>
      <c r="G77" s="22">
        <f>VLOOKUP($A77,'חצי חינם'!$B$3:$BW$85,72,FALSE)</f>
        <v>4.9000000000000004</v>
      </c>
      <c r="I77" s="22">
        <f>VLOOKUP($A77,'שופרסל אקספרס'!$B$3:$BW$85,23,FALSE)</f>
        <v>5.9</v>
      </c>
      <c r="J77" s="22">
        <f>VLOOKUP($A77,'שופרסל אקספרס'!$B$3:$BW$85,37,FALSE)</f>
        <v>5.7554216867469998</v>
      </c>
      <c r="K77" s="22">
        <f>VLOOKUP($A77,'שופרסל אקספרס'!$B$3:$BW$85,51,FALSE)</f>
        <v>5.9</v>
      </c>
      <c r="L77" s="22">
        <f>VLOOKUP($A77,'שופרסל אקספרס'!$B$3:$BW$85,65,FALSE)</f>
        <v>5.9</v>
      </c>
      <c r="M77" s="22">
        <f>VLOOKUP($A77,'שופרסל אקספרס'!$B$3:$BW$85,72,FALSE)</f>
        <v>5.9</v>
      </c>
      <c r="N77" s="22">
        <f>VLOOKUP($A77,'שופרסל אקספרס'!$B$3:$BW$85,74,FALSE)</f>
        <v>5.9</v>
      </c>
      <c r="O77" s="29"/>
      <c r="P77" s="22">
        <f>VLOOKUP($A77,'שופרסל דיל'!$B$3:$BW$85,23,FALSE)</f>
        <v>3.9</v>
      </c>
      <c r="Q77" s="22">
        <f>VLOOKUP($A77,'שופרסל דיל'!$B$3:$BW$85,37,FALSE)</f>
        <v>1.9</v>
      </c>
      <c r="R77" s="22">
        <f>VLOOKUP($A77,'שופרסל דיל'!$B$3:$BW$85,51,FALSE)</f>
        <v>3.76</v>
      </c>
      <c r="S77" s="22">
        <f>VLOOKUP($A77,'שופרסל דיל'!$B$3:$BW$85,65,FALSE)</f>
        <v>3.87</v>
      </c>
      <c r="T77" s="22">
        <f>VLOOKUP($A77,'שופרסל דיל'!$B$3:$BW$85,72,FALSE)</f>
        <v>3.88</v>
      </c>
      <c r="U77" s="22">
        <f>VLOOKUP($A77,'שופרסל דיל'!$B$3:$BW$85,74,FALSE)</f>
        <v>3.9</v>
      </c>
      <c r="V77" s="22"/>
      <c r="W77" s="33">
        <f>VLOOKUP($A77,'קרפור היפר'!$B$4:$BV$85,22,FALSE)</f>
        <v>2.23</v>
      </c>
      <c r="X77" s="33">
        <f>VLOOKUP($A77,'קרפור היפר'!$B$3:$BV$85,36,FALSE)</f>
        <v>2.57</v>
      </c>
      <c r="Y77" s="33">
        <f>VLOOKUP($A77,'קרפור היפר'!$B$3:$BV$85,50,FALSE)</f>
        <v>3.2333333333333001</v>
      </c>
      <c r="Z77" s="33">
        <f>VLOOKUP($A77,'קרפור היפר'!$B$3:$BV$85,64,FALSE)</f>
        <v>4.57</v>
      </c>
      <c r="AA77" s="33">
        <f>VLOOKUP($A77,'קרפור היפר'!$B$3:$BV$85,71,FALSE)</f>
        <v>4.9000000000000004</v>
      </c>
      <c r="AC77" s="22">
        <f>VLOOKUP($A77,ויקטורי!$B$3:$BW$85,23,FALSE)</f>
        <v>2.57</v>
      </c>
      <c r="AD77" s="22">
        <f>VLOOKUP($A77,ויקטורי!$B$3:$BW$85,37,FALSE)</f>
        <v>2.2819402985075001</v>
      </c>
      <c r="AE77" s="22">
        <f>VLOOKUP($A77,ויקטורי!$B$3:$BW$85,51,FALSE)</f>
        <v>2.5974242424242</v>
      </c>
      <c r="AF77" s="22">
        <f>VLOOKUP($A77,ויקטורי!$B$3:$BW$85,65,FALSE)</f>
        <v>2.56</v>
      </c>
      <c r="AG77" s="22">
        <f>VLOOKUP($A77,ויקטורי!$B$3:$BW$85,72,FALSE)</f>
        <v>3.7109090909090998</v>
      </c>
      <c r="AI77" s="22">
        <f>VLOOKUP($A77, 'רמי לוי'!$B$3:$BW$87,23,FALSE)</f>
        <v>2.5739999999999998</v>
      </c>
      <c r="AJ77" s="22">
        <f>VLOOKUP($A77, 'רמי לוי'!$B$3:$BW$87,37,FALSE)</f>
        <v>2.2230909090908999</v>
      </c>
      <c r="AK77" s="22">
        <f>VLOOKUP($A77, 'רמי לוי'!$B$3:$BW$87,51,FALSE)</f>
        <v>2.7981818181818001</v>
      </c>
      <c r="AL77" s="22">
        <f>VLOOKUP($A77, 'רמי לוי'!$B$3:$BW$87,65,FALSE)</f>
        <v>3.69</v>
      </c>
      <c r="AM77" s="22">
        <f>VLOOKUP($A77, 'רמי לוי'!$B$3:$BW$87,72,FALSE)</f>
        <v>3.61</v>
      </c>
      <c r="AO77" s="22">
        <f>VLOOKUP($A77, יוחננוף!$B$3:$BV$87,23,FALSE)</f>
        <v>2.8271428571429</v>
      </c>
      <c r="AP77" s="22">
        <f>VLOOKUP($A77, יוחננוף!$B$3:$BV$87,37,FALSE)</f>
        <v>2.8271428571429</v>
      </c>
      <c r="AQ77" s="22">
        <f>VLOOKUP($A77, יוחננוף!$B$3:$BV$87,51,FALSE)</f>
        <v>2.9757142857143002</v>
      </c>
      <c r="AR77" s="22">
        <f>VLOOKUP($A77, יוחננוף!$B$3:$BV$87,65,FALSE)</f>
        <v>3.2276190476190001</v>
      </c>
      <c r="AS77" s="22">
        <f>VLOOKUP($A77, יוחננוף!$B$3:$BV$87,72,FALSE)</f>
        <v>3.2666666666666999</v>
      </c>
    </row>
    <row r="78" spans="1:45" x14ac:dyDescent="0.3">
      <c r="A78" s="1" t="s">
        <v>81</v>
      </c>
      <c r="B78" s="5">
        <v>0</v>
      </c>
      <c r="C78" s="22">
        <f>VLOOKUP($A78,'חצי חינם'!$B$3:$BW$85,23,FALSE)</f>
        <v>3.9</v>
      </c>
      <c r="D78" s="22">
        <f>VLOOKUP($A78,'חצי חינם'!$B$3:$BW$85,37,FALSE)</f>
        <v>3.9</v>
      </c>
      <c r="E78" s="22">
        <f>VLOOKUP($A78,'חצי חינם'!$B$3:$BW$85,51,FALSE)</f>
        <v>3.9</v>
      </c>
      <c r="F78" s="22">
        <f>VLOOKUP($A78,'חצי חינם'!$B$3:$BW$85,65,FALSE)</f>
        <v>3.9</v>
      </c>
      <c r="G78" s="22">
        <f>VLOOKUP($A78,'חצי חינם'!$B$3:$BW$85,72,FALSE)</f>
        <v>3.9</v>
      </c>
      <c r="I78" s="22">
        <f>VLOOKUP($A78,'שופרסל אקספרס'!$B$3:$BW$85,23,FALSE)</f>
        <v>5.24</v>
      </c>
      <c r="J78" s="22">
        <f>VLOOKUP($A78,'שופרסל אקספרס'!$B$3:$BW$85,37,FALSE)</f>
        <v>5.92</v>
      </c>
      <c r="K78" s="22">
        <f>VLOOKUP($A78,'שופרסל אקספרס'!$B$3:$BW$85,51,FALSE)</f>
        <v>6.17</v>
      </c>
      <c r="L78" s="22">
        <f>VLOOKUP($A78,'שופרסל אקספרס'!$B$3:$BW$85,65,FALSE)</f>
        <v>5.92</v>
      </c>
      <c r="M78" s="22">
        <f>VLOOKUP($A78,'שופרסל אקספרס'!$B$3:$BW$85,72,FALSE)</f>
        <v>5.99</v>
      </c>
      <c r="N78" s="22">
        <f>VLOOKUP($A78,'שופרסל אקספרס'!$B$3:$BW$85,74,FALSE)</f>
        <v>5.98</v>
      </c>
      <c r="O78" s="29"/>
      <c r="P78" s="22">
        <f>VLOOKUP($A78,'שופרסל דיל'!$B$3:$BW$85,23,FALSE)</f>
        <v>4.3899999999999997</v>
      </c>
      <c r="Q78" s="22">
        <f>VLOOKUP($A78,'שופרסל דיל'!$B$3:$BW$85,37,FALSE)</f>
        <v>4.4800000000000004</v>
      </c>
      <c r="R78" s="22">
        <f>VLOOKUP($A78,'שופרסל דיל'!$B$3:$BW$85,51,FALSE)</f>
        <v>4.1100000000000003</v>
      </c>
      <c r="S78" s="22">
        <f>VLOOKUP($A78,'שופרסל דיל'!$B$3:$BW$85,65,FALSE)</f>
        <v>4.24</v>
      </c>
      <c r="T78" s="22">
        <f>VLOOKUP($A78,'שופרסל דיל'!$B$3:$BW$85,72,FALSE)</f>
        <v>4.28</v>
      </c>
      <c r="U78" s="22">
        <f>VLOOKUP($A78,'שופרסל דיל'!$B$3:$BW$85,74,FALSE)</f>
        <v>4.25</v>
      </c>
      <c r="V78" s="22"/>
      <c r="W78" s="33">
        <f>VLOOKUP($A78,'קרפור היפר'!$B$4:$BV$85,22,FALSE)</f>
        <v>3.9</v>
      </c>
      <c r="X78" s="33">
        <f>VLOOKUP($A78,'קרפור היפר'!$B$3:$BV$85,36,FALSE)</f>
        <v>3.1666666666666998</v>
      </c>
      <c r="Y78" s="33">
        <f>VLOOKUP($A78,'קרפור היפר'!$B$3:$BV$85,50,FALSE)</f>
        <v>3.1666666666666998</v>
      </c>
      <c r="Z78" s="33">
        <f>VLOOKUP($A78,'קרפור היפר'!$B$3:$BV$85,64,FALSE)</f>
        <v>3.1666666666666998</v>
      </c>
      <c r="AA78" s="33">
        <f>VLOOKUP($A78,'קרפור היפר'!$B$3:$BV$85,71,FALSE)</f>
        <v>3.1666666666666998</v>
      </c>
      <c r="AC78" s="22">
        <f>VLOOKUP($A78,ויקטורי!$B$3:$BW$85,23,FALSE)</f>
        <v>3.33</v>
      </c>
      <c r="AD78" s="22">
        <f>VLOOKUP($A78,ויקטורי!$B$3:$BW$85,37,FALSE)</f>
        <v>3.3416417910448</v>
      </c>
      <c r="AE78" s="22">
        <f>VLOOKUP($A78,ויקטורי!$B$3:$BW$85,51,FALSE)</f>
        <v>3.3418181818182</v>
      </c>
      <c r="AF78" s="22">
        <f>VLOOKUP($A78,ויקטורי!$B$3:$BW$85,65,FALSE)</f>
        <v>3.33</v>
      </c>
      <c r="AG78" s="22">
        <f>VLOOKUP($A78,ויקטורי!$B$3:$BW$85,72,FALSE)</f>
        <v>4.1100000000000003</v>
      </c>
      <c r="AI78" s="22">
        <f>VLOOKUP($A78, 'רמי לוי'!$B$3:$BW$87,23,FALSE)</f>
        <v>3.3650000000000002</v>
      </c>
      <c r="AJ78" s="22">
        <f>VLOOKUP($A78, 'רמי לוי'!$B$3:$BW$87,37,FALSE)</f>
        <v>3.3634693877550998</v>
      </c>
      <c r="AK78" s="22">
        <f>VLOOKUP($A78, 'רמי לוי'!$B$3:$BW$87,51,FALSE)</f>
        <v>3.3714285714285999</v>
      </c>
      <c r="AL78" s="22">
        <f>VLOOKUP($A78, 'רמי לוי'!$B$3:$BW$87,65,FALSE)</f>
        <v>3.4544000000000001</v>
      </c>
      <c r="AM78" s="22">
        <f>VLOOKUP($A78, 'רמי לוי'!$B$3:$BW$87,72,FALSE)</f>
        <v>3.5146153846154</v>
      </c>
      <c r="AO78" s="22">
        <f>VLOOKUP($A78, יוחננוף!$B$3:$BV$87,23,FALSE)</f>
        <v>3.33</v>
      </c>
      <c r="AP78" s="22">
        <f>VLOOKUP($A78, יוחננוף!$B$3:$BV$87,37,FALSE)</f>
        <v>3.33</v>
      </c>
      <c r="AQ78" s="22">
        <f>VLOOKUP($A78, יוחננוף!$B$3:$BV$87,51,FALSE)</f>
        <v>3.33</v>
      </c>
      <c r="AR78" s="22">
        <f>VLOOKUP($A78, יוחננוף!$B$3:$BV$87,65,FALSE)</f>
        <v>3.33</v>
      </c>
      <c r="AS78" s="22">
        <f>VLOOKUP($A78, יוחננוף!$B$3:$BV$87,72,FALSE)</f>
        <v>3.33</v>
      </c>
    </row>
    <row r="79" spans="1:45" x14ac:dyDescent="0.3">
      <c r="A79" s="1" t="s">
        <v>82</v>
      </c>
      <c r="B79" s="5">
        <v>0</v>
      </c>
      <c r="C79" s="22">
        <f>VLOOKUP($A79,'חצי חינם'!$B$3:$BW$85,23,FALSE)</f>
        <v>9.9</v>
      </c>
      <c r="D79" s="22">
        <f>VLOOKUP($A79,'חצי חינם'!$B$3:$BW$85,37,FALSE)</f>
        <v>9.9</v>
      </c>
      <c r="E79" s="22">
        <f>VLOOKUP($A79,'חצי חינם'!$B$3:$BW$85,51,FALSE)</f>
        <v>13.91</v>
      </c>
      <c r="F79" s="22">
        <f>VLOOKUP($A79,'חצי חינם'!$B$3:$BW$85,65,FALSE)</f>
        <v>11.9</v>
      </c>
      <c r="G79" s="22">
        <f>VLOOKUP($A79,'חצי חינם'!$B$3:$BW$85,72,FALSE)</f>
        <v>15.48</v>
      </c>
      <c r="I79" s="22">
        <f>VLOOKUP($A79,'שופרסל אקספרס'!$B$3:$BW$85,23,FALSE)</f>
        <v>8.94</v>
      </c>
      <c r="J79" s="22">
        <f>VLOOKUP($A79,'שופרסל אקספרס'!$B$3:$BW$85,37,FALSE)</f>
        <v>12.89</v>
      </c>
      <c r="K79" s="22">
        <f>VLOOKUP($A79,'שופרסל אקספרס'!$B$3:$BW$85,51,FALSE)</f>
        <v>12.89</v>
      </c>
      <c r="L79" s="22">
        <f>VLOOKUP($A79,'שופרסל אקספרס'!$B$3:$BW$85,65,FALSE)</f>
        <v>12.89</v>
      </c>
      <c r="M79" s="22">
        <f>VLOOKUP($A79,'שופרסל אקספרס'!$B$3:$BW$85,72,FALSE)</f>
        <v>12.85</v>
      </c>
      <c r="N79" s="22">
        <f>VLOOKUP($A79,'שופרסל אקספרס'!$B$3:$BW$85,74,FALSE)</f>
        <v>12.85</v>
      </c>
      <c r="O79" s="29"/>
      <c r="P79" s="22">
        <f>VLOOKUP($A79,'שופרסל דיל'!$B$3:$BW$85,23,FALSE)</f>
        <v>7.9</v>
      </c>
      <c r="Q79" s="22">
        <f>VLOOKUP($A79,'שופרסל דיל'!$B$3:$BW$85,37,FALSE)</f>
        <v>10.9</v>
      </c>
      <c r="R79" s="22">
        <f>VLOOKUP($A79,'שופרסל דיל'!$B$3:$BW$85,51,FALSE)</f>
        <v>10.119999999999999</v>
      </c>
      <c r="S79" s="22">
        <f>VLOOKUP($A79,'שופרסל דיל'!$B$3:$BW$85,65,FALSE)</f>
        <v>10.25</v>
      </c>
      <c r="T79" s="22">
        <f>VLOOKUP($A79,'שופרסל דיל'!$B$3:$BW$85,72,FALSE)</f>
        <v>10.06</v>
      </c>
      <c r="U79" s="22">
        <f>VLOOKUP($A79,'שופרסל דיל'!$B$3:$BW$85,74,FALSE)</f>
        <v>10.01</v>
      </c>
      <c r="V79" s="22"/>
      <c r="W79" s="33">
        <f>VLOOKUP($A79,'קרפור היפר'!$B$4:$BV$85,22,FALSE)</f>
        <v>7.9</v>
      </c>
      <c r="X79" s="33">
        <f>VLOOKUP($A79,'קרפור היפר'!$B$3:$BV$85,36,FALSE)</f>
        <v>9.9</v>
      </c>
      <c r="Y79" s="33">
        <f>VLOOKUP($A79,'קרפור היפר'!$B$3:$BV$85,50,FALSE)</f>
        <v>9.9</v>
      </c>
      <c r="Z79" s="33">
        <f>VLOOKUP($A79,'קרפור היפר'!$B$3:$BV$85,64,FALSE)</f>
        <v>9.9</v>
      </c>
      <c r="AA79" s="33">
        <f>VLOOKUP($A79,'קרפור היפר'!$B$3:$BV$85,71,FALSE)</f>
        <v>9.9</v>
      </c>
      <c r="AC79" s="22">
        <f>VLOOKUP($A79,ויקטורי!$B$3:$BW$85,23,FALSE)</f>
        <v>6.9</v>
      </c>
      <c r="AD79" s="22">
        <f>VLOOKUP($A79,ויקטורי!$B$3:$BW$85,37,FALSE)</f>
        <v>7.9388059701492999</v>
      </c>
      <c r="AE79" s="22">
        <f>VLOOKUP($A79,ויקטורי!$B$3:$BW$85,51,FALSE)</f>
        <v>7.9096969696970003</v>
      </c>
      <c r="AF79" s="22">
        <f>VLOOKUP($A79,ויקטורי!$B$3:$BW$85,65,FALSE)</f>
        <v>7.85</v>
      </c>
      <c r="AG79" s="22">
        <f>VLOOKUP($A79,ויקטורי!$B$3:$BW$85,72,FALSE)</f>
        <v>10.49</v>
      </c>
      <c r="AI79" s="22">
        <f>VLOOKUP($A79, 'רמי לוי'!$B$3:$BW$87,23,FALSE)</f>
        <v>8.5399999999999991</v>
      </c>
      <c r="AJ79" s="22">
        <f>VLOOKUP($A79, 'רמי לוי'!$B$3:$BW$87,37,FALSE)</f>
        <v>9.1518181818182001</v>
      </c>
      <c r="AK79" s="22">
        <f>VLOOKUP($A79, 'רמי לוי'!$B$3:$BW$87,51,FALSE)</f>
        <v>8.67</v>
      </c>
      <c r="AL79" s="22">
        <f>VLOOKUP($A79, 'רמי לוי'!$B$3:$BW$87,65,FALSE)</f>
        <v>9.61</v>
      </c>
      <c r="AM79" s="22">
        <f>VLOOKUP($A79, 'רמי לוי'!$B$3:$BW$87,72,FALSE)</f>
        <v>9.65</v>
      </c>
      <c r="AO79" s="22">
        <f>VLOOKUP($A79, יוחננוף!$B$3:$BV$87,23,FALSE)</f>
        <v>10.9</v>
      </c>
      <c r="AP79" s="22">
        <f>VLOOKUP($A79, יוחננוף!$B$3:$BV$87,37,FALSE)</f>
        <v>10.9</v>
      </c>
      <c r="AQ79" s="22">
        <f>VLOOKUP($A79, יוחננוף!$B$3:$BV$87,51,FALSE)</f>
        <v>8.3047619047619001</v>
      </c>
      <c r="AR79" s="22">
        <f>VLOOKUP($A79, יוחננוף!$B$3:$BV$87,65,FALSE)</f>
        <v>10.38</v>
      </c>
      <c r="AS79" s="22">
        <f>VLOOKUP($A79, יוחננוף!$B$3:$BV$87,72,FALSE)</f>
        <v>9.85</v>
      </c>
    </row>
    <row r="80" spans="1:45" x14ac:dyDescent="0.3">
      <c r="A80" s="1" t="s">
        <v>83</v>
      </c>
      <c r="B80" s="5">
        <v>0</v>
      </c>
      <c r="C80" s="22">
        <f>VLOOKUP($A80,'חצי חינם'!$B$3:$BW$85,23,FALSE)</f>
        <v>6.9</v>
      </c>
      <c r="D80" s="22">
        <f>VLOOKUP($A80,'חצי חינם'!$B$3:$BW$85,37,FALSE)</f>
        <v>5.9</v>
      </c>
      <c r="E80" s="22">
        <f>VLOOKUP($A80,'חצי חינם'!$B$3:$BW$85,51,FALSE)</f>
        <v>6.76</v>
      </c>
      <c r="F80" s="22">
        <f>VLOOKUP($A80,'חצי חינם'!$B$3:$BW$85,65,FALSE)</f>
        <v>6.76</v>
      </c>
      <c r="G80" s="22">
        <f>VLOOKUP($A80,'חצי חינם'!$B$3:$BW$85,72,FALSE)</f>
        <v>6.76</v>
      </c>
      <c r="I80" s="22">
        <f>VLOOKUP($A80,'שופרסל אקספרס'!$B$3:$BW$85,23,FALSE)</f>
        <v>9.01</v>
      </c>
      <c r="J80" s="22">
        <f>VLOOKUP($A80,'שופרסל אקספרס'!$B$3:$BW$85,37,FALSE)</f>
        <v>8.98</v>
      </c>
      <c r="K80" s="22">
        <f>VLOOKUP($A80,'שופרסל אקספרס'!$B$3:$BW$85,51,FALSE)</f>
        <v>8.98</v>
      </c>
      <c r="L80" s="22">
        <f>VLOOKUP($A80,'שופרסל אקספרס'!$B$3:$BW$85,65,FALSE)</f>
        <v>8.98</v>
      </c>
      <c r="M80" s="22">
        <f>VLOOKUP($A80,'שופרסל אקספרס'!$B$3:$BW$85,72,FALSE)</f>
        <v>8.98</v>
      </c>
      <c r="N80" s="22">
        <f>VLOOKUP($A80,'שופרסל אקספרס'!$B$3:$BW$85,74,FALSE)</f>
        <v>8.98</v>
      </c>
      <c r="O80" s="29"/>
      <c r="P80" s="22">
        <f>VLOOKUP($A80,'שופרסל דיל'!$B$3:$BW$85,23,FALSE)</f>
        <v>7.45</v>
      </c>
      <c r="Q80" s="22">
        <f>VLOOKUP($A80,'שופרסל דיל'!$B$3:$BW$85,37,FALSE)</f>
        <v>5.87</v>
      </c>
      <c r="R80" s="22">
        <f>VLOOKUP($A80,'שופרסל דיל'!$B$3:$BW$85,51,FALSE)</f>
        <v>6.8</v>
      </c>
      <c r="S80" s="22">
        <f>VLOOKUP($A80,'שופרסל דיל'!$B$3:$BW$85,65,FALSE)</f>
        <v>8.8000000000000007</v>
      </c>
      <c r="T80" s="22">
        <f>VLOOKUP($A80,'שופרסל דיל'!$B$3:$BW$85,72,FALSE)</f>
        <v>8.8699999999999992</v>
      </c>
      <c r="U80" s="22">
        <f>VLOOKUP($A80,'שופרסל דיל'!$B$3:$BW$85,74,FALSE)</f>
        <v>8.89</v>
      </c>
      <c r="V80" s="22"/>
      <c r="W80" s="33">
        <f>VLOOKUP($A80,'קרפור היפר'!$B$4:$BV$85,22,FALSE)</f>
        <v>5.9</v>
      </c>
      <c r="X80" s="33">
        <f>VLOOKUP($A80,'קרפור היפר'!$B$3:$BV$85,36,FALSE)</f>
        <v>5.9</v>
      </c>
      <c r="Y80" s="33">
        <f>VLOOKUP($A80,'קרפור היפר'!$B$3:$BV$85,50,FALSE)</f>
        <v>5.9</v>
      </c>
      <c r="Z80" s="33">
        <f>VLOOKUP($A80,'קרפור היפר'!$B$3:$BV$85,64,FALSE)</f>
        <v>7.9</v>
      </c>
      <c r="AA80" s="33">
        <f>VLOOKUP($A80,'קרפור היפר'!$B$3:$BV$85,71,FALSE)</f>
        <v>7.9</v>
      </c>
      <c r="AC80" s="22">
        <f>VLOOKUP($A80,ויקטורי!$B$3:$BW$85,23,FALSE)</f>
        <v>9.18</v>
      </c>
      <c r="AD80" s="22">
        <f>VLOOKUP($A80,ויקטורי!$B$3:$BW$85,37,FALSE)</f>
        <v>9.1310447761193991</v>
      </c>
      <c r="AE80" s="22">
        <f>VLOOKUP($A80,ויקטורי!$B$3:$BW$85,51,FALSE)</f>
        <v>9.17</v>
      </c>
      <c r="AF80" s="22">
        <f>VLOOKUP($A80,ויקטורי!$B$3:$BW$85,65,FALSE)</f>
        <v>7.7764179104478002</v>
      </c>
      <c r="AG80" s="22">
        <f>VLOOKUP($A80,ויקטורי!$B$3:$BW$85,72,FALSE)</f>
        <v>7.7987878787879001</v>
      </c>
      <c r="AI80" s="22">
        <f>VLOOKUP($A80, 'רמי לוי'!$B$3:$BW$87,23,FALSE)</f>
        <v>5.4865454545455004</v>
      </c>
      <c r="AJ80" s="22">
        <f>VLOOKUP($A80, 'רמי לוי'!$B$3:$BW$87,37,FALSE)</f>
        <v>5.2485454545454999</v>
      </c>
      <c r="AK80" s="22">
        <f>VLOOKUP($A80, 'רמי לוי'!$B$3:$BW$87,51,FALSE)</f>
        <v>5.2562264150943001</v>
      </c>
      <c r="AL80" s="22">
        <f>VLOOKUP($A80, 'רמי לוי'!$B$3:$BW$87,65,FALSE)</f>
        <v>5.8239285714286</v>
      </c>
      <c r="AM80" s="22">
        <f>VLOOKUP($A80, 'רמי לוי'!$B$3:$BW$87,72,FALSE)</f>
        <v>6.28</v>
      </c>
      <c r="AO80" s="22">
        <f>VLOOKUP($A80, יוחננוף!$B$3:$BV$87,23,FALSE)</f>
        <v>6</v>
      </c>
      <c r="AP80" s="22">
        <f>VLOOKUP($A80, יוחננוף!$B$3:$BV$87,37,FALSE)</f>
        <v>5.8</v>
      </c>
      <c r="AQ80" s="22">
        <f>VLOOKUP($A80, יוחננוף!$B$3:$BV$87,51,FALSE)</f>
        <v>5.9</v>
      </c>
      <c r="AR80" s="22">
        <f>VLOOKUP($A80, יוחננוף!$B$3:$BV$87,65,FALSE)</f>
        <v>7.04</v>
      </c>
      <c r="AS80" s="22">
        <f>VLOOKUP($A80, יוחננוף!$B$3:$BV$87,72,FALSE)</f>
        <v>7.61</v>
      </c>
    </row>
    <row r="81" spans="1:45" x14ac:dyDescent="0.3">
      <c r="A81" s="1" t="s">
        <v>84</v>
      </c>
      <c r="B81" s="5">
        <v>0</v>
      </c>
      <c r="C81" s="22">
        <f>VLOOKUP($A81,'חצי חינם'!$B$3:$BW$85,23,FALSE)</f>
        <v>5.9</v>
      </c>
      <c r="D81" s="22">
        <f>VLOOKUP($A81,'חצי חינם'!$B$3:$BW$85,37,FALSE)</f>
        <v>5.9</v>
      </c>
      <c r="E81" s="22">
        <f>VLOOKUP($A81,'חצי חינם'!$B$3:$BW$85,51,FALSE)</f>
        <v>12.16</v>
      </c>
      <c r="F81" s="22">
        <f>VLOOKUP($A81,'חצי חינם'!$B$3:$BW$85,65,FALSE)</f>
        <v>12.16</v>
      </c>
      <c r="G81" s="22">
        <f>VLOOKUP($A81,'חצי חינם'!$B$3:$BW$85,72,FALSE)</f>
        <v>12.16</v>
      </c>
      <c r="I81" s="22">
        <f>VLOOKUP($A81,'שופרסל אקספרס'!$B$3:$BW$85,23,FALSE)</f>
        <v>8.92</v>
      </c>
      <c r="J81" s="22">
        <f>VLOOKUP($A81,'שופרסל אקספרס'!$B$3:$BW$85,37,FALSE)</f>
        <v>8.92</v>
      </c>
      <c r="K81" s="22">
        <f>VLOOKUP($A81,'שופרסל אקספרס'!$B$3:$BW$85,51,FALSE)</f>
        <v>8.92</v>
      </c>
      <c r="L81" s="22">
        <f>VLOOKUP($A81,'שופרסל אקספרס'!$B$3:$BW$85,65,FALSE)</f>
        <v>8.92</v>
      </c>
      <c r="M81" s="22">
        <f>VLOOKUP($A81,'שופרסל אקספרס'!$B$3:$BW$85,72,FALSE)</f>
        <v>8.92</v>
      </c>
      <c r="N81" s="22">
        <f>VLOOKUP($A81,'שופרסל אקספרס'!$B$3:$BW$85,74,FALSE)</f>
        <v>8.92</v>
      </c>
      <c r="O81" s="29"/>
      <c r="P81" s="22">
        <f>VLOOKUP($A81,'שופרסל דיל'!$B$3:$BW$85,23,FALSE)</f>
        <v>7.89</v>
      </c>
      <c r="Q81" s="22">
        <f>VLOOKUP($A81,'שופרסל דיל'!$B$3:$BW$85,37,FALSE)</f>
        <v>7.88</v>
      </c>
      <c r="R81" s="22">
        <f>VLOOKUP($A81,'שופרסל דיל'!$B$3:$BW$85,51,FALSE)</f>
        <v>7.84</v>
      </c>
      <c r="S81" s="22">
        <f>VLOOKUP($A81,'שופרסל דיל'!$B$3:$BW$85,65,FALSE)</f>
        <v>7.9</v>
      </c>
      <c r="T81" s="22">
        <f>VLOOKUP($A81,'שופרסל דיל'!$B$3:$BW$85,72,FALSE)</f>
        <v>7.9</v>
      </c>
      <c r="U81" s="22">
        <f>VLOOKUP($A81,'שופרסל דיל'!$B$3:$BW$85,74,FALSE)</f>
        <v>7.9</v>
      </c>
      <c r="V81" s="22"/>
      <c r="W81" s="33">
        <f>VLOOKUP($A81,'קרפור היפר'!$B$4:$BV$85,22,FALSE)</f>
        <v>6.57</v>
      </c>
      <c r="X81" s="33">
        <f>VLOOKUP($A81,'קרפור היפר'!$B$3:$BV$85,36,FALSE)</f>
        <v>5.9</v>
      </c>
      <c r="Y81" s="33">
        <f>VLOOKUP($A81,'קרפור היפר'!$B$3:$BV$85,50,FALSE)</f>
        <v>7.57</v>
      </c>
      <c r="Z81" s="33">
        <f>VLOOKUP($A81,'קרפור היפר'!$B$3:$BV$85,64,FALSE)</f>
        <v>6.23</v>
      </c>
      <c r="AA81" s="33">
        <f>VLOOKUP($A81,'קרפור היפר'!$B$3:$BV$85,71,FALSE)</f>
        <v>7.9</v>
      </c>
      <c r="AC81" s="22">
        <f>VLOOKUP($A81,ויקטורי!$B$3:$BW$85,23,FALSE)</f>
        <v>6.84</v>
      </c>
      <c r="AD81" s="22">
        <f>VLOOKUP($A81,ויקטורי!$B$3:$BW$85,37,FALSE)</f>
        <v>4.9344117647059003</v>
      </c>
      <c r="AE81" s="22">
        <f>VLOOKUP($A81,ויקטורי!$B$3:$BW$85,51,FALSE)</f>
        <v>5.9019696969697</v>
      </c>
      <c r="AF81" s="22">
        <f>VLOOKUP($A81,ויקטורי!$B$3:$BW$85,65,FALSE)</f>
        <v>5.87</v>
      </c>
      <c r="AG81" s="22">
        <f>VLOOKUP($A81,ויקטורי!$B$3:$BW$85,72,FALSE)</f>
        <v>7.4356060606060996</v>
      </c>
      <c r="AI81" s="22">
        <f>VLOOKUP($A81, 'רמי לוי'!$B$3:$BW$87,23,FALSE)</f>
        <v>6.54</v>
      </c>
      <c r="AJ81" s="22">
        <f>VLOOKUP($A81, 'רמי לוי'!$B$3:$BW$87,37,FALSE)</f>
        <v>5.6849090909091</v>
      </c>
      <c r="AK81" s="22">
        <f>VLOOKUP($A81, 'רמי לוי'!$B$3:$BW$87,51,FALSE)</f>
        <v>5.9992727272727002</v>
      </c>
      <c r="AL81" s="22">
        <f>VLOOKUP($A81, 'רמי לוי'!$B$3:$BW$87,65,FALSE)</f>
        <v>6.0653571428571</v>
      </c>
      <c r="AM81" s="22">
        <f>VLOOKUP($A81, 'רמי לוי'!$B$3:$BW$87,72,FALSE)</f>
        <v>6.0526785714285998</v>
      </c>
      <c r="AO81" s="22">
        <f>VLOOKUP($A81, יוחננוף!$B$3:$BV$87,23,FALSE)</f>
        <v>6.83</v>
      </c>
      <c r="AP81" s="22">
        <f>VLOOKUP($A81, יוחננוף!$B$3:$BV$87,37,FALSE)</f>
        <v>6.09</v>
      </c>
      <c r="AQ81" s="22">
        <f>VLOOKUP($A81, יוחננוף!$B$3:$BV$87,51,FALSE)</f>
        <v>6.3</v>
      </c>
      <c r="AR81" s="22">
        <f>VLOOKUP($A81, יוחננוף!$B$3:$BV$87,65,FALSE)</f>
        <v>6.3</v>
      </c>
      <c r="AS81" s="22">
        <f>VLOOKUP($A81, יוחננוף!$B$3:$BV$87,72,FALSE)</f>
        <v>6.28</v>
      </c>
    </row>
    <row r="82" spans="1:45" x14ac:dyDescent="0.3">
      <c r="A82" s="1" t="s">
        <v>85</v>
      </c>
      <c r="B82" s="5">
        <v>0</v>
      </c>
      <c r="C82" s="22">
        <f>VLOOKUP($A82,'חצי חינם'!$B$3:$BW$85,23,FALSE)</f>
        <v>19.899999999999999</v>
      </c>
      <c r="D82" s="22">
        <f>VLOOKUP($A82,'חצי חינם'!$B$3:$BW$85,37,FALSE)</f>
        <v>19.899999999999999</v>
      </c>
      <c r="E82" s="22">
        <f>VLOOKUP($A82,'חצי חינם'!$B$3:$BW$85,51,FALSE)</f>
        <v>24.9</v>
      </c>
      <c r="F82" s="22">
        <f>VLOOKUP($A82,'חצי חינם'!$B$3:$BW$85,65,FALSE)</f>
        <v>24.61</v>
      </c>
      <c r="G82" s="22">
        <f>VLOOKUP($A82,'חצי חינם'!$B$3:$BW$85,72,FALSE)</f>
        <v>24.61</v>
      </c>
      <c r="I82" s="22">
        <f>VLOOKUP($A82,'שופרסל אקספרס'!$B$3:$BW$85,23,FALSE)</f>
        <v>23.1</v>
      </c>
      <c r="J82" s="22">
        <f>VLOOKUP($A82,'שופרסל אקספרס'!$B$3:$BW$85,37,FALSE)</f>
        <v>29.95</v>
      </c>
      <c r="K82" s="22">
        <f>VLOOKUP($A82,'שופרסל אקספרס'!$B$3:$BW$85,51,FALSE)</f>
        <v>29.99</v>
      </c>
      <c r="L82" s="22">
        <f>VLOOKUP($A82,'שופרסל אקספרס'!$B$3:$BW$85,65,FALSE)</f>
        <v>29.97</v>
      </c>
      <c r="M82" s="22">
        <f>VLOOKUP($A82,'שופרסל אקספרס'!$B$3:$BW$85,72,FALSE)</f>
        <v>29.97</v>
      </c>
      <c r="N82" s="22">
        <f>VLOOKUP($A82,'שופרסל אקספרס'!$B$3:$BW$85,74,FALSE)</f>
        <v>29.99</v>
      </c>
      <c r="O82" s="29"/>
      <c r="P82" s="22">
        <f>VLOOKUP($A82,'שופרסל דיל'!$B$3:$BW$85,23,FALSE)</f>
        <v>19.899999999999999</v>
      </c>
      <c r="Q82" s="22">
        <f>VLOOKUP($A82,'שופרסל דיל'!$B$3:$BW$85,37,FALSE)</f>
        <v>28.75</v>
      </c>
      <c r="R82" s="22">
        <f>VLOOKUP($A82,'שופרסל דיל'!$B$3:$BW$85,51,FALSE)</f>
        <v>29.64</v>
      </c>
      <c r="S82" s="22">
        <f>VLOOKUP($A82,'שופרסל דיל'!$B$3:$BW$85,65,FALSE)</f>
        <v>29.62</v>
      </c>
      <c r="T82" s="22">
        <f>VLOOKUP($A82,'שופרסל דיל'!$B$3:$BW$85,72,FALSE)</f>
        <v>29.72</v>
      </c>
      <c r="U82" s="22">
        <f>VLOOKUP($A82,'שופרסל דיל'!$B$3:$BW$85,74,FALSE)</f>
        <v>29.82</v>
      </c>
      <c r="V82" s="22"/>
      <c r="W82" s="33">
        <f>VLOOKUP($A82,'קרפור היפר'!$B$4:$BV$85,22,FALSE)</f>
        <v>19.68</v>
      </c>
      <c r="X82" s="33">
        <f>VLOOKUP($A82,'קרפור היפר'!$B$3:$BV$85,36,FALSE)</f>
        <v>24.9</v>
      </c>
      <c r="Y82" s="33">
        <f>VLOOKUP($A82,'קרפור היפר'!$B$3:$BV$85,50,FALSE)</f>
        <v>26.57</v>
      </c>
      <c r="Z82" s="33">
        <f>VLOOKUP($A82,'קרפור היפר'!$B$3:$BV$85,64,FALSE)</f>
        <v>24.9</v>
      </c>
      <c r="AA82" s="33">
        <f>VLOOKUP($A82,'קרפור היפר'!$B$3:$BV$85,71,FALSE)</f>
        <v>24.9</v>
      </c>
      <c r="AC82" s="22">
        <f>VLOOKUP($A82,ויקטורי!$B$3:$BW$85,23,FALSE)</f>
        <v>20.43</v>
      </c>
      <c r="AD82" s="22">
        <f>VLOOKUP($A82,ויקטורי!$B$3:$BW$85,37,FALSE)</f>
        <v>19.981343283582</v>
      </c>
      <c r="AE82" s="22">
        <f>VLOOKUP($A82,ויקטורי!$B$3:$BW$85,51,FALSE)</f>
        <v>20.863636363636001</v>
      </c>
      <c r="AF82" s="22">
        <f>VLOOKUP($A82,ויקטורי!$B$3:$BW$85,65,FALSE)</f>
        <v>19.899999999999999</v>
      </c>
      <c r="AG82" s="22">
        <f>VLOOKUP($A82,ויקטורי!$B$3:$BW$85,72,FALSE)</f>
        <v>29.9</v>
      </c>
      <c r="AI82" s="22">
        <f>VLOOKUP($A82, 'רמי לוי'!$B$3:$BW$87,23,FALSE)</f>
        <v>12.890181818182</v>
      </c>
      <c r="AJ82" s="22">
        <f>VLOOKUP($A82, 'רמי לוי'!$B$3:$BW$87,37,FALSE)</f>
        <v>10.076727272727</v>
      </c>
      <c r="AK82" s="22">
        <f>VLOOKUP($A82, 'רמי לוי'!$B$3:$BW$87,51,FALSE)</f>
        <v>9.6741818181818005</v>
      </c>
      <c r="AL82" s="22">
        <f>VLOOKUP($A82, 'רמי לוי'!$B$3:$BW$87,65,FALSE)</f>
        <v>23.68</v>
      </c>
      <c r="AM82" s="22">
        <f>VLOOKUP($A82, 'רמי לוי'!$B$3:$BW$87,72,FALSE)</f>
        <v>20.28</v>
      </c>
      <c r="AO82" s="22">
        <f>VLOOKUP($A82, יוחננוף!$B$3:$BV$87,23,FALSE)</f>
        <v>17.899999999999999</v>
      </c>
      <c r="AP82" s="22">
        <f>VLOOKUP($A82, יוחננוף!$B$3:$BV$87,37,FALSE)</f>
        <v>19.899999999999999</v>
      </c>
      <c r="AQ82" s="22">
        <f>VLOOKUP($A82, יוחננוף!$B$3:$BV$87,51,FALSE)</f>
        <v>23.9</v>
      </c>
      <c r="AR82" s="22">
        <f>VLOOKUP($A82, יוחננוף!$B$3:$BV$87,65,FALSE)</f>
        <v>24.5</v>
      </c>
      <c r="AS82" s="22">
        <f>VLOOKUP($A82, יוחננוף!$B$3:$BV$87,72,FALSE)</f>
        <v>24.47</v>
      </c>
    </row>
    <row r="83" spans="1:45" x14ac:dyDescent="0.3">
      <c r="A83" s="1" t="s">
        <v>86</v>
      </c>
      <c r="B83" s="5">
        <v>0</v>
      </c>
      <c r="C83" s="22">
        <f>VLOOKUP($A83,'חצי חינם'!$B$3:$BW$85,23,FALSE)</f>
        <v>3.9</v>
      </c>
      <c r="D83" s="22">
        <f>VLOOKUP($A83,'חצי חינם'!$B$3:$BW$85,37,FALSE)</f>
        <v>2.9</v>
      </c>
      <c r="E83" s="22">
        <f>VLOOKUP($A83,'חצי חינם'!$B$3:$BW$85,51,FALSE)</f>
        <v>4.9000000000000004</v>
      </c>
      <c r="F83" s="22">
        <f>VLOOKUP($A83,'חצי חינם'!$B$3:$BW$85,65,FALSE)</f>
        <v>5.15</v>
      </c>
      <c r="G83" s="22">
        <f>VLOOKUP($A83,'חצי חינם'!$B$3:$BW$85,72,FALSE)</f>
        <v>5.15</v>
      </c>
      <c r="I83" s="22">
        <f>VLOOKUP($A83,'שופרסל אקספרס'!$B$3:$BW$85,23,FALSE)</f>
        <v>4.57</v>
      </c>
      <c r="J83" s="22">
        <f>VLOOKUP($A83,'שופרסל אקספרס'!$B$3:$BW$85,37,FALSE)</f>
        <v>5.88</v>
      </c>
      <c r="K83" s="22">
        <f>VLOOKUP($A83,'שופרסל אקספרס'!$B$3:$BW$85,51,FALSE)</f>
        <v>5.89</v>
      </c>
      <c r="L83" s="22">
        <f>VLOOKUP($A83,'שופרסל אקספרס'!$B$3:$BW$85,65,FALSE)</f>
        <v>5.88</v>
      </c>
      <c r="M83" s="22">
        <f>VLOOKUP($A83,'שופרסל אקספרס'!$B$3:$BW$85,72,FALSE)</f>
        <v>6.53</v>
      </c>
      <c r="N83" s="22">
        <f>VLOOKUP($A83,'שופרסל אקספרס'!$B$3:$BW$85,74,FALSE)</f>
        <v>7.11</v>
      </c>
      <c r="O83" s="29"/>
      <c r="P83" s="22">
        <f>VLOOKUP($A83,'שופרסל דיל'!$B$3:$BW$85,23,FALSE)</f>
        <v>3.73</v>
      </c>
      <c r="Q83" s="22">
        <f>VLOOKUP($A83,'שופרסל דיל'!$B$3:$BW$85,37,FALSE)</f>
        <v>4.47</v>
      </c>
      <c r="R83" s="22">
        <f>VLOOKUP($A83,'שופרסל דיל'!$B$3:$BW$85,51,FALSE)</f>
        <v>4.8600000000000003</v>
      </c>
      <c r="S83" s="22">
        <f>VLOOKUP($A83,'שופרסל דיל'!$B$3:$BW$85,65,FALSE)</f>
        <v>4.9000000000000004</v>
      </c>
      <c r="T83" s="22">
        <f>VLOOKUP($A83,'שופרסל דיל'!$B$3:$BW$85,72,FALSE)</f>
        <v>5.39</v>
      </c>
      <c r="U83" s="22">
        <f>VLOOKUP($A83,'שופרסל דיל'!$B$3:$BW$85,74,FALSE)</f>
        <v>5.65</v>
      </c>
      <c r="V83" s="22"/>
      <c r="W83" s="33">
        <f>VLOOKUP($A83,'קרפור היפר'!$B$4:$BV$85,22,FALSE)</f>
        <v>3.57</v>
      </c>
      <c r="X83" s="33">
        <f>VLOOKUP($A83,'קרפור היפר'!$B$3:$BV$85,36,FALSE)</f>
        <v>3.9</v>
      </c>
      <c r="Y83" s="33">
        <f>VLOOKUP($A83,'קרפור היפר'!$B$3:$BV$85,50,FALSE)</f>
        <v>4.57</v>
      </c>
      <c r="Z83" s="33">
        <f>VLOOKUP($A83,'קרפור היפר'!$B$3:$BV$85,64,FALSE)</f>
        <v>5.9</v>
      </c>
      <c r="AA83" s="33">
        <f>VLOOKUP($A83,'קרפור היפר'!$B$3:$BV$85,71,FALSE)</f>
        <v>5.9</v>
      </c>
      <c r="AC83" s="22">
        <f>VLOOKUP($A83,ויקטורי!$B$3:$BW$85,23,FALSE)</f>
        <v>2.9188235294117999</v>
      </c>
      <c r="AD83" s="22">
        <f>VLOOKUP($A83,ויקטורי!$B$3:$BW$85,37,FALSE)</f>
        <v>4.0529411764705996</v>
      </c>
      <c r="AE83" s="22">
        <f>VLOOKUP($A83,ויקטורי!$B$3:$BW$85,51,FALSE)</f>
        <v>5.1204545454544999</v>
      </c>
      <c r="AF83" s="22">
        <f>VLOOKUP($A83,ויקטורי!$B$3:$BW$85,65,FALSE)</f>
        <v>3.24</v>
      </c>
      <c r="AG83" s="22">
        <f>VLOOKUP($A83,ויקטורי!$B$3:$BW$85,72,FALSE)</f>
        <v>5.81</v>
      </c>
      <c r="AI83" s="22">
        <f>VLOOKUP($A83, 'רמי לוי'!$B$3:$BW$87,23,FALSE)</f>
        <v>3.0434545454544999</v>
      </c>
      <c r="AJ83" s="22">
        <f>VLOOKUP($A83, 'רמי לוי'!$B$3:$BW$87,37,FALSE)</f>
        <v>4.2650909090909002</v>
      </c>
      <c r="AK83" s="22">
        <f>VLOOKUP($A83, 'רמי לוי'!$B$3:$BW$87,51,FALSE)</f>
        <v>3.887</v>
      </c>
      <c r="AL83" s="22">
        <f>VLOOKUP($A83, 'רמי לוי'!$B$3:$BW$87,65,FALSE)</f>
        <v>3.89</v>
      </c>
      <c r="AM83" s="22">
        <f>VLOOKUP($A83, 'רמי לוי'!$B$3:$BW$87,72,FALSE)</f>
        <v>4.24</v>
      </c>
      <c r="AO83" s="22">
        <f>VLOOKUP($A83, יוחננוף!$B$3:$BV$87,23,FALSE)</f>
        <v>2.87</v>
      </c>
      <c r="AP83" s="22">
        <f>VLOOKUP($A83, יוחננוף!$B$3:$BV$87,37,FALSE)</f>
        <v>3.5</v>
      </c>
      <c r="AQ83" s="22">
        <f>VLOOKUP($A83, יוחננוף!$B$3:$BV$87,51,FALSE)</f>
        <v>4.88</v>
      </c>
      <c r="AR83" s="22">
        <f>VLOOKUP($A83, יוחננוף!$B$3:$BV$87,65,FALSE)</f>
        <v>5.31</v>
      </c>
      <c r="AS83" s="22">
        <f>VLOOKUP($A83, יוחננוף!$B$3:$BV$87,72,FALSE)</f>
        <v>4.6500000000000004</v>
      </c>
    </row>
    <row r="84" spans="1:45" x14ac:dyDescent="0.3">
      <c r="C84" s="5"/>
      <c r="D84" s="5"/>
      <c r="E84" s="5"/>
    </row>
  </sheetData>
  <mergeCells count="7">
    <mergeCell ref="AO1:AS1"/>
    <mergeCell ref="C1:G1"/>
    <mergeCell ref="I1:M1"/>
    <mergeCell ref="P1:T1"/>
    <mergeCell ref="W1:AA1"/>
    <mergeCell ref="AC1:AG1"/>
    <mergeCell ref="AI1:AM1"/>
  </mergeCell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4"/>
  <sheetViews>
    <sheetView rightToLeft="1" topLeftCell="D1" workbookViewId="0">
      <selection activeCell="L14" sqref="L14"/>
    </sheetView>
  </sheetViews>
  <sheetFormatPr defaultRowHeight="14" x14ac:dyDescent="0.3"/>
  <cols>
    <col min="1" max="1" width="42.25" customWidth="1"/>
    <col min="2" max="2" width="15.9140625" style="5" customWidth="1"/>
    <col min="3" max="3" width="20.08203125" bestFit="1" customWidth="1"/>
    <col min="4" max="6" width="9.75" bestFit="1" customWidth="1"/>
    <col min="7" max="7" width="9.75" customWidth="1"/>
    <col min="8" max="8" width="13.4140625" bestFit="1" customWidth="1"/>
    <col min="9" max="11" width="9.75" bestFit="1" customWidth="1"/>
    <col min="13" max="13" width="13.75" bestFit="1" customWidth="1"/>
    <col min="14" max="16" width="10.4140625" bestFit="1" customWidth="1"/>
    <col min="18" max="18" width="13.4140625" bestFit="1" customWidth="1"/>
    <col min="19" max="21" width="9.75" bestFit="1" customWidth="1"/>
    <col min="23" max="23" width="13.4140625" bestFit="1" customWidth="1"/>
    <col min="24" max="26" width="9.75" bestFit="1" customWidth="1"/>
    <col min="28" max="28" width="13.4140625" bestFit="1" customWidth="1"/>
    <col min="29" max="31" width="9.75" bestFit="1" customWidth="1"/>
    <col min="33" max="33" width="13.4140625" bestFit="1" customWidth="1"/>
    <col min="34" max="36" width="9.75" bestFit="1" customWidth="1"/>
  </cols>
  <sheetData>
    <row r="1" spans="1:36" ht="15.5" x14ac:dyDescent="0.35">
      <c r="A1" s="23"/>
      <c r="B1" s="24"/>
      <c r="C1" s="41" t="s">
        <v>89</v>
      </c>
      <c r="D1" s="41"/>
      <c r="E1" s="41"/>
      <c r="F1" s="41"/>
      <c r="G1" s="30"/>
      <c r="H1" s="39" t="s">
        <v>97</v>
      </c>
      <c r="I1" s="40"/>
      <c r="J1" s="40"/>
      <c r="K1" s="40"/>
      <c r="M1" s="39" t="s">
        <v>95</v>
      </c>
      <c r="N1" s="40"/>
      <c r="O1" s="40"/>
      <c r="P1" s="40"/>
      <c r="R1" s="40" t="s">
        <v>93</v>
      </c>
      <c r="S1" s="40"/>
      <c r="T1" s="40"/>
      <c r="U1" s="40"/>
      <c r="V1" s="34"/>
      <c r="W1" s="39" t="s">
        <v>92</v>
      </c>
      <c r="X1" s="40"/>
      <c r="Y1" s="40"/>
      <c r="Z1" s="40"/>
      <c r="AB1" s="39" t="s">
        <v>91</v>
      </c>
      <c r="AC1" s="40"/>
      <c r="AD1" s="40"/>
      <c r="AE1" s="40"/>
      <c r="AG1" s="39" t="s">
        <v>6</v>
      </c>
      <c r="AH1" s="40"/>
      <c r="AI1" s="40"/>
      <c r="AJ1" s="40"/>
    </row>
    <row r="2" spans="1:36" x14ac:dyDescent="0.3">
      <c r="A2" s="23"/>
      <c r="B2" s="24"/>
      <c r="C2" s="23" t="s">
        <v>103</v>
      </c>
      <c r="D2" s="23"/>
      <c r="E2" s="23"/>
      <c r="F2" s="23"/>
      <c r="G2" s="23"/>
      <c r="H2" s="23" t="s">
        <v>103</v>
      </c>
      <c r="I2" s="23"/>
      <c r="J2" s="23"/>
      <c r="K2" s="23"/>
      <c r="M2" s="23" t="s">
        <v>103</v>
      </c>
      <c r="N2" s="23"/>
      <c r="O2" s="23"/>
      <c r="P2" s="23"/>
      <c r="R2" s="23" t="s">
        <v>103</v>
      </c>
      <c r="S2" s="23"/>
      <c r="T2" s="23"/>
      <c r="U2" s="23"/>
      <c r="W2" s="23" t="s">
        <v>103</v>
      </c>
      <c r="X2" s="23"/>
      <c r="Y2" s="23"/>
      <c r="Z2" s="23"/>
      <c r="AB2" s="23" t="s">
        <v>103</v>
      </c>
      <c r="AC2" s="23"/>
      <c r="AD2" s="23"/>
      <c r="AE2" s="23"/>
      <c r="AG2" s="23" t="s">
        <v>103</v>
      </c>
      <c r="AH2" s="23"/>
      <c r="AI2" s="23"/>
      <c r="AJ2" s="23"/>
    </row>
    <row r="3" spans="1:36" ht="14.5" x14ac:dyDescent="0.35">
      <c r="A3" s="25" t="s">
        <v>4</v>
      </c>
      <c r="B3" s="24" t="s">
        <v>5</v>
      </c>
      <c r="C3" s="26">
        <v>45159</v>
      </c>
      <c r="D3" s="26">
        <v>45173</v>
      </c>
      <c r="E3" s="26">
        <v>45187</v>
      </c>
      <c r="F3" s="26">
        <v>45201</v>
      </c>
      <c r="G3" s="26"/>
      <c r="H3" s="26">
        <v>45159</v>
      </c>
      <c r="I3" s="26">
        <v>45173</v>
      </c>
      <c r="J3" s="26">
        <v>45187</v>
      </c>
      <c r="K3" s="26">
        <v>45201</v>
      </c>
      <c r="M3" s="26">
        <v>45159</v>
      </c>
      <c r="N3" s="26">
        <v>45173</v>
      </c>
      <c r="O3" s="26">
        <v>45187</v>
      </c>
      <c r="P3" s="26">
        <v>45201</v>
      </c>
      <c r="R3" s="26">
        <v>45159</v>
      </c>
      <c r="S3" s="26">
        <v>45173</v>
      </c>
      <c r="T3" s="26">
        <v>45187</v>
      </c>
      <c r="U3" s="26">
        <v>45201</v>
      </c>
      <c r="W3" s="26">
        <v>45159</v>
      </c>
      <c r="X3" s="26">
        <v>45173</v>
      </c>
      <c r="Y3" s="26">
        <v>45187</v>
      </c>
      <c r="Z3" s="26">
        <v>45201</v>
      </c>
      <c r="AB3" s="26">
        <v>45159</v>
      </c>
      <c r="AC3" s="26">
        <v>45173</v>
      </c>
      <c r="AD3" s="26">
        <v>45187</v>
      </c>
      <c r="AE3" s="26">
        <v>45201</v>
      </c>
      <c r="AG3" s="26">
        <v>45159</v>
      </c>
      <c r="AH3" s="26">
        <v>45173</v>
      </c>
      <c r="AI3" s="26">
        <v>45187</v>
      </c>
      <c r="AJ3" s="26">
        <v>45201</v>
      </c>
    </row>
    <row r="4" spans="1:36" x14ac:dyDescent="0.3">
      <c r="A4" s="27" t="s">
        <v>7</v>
      </c>
      <c r="B4" s="24">
        <v>7290000060880</v>
      </c>
      <c r="C4" s="28">
        <f>'טבלה מסכמת מוצרים סל'!$G4/'טבלה מסכמת מוצרים סל'!C4-1</f>
        <v>0.34000000000000008</v>
      </c>
      <c r="D4" s="28">
        <f>'טבלה מסכמת מוצרים סל'!$G4/'טבלה מסכמת מוצרים סל'!D4-1</f>
        <v>0.34000000000000008</v>
      </c>
      <c r="E4" s="28">
        <f>'טבלה מסכמת מוצרים סל'!$G4/'טבלה מסכמת מוצרים סל'!E4-1</f>
        <v>0</v>
      </c>
      <c r="F4" s="28">
        <f>'טבלה מסכמת מוצרים סל'!$G4/'טבלה מסכמת מוצרים סל'!F4-1</f>
        <v>0</v>
      </c>
      <c r="G4" s="31"/>
      <c r="H4" s="28">
        <f>'טבלה מסכמת מוצרים סל'!$N4/'טבלה מסכמת מוצרים סל'!I4-1</f>
        <v>-7.5342465753424626E-2</v>
      </c>
      <c r="I4" s="28">
        <f>'טבלה מסכמת מוצרים סל'!$N4/'טבלה מסכמת מוצרים סל'!J4-1</f>
        <v>-7.5342465753424626E-2</v>
      </c>
      <c r="J4" s="28">
        <f>'טבלה מסכמת מוצרים סל'!$N4/'טבלה מסכמת מוצרים סל'!K4-1</f>
        <v>-7.5342465753424626E-2</v>
      </c>
      <c r="K4" s="28">
        <f>'טבלה מסכמת מוצרים סל'!$N4/'טבלה מסכמת מוצרים סל'!L4-1</f>
        <v>0</v>
      </c>
      <c r="M4" s="28">
        <f>'טבלה מסכמת מוצרים סל'!$U4/'טבלה מסכמת מוצרים סל'!P4-1</f>
        <v>0</v>
      </c>
      <c r="N4" s="28">
        <f>'טבלה מסכמת מוצרים סל'!$U4/'טבלה מסכמת מוצרים סל'!Q4-1</f>
        <v>0</v>
      </c>
      <c r="O4" s="28">
        <f>'טבלה מסכמת מוצרים סל'!$U4/'טבלה מסכמת מוצרים סל'!R4-1</f>
        <v>0</v>
      </c>
      <c r="P4" s="28">
        <f>'טבלה מסכמת מוצרים סל'!$U4/'טבלה מסכמת מוצרים סל'!S4-1</f>
        <v>0</v>
      </c>
      <c r="R4" s="28">
        <f>'טבלה מסכמת מוצרים סל'!$AA4/'טבלה מסכמת מוצרים סל'!W4-1</f>
        <v>0.18000000000000016</v>
      </c>
      <c r="S4" s="28">
        <f>'טבלה מסכמת מוצרים סל'!$AA4/'טבלה מסכמת מוצרים סל'!X4-1</f>
        <v>0.18000000000000016</v>
      </c>
      <c r="T4" s="28">
        <f>'טבלה מסכמת מוצרים סל'!$AA4/'טבלה מסכמת מוצרים סל'!Y4-1</f>
        <v>0</v>
      </c>
      <c r="U4" s="28">
        <f>'טבלה מסכמת מוצרים סל'!$AA4/'טבלה מסכמת מוצרים סל'!Z4-1</f>
        <v>0.18000000000000016</v>
      </c>
      <c r="W4" s="28">
        <f>'טבלה מסכמת מוצרים סל'!$AG4/'טבלה מסכמת מוצרים סל'!AC4-1</f>
        <v>1.7439044082024902E-2</v>
      </c>
      <c r="X4" s="28">
        <f>'טבלה מסכמת מוצרים סל'!$AG4/'טבלה מסכמת מוצרים סל'!AD4-1</f>
        <v>6.4746914239838915E-2</v>
      </c>
      <c r="Y4" s="28">
        <f>'טבלה מסכמת מוצרים סל'!$AG4/'טבלה מסכמת מוצרים סל'!AE4-1</f>
        <v>1.2046257629293233E-2</v>
      </c>
      <c r="Z4" s="28">
        <f>'טבלה מסכמת מוצרים סל'!$AG4/'טבלה מסכמת מוצרים סל'!AF4-1</f>
        <v>1.2046257629293233E-2</v>
      </c>
      <c r="AB4" s="28">
        <f>'טבלה מסכמת מוצרים סל'!$AM4/'טבלה מסכמת מוצרים סל'!AI4-1</f>
        <v>0</v>
      </c>
      <c r="AC4" s="28">
        <f>'טבלה מסכמת מוצרים סל'!$AM4/'טבלה מסכמת מוצרים סל'!AJ4-1</f>
        <v>2.6666666666660843E-2</v>
      </c>
      <c r="AD4" s="28">
        <f>'טבלה מסכמת מוצרים סל'!$AM4/'טבלה מסכמת מוצרים סל'!AK4-1</f>
        <v>2.6666666666660843E-2</v>
      </c>
      <c r="AE4" s="28">
        <f>'טבלה מסכמת מוצרים סל'!$AM4/'טבלה מסכמת מוצרים סל'!AL4-1</f>
        <v>2.6178010471204161E-2</v>
      </c>
      <c r="AG4" s="28" t="e">
        <f>'טבלה מסכמת מוצרים סל'!$AS4/'טבלה מסכמת מוצרים סל'!AO4-1</f>
        <v>#N/A</v>
      </c>
      <c r="AH4" s="28" t="e">
        <f>'טבלה מסכמת מוצרים סל'!$AS4/'טבלה מסכמת מוצרים סל'!AP4-1</f>
        <v>#N/A</v>
      </c>
      <c r="AI4" s="28" t="e">
        <f>'טבלה מסכמת מוצרים סל'!$AS4/'טבלה מסכמת מוצרים סל'!AQ4-1</f>
        <v>#N/A</v>
      </c>
      <c r="AJ4" s="28" t="e">
        <f>'טבלה מסכמת מוצרים סל'!$AS4/'טבלה מסכמת מוצרים סל'!AR4-1</f>
        <v>#N/A</v>
      </c>
    </row>
    <row r="5" spans="1:36" x14ac:dyDescent="0.3">
      <c r="A5" s="27" t="s">
        <v>8</v>
      </c>
      <c r="B5" s="24">
        <v>7290000060781</v>
      </c>
      <c r="C5" s="28">
        <f>'טבלה מסכמת מוצרים סל'!$G5/'טבלה מסכמת מוצרים סל'!C5-1</f>
        <v>0.34000000000000008</v>
      </c>
      <c r="D5" s="28">
        <f>'טבלה מסכמת מוצרים סל'!$G5/'טבלה מסכמת מוצרים סל'!D5-1</f>
        <v>0.34000000000000008</v>
      </c>
      <c r="E5" s="28">
        <f>'טבלה מסכמת מוצרים סל'!$G5/'טבלה מסכמת מוצרים סל'!E5-1</f>
        <v>0</v>
      </c>
      <c r="F5" s="28">
        <f>'טבלה מסכמת מוצרים סל'!$G5/'טבלה מסכמת מוצרים סל'!F5-1</f>
        <v>0</v>
      </c>
      <c r="G5" s="31"/>
      <c r="H5" s="28">
        <f>'טבלה מסכמת מוצרים סל'!$N5/'טבלה מסכמת מוצרים סל'!I5-1</f>
        <v>-7.5342465753424626E-2</v>
      </c>
      <c r="I5" s="28">
        <f>'טבלה מסכמת מוצרים סל'!$N5/'טבלה מסכמת מוצרים סל'!J5-1</f>
        <v>-7.5342465753424626E-2</v>
      </c>
      <c r="J5" s="28">
        <f>'טבלה מסכמת מוצרים סל'!$N5/'טבלה מסכמת מוצרים סל'!K5-1</f>
        <v>-7.5342465753424626E-2</v>
      </c>
      <c r="K5" s="28">
        <f>'טבלה מסכמת מוצרים סל'!$N5/'טבלה מסכמת מוצרים סל'!L5-1</f>
        <v>0</v>
      </c>
      <c r="M5" s="28">
        <f>'טבלה מסכמת מוצרים סל'!$U5/'טבלה מסכמת מוצרים סל'!P5-1</f>
        <v>0</v>
      </c>
      <c r="N5" s="28">
        <f>'טבלה מסכמת מוצרים סל'!$U5/'טבלה מסכמת מוצרים סל'!Q5-1</f>
        <v>0</v>
      </c>
      <c r="O5" s="28">
        <f>'טבלה מסכמת מוצרים סל'!$U5/'טבלה מסכמת מוצרים סל'!R5-1</f>
        <v>0</v>
      </c>
      <c r="P5" s="28">
        <f>'טבלה מסכמת מוצרים סל'!$U5/'טבלה מסכמת מוצרים סל'!S5-1</f>
        <v>0</v>
      </c>
      <c r="R5" s="28">
        <f>'טבלה מסכמת מוצרים סל'!$AA5/'טבלה מסכמת מוצרים סל'!W5-1</f>
        <v>0.18000000000000016</v>
      </c>
      <c r="S5" s="28">
        <f>'טבלה מסכמת מוצרים סל'!$AA5/'טבלה מסכמת מוצרים סל'!X5-1</f>
        <v>0.18000000000000016</v>
      </c>
      <c r="T5" s="28">
        <f>'טבלה מסכמת מוצרים סל'!$AA5/'טבלה מסכמת מוצרים סל'!Y5-1</f>
        <v>0</v>
      </c>
      <c r="U5" s="28">
        <f>'טבלה מסכמת מוצרים סל'!$AA5/'טבלה מסכמת מוצרים סל'!Z5-1</f>
        <v>0.18000000000000016</v>
      </c>
      <c r="W5" s="28">
        <f>'טבלה מסכמת מוצרים סל'!$AG5/'טבלה מסכמת מוצרים סל'!AC5-1</f>
        <v>2.1856907632651357E-2</v>
      </c>
      <c r="X5" s="28">
        <f>'טבלה מסכמת מוצרים סל'!$AG5/'טבלה מסכמת מוצרים סל'!AD5-1</f>
        <v>1.0121148010582504E-2</v>
      </c>
      <c r="Y5" s="28">
        <f>'טבלה מסכמת מוצרים סל'!$AG5/'טבלה מסכמת מוצרים סל'!AE5-1</f>
        <v>1.4635304045141462E-2</v>
      </c>
      <c r="Z5" s="28">
        <f>'טבלה מסכמת מוצרים סל'!$AG5/'טבלה מסכמת מוצרים סל'!AF5-1</f>
        <v>1.4635304045141462E-2</v>
      </c>
      <c r="AB5" s="28">
        <f>'טבלה מסכמת מוצרים סל'!$AM5/'טבלה מסכמת מוצרים סל'!AI5-1</f>
        <v>0</v>
      </c>
      <c r="AC5" s="28">
        <f>'טבלה מסכמת מוצרים סל'!$AM5/'טבלה מסכמת מוצרים סל'!AJ5-1</f>
        <v>2.6009346510371012E-2</v>
      </c>
      <c r="AD5" s="28">
        <f>'טבלה מסכמת מוצרים סל'!$AM5/'טבלה מסכמת מוצרים סל'!AK5-1</f>
        <v>2.6009346510371012E-2</v>
      </c>
      <c r="AE5" s="28">
        <f>'טבלה מסכמת מוצרים סל'!$AM5/'טבלה מסכמת מוצרים סל'!AL5-1</f>
        <v>2.553303500921289E-2</v>
      </c>
      <c r="AG5" s="28" t="e">
        <f>'טבלה מסכמת מוצרים סל'!$AS5/'טבלה מסכמת מוצרים סל'!AO5-1</f>
        <v>#N/A</v>
      </c>
      <c r="AH5" s="28" t="e">
        <f>'טבלה מסכמת מוצרים סל'!$AS5/'טבלה מסכמת מוצרים סל'!AP5-1</f>
        <v>#N/A</v>
      </c>
      <c r="AI5" s="28" t="e">
        <f>'טבלה מסכמת מוצרים סל'!$AS5/'טבלה מסכמת מוצרים סל'!AQ5-1</f>
        <v>#N/A</v>
      </c>
      <c r="AJ5" s="28" t="e">
        <f>'טבלה מסכמת מוצרים סל'!$AS5/'טבלה מסכמת מוצרים סל'!AR5-1</f>
        <v>#N/A</v>
      </c>
    </row>
    <row r="6" spans="1:36" x14ac:dyDescent="0.3">
      <c r="A6" s="27" t="s">
        <v>9</v>
      </c>
      <c r="B6" s="24">
        <v>7290107871990</v>
      </c>
      <c r="C6" s="28">
        <f>'טבלה מסכמת מוצרים סל'!$G6/'טבלה מסכמת מוצרים סל'!C6-1</f>
        <v>0.34000000000000008</v>
      </c>
      <c r="D6" s="28">
        <f>'טבלה מסכמת מוצרים סל'!$G6/'טבלה מסכמת מוצרים סל'!D6-1</f>
        <v>0.34000000000000008</v>
      </c>
      <c r="E6" s="28">
        <f>'טבלה מסכמת מוצרים סל'!$G6/'טבלה מסכמת מוצרים סל'!E6-1</f>
        <v>0</v>
      </c>
      <c r="F6" s="28">
        <f>'טבלה מסכמת מוצרים סל'!$G6/'טבלה מסכמת מוצרים סל'!F6-1</f>
        <v>0</v>
      </c>
      <c r="G6" s="31"/>
      <c r="H6" s="28">
        <f>'טבלה מסכמת מוצרים סל'!$N6/'טבלה מסכמת מוצרים סל'!I6-1</f>
        <v>-7.5342465753424626E-2</v>
      </c>
      <c r="I6" s="28">
        <f>'טבלה מסכמת מוצרים סל'!$N6/'טבלה מסכמת מוצרים סל'!J6-1</f>
        <v>-7.5342465753424626E-2</v>
      </c>
      <c r="J6" s="28">
        <f>'טבלה מסכמת מוצרים סל'!$N6/'טבלה מסכמת מוצרים סל'!K6-1</f>
        <v>-7.5342465753424626E-2</v>
      </c>
      <c r="K6" s="28">
        <f>'טבלה מסכמת מוצרים סל'!$N6/'טבלה מסכמת מוצרים סל'!L6-1</f>
        <v>0</v>
      </c>
      <c r="M6" s="28">
        <f>'טבלה מסכמת מוצרים סל'!$U6/'טבלה מסכמת מוצרים סל'!P6-1</f>
        <v>0</v>
      </c>
      <c r="N6" s="28">
        <f>'טבלה מסכמת מוצרים סל'!$U6/'טבלה מסכמת מוצרים סל'!Q6-1</f>
        <v>0</v>
      </c>
      <c r="O6" s="28">
        <f>'טבלה מסכמת מוצרים סל'!$U6/'טבלה מסכמת מוצרים סל'!R6-1</f>
        <v>0</v>
      </c>
      <c r="P6" s="28">
        <f>'טבלה מסכמת מוצרים סל'!$U6/'טבלה מסכמת מוצרים סל'!S6-1</f>
        <v>0</v>
      </c>
      <c r="R6" s="28">
        <f>'טבלה מסכמת מוצרים סל'!$AA6/'טבלה מסכמת מוצרים סל'!W6-1</f>
        <v>0.18000000000000016</v>
      </c>
      <c r="S6" s="28">
        <f>'טבלה מסכמת מוצרים סל'!$AA6/'טבלה מסכמת מוצרים סל'!X6-1</f>
        <v>0.18000000000000016</v>
      </c>
      <c r="T6" s="28">
        <f>'טבלה מסכמת מוצרים סל'!$AA6/'טבלה מסכמת מוצרים סל'!Y6-1</f>
        <v>0</v>
      </c>
      <c r="U6" s="28">
        <f>'טבלה מסכמת מוצרים סל'!$AA6/'טבלה מסכמת מוצרים סל'!Z6-1</f>
        <v>0.18000000000000016</v>
      </c>
      <c r="W6" s="28">
        <f>'טבלה מסכמת מוצרים סל'!$AG6/'טבלה מסכמת מוצרים סל'!AC6-1</f>
        <v>2.0041886482326854E-2</v>
      </c>
      <c r="X6" s="28">
        <f>'טבלה מסכמת מוצרים סל'!$AG6/'טבלה מסכמת מוצרים סל'!AD6-1</f>
        <v>1.0121148010582504E-2</v>
      </c>
      <c r="Y6" s="28">
        <f>'טבלה מסכמת מוצרים סל'!$AG6/'טבלה מסכמת מוצרים סל'!AE6-1</f>
        <v>1.4635304045141462E-2</v>
      </c>
      <c r="Z6" s="28">
        <f>'טבלה מסכמת מוצרים סל'!$AG6/'טבלה מסכמת מוצרים סל'!AF6-1</f>
        <v>1.2845823791093558E-2</v>
      </c>
      <c r="AB6" s="28">
        <f>'טבלה מסכמת מוצרים סל'!$AM6/'טבלה מסכמת מוצרים סל'!AI6-1</f>
        <v>0</v>
      </c>
      <c r="AC6" s="28">
        <f>'טבלה מסכמת מוצרים סל'!$AM6/'טבלה מסכמת מוצרים סל'!AJ6-1</f>
        <v>2.6666666666660843E-2</v>
      </c>
      <c r="AD6" s="28">
        <f>'טבלה מסכמת מוצרים סל'!$AM6/'טבלה מסכמת מוצרים סל'!AK6-1</f>
        <v>2.6666666666660843E-2</v>
      </c>
      <c r="AE6" s="28">
        <f>'טבלה מסכמת מוצרים סל'!$AM6/'טבלה מסכמת מוצרים סל'!AL6-1</f>
        <v>2.6178010471204161E-2</v>
      </c>
      <c r="AG6" s="28">
        <f>'טבלה מסכמת מוצרים סל'!$AS6/'טבלה מסכמת מוצרים סל'!AO6-1</f>
        <v>0.512820512820513</v>
      </c>
      <c r="AH6" s="28">
        <f>'טבלה מסכמת מוצרים סל'!$AS6/'טבלה מסכמת מוצרים סל'!AP6-1</f>
        <v>2.1052631578947372</v>
      </c>
      <c r="AI6" s="28">
        <f>'טבלה מסכמת מוצרים סל'!$AS6/'טבלה מסכמת מוצרים סל'!AQ6-1</f>
        <v>2.1052631578947372</v>
      </c>
      <c r="AJ6" s="28">
        <f>'טבלה מסכמת מוצרים סל'!$AS6/'טבלה מסכמת מוצרים סל'!AR6-1</f>
        <v>2.1052631578947372</v>
      </c>
    </row>
    <row r="7" spans="1:36" x14ac:dyDescent="0.3">
      <c r="A7" s="27" t="s">
        <v>10</v>
      </c>
      <c r="B7" s="24">
        <v>8076802085738</v>
      </c>
      <c r="C7" s="28">
        <f>'טבלה מסכמת מוצרים סל'!$G7/'טבלה מסכמת מוצרים סל'!C7-1</f>
        <v>0</v>
      </c>
      <c r="D7" s="28">
        <f>'טבלה מסכמת מוצרים סל'!$G7/'טבלה מסכמת מוצרים סל'!D7-1</f>
        <v>0</v>
      </c>
      <c r="E7" s="28">
        <f>'טבלה מסכמת מוצרים סל'!$G7/'טבלה מסכמת מוצרים סל'!E7-1</f>
        <v>0</v>
      </c>
      <c r="F7" s="28">
        <f>'טבלה מסכמת מוצרים סל'!$G7/'טבלה מסכמת מוצרים סל'!F7-1</f>
        <v>0</v>
      </c>
      <c r="G7" s="31"/>
      <c r="H7" s="28">
        <f>'טבלה מסכמת מוצרים סל'!$N7/'טבלה מסכמת מוצרים סל'!I7-1</f>
        <v>0</v>
      </c>
      <c r="I7" s="28">
        <f>'טבלה מסכמת מוצרים סל'!$N7/'טבלה מסכמת מוצרים סל'!J7-1</f>
        <v>0</v>
      </c>
      <c r="J7" s="28">
        <f>'טבלה מסכמת מוצרים סל'!$N7/'טבלה מסכמת מוצרים סל'!K7-1</f>
        <v>0</v>
      </c>
      <c r="K7" s="28">
        <f>'טבלה מסכמת מוצרים סל'!$N7/'טבלה מסכמת מוצרים סל'!L7-1</f>
        <v>0</v>
      </c>
      <c r="M7" s="28">
        <f>'טבלה מסכמת מוצרים סל'!$U7/'טבלה מסכמת מוצרים סל'!P7-1</f>
        <v>0</v>
      </c>
      <c r="N7" s="28">
        <f>'טבלה מסכמת מוצרים סל'!$U7/'טבלה מסכמת מוצרים סל'!Q7-1</f>
        <v>0</v>
      </c>
      <c r="O7" s="28">
        <f>'טבלה מסכמת מוצרים סל'!$U7/'טבלה מסכמת מוצרים סל'!R7-1</f>
        <v>0</v>
      </c>
      <c r="P7" s="28">
        <f>'טבלה מסכמת מוצרים סל'!$U7/'טבלה מסכמת מוצרים סל'!S7-1</f>
        <v>0</v>
      </c>
      <c r="R7" s="28">
        <f>'טבלה מסכמת מוצרים סל'!$AA7/'טבלה מסכמת מוצרים סל'!W7-1</f>
        <v>0</v>
      </c>
      <c r="S7" s="28">
        <f>'טבלה מסכמת מוצרים סל'!$AA7/'טבלה מסכמת מוצרים סל'!X7-1</f>
        <v>0</v>
      </c>
      <c r="T7" s="28">
        <f>'טבלה מסכמת מוצרים סל'!$AA7/'טבלה מסכמת מוצרים סל'!Y7-1</f>
        <v>0</v>
      </c>
      <c r="U7" s="28">
        <f>'טבלה מסכמת מוצרים סל'!$AA7/'טבלה מסכמת מוצרים סל'!Z7-1</f>
        <v>0</v>
      </c>
      <c r="W7" s="28">
        <f>'טבלה מסכמת מוצרים סל'!$AG7/'טבלה מסכמת מוצרים סל'!AC7-1</f>
        <v>7.6408977556106095E-3</v>
      </c>
      <c r="X7" s="28">
        <f>'טבלה מסכמת מוצרים סל'!$AG7/'טבלה מסכמת מוצרים סל'!AD7-1</f>
        <v>2.421307506053294E-3</v>
      </c>
      <c r="Y7" s="28">
        <f>'טבלה מסכמת מוצרים סל'!$AG7/'טבלה מסכמת מוצרים סל'!AE7-1</f>
        <v>-1.2062726176115257E-3</v>
      </c>
      <c r="Z7" s="28">
        <f>'טבלה מסכמת מוצרים סל'!$AG7/'טבלה מסכמת מוצרים סל'!AF7-1</f>
        <v>-1.2062726176115257E-3</v>
      </c>
      <c r="AB7" s="28">
        <f>'טבלה מסכמת מוצרים סל'!$AM7/'טבלה מסכמת מוצרים סל'!AI7-1</f>
        <v>6.9328233325360866E-3</v>
      </c>
      <c r="AC7" s="28">
        <f>'טבלה מסכמת מוצרים סל'!$AM7/'טבלה מסכמת מוצרים סל'!AJ7-1</f>
        <v>3.6349962396593716E-2</v>
      </c>
      <c r="AD7" s="28">
        <f>'טבלה מסכמת מוצרים סל'!$AM7/'טבלה מסכמת מוצרים סל'!AK7-1</f>
        <v>4.3939393939400384E-2</v>
      </c>
      <c r="AE7" s="28">
        <f>'טבלה מסכמת מוצרים סל'!$AM7/'טבלה מסכמת מוצרים סל'!AL7-1</f>
        <v>4.3090638930160408E-2</v>
      </c>
      <c r="AG7" s="28">
        <f>'טבלה מסכמת מוצרים סל'!$AS7/'טבלה מסכמת מוצרים סל'!AO7-1</f>
        <v>0</v>
      </c>
      <c r="AH7" s="28">
        <f>'טבלה מסכמת מוצרים סל'!$AS7/'טבלה מסכמת מוצרים סל'!AP7-1</f>
        <v>0</v>
      </c>
      <c r="AI7" s="28">
        <f>'טבלה מסכמת מוצרים סל'!$AS7/'טבלה מסכמת מוצרים סל'!AQ7-1</f>
        <v>0</v>
      </c>
      <c r="AJ7" s="28">
        <f>'טבלה מסכמת מוצרים סל'!$AS7/'טבלה מסכמת מוצרים סל'!AR7-1</f>
        <v>0</v>
      </c>
    </row>
    <row r="8" spans="1:36" x14ac:dyDescent="0.3">
      <c r="A8" s="27" t="s">
        <v>11</v>
      </c>
      <c r="B8" s="24">
        <v>8076800195057</v>
      </c>
      <c r="C8" s="28">
        <f>'טבלה מסכמת מוצרים סל'!$G8/'טבלה מסכמת מוצרים סל'!C8-1</f>
        <v>0</v>
      </c>
      <c r="D8" s="28">
        <f>'טבלה מסכמת מוצרים סל'!$G8/'טבלה מסכמת מוצרים סל'!D8-1</f>
        <v>0</v>
      </c>
      <c r="E8" s="28">
        <f>'טבלה מסכמת מוצרים סל'!$G8/'טבלה מסכמת מוצרים סל'!E8-1</f>
        <v>0</v>
      </c>
      <c r="F8" s="28">
        <f>'טבלה מסכמת מוצרים סל'!$G8/'טבלה מסכמת מוצרים סל'!F8-1</f>
        <v>0</v>
      </c>
      <c r="G8" s="31"/>
      <c r="H8" s="28">
        <f>'טבלה מסכמת מוצרים סל'!$N8/'טבלה מסכמת מוצרים סל'!I8-1</f>
        <v>0</v>
      </c>
      <c r="I8" s="28">
        <f>'טבלה מסכמת מוצרים סל'!$N8/'טבלה מסכמת מוצרים סל'!J8-1</f>
        <v>0</v>
      </c>
      <c r="J8" s="28">
        <f>'טבלה מסכמת מוצרים סל'!$N8/'טבלה מסכמת מוצרים סל'!K8-1</f>
        <v>0</v>
      </c>
      <c r="K8" s="28">
        <f>'טבלה מסכמת מוצרים סל'!$N8/'טבלה מסכמת מוצרים סל'!L8-1</f>
        <v>0</v>
      </c>
      <c r="M8" s="28">
        <f>'טבלה מסכמת מוצרים סל'!$U8/'טבלה מסכמת מוצרים סל'!P8-1</f>
        <v>0</v>
      </c>
      <c r="N8" s="28">
        <f>'טבלה מסכמת מוצרים סל'!$U8/'טבלה מסכמת מוצרים סל'!Q8-1</f>
        <v>0</v>
      </c>
      <c r="O8" s="28">
        <f>'טבלה מסכמת מוצרים סל'!$U8/'טבלה מסכמת מוצרים סל'!R8-1</f>
        <v>0</v>
      </c>
      <c r="P8" s="28">
        <f>'טבלה מסכמת מוצרים סל'!$U8/'טבלה מסכמת מוצרים סל'!S8-1</f>
        <v>0</v>
      </c>
      <c r="R8" s="28">
        <f>'טבלה מסכמת מוצרים סל'!$AA8/'טבלה מסכמת מוצרים סל'!W8-1</f>
        <v>0</v>
      </c>
      <c r="S8" s="28">
        <f>'טבלה מסכמת מוצרים סל'!$AA8/'טבלה מסכמת מוצרים סל'!X8-1</f>
        <v>0</v>
      </c>
      <c r="T8" s="28">
        <f>'טבלה מסכמת מוצרים סל'!$AA8/'טבלה מסכמת מוצרים סל'!Y8-1</f>
        <v>0</v>
      </c>
      <c r="U8" s="28">
        <f>'טבלה מסכמת מוצרים סל'!$AA8/'טבלה מסכמת מוצרים סל'!Z8-1</f>
        <v>0</v>
      </c>
      <c r="W8" s="28">
        <f>'טבלה מסכמת מוצרים סל'!$AG8/'טבלה מסכמת מוצרים סל'!AC8-1</f>
        <v>6.552122847228059E-3</v>
      </c>
      <c r="X8" s="28">
        <f>'טבלה מסכמת מוצרים סל'!$AG8/'טבלה מסכמת מוצרים סל'!AD8-1</f>
        <v>1.210653753026536E-3</v>
      </c>
      <c r="Y8" s="28">
        <f>'טבלה מסכמת מוצרים סל'!$AG8/'טבלה מסכמת מוצרים סל'!AE8-1</f>
        <v>-3.6144578313254128E-3</v>
      </c>
      <c r="Z8" s="28">
        <f>'טבלה מסכמת מוצרים סל'!$AG8/'טבלה מסכמת מוצרים סל'!AF8-1</f>
        <v>1.210653753026536E-3</v>
      </c>
      <c r="AB8" s="28">
        <f>'טבלה מסכמת מוצרים סל'!$AM8/'טבלה מסכמת מוצרים סל'!AI8-1</f>
        <v>6.9328233325360866E-3</v>
      </c>
      <c r="AC8" s="28">
        <f>'טבלה מסכמת מוצרים סל'!$AM8/'טבלה מסכמת מוצרים סל'!AJ8-1</f>
        <v>4.1181482533374947E-2</v>
      </c>
      <c r="AD8" s="28">
        <f>'טבלה מסכמת מוצרים סל'!$AM8/'טבלה מסכמת מוצרים סל'!AK8-1</f>
        <v>4.769736842104888E-2</v>
      </c>
      <c r="AE8" s="28">
        <f>'טבלה מסכמת מוצרים סל'!$AM8/'טבלה מסכמת מוצרים סל'!AL8-1</f>
        <v>4.3939393939400384E-2</v>
      </c>
      <c r="AG8" s="28">
        <f>'טבלה מסכמת מוצרים סל'!$AS8/'טבלה מסכמת מוצרים סל'!AO8-1</f>
        <v>0</v>
      </c>
      <c r="AH8" s="28">
        <f>'טבלה מסכמת מוצרים סל'!$AS8/'טבלה מסכמת מוצרים סל'!AP8-1</f>
        <v>0</v>
      </c>
      <c r="AI8" s="28">
        <f>'טבלה מסכמת מוצרים סל'!$AS8/'טבלה מסכמת מוצרים סל'!AQ8-1</f>
        <v>0</v>
      </c>
      <c r="AJ8" s="28">
        <f>'טבלה מסכמת מוצרים סל'!$AS8/'טבלה מסכמת מוצרים סל'!AR8-1</f>
        <v>0</v>
      </c>
    </row>
    <row r="9" spans="1:36" x14ac:dyDescent="0.3">
      <c r="A9" s="27" t="s">
        <v>12</v>
      </c>
      <c r="B9" s="24">
        <v>7290000104676</v>
      </c>
      <c r="C9" s="28">
        <f>'טבלה מסכמת מוצרים סל'!$G9/'טבלה מסכמת מוצרים סל'!C9-1</f>
        <v>0.90909090909090895</v>
      </c>
      <c r="D9" s="28">
        <f>'טבלה מסכמת מוצרים סל'!$G9/'טבלה מסכמת מוצרים סל'!D9-1</f>
        <v>0.90909090909090895</v>
      </c>
      <c r="E9" s="28">
        <f>'טבלה מסכמת מוצרים סל'!$G9/'טבלה מסכמת מוצרים סל'!E9-1</f>
        <v>0.90909090909090895</v>
      </c>
      <c r="F9" s="28">
        <f>'טבלה מסכמת מוצרים סל'!$G9/'טבלה מסכמת מוצרים סל'!F9-1</f>
        <v>0</v>
      </c>
      <c r="G9" s="31"/>
      <c r="H9" s="28">
        <f>'טבלה מסכמת מוצרים סל'!$N9/'טבלה מסכמת מוצרים סל'!I9-1</f>
        <v>9.2468556969860227E-3</v>
      </c>
      <c r="I9" s="28">
        <f>'טבלה מסכמת מוצרים סל'!$N9/'טבלה מסכמת מוצרים סל'!J9-1</f>
        <v>9.2468556969860227E-3</v>
      </c>
      <c r="J9" s="28">
        <f>'טבלה מסכמת מוצרים סל'!$N9/'טבלה מסכמת מוצרים סל'!K9-1</f>
        <v>9.2468556969860227E-3</v>
      </c>
      <c r="K9" s="28">
        <f>'טבלה מסכמת מוצרים סל'!$N9/'טבלה מסכמת מוצרים סל'!L9-1</f>
        <v>9.2468556969860227E-3</v>
      </c>
      <c r="M9" s="28">
        <f>'טבלה מסכמת מוצרים סל'!$U9/'טבלה מסכמת מוצרים סל'!P9-1</f>
        <v>-0.10204050933760234</v>
      </c>
      <c r="N9" s="28">
        <f>'טבלה מסכמת מוצרים סל'!$U9/'טבלה מסכמת מוצרים סל'!Q9-1</f>
        <v>-0.10204050933760234</v>
      </c>
      <c r="O9" s="28">
        <f>'טבלה מסכמת מוצרים סל'!$U9/'טבלה מסכמת מוצרים סל'!R9-1</f>
        <v>-0.10204050933760234</v>
      </c>
      <c r="P9" s="28">
        <f>'טבלה מסכמת מוצרים סל'!$U9/'טבלה מסכמת מוצרים סל'!S9-1</f>
        <v>-0.10204050933760234</v>
      </c>
      <c r="R9" s="28">
        <f>'טבלה מסכמת מוצרים סל'!$AA9/'טבלה מסכמת מוצרים סל'!W9-1</f>
        <v>0.28175313059034002</v>
      </c>
      <c r="S9" s="28">
        <f>'טבלה מסכמת מוצרים סל'!$AA9/'טבלה מסכמת מוצרים סל'!X9-1</f>
        <v>0.44747474747474736</v>
      </c>
      <c r="T9" s="28">
        <f>'טבלה מסכמת מוצרים סל'!$AA9/'טבלה מסכמת מוצרים סל'!Y9-1</f>
        <v>0.33302325581395342</v>
      </c>
      <c r="U9" s="28">
        <f>'טבלה מסכמת מוצרים סל'!$AA9/'טבלה מסכמת מוצרים סל'!Z9-1</f>
        <v>0.44747474747474736</v>
      </c>
      <c r="W9" s="28">
        <f>'טבלה מסכמת מוצרים סל'!$AG9/'טבלה מסכמת מוצרים סל'!AC9-1</f>
        <v>0.33520900321543401</v>
      </c>
      <c r="X9" s="28">
        <f>'טבלה מסכמת מוצרים סל'!$AG9/'טבלה מסכמת מוצרים סל'!AD9-1</f>
        <v>0.32561851556264965</v>
      </c>
      <c r="Y9" s="28">
        <f>'טבלה מסכמת מוצרים סל'!$AG9/'טבלה מסכמת מוצרים סל'!AE9-1</f>
        <v>0.42330762639245934</v>
      </c>
      <c r="Z9" s="28">
        <f>'טבלה מסכמת מוצרים סל'!$AG9/'טבלה מסכמת מוצרים סל'!AF9-1</f>
        <v>0.33306581059390039</v>
      </c>
      <c r="AB9" s="28">
        <f>'טבלה מסכמת מוצרים סל'!$AM9/'טבלה מסכמת מוצרים סל'!AI9-1</f>
        <v>0.13106159895146785</v>
      </c>
      <c r="AC9" s="28">
        <f>'טבלה מסכמת מוצרים סל'!$AM9/'טבלה מסכמת מוצרים סל'!AJ9-1</f>
        <v>0.2427995391704636</v>
      </c>
      <c r="AD9" s="28">
        <f>'טבלה מסכמת מוצרים סל'!$AM9/'טבלה מסכמת מוצרים סל'!AK9-1</f>
        <v>0.24531024531020185</v>
      </c>
      <c r="AE9" s="28">
        <f>'טבלה מסכמת מוצרים סל'!$AM9/'טבלה מסכמת מוצרים סל'!AL9-1</f>
        <v>0.2427995391704636</v>
      </c>
      <c r="AG9" s="28">
        <f>'טבלה מסכמת מוצרים סל'!$AS9/'טבלה מסכמת מוצרים סל'!AO9-1</f>
        <v>0.25504587155963288</v>
      </c>
      <c r="AH9" s="28">
        <f>'טבלה מסכמת מוצרים סל'!$AS9/'טבלה מסכמת מוצרים סל'!AP9-1</f>
        <v>0.3307392996108951</v>
      </c>
      <c r="AI9" s="28">
        <f>'טבלה מסכמת מוצרים סל'!$AS9/'טבלה מסכמת מוצרים סל'!AQ9-1</f>
        <v>0.3307392996108951</v>
      </c>
      <c r="AJ9" s="28">
        <f>'טבלה מסכמת מוצרים סל'!$AS9/'טבלה מסכמת מוצרים סל'!AR9-1</f>
        <v>0.33203505355404084</v>
      </c>
    </row>
    <row r="10" spans="1:36" x14ac:dyDescent="0.3">
      <c r="A10" s="27" t="s">
        <v>13</v>
      </c>
      <c r="B10" s="24">
        <v>7290000104201</v>
      </c>
      <c r="C10" s="28">
        <f>'טבלה מסכמת מוצרים סל'!$G10/'טבלה מסכמת מוצרים סל'!C10-1</f>
        <v>0.3328868050904219</v>
      </c>
      <c r="D10" s="28">
        <f>'טבלה מסכמת מוצרים סל'!$G10/'טבלה מסכמת מוצרים סל'!D10-1</f>
        <v>0.82568807339449513</v>
      </c>
      <c r="E10" s="28">
        <f>'טבלה מסכמת מוצרים סל'!$G10/'טבלה מסכמת מוצרים סל'!E10-1</f>
        <v>0.77996422182468694</v>
      </c>
      <c r="F10" s="28">
        <f>'טבלה מסכמת מוצרים סל'!$G10/'טבלה מסכמת מוצרים סל'!F10-1</f>
        <v>0</v>
      </c>
      <c r="G10" s="31"/>
      <c r="H10" s="28">
        <f>'טבלה מסכמת מוצרים סל'!$N10/'טבלה מסכמת מוצרים סל'!I10-1</f>
        <v>0.3328868050904219</v>
      </c>
      <c r="I10" s="28">
        <f>'טבלה מסכמת מוצרים סל'!$N10/'טבלה מסכמת מוצרים סל'!J10-1</f>
        <v>0.3328868050904219</v>
      </c>
      <c r="J10" s="28">
        <f>'טבלה מסכמת מוצרים סל'!$N10/'טבלה מסכמת מוצרים סל'!K10-1</f>
        <v>0.3328868050904219</v>
      </c>
      <c r="K10" s="28">
        <f>'טבלה מסכמת מוצרים סל'!$N10/'טבלה מסכמת מוצרים סל'!L10-1</f>
        <v>0.3328868050904219</v>
      </c>
      <c r="M10" s="28">
        <f>'טבלה מסכמת מוצרים סל'!$U10/'טבלה מסכמת מוצרים סל'!P10-1</f>
        <v>0.33283693224125077</v>
      </c>
      <c r="N10" s="28">
        <f>'טבלה מסכמת מוצרים סל'!$U10/'טבלה מסכמת מוצרים סל'!Q10-1</f>
        <v>0.33283693224125077</v>
      </c>
      <c r="O10" s="28">
        <f>'טבלה מסכמת מוצרים סל'!$U10/'טבלה מסכמת מוצרים סל'!R10-1</f>
        <v>0.33283693224125077</v>
      </c>
      <c r="P10" s="28">
        <f>'טבלה מסכמת מוצרים סל'!$U10/'טבלה מסכמת מוצרים סל'!S10-1</f>
        <v>0.33283693224125077</v>
      </c>
      <c r="R10" s="28">
        <f>'טבלה מסכמת מוצרים סל'!$AA10/'טבלה מסכמת מוצרים סל'!W10-1</f>
        <v>0.27398373983739832</v>
      </c>
      <c r="S10" s="28">
        <f>'טבלה מסכמת מוצרים סל'!$AA10/'טבלה מסכמת מוצרים סל'!X10-1</f>
        <v>0.5828282828282827</v>
      </c>
      <c r="T10" s="28">
        <f>'טבלה מסכמת מוצרים סל'!$AA10/'טבלה מסכמת מוצרים סל'!Y10-1</f>
        <v>0.33361702127659565</v>
      </c>
      <c r="U10" s="28">
        <f>'טבלה מסכמת מוצרים סל'!$AA10/'טבלה מסכמת מוצרים סל'!Z10-1</f>
        <v>0.5828282828282827</v>
      </c>
      <c r="W10" s="28">
        <f>'טבלה מסכמת מוצרים סל'!$AG10/'טבלה מסכמת מוצרים סל'!AC10-1</f>
        <v>0.18038408779149528</v>
      </c>
      <c r="X10" s="28">
        <f>'טבלה מסכמת מוצרים סל'!$AG10/'טבלה מסכמת מוצרים סל'!AD10-1</f>
        <v>0.32793209876543217</v>
      </c>
      <c r="Y10" s="28">
        <f>'טבלה מסכמת מוצרים סל'!$AG10/'טבלה מסכמת מוצרים סל'!AE10-1</f>
        <v>0.35832675611681153</v>
      </c>
      <c r="Z10" s="28">
        <f>'טבלה מסכמת מוצרים סל'!$AG10/'טבלה מסכמת מוצרים סל'!AF10-1</f>
        <v>0.33514352211016285</v>
      </c>
      <c r="AB10" s="28">
        <f>'טבלה מסכמת מוצרים סל'!$AM10/'טבלה מסכמת מוצרים סל'!AI10-1</f>
        <v>0.20062316081009168</v>
      </c>
      <c r="AC10" s="28">
        <f>'טבלה מסכמת מוצרים סל'!$AM10/'טבלה מסכמת מוצרים סל'!AJ10-1</f>
        <v>0.32189822755858577</v>
      </c>
      <c r="AD10" s="28">
        <f>'טבלה מסכמת מוצרים סל'!$AM10/'טבלה מסכמת מוצרים סל'!AK10-1</f>
        <v>0.32189822755858577</v>
      </c>
      <c r="AE10" s="28">
        <f>'טבלה מסכמת מוצרים סל'!$AM10/'טבלה מסכמת מוצרים סל'!AL10-1</f>
        <v>0.31923311016431444</v>
      </c>
      <c r="AG10" s="28">
        <f>'טבלה מסכמת מוצרים סל'!$AS10/'טבלה מסכמת מוצרים סל'!AO10-1</f>
        <v>0.3669724770642202</v>
      </c>
      <c r="AH10" s="28">
        <f>'טבלה מסכמת מוצרים סל'!$AS10/'טבלה מסכמת מוצרים סל'!AP10-1</f>
        <v>0.50505050505050497</v>
      </c>
      <c r="AI10" s="28">
        <f>'טבלה מסכמת מוצרים סל'!$AS10/'טבלה מסכמת מוצרים סל'!AQ10-1</f>
        <v>0.50505050505050497</v>
      </c>
      <c r="AJ10" s="28">
        <f>'טבלה מסכמת מוצרים סל'!$AS10/'טבלה מסכמת מוצרים סל'!AR10-1</f>
        <v>0.50505050505050497</v>
      </c>
    </row>
    <row r="11" spans="1:36" x14ac:dyDescent="0.3">
      <c r="A11" s="27" t="s">
        <v>14</v>
      </c>
      <c r="B11" s="24">
        <v>7290000107189</v>
      </c>
      <c r="C11" s="28">
        <f>'טבלה מסכמת מוצרים סל'!$G11/'טבלה מסכמת מוצרים סל'!C11-1</f>
        <v>1.3131313131313127</v>
      </c>
      <c r="D11" s="28">
        <f>'טבלה מסכמת מוצרים סל'!$G11/'טבלה מסכמת מוצרים סל'!D11-1</f>
        <v>1.3131313131313127</v>
      </c>
      <c r="E11" s="28">
        <f>'טבלה מסכמת מוצרים סל'!$G11/'טבלה מסכמת מוצרים סל'!E11-1</f>
        <v>1.3131313131313127</v>
      </c>
      <c r="F11" s="28">
        <f>'טבלה מסכמת מוצרים סל'!$G11/'טבלה מסכמת מוצרים סל'!F11-1</f>
        <v>0</v>
      </c>
      <c r="G11" s="31"/>
      <c r="H11" s="28">
        <f>'טבלה מסכמת מוצרים סל'!$N11/'טבלה מסכמת מוצרים סל'!I11-1</f>
        <v>0.3329735563950349</v>
      </c>
      <c r="I11" s="28">
        <f>'טבלה מסכמת מוצרים סל'!$N11/'טבלה מסכמת מוצרים סל'!J11-1</f>
        <v>0.3329735563950349</v>
      </c>
      <c r="J11" s="28">
        <f>'טבלה מסכמת מוצרים סל'!$N11/'טבלה מסכמת מוצרים סל'!K11-1</f>
        <v>0.3329735563950349</v>
      </c>
      <c r="K11" s="28">
        <f>'טבלה מסכמת מוצרים סל'!$N11/'טבלה מסכמת מוצרים סל'!L11-1</f>
        <v>0.3329735563950349</v>
      </c>
      <c r="M11" s="28">
        <f>'טבלה מסכמת מוצרים סל'!$U11/'טבלה מסכמת מוצרים סל'!P11-1</f>
        <v>0.33292757151552022</v>
      </c>
      <c r="N11" s="28">
        <f>'טבלה מסכמת מוצרים סל'!$U11/'טבלה מסכמת מוצרים סל'!Q11-1</f>
        <v>0.33292757151552022</v>
      </c>
      <c r="O11" s="28">
        <f>'טבלה מסכמת מוצרים סל'!$U11/'טבלה מסכמת מוצרים סל'!R11-1</f>
        <v>0.33292757151552022</v>
      </c>
      <c r="P11" s="28">
        <f>'טבלה מסכמת מוצרים סל'!$U11/'טבלה מסכמת מוצרים סל'!S11-1</f>
        <v>0.33292757151552022</v>
      </c>
      <c r="R11" s="28">
        <f>'טבלה מסכמת מוצרים סל'!$AA11/'טבלה מסכמת מוצרים סל'!W11-1</f>
        <v>0.18352310783657089</v>
      </c>
      <c r="S11" s="28">
        <f>'טבלה מסכמת מוצרים סל'!$AA11/'טבלה מסכמת מוצרים סל'!X11-1</f>
        <v>0.78484848484848491</v>
      </c>
      <c r="T11" s="28">
        <f>'טבלה מסכמת מוצרים סל'!$AA11/'טבלה מסכמת מוצרים סל'!Y11-1</f>
        <v>0.33358490566037746</v>
      </c>
      <c r="U11" s="28">
        <f>'טבלה מסכמת מוצרים סל'!$AA11/'טבלה מסכמת מוצרים סל'!Z11-1</f>
        <v>0.78484848484848491</v>
      </c>
      <c r="W11" s="28">
        <f>'טבלה מסכמת מוצרים סל'!$AG11/'טבלה מסכמת מוצרים סל'!AC11-1</f>
        <v>0.3384703196347032</v>
      </c>
      <c r="X11" s="28">
        <f>'טבלה מסכמת מוצרים סל'!$AG11/'טבלה מסכמת מוצרים סל'!AD11-1</f>
        <v>0.34615384615384603</v>
      </c>
      <c r="Y11" s="28">
        <f>'טבלה מסכמת מוצרים סל'!$AG11/'טבלה מסכמת מוצרים סל'!AE11-1</f>
        <v>0.33618233618233617</v>
      </c>
      <c r="Z11" s="28">
        <f>'טבלה מסכמת מוצרים סל'!$AG11/'טבלה מסכמת מוצרים סל'!AF11-1</f>
        <v>0.33694412770809579</v>
      </c>
      <c r="AB11" s="28">
        <f>'טבלה מסכמת מוצרים סל'!$AM11/'טבלה מסכמת מוצרים סל'!AI11-1</f>
        <v>0.33557046979865768</v>
      </c>
      <c r="AC11" s="28">
        <f>'טבלה מסכמת מוצרים סל'!$AM11/'טבלה מסכמת מוצרים סל'!AJ11-1</f>
        <v>0.99199199199199173</v>
      </c>
      <c r="AD11" s="28">
        <f>'טבלה מסכמת מוצרים סל'!$AM11/'טבלה מסכמת מוצרים סל'!AK11-1</f>
        <v>1.0101010101010099</v>
      </c>
      <c r="AE11" s="28">
        <f>'טבלה מסכמת מוצרים סל'!$AM11/'טבלה מסכמת מוצרים סל'!AL11-1</f>
        <v>0.98999999999999977</v>
      </c>
      <c r="AG11" s="28">
        <f>'טבלה מסכמת מוצרים סל'!$AS11/'טבלה מסכמת מוצרים סל'!AO11-1</f>
        <v>0.31446540880503138</v>
      </c>
      <c r="AH11" s="28">
        <f>'טבלה מסכמת מוצרים סל'!$AS11/'טבלה מסכמת מוצרים סל'!AP11-1</f>
        <v>0.74166666666666647</v>
      </c>
      <c r="AI11" s="28">
        <f>'טבלה מסכמת מוצרים סל'!$AS11/'טבלה מסכמת מוצרים סל'!AQ11-1</f>
        <v>0.75630252100840312</v>
      </c>
      <c r="AJ11" s="28">
        <f>'טבלה מסכמת מוצרים סל'!$AS11/'טבלה מסכמת מוצרים סל'!AR11-1</f>
        <v>0.74749163879598646</v>
      </c>
    </row>
    <row r="12" spans="1:36" x14ac:dyDescent="0.3">
      <c r="A12" s="27" t="s">
        <v>15</v>
      </c>
      <c r="B12" s="24">
        <v>7290000174099</v>
      </c>
      <c r="C12" s="28">
        <f>'טבלה מסכמת מוצרים סל'!$G12/'טבלה מסכמת מוצרים סל'!C12-1</f>
        <v>0</v>
      </c>
      <c r="D12" s="28">
        <f>'טבלה מסכמת מוצרים סל'!$G12/'טבלה מסכמת מוצרים סל'!D12-1</f>
        <v>0</v>
      </c>
      <c r="E12" s="28">
        <f>'טבלה מסכמת מוצרים סל'!$G12/'טבלה מסכמת מוצרים סל'!E12-1</f>
        <v>0</v>
      </c>
      <c r="F12" s="28">
        <f>'טבלה מסכמת מוצרים סל'!$G12/'טבלה מסכמת מוצרים סל'!F12-1</f>
        <v>0</v>
      </c>
      <c r="G12" s="31"/>
      <c r="H12" s="28">
        <f>'טבלה מסכמת מוצרים סל'!$N12/'טבלה מסכמת מוצרים סל'!I12-1</f>
        <v>-0.25850340136054417</v>
      </c>
      <c r="I12" s="28">
        <f>'טבלה מסכמת מוצרים סל'!$N12/'טבלה מסכמת מוצרים סל'!J12-1</f>
        <v>-0.25850340136054417</v>
      </c>
      <c r="J12" s="28">
        <f>'טבלה מסכמת מוצרים סל'!$N12/'טבלה מסכמת מוצרים סל'!K12-1</f>
        <v>-0.25850340136054417</v>
      </c>
      <c r="K12" s="28">
        <f>'טבלה מסכמת מוצרים סל'!$N12/'טבלה מסכמת מוצרים סל'!L12-1</f>
        <v>-0.25850340136054417</v>
      </c>
      <c r="M12" s="28">
        <f>'טבלה מסכמת מוצרים סל'!$U12/'טבלה מסכמת מוצרים סל'!P12-1</f>
        <v>0</v>
      </c>
      <c r="N12" s="28">
        <f>'טבלה מסכמת מוצרים סל'!$U12/'טבלה מסכמת מוצרים סל'!Q12-1</f>
        <v>0</v>
      </c>
      <c r="O12" s="28">
        <f>'טבלה מסכמת מוצרים סל'!$U12/'טבלה מסכמת מוצרים סל'!R12-1</f>
        <v>0</v>
      </c>
      <c r="P12" s="28">
        <f>'טבלה מסכמת מוצרים סל'!$U12/'טבלה מסכמת מוצרים סל'!S12-1</f>
        <v>0</v>
      </c>
      <c r="R12" s="28">
        <f>'טבלה מסכמת מוצרים סל'!$AA12/'טבלה מסכמת מוצרים סל'!W12-1</f>
        <v>0</v>
      </c>
      <c r="S12" s="28">
        <f>'טבלה מסכמת מוצרים סל'!$AA12/'טבלה מסכמת מוצרים סל'!X12-1</f>
        <v>0</v>
      </c>
      <c r="T12" s="28">
        <f>'טבלה מסכמת מוצרים סל'!$AA12/'טבלה מסכמת מוצרים סל'!Y12-1</f>
        <v>0</v>
      </c>
      <c r="U12" s="28">
        <f>'טבלה מסכמת מוצרים סל'!$AA12/'טבלה מסכמת מוצרים סל'!Z12-1</f>
        <v>0</v>
      </c>
      <c r="W12" s="28">
        <f>'טבלה מסכמת מוצרים סל'!$AG12/'טבלה מסכמת מוצרים סל'!AC12-1</f>
        <v>7.2007091423862413E-3</v>
      </c>
      <c r="X12" s="28">
        <f>'טבלה מסכמת מוצרים סל'!$AG12/'טבלה מסכמת מוצרים סל'!AD12-1</f>
        <v>2.4291497975710286E-3</v>
      </c>
      <c r="Y12" s="28">
        <f>'טבלה מסכמת מוצרים סל'!$AG12/'טבלה מסכמת מוצרים סל'!AE12-1</f>
        <v>0</v>
      </c>
      <c r="Z12" s="28">
        <f>'טבלה מסכמת מוצרים סל'!$AG12/'טבלה מסכמת מוצרים סל'!AF12-1</f>
        <v>4.0551500405514584E-3</v>
      </c>
      <c r="AB12" s="28">
        <f>'טבלה מסכמת מוצרים סל'!$AM12/'טבלה מסכמת מוצרים סל'!AI12-1</f>
        <v>0</v>
      </c>
      <c r="AC12" s="28">
        <f>'טבלה מסכמת מוצרים סל'!$AM12/'טבלה מסכמת מוצרים סל'!AJ12-1</f>
        <v>3.4094783498090919E-3</v>
      </c>
      <c r="AD12" s="28">
        <f>'טבלה מסכמת מוצרים סל'!$AM12/'טבלה מסכמת מוצרים סל'!AK12-1</f>
        <v>3.4094783498090919E-3</v>
      </c>
      <c r="AE12" s="28">
        <f>'טבלה מסכמת מוצרים סל'!$AM12/'טבלה מסכמת מוצרים סל'!AL12-1</f>
        <v>3.2873109795923394E-3</v>
      </c>
      <c r="AG12" s="28">
        <f>'טבלה מסכמת מוצרים סל'!$AS12/'טבלה מסכמת מוצרים סל'!AO12-1</f>
        <v>0</v>
      </c>
      <c r="AH12" s="28">
        <f>'טבלה מסכמת מוצרים סל'!$AS12/'טבלה מסכמת מוצרים סל'!AP12-1</f>
        <v>0</v>
      </c>
      <c r="AI12" s="28">
        <f>'טבלה מסכמת מוצרים סל'!$AS12/'טבלה מסכמת מוצרים סל'!AQ12-1</f>
        <v>0</v>
      </c>
      <c r="AJ12" s="28">
        <f>'טבלה מסכמת מוצרים סל'!$AS12/'טבלה מסכמת מוצרים סל'!AR12-1</f>
        <v>0</v>
      </c>
    </row>
    <row r="13" spans="1:36" x14ac:dyDescent="0.3">
      <c r="A13" s="27" t="s">
        <v>16</v>
      </c>
      <c r="B13" s="24">
        <v>7290002824640</v>
      </c>
      <c r="C13" s="28">
        <f>'טבלה מסכמת מוצרים סל'!$G13/'טבלה מסכמת מוצרים סל'!C13-1</f>
        <v>0</v>
      </c>
      <c r="D13" s="28">
        <f>'טבלה מסכמת מוצרים סל'!$G13/'טבלה מסכמת מוצרים סל'!D13-1</f>
        <v>0</v>
      </c>
      <c r="E13" s="28">
        <f>'טבלה מסכמת מוצרים סל'!$G13/'טבלה מסכמת מוצרים סל'!E13-1</f>
        <v>0</v>
      </c>
      <c r="F13" s="28">
        <f>'טבלה מסכמת מוצרים סל'!$G13/'טבלה מסכמת מוצרים סל'!F13-1</f>
        <v>0</v>
      </c>
      <c r="G13" s="31"/>
      <c r="H13" s="28">
        <f>'טבלה מסכמת מוצרים סל'!$N13/'טבלה מסכמת מוצרים סל'!I13-1</f>
        <v>0</v>
      </c>
      <c r="I13" s="28">
        <f>'טבלה מסכמת מוצרים סל'!$N13/'טבלה מסכמת מוצרים סל'!J13-1</f>
        <v>0</v>
      </c>
      <c r="J13" s="28">
        <f>'טבלה מסכמת מוצרים סל'!$N13/'טבלה מסכמת מוצרים סל'!K13-1</f>
        <v>0</v>
      </c>
      <c r="K13" s="28">
        <f>'טבלה מסכמת מוצרים סל'!$N13/'טבלה מסכמת מוצרים סל'!L13-1</f>
        <v>0</v>
      </c>
      <c r="M13" s="28">
        <f>'טבלה מסכמת מוצרים סל'!$U13/'טבלה מסכמת מוצרים סל'!P13-1</f>
        <v>0</v>
      </c>
      <c r="N13" s="28">
        <f>'טבלה מסכמת מוצרים סל'!$U13/'טבלה מסכמת מוצרים סל'!Q13-1</f>
        <v>0</v>
      </c>
      <c r="O13" s="28">
        <f>'טבלה מסכמת מוצרים סל'!$U13/'טבלה מסכמת מוצרים סל'!R13-1</f>
        <v>0</v>
      </c>
      <c r="P13" s="28">
        <f>'טבלה מסכמת מוצרים סל'!$U13/'טבלה מסכמת מוצרים סל'!S13-1</f>
        <v>0</v>
      </c>
      <c r="R13" s="28">
        <f>'טבלה מסכמת מוצרים סל'!$AA13/'טבלה מסכמת מוצרים סל'!W13-1</f>
        <v>0</v>
      </c>
      <c r="S13" s="28">
        <f>'טבלה מסכמת מוצרים סל'!$AA13/'טבלה מסכמת מוצרים סל'!X13-1</f>
        <v>0</v>
      </c>
      <c r="T13" s="28">
        <f>'טבלה מסכמת מוצרים סל'!$AA13/'טבלה מסכמת מוצרים סל'!Y13-1</f>
        <v>0</v>
      </c>
      <c r="U13" s="28">
        <f>'טבלה מסכמת מוצרים סל'!$AA13/'טבלה מסכמת מוצרים סל'!Z13-1</f>
        <v>0</v>
      </c>
      <c r="W13" s="28">
        <f>'טבלה מסכמת מוצרים סל'!$AG13/'טבלה מסכמת מוצרים סל'!AC13-1</f>
        <v>0</v>
      </c>
      <c r="X13" s="28">
        <f>'טבלה מסכמת מוצרים סל'!$AG13/'טבלה מסכמת מוצרים סל'!AD13-1</f>
        <v>7.3936649114725306E-3</v>
      </c>
      <c r="Y13" s="28">
        <f>'טבלה מסכמת מוצרים סל'!$AG13/'טבלה מסכמת מוצרים סל'!AE13-1</f>
        <v>0</v>
      </c>
      <c r="Z13" s="28">
        <f>'טבלה מסכמת מוצרים סל'!$AG13/'טבלה מסכמת מוצרים סל'!AF13-1</f>
        <v>4.0846741920337326E-3</v>
      </c>
      <c r="AB13" s="28">
        <f>'טבלה מסכמת מוצרים סל'!$AM13/'טבלה מסכמת מוצרים סל'!AI13-1</f>
        <v>0</v>
      </c>
      <c r="AC13" s="28">
        <f>'טבלה מסכמת מוצרים סל'!$AM13/'טבלה מסכמת מוצרים סל'!AJ13-1</f>
        <v>0</v>
      </c>
      <c r="AD13" s="28">
        <f>'טבלה מסכמת מוצרים סל'!$AM13/'טבלה מסכמת מוצרים סל'!AK13-1</f>
        <v>0</v>
      </c>
      <c r="AE13" s="28">
        <f>'טבלה מסכמת מוצרים סל'!$AM13/'טבלה מסכמת מוצרים סל'!AL13-1</f>
        <v>0</v>
      </c>
      <c r="AG13" s="28">
        <f>'טבלה מסכמת מוצרים סל'!$AS13/'טבלה מסכמת מוצרים סל'!AO13-1</f>
        <v>1.5243077478129363E-2</v>
      </c>
      <c r="AH13" s="28">
        <f>'טבלה מסכמת מוצרים סל'!$AS13/'טבלה מסכמת מוצרים סל'!AP13-1</f>
        <v>1.5243077478129363E-2</v>
      </c>
      <c r="AI13" s="28">
        <f>'טבלה מסכמת מוצרים סל'!$AS13/'טבלה מסכמת מוצרים סל'!AQ13-1</f>
        <v>1.8347627836277303E-2</v>
      </c>
      <c r="AJ13" s="28">
        <f>'טבלה מסכמת מוצרים סל'!$AS13/'טבלה מסכמת מוצרים סל'!AR13-1</f>
        <v>1.5243077478129363E-2</v>
      </c>
    </row>
    <row r="14" spans="1:36" x14ac:dyDescent="0.3">
      <c r="A14" s="27" t="s">
        <v>17</v>
      </c>
      <c r="B14" s="24">
        <v>7290000048185</v>
      </c>
      <c r="C14" s="28">
        <f>'טבלה מסכמת מוצרים סל'!$G14/'טבלה מסכמת מוצרים סל'!C14-1</f>
        <v>0</v>
      </c>
      <c r="D14" s="28">
        <f>'טבלה מסכמת מוצרים סל'!$G14/'טבלה מסכמת מוצרים סל'!D14-1</f>
        <v>2.4528301886792336E-2</v>
      </c>
      <c r="E14" s="28">
        <f>'טבלה מסכמת מוצרים סל'!$G14/'טבלה מסכמת מוצרים סל'!E14-1</f>
        <v>2.4528301886792336E-2</v>
      </c>
      <c r="F14" s="28">
        <f>'טבלה מסכמת מוצרים סל'!$G14/'טבלה מסכמת מוצרים סל'!F14-1</f>
        <v>0</v>
      </c>
      <c r="G14" s="31"/>
      <c r="H14" s="28">
        <f>'טבלה מסכמת מוצרים סל'!$N14/'טבלה מסכמת מוצרים סל'!I14-1</f>
        <v>0</v>
      </c>
      <c r="I14" s="28">
        <f>'טבלה מסכמת מוצרים סל'!$N14/'טבלה מסכמת מוצרים סל'!J14-1</f>
        <v>0</v>
      </c>
      <c r="J14" s="28">
        <f>'טבלה מסכמת מוצרים סל'!$N14/'טבלה מסכמת מוצרים סל'!K14-1</f>
        <v>0</v>
      </c>
      <c r="K14" s="28">
        <f>'טבלה מסכמת מוצרים סל'!$N14/'טבלה מסכמת מוצרים סל'!L14-1</f>
        <v>0</v>
      </c>
      <c r="M14" s="28">
        <f>'טבלה מסכמת מוצרים סל'!$U14/'טבלה מסכמת מוצרים סל'!P14-1</f>
        <v>0</v>
      </c>
      <c r="N14" s="28">
        <f>'טבלה מסכמת מוצרים סל'!$U14/'טבלה מסכמת מוצרים סל'!Q14-1</f>
        <v>0</v>
      </c>
      <c r="O14" s="28">
        <f>'טבלה מסכמת מוצרים סל'!$U14/'טבלה מסכמת מוצרים סל'!R14-1</f>
        <v>0</v>
      </c>
      <c r="P14" s="28">
        <f>'טבלה מסכמת מוצרים סל'!$U14/'טבלה מסכמת מוצרים סל'!S14-1</f>
        <v>0</v>
      </c>
      <c r="R14" s="28">
        <f>'טבלה מסכמת מוצרים סל'!$AA14/'טבלה מסכמת מוצרים סל'!W14-1</f>
        <v>0</v>
      </c>
      <c r="S14" s="28">
        <f>'טבלה מסכמת מוצרים סל'!$AA14/'טבלה מסכמת מוצרים סל'!X14-1</f>
        <v>0</v>
      </c>
      <c r="T14" s="28">
        <f>'טבלה מסכמת מוצרים סל'!$AA14/'טבלה מסכמת מוצרים סל'!Y14-1</f>
        <v>0</v>
      </c>
      <c r="U14" s="28">
        <f>'טבלה מסכמת מוצרים סל'!$AA14/'טבלה מסכמת מוצרים סל'!Z14-1</f>
        <v>0</v>
      </c>
      <c r="W14" s="28">
        <f>'טבלה מסכמת מוצרים סל'!$AG14/'טבלה מסכמת מוצרים סל'!AC14-1</f>
        <v>-1.786386459184941E-4</v>
      </c>
      <c r="X14" s="28">
        <f>'טבלה מסכמת מוצרים סל'!$AG14/'טבלה מסכמת מוצרים סל'!AD14-1</f>
        <v>7.7552778974652181E-3</v>
      </c>
      <c r="Y14" s="28">
        <f>'טבלה מסכמת מוצרים סל'!$AG14/'טבלה מסכמת מוצרים סל'!AE14-1</f>
        <v>0</v>
      </c>
      <c r="Z14" s="28">
        <f>'טבלה מסכמת מוצרים סל'!$AG14/'טבלה מסכמת מוצרים סל'!AF14-1</f>
        <v>5.1568543188640348E-3</v>
      </c>
      <c r="AB14" s="28">
        <f>'טבלה מסכמת מוצרים סל'!$AM14/'טבלה מסכמת מוצרים סל'!AI14-1</f>
        <v>0</v>
      </c>
      <c r="AC14" s="28">
        <f>'טבלה מסכמת מוצרים סל'!$AM14/'טבלה מסכמת מוצרים סל'!AJ14-1</f>
        <v>0</v>
      </c>
      <c r="AD14" s="28">
        <f>'טבלה מסכמת מוצרים סל'!$AM14/'טבלה מסכמת מוצרים סל'!AK14-1</f>
        <v>0</v>
      </c>
      <c r="AE14" s="28">
        <f>'טבלה מסכמת מוצרים סל'!$AM14/'טבלה מסכמת מוצרים סל'!AL14-1</f>
        <v>0</v>
      </c>
      <c r="AG14" s="28">
        <f>'טבלה מסכמת מוצרים סל'!$AS14/'טבלה מסכמת מוצרים סל'!AO14-1</f>
        <v>0</v>
      </c>
      <c r="AH14" s="28">
        <f>'טבלה מסכמת מוצרים סל'!$AS14/'טבלה מסכמת מוצרים סל'!AP14-1</f>
        <v>0</v>
      </c>
      <c r="AI14" s="28">
        <f>'טבלה מסכמת מוצרים סל'!$AS14/'טבלה מסכמת מוצרים סל'!AQ14-1</f>
        <v>0</v>
      </c>
      <c r="AJ14" s="28">
        <f>'טבלה מסכמת מוצרים סל'!$AS14/'טבלה מסכמת מוצרים סל'!AR14-1</f>
        <v>0</v>
      </c>
    </row>
    <row r="15" spans="1:36" x14ac:dyDescent="0.3">
      <c r="A15" s="27" t="s">
        <v>18</v>
      </c>
      <c r="B15" s="24">
        <v>7290004127800</v>
      </c>
      <c r="C15" s="28">
        <f>'טבלה מסכמת מוצרים סל'!$G15/'טבלה מסכמת מוצרים סל'!C15-1</f>
        <v>0</v>
      </c>
      <c r="D15" s="28">
        <f>'טבלה מסכמת מוצרים סל'!$G15/'טבלה מסכמת מוצרים סל'!D15-1</f>
        <v>1.495327102803734E-2</v>
      </c>
      <c r="E15" s="28">
        <f>'טבלה מסכמת מוצרים סל'!$G15/'טבלה מסכמת מוצרים סל'!E15-1</f>
        <v>1.495327102803734E-2</v>
      </c>
      <c r="F15" s="28">
        <f>'טבלה מסכמת מוצרים סל'!$G15/'טבלה מסכמת מוצרים סל'!F15-1</f>
        <v>0</v>
      </c>
      <c r="G15" s="31"/>
      <c r="H15" s="28">
        <f>'טבלה מסכמת מוצרים סל'!$N15/'טבלה מסכמת מוצרים סל'!I15-1</f>
        <v>0</v>
      </c>
      <c r="I15" s="28">
        <f>'טבלה מסכמת מוצרים סל'!$N15/'טבלה מסכמת מוצרים סל'!J15-1</f>
        <v>0</v>
      </c>
      <c r="J15" s="28">
        <f>'טבלה מסכמת מוצרים סל'!$N15/'טבלה מסכמת מוצרים סל'!K15-1</f>
        <v>0</v>
      </c>
      <c r="K15" s="28">
        <f>'טבלה מסכמת מוצרים סל'!$N15/'טבלה מסכמת מוצרים סל'!L15-1</f>
        <v>0</v>
      </c>
      <c r="M15" s="28">
        <f>'טבלה מסכמת מוצרים סל'!$U15/'טבלה מסכמת מוצרים סל'!P15-1</f>
        <v>0</v>
      </c>
      <c r="N15" s="28">
        <f>'טבלה מסכמת מוצרים סל'!$U15/'טבלה מסכמת מוצרים סל'!Q15-1</f>
        <v>0</v>
      </c>
      <c r="O15" s="28">
        <f>'טבלה מסכמת מוצרים סל'!$U15/'טבלה מסכמת מוצרים סל'!R15-1</f>
        <v>9.2165898617513342E-4</v>
      </c>
      <c r="P15" s="28">
        <f>'טבלה מסכמת מוצרים סל'!$U15/'טבלה מסכמת מוצרים סל'!S15-1</f>
        <v>0</v>
      </c>
      <c r="R15" s="28">
        <f>'טבלה מסכמת מוצרים סל'!$AA15/'טבלה מסכמת מוצרים סל'!W15-1</f>
        <v>0</v>
      </c>
      <c r="S15" s="28">
        <f>'טבלה מסכמת מוצרים סל'!$AA15/'טבלה מסכמת מוצרים סל'!X15-1</f>
        <v>0</v>
      </c>
      <c r="T15" s="28">
        <f>'טבלה מסכמת מוצרים סל'!$AA15/'טבלה מסכמת מוצרים סל'!Y15-1</f>
        <v>0</v>
      </c>
      <c r="U15" s="28">
        <f>'טבלה מסכמת מוצרים סל'!$AA15/'טבלה מסכמת מוצרים סל'!Z15-1</f>
        <v>0</v>
      </c>
      <c r="W15" s="28">
        <f>'טבלה מסכמת מוצרים סל'!$AG15/'טבלה מסכמת מוצרים סל'!AC15-1</f>
        <v>1.2012850956557575E-3</v>
      </c>
      <c r="X15" s="28">
        <f>'טבלה מסכמת מוצרים סל'!$AG15/'טבלה מסכמת מוצרים סל'!AD15-1</f>
        <v>7.5187969924435105E-3</v>
      </c>
      <c r="Y15" s="28">
        <f>'טבלה מסכמת מוצרים סל'!$AG15/'טבלה מסכמת מוצרים סל'!AE15-1</f>
        <v>0</v>
      </c>
      <c r="Z15" s="28">
        <f>'טבלה מסכמת מוצרים סל'!$AG15/'טבלה מסכמת מוצרים סל'!AF15-1</f>
        <v>0</v>
      </c>
      <c r="AB15" s="28">
        <f>'טבלה מסכמת מוצרים סל'!$AM15/'טבלה מסכמת מוצרים סל'!AI15-1</f>
        <v>0</v>
      </c>
      <c r="AC15" s="28">
        <f>'טבלה מסכמת מוצרים סל'!$AM15/'טבלה מסכמת מוצרים סל'!AJ15-1</f>
        <v>2.407152682298852E-3</v>
      </c>
      <c r="AD15" s="28">
        <f>'טבלה מסכמת מוצרים סל'!$AM15/'טבלה מסכמת מוצרים סל'!AK15-1</f>
        <v>2.407152682298852E-3</v>
      </c>
      <c r="AE15" s="28">
        <f>'טבלה מסכמת מוצרים סל'!$AM15/'טבלה מסכמת מוצרים סל'!AL15-1</f>
        <v>2.3640661938535423E-3</v>
      </c>
      <c r="AG15" s="28">
        <f>'טבלה מסכמת מוצרים סל'!$AS15/'טבלה מסכמת מוצרים סל'!AO15-1</f>
        <v>-9.2421441774492852E-4</v>
      </c>
      <c r="AH15" s="28">
        <f>'טבלה מסכמת מוצרים סל'!$AS15/'טבלה מסכמת מוצרים סל'!AP15-1</f>
        <v>-9.2421441774492852E-4</v>
      </c>
      <c r="AI15" s="28">
        <f>'טבלה מסכמת מוצרים סל'!$AS15/'טבלה מסכמת מוצרים סל'!AQ15-1</f>
        <v>-9.2421441774492852E-4</v>
      </c>
      <c r="AJ15" s="28">
        <f>'טבלה מסכמת מוצרים סל'!$AS15/'טבלה מסכמת מוצרים סל'!AR15-1</f>
        <v>-9.2421441774492852E-4</v>
      </c>
    </row>
    <row r="16" spans="1:36" x14ac:dyDescent="0.3">
      <c r="A16" s="27" t="s">
        <v>19</v>
      </c>
      <c r="B16" s="24">
        <v>7290002824183</v>
      </c>
      <c r="C16" s="28">
        <f>'טבלה מסכמת מוצרים סל'!$G16/'טבלה מסכמת מוצרים סל'!C16-1</f>
        <v>0</v>
      </c>
      <c r="D16" s="28">
        <f>'טבלה מסכמת מוצרים סל'!$G16/'טבלה מסכמת מוצרים סל'!D16-1</f>
        <v>0</v>
      </c>
      <c r="E16" s="28">
        <f>'טבלה מסכמת מוצרים סל'!$G16/'טבלה מסכמת מוצרים סל'!E16-1</f>
        <v>0</v>
      </c>
      <c r="F16" s="28">
        <f>'טבלה מסכמת מוצרים סל'!$G16/'טבלה מסכמת מוצרים סל'!F16-1</f>
        <v>0</v>
      </c>
      <c r="G16" s="31"/>
      <c r="H16" s="28">
        <f>'טבלה מסכמת מוצרים סל'!$N16/'טבלה מסכמת מוצרים סל'!I16-1</f>
        <v>0</v>
      </c>
      <c r="I16" s="28">
        <f>'טבלה מסכמת מוצרים סל'!$N16/'טבלה מסכמת מוצרים סל'!J16-1</f>
        <v>0</v>
      </c>
      <c r="J16" s="28">
        <f>'טבלה מסכמת מוצרים סל'!$N16/'טבלה מסכמת מוצרים סל'!K16-1</f>
        <v>0</v>
      </c>
      <c r="K16" s="28">
        <f>'טבלה מסכמת מוצרים סל'!$N16/'טבלה מסכמת מוצרים סל'!L16-1</f>
        <v>0</v>
      </c>
      <c r="M16" s="28">
        <f>'טבלה מסכמת מוצרים סל'!$U16/'טבלה מסכמת מוצרים סל'!P16-1</f>
        <v>-1.8416206261510082E-3</v>
      </c>
      <c r="N16" s="28">
        <f>'טבלה מסכמת מוצרים סל'!$U16/'טבלה מסכמת מוצרים סל'!Q16-1</f>
        <v>-1.8416206261510082E-3</v>
      </c>
      <c r="O16" s="28">
        <f>'טבלה מסכמת מוצרים סל'!$U16/'טבלה מסכמת מוצרים סל'!R16-1</f>
        <v>-1.8416206261510082E-3</v>
      </c>
      <c r="P16" s="28">
        <f>'טבלה מסכמת מוצרים סל'!$U16/'טבלה מסכמת מוצרים סל'!S16-1</f>
        <v>-1.8416206261510082E-3</v>
      </c>
      <c r="R16" s="28">
        <f>'טבלה מסכמת מוצרים סל'!$AA16/'טבלה מסכמת מוצרים סל'!W16-1</f>
        <v>0</v>
      </c>
      <c r="S16" s="28">
        <f>'טבלה מסכמת מוצרים סל'!$AA16/'טבלה מסכמת מוצרים סל'!X16-1</f>
        <v>0</v>
      </c>
      <c r="T16" s="28">
        <f>'טבלה מסכמת מוצרים סל'!$AA16/'טבלה מסכמת מוצרים סל'!Y16-1</f>
        <v>0</v>
      </c>
      <c r="U16" s="28">
        <f>'טבלה מסכמת מוצרים סל'!$AA16/'טבלה מסכמת מוצרים סל'!Z16-1</f>
        <v>0</v>
      </c>
      <c r="W16" s="28">
        <f>'טבלה מסכמת מוצרים סל'!$AG16/'טבלה מסכמת מוצרים סל'!AC16-1</f>
        <v>3.9461338925821376E-3</v>
      </c>
      <c r="X16" s="28">
        <f>'טבלה מסכמת מוצרים סל'!$AG16/'טבלה מסכמת מוצרים סל'!AD16-1</f>
        <v>7.4074074073633422E-3</v>
      </c>
      <c r="Y16" s="28">
        <f>'טבלה מסכמת מוצרים סל'!$AG16/'טבלה מסכמת מוצרים סל'!AE16-1</f>
        <v>0</v>
      </c>
      <c r="Z16" s="28">
        <f>'טבלה מסכמת מוצרים סל'!$AG16/'טבלה מסכמת מוצרים סל'!AF16-1</f>
        <v>0</v>
      </c>
      <c r="AB16" s="28">
        <f>'טבלה מסכמת מוצרים סל'!$AM16/'טבלה מסכמת מוצרים סל'!AI16-1</f>
        <v>0</v>
      </c>
      <c r="AC16" s="28">
        <f>'טבלה מסכמת מוצרים סל'!$AM16/'טבלה מסכמת מוצרים סל'!AJ16-1</f>
        <v>0</v>
      </c>
      <c r="AD16" s="28">
        <f>'טבלה מסכמת מוצרים סל'!$AM16/'טבלה מסכמת מוצרים סל'!AK16-1</f>
        <v>0</v>
      </c>
      <c r="AE16" s="28">
        <f>'טבלה מסכמת מוצרים סל'!$AM16/'טבלה מסכמת מוצרים סל'!AL16-1</f>
        <v>0</v>
      </c>
      <c r="AG16" s="28">
        <f>'טבלה מסכמת מוצרים סל'!$AS16/'טבלה מסכמת מוצרים סל'!AO16-1</f>
        <v>-9.3283582089553896E-4</v>
      </c>
      <c r="AH16" s="28">
        <f>'טבלה מסכמת מוצרים סל'!$AS16/'טבלה מסכמת מוצרים סל'!AP16-1</f>
        <v>0</v>
      </c>
      <c r="AI16" s="28">
        <f>'טבלה מסכמת מוצרים סל'!$AS16/'טבלה מסכמת מוצרים סל'!AQ16-1</f>
        <v>-9.3283582089553896E-4</v>
      </c>
      <c r="AJ16" s="28">
        <f>'טבלה מסכמת מוצרים סל'!$AS16/'טבלה מסכמת מוצרים סל'!AR16-1</f>
        <v>-9.3283582089553896E-4</v>
      </c>
    </row>
    <row r="17" spans="1:36" x14ac:dyDescent="0.3">
      <c r="A17" s="27" t="s">
        <v>20</v>
      </c>
      <c r="B17" s="24">
        <v>7290106574977</v>
      </c>
      <c r="C17" s="28">
        <f>'טבלה מסכמת מוצרים סל'!$G17/'טבלה מסכמת מוצרים סל'!C17-1</f>
        <v>-0.30434782608695654</v>
      </c>
      <c r="D17" s="28">
        <f>'טבלה מסכמת מוצרים סל'!$G17/'טבלה מסכמת מוצרים סל'!D17-1</f>
        <v>6.6666666666666652E-2</v>
      </c>
      <c r="E17" s="28">
        <f>'טבלה מסכמת מוצרים סל'!$G17/'טבלה מסכמת מוצרים סל'!E17-1</f>
        <v>-0.101123595505618</v>
      </c>
      <c r="F17" s="28">
        <f>'טבלה מסכמת מוצרים סל'!$G17/'טבלה מסכמת מוצרים סל'!F17-1</f>
        <v>-0.30434782608695654</v>
      </c>
      <c r="G17" s="31"/>
      <c r="H17" s="28">
        <f>'טבלה מסכמת מוצרים סל'!$N17/'טבלה מסכמת מוצרים סל'!I17-1</f>
        <v>0</v>
      </c>
      <c r="I17" s="28">
        <f>'טבלה מסכמת מוצרים סל'!$N17/'טבלה מסכמת מוצרים סל'!J17-1</f>
        <v>0</v>
      </c>
      <c r="J17" s="28">
        <f>'טבלה מסכמת מוצרים סל'!$N17/'טבלה מסכמת מוצרים סל'!K17-1</f>
        <v>0</v>
      </c>
      <c r="K17" s="28">
        <f>'טבלה מסכמת מוצרים סל'!$N17/'טבלה מסכמת מוצרים סל'!L17-1</f>
        <v>0</v>
      </c>
      <c r="M17" s="28">
        <f>'טבלה מסכמת מוצרים סל'!$U17/'טבלה מסכמת מוצרים סל'!P17-1</f>
        <v>0</v>
      </c>
      <c r="N17" s="28">
        <f>'טבלה מסכמת מוצרים סל'!$U17/'טבלה מסכמת מוצרים סל'!Q17-1</f>
        <v>0.28888888888888875</v>
      </c>
      <c r="O17" s="28">
        <f>'טבלה מסכמת מוצרים סל'!$U17/'טבלה מסכמת מוצרים סל'!R17-1</f>
        <v>0</v>
      </c>
      <c r="P17" s="28">
        <f>'טבלה מסכמת מוצרים סל'!$U17/'טבלה מסכמת מוצרים סל'!S17-1</f>
        <v>0.36470588235294121</v>
      </c>
      <c r="R17" s="28">
        <f>'טבלה מסכמת מוצרים סל'!$AA17/'טבלה מסכמת מוצרים סל'!W17-1</f>
        <v>-9.0909090909090939E-2</v>
      </c>
      <c r="S17" s="28">
        <f>'טבלה מסכמת מוצרים סל'!$AA17/'טבלה מסכמת מוצרים סל'!X17-1</f>
        <v>0.125</v>
      </c>
      <c r="T17" s="28">
        <f>'טבלה מסכמת מוצרים סל'!$AA17/'טבלה מסכמת מוצרים סל'!Y17-1</f>
        <v>-9.0909090909090939E-2</v>
      </c>
      <c r="U17" s="28">
        <f>'טבלה מסכמת מוצרים סל'!$AA17/'טבלה מסכמת מוצרים סל'!Z17-1</f>
        <v>0.19999999999999996</v>
      </c>
      <c r="W17" s="28">
        <f>'טבלה מסכמת מוצרים סל'!$AG17/'טבלה מסכמת מוצרים סל'!AC17-1</f>
        <v>2.4779946421741528E-2</v>
      </c>
      <c r="X17" s="28">
        <f>'טבלה מסכמת מוצרים סל'!$AG17/'טבלה מסכמת מוצרים סל'!AD17-1</f>
        <v>8.4737783636230635E-3</v>
      </c>
      <c r="Y17" s="28">
        <f>'טבלה מסכמת מוצרים סל'!$AG17/'טבלה מסכמת מוצרים סל'!AE17-1</f>
        <v>1.3435518970578153E-2</v>
      </c>
      <c r="Z17" s="28">
        <f>'טבלה מסכמת מוצרים סל'!$AG17/'טבלה מסכמת מוצרים סל'!AF17-1</f>
        <v>1.9706778370148559E-2</v>
      </c>
      <c r="AB17" s="28">
        <f>'טבלה מסכמת מוצרים סל'!$AM17/'טבלה מסכמת מוצרים סל'!AI17-1</f>
        <v>-7.2332730560633607E-3</v>
      </c>
      <c r="AC17" s="28">
        <f>'טבלה מסכמת מוצרים סל'!$AM17/'טבלה מסכמת מוצרים סל'!AJ17-1</f>
        <v>4.4321856572183682E-2</v>
      </c>
      <c r="AD17" s="28">
        <f>'טבלה מסכמת מוצרים סל'!$AM17/'טבלה מסכמת מוצרים סל'!AK17-1</f>
        <v>4.5714285714280045E-2</v>
      </c>
      <c r="AE17" s="28">
        <f>'טבלה מסכמת מוצרים סל'!$AM17/'טבלה מסכמת מוצרים סל'!AL17-1</f>
        <v>4.5714285714280045E-2</v>
      </c>
      <c r="AG17" s="28">
        <f>'טבלה מסכמת מוצרים סל'!$AS17/'טבלה מסכמת מוצרים סל'!AO17-1</f>
        <v>0</v>
      </c>
      <c r="AH17" s="28">
        <f>'טבלה מסכמת מוצרים סל'!$AS17/'טבלה מסכמת מוצרים סל'!AP17-1</f>
        <v>1.7948717948717952</v>
      </c>
      <c r="AI17" s="28">
        <f>'טבלה מסכמת מוצרים סל'!$AS17/'טבלה מסכמת מוצרים סל'!AQ17-1</f>
        <v>1.7948717948717952</v>
      </c>
      <c r="AJ17" s="28">
        <f>'טבלה מסכמת מוצרים סל'!$AS17/'טבלה מסכמת מוצרים סל'!AR17-1</f>
        <v>1.7948717948717952</v>
      </c>
    </row>
    <row r="18" spans="1:36" x14ac:dyDescent="0.3">
      <c r="A18" s="27" t="s">
        <v>22</v>
      </c>
      <c r="B18" s="24">
        <v>7290000211442</v>
      </c>
      <c r="C18" s="28">
        <f>'טבלה מסכמת מוצרים סל'!$G18/'טבלה מסכמת מוצרים סל'!C18-1</f>
        <v>0</v>
      </c>
      <c r="D18" s="28">
        <f>'טבלה מסכמת מוצרים סל'!$G18/'טבלה מסכמת מוצרים סל'!D18-1</f>
        <v>0.25316455696202533</v>
      </c>
      <c r="E18" s="28">
        <f>'טבלה מסכמת מוצרים סל'!$G18/'טבלה מסכמת מוצרים סל'!E18-1</f>
        <v>0</v>
      </c>
      <c r="F18" s="28">
        <f>'טבלה מסכמת מוצרים סל'!$G18/'טבלה מסכמת מוצרים סל'!F18-1</f>
        <v>-9.1743119266055051E-2</v>
      </c>
      <c r="G18" s="31"/>
      <c r="H18" s="28">
        <f>'טבלה מסכמת מוצרים סל'!$N18/'טבלה מסכמת מוצרים סל'!I18-1</f>
        <v>0.14999999999999991</v>
      </c>
      <c r="I18" s="28">
        <f>'טבלה מסכמת מוצרים סל'!$N18/'טבלה מסכמת מוצרים סל'!J18-1</f>
        <v>0.14999999999999991</v>
      </c>
      <c r="J18" s="28">
        <f>'טבלה מסכמת מוצרים סל'!$N18/'טבלה מסכמת מוצרים סל'!K18-1</f>
        <v>0.14999999999999991</v>
      </c>
      <c r="K18" s="28">
        <f>'טבלה מסכמת מוצרים סל'!$N18/'טבלה מסכמת מוצרים סל'!L18-1</f>
        <v>0.14999999999999991</v>
      </c>
      <c r="M18" s="28">
        <f>'טבלה מסכמת מוצרים סל'!$U18/'טבלה מסכמת מוצרים סל'!P18-1</f>
        <v>9.000000000000008E-2</v>
      </c>
      <c r="N18" s="28">
        <f>'טבלה מסכמת מוצרים סל'!$U18/'טבלה מסכמת מוצרים סל'!Q18-1</f>
        <v>9.000000000000008E-2</v>
      </c>
      <c r="O18" s="28">
        <f>'טבלה מסכמת מוצרים סל'!$U18/'טבלה מסכמת מוצרים סל'!R18-1</f>
        <v>9.000000000000008E-2</v>
      </c>
      <c r="P18" s="28">
        <f>'טבלה מסכמת מוצרים סל'!$U18/'טבלה מסכמת מוצרים סל'!S18-1</f>
        <v>9.000000000000008E-2</v>
      </c>
      <c r="R18" s="28">
        <f>'טבלה מסכמת מוצרים סל'!$AA18/'טבלה מסכמת מוצרים סל'!W18-1</f>
        <v>-1.0000000000000009E-2</v>
      </c>
      <c r="S18" s="28">
        <f>'טבלה מסכמת מוצרים סל'!$AA18/'טבלה מסכמת מוצרים סל'!X18-1</f>
        <v>-1.0000000000000009E-2</v>
      </c>
      <c r="T18" s="28">
        <f>'טבלה מסכמת מוצרים סל'!$AA18/'טבלה מסכמת מוצרים סל'!Y18-1</f>
        <v>0.11235955056179781</v>
      </c>
      <c r="U18" s="28">
        <f>'טבלה מסכמת מוצרים סל'!$AA18/'טבלה מסכמת מוצרים סל'!Z18-1</f>
        <v>0.11235955056179781</v>
      </c>
      <c r="W18" s="28">
        <f>'טבלה מסכמת מוצרים סל'!$AG18/'טבלה מסכמת מוצרים סל'!AC18-1</f>
        <v>8.3993921585314713E-3</v>
      </c>
      <c r="X18" s="28">
        <f>'טבלה מסכמת מוצרים סל'!$AG18/'טבלה מסכמת מוצרים סל'!AD18-1</f>
        <v>1.8674275811272345E-3</v>
      </c>
      <c r="Y18" s="28">
        <f>'טבלה מסכמת מוצרים סל'!$AG18/'טבלה מסכמת מוצרים סל'!AE18-1</f>
        <v>1.8674275811272345E-3</v>
      </c>
      <c r="Z18" s="28">
        <f>'טבלה מסכמת מוצרים סל'!$AG18/'טבלה מסכמת מוצרים סל'!AF18-1</f>
        <v>1.9880877728508661E-3</v>
      </c>
      <c r="AB18" s="28">
        <f>'טבלה מסכמת מוצרים סל'!$AM18/'טבלה מסכמת מוצרים סל'!AI18-1</f>
        <v>1.6427104722792629E-2</v>
      </c>
      <c r="AC18" s="28">
        <f>'טבלה מסכמת מוצרים סל'!$AM18/'טבלה מסכמת מוצרים סל'!AJ18-1</f>
        <v>3.2325338894682032E-2</v>
      </c>
      <c r="AD18" s="28">
        <f>'טבלה מסכמת מוצרים סל'!$AM18/'טבלה מסכמת מוצרים סל'!AK18-1</f>
        <v>1.5100671140936717E-2</v>
      </c>
      <c r="AE18" s="28">
        <f>'טבלה מסכמת מוצרים סל'!$AM18/'טבלה מסכמת מוצרים סל'!AL18-1</f>
        <v>4.8728813559322237E-2</v>
      </c>
      <c r="AG18" s="28">
        <f>'טבלה מסכמת מוצרים סל'!$AS18/'טבלה מסכמת מוצרים סל'!AO18-1</f>
        <v>9.3494069045432227E-3</v>
      </c>
      <c r="AH18" s="28">
        <f>'טבלה מסכמת מוצרים סל'!$AS18/'טבלה מסכמת מוצרים סל'!AP18-1</f>
        <v>2.4572073176709841E-2</v>
      </c>
      <c r="AI18" s="28">
        <f>'טבלה מסכמת מוצרים סל'!$AS18/'טבלה מסכמת מוצרים סל'!AQ18-1</f>
        <v>2.3992322456789505E-3</v>
      </c>
      <c r="AJ18" s="28">
        <f>'טבלה מסכמת מוצרים סל'!$AS18/'טבלה מסכמת מוצרים סל'!AR18-1</f>
        <v>2.3992322456789505E-3</v>
      </c>
    </row>
    <row r="19" spans="1:36" x14ac:dyDescent="0.3">
      <c r="A19" s="27" t="s">
        <v>23</v>
      </c>
      <c r="B19" s="24">
        <v>7290003643004</v>
      </c>
      <c r="C19" s="28">
        <f>'טבלה מסכמת מוצרים סל'!$G19/'טבלה מסכמת מוצרים סל'!C19-1</f>
        <v>0.15503875968992253</v>
      </c>
      <c r="D19" s="28">
        <f>'טבלה מסכמת מוצרים סל'!$G19/'טבלה מסכמת מוצרים סל'!D19-1</f>
        <v>0.50505050505050497</v>
      </c>
      <c r="E19" s="28">
        <f>'טבלה מסכמת מוצרים סל'!$G19/'טבלה מסכמת מוצרים סל'!E19-1</f>
        <v>0.15503875968992253</v>
      </c>
      <c r="F19" s="28">
        <f>'טבלה מסכמת מוצרים סל'!$G19/'טבלה מסכמת מוצרים סל'!F19-1</f>
        <v>0</v>
      </c>
      <c r="G19" s="31"/>
      <c r="H19" s="28">
        <f>'טבלה מסכמת מוצרים סל'!$N19/'טבלה מסכמת מוצרים סל'!I19-1</f>
        <v>0</v>
      </c>
      <c r="I19" s="28">
        <f>'טבלה מסכמת מוצרים סל'!$N19/'טבלה מסכמת מוצרים סל'!J19-1</f>
        <v>0</v>
      </c>
      <c r="J19" s="28">
        <f>'טבלה מסכמת מוצרים סל'!$N19/'טבלה מסכמת מוצרים סל'!K19-1</f>
        <v>0</v>
      </c>
      <c r="K19" s="28">
        <f>'טבלה מסכמת מוצרים סל'!$N19/'טבלה מסכמת מוצרים סל'!L19-1</f>
        <v>0</v>
      </c>
      <c r="M19" s="28">
        <f>'טבלה מסכמת מוצרים סל'!$U19/'טבלה מסכמת מוצרים סל'!P19-1</f>
        <v>0</v>
      </c>
      <c r="N19" s="28">
        <f>'טבלה מסכמת מוצרים סל'!$U19/'טבלה מסכמת מוצרים סל'!Q19-1</f>
        <v>0</v>
      </c>
      <c r="O19" s="28">
        <f>'טבלה מסכמת מוצרים סל'!$U19/'טבלה מסכמת מוצרים סל'!R19-1</f>
        <v>0</v>
      </c>
      <c r="P19" s="28">
        <f>'טבלה מסכמת מוצרים סל'!$U19/'טבלה מסכמת מוצרים סל'!S19-1</f>
        <v>0</v>
      </c>
      <c r="R19" s="28">
        <f>'טבלה מסכמת מוצרים סל'!$AA19/'טבלה מסכמת מוצרים סל'!W19-1</f>
        <v>0.15503875968992253</v>
      </c>
      <c r="S19" s="28">
        <f>'טבלה מסכמת מוצרים סל'!$AA19/'טבלה מסכמת מוצרים סל'!X19-1</f>
        <v>0.15503875968992253</v>
      </c>
      <c r="T19" s="28">
        <f>'טבלה מסכמת מוצרים סל'!$AA19/'טבלה מסכמת מוצרים סל'!Y19-1</f>
        <v>0.15503875968992253</v>
      </c>
      <c r="U19" s="28">
        <f>'טבלה מסכמת מוצרים סל'!$AA19/'טבלה מסכמת מוצרים סל'!Z19-1</f>
        <v>0.15503875968992253</v>
      </c>
      <c r="W19" s="28">
        <f>'טבלה מסכמת מוצרים סל'!$AG19/'טבלה מסכמת מוצרים סל'!AC19-1</f>
        <v>0.55391491739165777</v>
      </c>
      <c r="X19" s="28">
        <f>'טבלה מסכמת מוצרים סל'!$AG19/'טבלה מסכמת מוצרים סל'!AD19-1</f>
        <v>0</v>
      </c>
      <c r="Y19" s="28">
        <f>'טבלה מסכמת מוצרים סל'!$AG19/'טבלה מסכמת מוצרים סל'!AE19-1</f>
        <v>0</v>
      </c>
      <c r="Z19" s="28">
        <f>'טבלה מסכמת מוצרים סל'!$AG19/'טבלה מסכמת מוצרים סל'!AF19-1</f>
        <v>0</v>
      </c>
      <c r="AB19" s="28">
        <f>'טבלה מסכמת מוצרים סל'!$AM19/'טבלה מסכמת מוצרים סל'!AI19-1</f>
        <v>0</v>
      </c>
      <c r="AC19" s="28">
        <f>'טבלה מסכמת מוצרים סל'!$AM19/'טבלה מסכמת מוצרים סל'!AJ19-1</f>
        <v>0.28230616302186884</v>
      </c>
      <c r="AD19" s="28">
        <f>'טבלה מסכמת מוצרים סל'!$AM19/'טבלה מסכמת מוצרים סל'!AK19-1</f>
        <v>4.8780487804878092E-2</v>
      </c>
      <c r="AE19" s="28">
        <f>'טבלה מסכמת מוצרים סל'!$AM19/'טבלה מסכמת מוצרים סל'!AL19-1</f>
        <v>0</v>
      </c>
      <c r="AG19" s="28">
        <f>'טבלה מסכמת מוצרים סל'!$AS19/'טבלה מסכמת מוצרים סל'!AO19-1</f>
        <v>9.0641120117907148E-2</v>
      </c>
      <c r="AH19" s="28">
        <f>'טבלה מסכמת מוצרים סל'!$AS19/'טבלה מסכמת מוצרים סל'!AP19-1</f>
        <v>9.0641120117907148E-2</v>
      </c>
      <c r="AI19" s="28">
        <f>'טבלה מסכמת מוצרים סל'!$AS19/'טבלה מסכמת מוצרים סל'!AQ19-1</f>
        <v>9.0641120117907148E-2</v>
      </c>
      <c r="AJ19" s="28">
        <f>'טבלה מסכמת מוצרים סל'!$AS19/'טבלה מסכמת מוצרים סל'!AR19-1</f>
        <v>9.0641120117907148E-2</v>
      </c>
    </row>
    <row r="20" spans="1:36" x14ac:dyDescent="0.3">
      <c r="A20" s="27" t="s">
        <v>24</v>
      </c>
      <c r="B20" s="24">
        <v>8901537024014</v>
      </c>
      <c r="C20" s="28">
        <f>'טבלה מסכמת מוצרים סל'!$G20/'טבלה מסכמת מוצרים סל'!C20-1</f>
        <v>0</v>
      </c>
      <c r="D20" s="28">
        <f>'טבלה מסכמת מוצרים סל'!$G20/'טבלה מסכמת מוצרים סל'!D20-1</f>
        <v>7.7519379844961156E-2</v>
      </c>
      <c r="E20" s="28">
        <f>'טבלה מסכמת מוצרים סל'!$G20/'טבלה מסכמת מוצרים סל'!E20-1</f>
        <v>7.7519379844961156E-2</v>
      </c>
      <c r="F20" s="28">
        <f>'טבלה מסכמת מוצרים סל'!$G20/'טבלה מסכמת מוצרים סל'!F20-1</f>
        <v>0</v>
      </c>
      <c r="G20" s="31"/>
      <c r="H20" s="28">
        <f>'טבלה מסכמת מוצרים סל'!$N20/'טבלה מסכמת מוצרים סל'!I20-1</f>
        <v>0</v>
      </c>
      <c r="I20" s="28">
        <f>'טבלה מסכמת מוצרים סל'!$N20/'טבלה מסכמת מוצרים סל'!J20-1</f>
        <v>0</v>
      </c>
      <c r="J20" s="28">
        <f>'טבלה מסכמת מוצרים סל'!$N20/'טבלה מסכמת מוצרים סל'!K20-1</f>
        <v>0</v>
      </c>
      <c r="K20" s="28">
        <f>'טבלה מסכמת מוצרים סל'!$N20/'טבלה מסכמת מוצרים סל'!L20-1</f>
        <v>0</v>
      </c>
      <c r="M20" s="28">
        <f>'טבלה מסכמת מוצרים סל'!$U20/'טבלה מסכמת מוצרים סל'!P20-1</f>
        <v>0</v>
      </c>
      <c r="N20" s="28">
        <f>'טבלה מסכמת מוצרים סל'!$U20/'טבלה מסכמת מוצרים סל'!Q20-1</f>
        <v>0</v>
      </c>
      <c r="O20" s="28">
        <f>'טבלה מסכמת מוצרים סל'!$U20/'טבלה מסכמת מוצרים סל'!R20-1</f>
        <v>0</v>
      </c>
      <c r="P20" s="28">
        <f>'טבלה מסכמת מוצרים סל'!$U20/'טבלה מסכמת מוצרים סל'!S20-1</f>
        <v>0</v>
      </c>
      <c r="R20" s="28" t="e">
        <f>'טבלה מסכמת מוצרים סל'!$AA20/'טבלה מסכמת מוצרים סל'!W20-1</f>
        <v>#N/A</v>
      </c>
      <c r="S20" s="28" t="e">
        <f>'טבלה מסכמת מוצרים סל'!$AA20/'טבלה מסכמת מוצרים סל'!X20-1</f>
        <v>#N/A</v>
      </c>
      <c r="T20" s="28" t="e">
        <f>'טבלה מסכמת מוצרים סל'!$AA20/'טבלה מסכמת מוצרים סל'!Y20-1</f>
        <v>#N/A</v>
      </c>
      <c r="U20" s="28" t="e">
        <f>'טבלה מסכמת מוצרים סל'!$AA20/'טבלה מסכמת מוצרים סל'!Z20-1</f>
        <v>#N/A</v>
      </c>
      <c r="W20" s="28">
        <f>'טבלה מסכמת מוצרים סל'!$AG20/'טבלה מסכמת מוצרים סל'!AC20-1</f>
        <v>5.6555328077732003E-3</v>
      </c>
      <c r="X20" s="28">
        <f>'טבלה מסכמת מוצרים סל'!$AG20/'טבלה מסכמת מוצרים סל'!AD20-1</f>
        <v>0</v>
      </c>
      <c r="Y20" s="28">
        <f>'טבלה מסכמת מוצרים סל'!$AG20/'טבלה מסכמת מוצרים סל'!AE20-1</f>
        <v>7.541478129713397E-4</v>
      </c>
      <c r="Z20" s="28">
        <f>'טבלה מסכמת מוצרים סל'!$AG20/'טבלה מסכמת מוצרים סל'!AF20-1</f>
        <v>-7.5301204819278045E-4</v>
      </c>
      <c r="AB20" s="28">
        <f>'טבלה מסכמת מוצרים סל'!$AM20/'טבלה מסכמת מוצרים סל'!AI20-1</f>
        <v>1.6451756336185452E-2</v>
      </c>
      <c r="AC20" s="28">
        <f>'טבלה מסכמת מוצרים סל'!$AM20/'טבלה מסכמת מוצרים סל'!AJ20-1</f>
        <v>0</v>
      </c>
      <c r="AD20" s="28">
        <f>'טבלה מסכמת מוצרים סל'!$AM20/'טבלה מסכמת מוצרים סל'!AK20-1</f>
        <v>0</v>
      </c>
      <c r="AE20" s="28">
        <f>'טבלה מסכמת מוצרים סל'!$AM20/'טבלה מסכמת מוצרים סל'!AL20-1</f>
        <v>0</v>
      </c>
      <c r="AG20" s="28">
        <f>'טבלה מסכמת מוצרים סל'!$AS20/'טבלה מסכמת מוצרים סל'!AO20-1</f>
        <v>2.2621809744817201E-2</v>
      </c>
      <c r="AH20" s="28">
        <f>'טבלה מסכמת מוצרים סל'!$AS20/'טבלה מסכמת מוצרים סל'!AP20-1</f>
        <v>1.4968336211857558E-2</v>
      </c>
      <c r="AI20" s="28">
        <f>'טבלה מסכמת מוצרים סל'!$AS20/'טבלה מסכמת מוצרים סל'!AQ20-1</f>
        <v>1.4968336211857558E-2</v>
      </c>
      <c r="AJ20" s="28">
        <f>'טבלה מסכמת מוצרים סל'!$AS20/'טבלה מסכמת מוצרים סל'!AR20-1</f>
        <v>1.4968336211857558E-2</v>
      </c>
    </row>
    <row r="21" spans="1:36" x14ac:dyDescent="0.3">
      <c r="A21" s="27" t="s">
        <v>25</v>
      </c>
      <c r="B21" s="24">
        <v>7290100700396</v>
      </c>
      <c r="C21" s="28">
        <f>'טבלה מסכמת מוצרים סל'!$G21/'טבלה מסכמת מוצרים סל'!C21-1</f>
        <v>0</v>
      </c>
      <c r="D21" s="28">
        <f>'טבלה מסכמת מוצרים סל'!$G21/'טבלה מסכמת מוצרים סל'!D21-1</f>
        <v>0</v>
      </c>
      <c r="E21" s="28">
        <f>'טבלה מסכמת מוצרים סל'!$G21/'טבלה מסכמת מוצרים סל'!E21-1</f>
        <v>0</v>
      </c>
      <c r="F21" s="28">
        <f>'טבלה מסכמת מוצרים סל'!$G21/'טבלה מסכמת מוצרים סל'!F21-1</f>
        <v>0</v>
      </c>
      <c r="G21" s="31"/>
      <c r="H21" s="28">
        <f>'טבלה מסכמת מוצרים סל'!$N21/'טבלה מסכמת מוצרים סל'!I21-1</f>
        <v>0.14999999999999991</v>
      </c>
      <c r="I21" s="28">
        <f>'טבלה מסכמת מוצרים סל'!$N21/'טבלה מסכמת מוצרים סל'!J21-1</f>
        <v>0.14999999999999991</v>
      </c>
      <c r="J21" s="28">
        <f>'טבלה מסכמת מוצרים סל'!$N21/'טבלה מסכמת מוצרים סל'!K21-1</f>
        <v>0.14999999999999991</v>
      </c>
      <c r="K21" s="28">
        <f>'טבלה מסכמת מוצרים סל'!$N21/'טבלה מסכמת מוצרים סל'!L21-1</f>
        <v>0.14999999999999991</v>
      </c>
      <c r="M21" s="28">
        <f>'טבלה מסכמת מוצרים סל'!$U21/'טבלה מסכמת מוצרים סל'!P21-1</f>
        <v>0.10000000000000009</v>
      </c>
      <c r="N21" s="28">
        <f>'טבלה מסכמת מוצרים סל'!$U21/'טבלה מסכמת מוצרים סל'!Q21-1</f>
        <v>0.10000000000000009</v>
      </c>
      <c r="O21" s="28">
        <f>'טבלה מסכמת מוצרים סל'!$U21/'טבלה מסכמת מוצרים סל'!R21-1</f>
        <v>0.10000000000000009</v>
      </c>
      <c r="P21" s="28">
        <f>'טבלה מסכמת מוצרים סל'!$U21/'טבלה מסכמת מוצרים סל'!S21-1</f>
        <v>0.10000000000000009</v>
      </c>
      <c r="R21" s="28">
        <f>'טבלה מסכמת מוצרים סל'!$AA21/'טבלה מסכמת מוצרים סל'!W21-1</f>
        <v>0</v>
      </c>
      <c r="S21" s="28">
        <f>'טבלה מסכמת מוצרים סל'!$AA21/'טבלה מסכמת מוצרים סל'!X21-1</f>
        <v>0</v>
      </c>
      <c r="T21" s="28">
        <f>'טבלה מסכמת מוצרים סל'!$AA21/'טבלה מסכמת מוצרים סל'!Y21-1</f>
        <v>0</v>
      </c>
      <c r="U21" s="28">
        <f>'טבלה מסכמת מוצרים סל'!$AA21/'טבלה מסכמת מוצרים סל'!Z21-1</f>
        <v>0</v>
      </c>
      <c r="W21" s="28">
        <f>'טבלה מסכמת מוצרים סל'!$AG21/'טבלה מסכמת מוצרים סל'!AC21-1</f>
        <v>1.3612932863411586E-2</v>
      </c>
      <c r="X21" s="28">
        <f>'טבלה מסכמת מוצרים סל'!$AG21/'טבלה מסכמת מוצרים סל'!AD21-1</f>
        <v>9.0010593537424022E-3</v>
      </c>
      <c r="Y21" s="28">
        <f>'טבלה מסכמת מוצרים סל'!$AG21/'טבלה מסכמת מוצרים סל'!AE21-1</f>
        <v>4.6998631685613024E-3</v>
      </c>
      <c r="Z21" s="28">
        <f>'טבלה מסכמת מוצרים סל'!$AG21/'טבלה מסכמת מוצרים סל'!AF21-1</f>
        <v>0</v>
      </c>
      <c r="AB21" s="28">
        <f>'טבלה מסכמת מוצרים סל'!$AM21/'טבלה מסכמת מוצרים סל'!AI21-1</f>
        <v>0.11111111111111116</v>
      </c>
      <c r="AC21" s="28">
        <f>'טבלה מסכמת מוצרים סל'!$AM21/'טבלה מסכמת מוצרים סל'!AJ21-1</f>
        <v>0.23595505617977519</v>
      </c>
      <c r="AD21" s="28">
        <f>'טבלה מסכמת מוצרים סל'!$AM21/'טבלה מסכמת מוצרים סל'!AK21-1</f>
        <v>0.23595505617977519</v>
      </c>
      <c r="AE21" s="28">
        <f>'טבלה מסכמת מוצרים סל'!$AM21/'טבלה מסכמת מוצרים סל'!AL21-1</f>
        <v>0.23318385650224216</v>
      </c>
      <c r="AG21" s="28">
        <f>'טבלה מסכמת מוצרים סל'!$AS21/'טבלה מסכמת מוצרים סל'!AO21-1</f>
        <v>0</v>
      </c>
      <c r="AH21" s="28">
        <f>'טבלה מסכמת מוצרים סל'!$AS21/'טבלה מסכמת מוצרים סל'!AP21-1</f>
        <v>0</v>
      </c>
      <c r="AI21" s="28">
        <f>'טבלה מסכמת מוצרים סל'!$AS21/'טבלה מסכמת מוצרים סל'!AQ21-1</f>
        <v>9.6805421103574041E-4</v>
      </c>
      <c r="AJ21" s="28">
        <f>'טבלה מסכמת מוצרים סל'!$AS21/'טבלה מסכמת מוצרים סל'!AR21-1</f>
        <v>9.6805421103574041E-4</v>
      </c>
    </row>
    <row r="22" spans="1:36" x14ac:dyDescent="0.3">
      <c r="A22" s="27" t="s">
        <v>26</v>
      </c>
      <c r="B22" s="24">
        <v>7290000057118</v>
      </c>
      <c r="C22" s="28">
        <f>'טבלה מסכמת מוצרים סל'!$G22/'טבלה מסכמת מוצרים סל'!C22-1</f>
        <v>0</v>
      </c>
      <c r="D22" s="28">
        <f>'טבלה מסכמת מוצרים סל'!$G22/'טבלה מסכמת מוצרים סל'!D22-1</f>
        <v>0</v>
      </c>
      <c r="E22" s="28">
        <f>'טבלה מסכמת מוצרים סל'!$G22/'טבלה מסכמת מוצרים סל'!E22-1</f>
        <v>0</v>
      </c>
      <c r="F22" s="28">
        <f>'טבלה מסכמת מוצרים סל'!$G22/'טבלה מסכמת מוצרים סל'!F22-1</f>
        <v>0</v>
      </c>
      <c r="G22" s="31"/>
      <c r="H22" s="28">
        <f>'טבלה מסכמת מוצרים סל'!$N22/'טבלה מסכמת מוצרים סל'!I22-1</f>
        <v>0</v>
      </c>
      <c r="I22" s="28">
        <f>'טבלה מסכמת מוצרים סל'!$N22/'טבלה מסכמת מוצרים סל'!J22-1</f>
        <v>0</v>
      </c>
      <c r="J22" s="28">
        <f>'טבלה מסכמת מוצרים סל'!$N22/'טבלה מסכמת מוצרים סל'!K22-1</f>
        <v>0</v>
      </c>
      <c r="K22" s="28">
        <f>'טבלה מסכמת מוצרים סל'!$N22/'טבלה מסכמת מוצרים סל'!L22-1</f>
        <v>0</v>
      </c>
      <c r="M22" s="28">
        <f>'טבלה מסכמת מוצרים סל'!$U22/'טבלה מסכמת מוצרים סל'!P22-1</f>
        <v>0</v>
      </c>
      <c r="N22" s="28">
        <f>'טבלה מסכמת מוצרים סל'!$U22/'טבלה מסכמת מוצרים סל'!Q22-1</f>
        <v>0</v>
      </c>
      <c r="O22" s="28">
        <f>'טבלה מסכמת מוצרים סל'!$U22/'טבלה מסכמת מוצרים סל'!R22-1</f>
        <v>1.6625103906899863E-3</v>
      </c>
      <c r="P22" s="28">
        <f>'טבלה מסכמת מוצרים סל'!$U22/'טבלה מסכמת מוצרים סל'!S22-1</f>
        <v>1.6625103906899863E-3</v>
      </c>
      <c r="R22" s="28">
        <f>'טבלה מסכמת מוצרים סל'!$AA22/'טבלה מסכמת מוצרים סל'!W22-1</f>
        <v>0.20100502512562812</v>
      </c>
      <c r="S22" s="28">
        <f>'טבלה מסכמת מוצרים סל'!$AA22/'טבלה מסכמת מוצרים סל'!X22-1</f>
        <v>0.20100502512562812</v>
      </c>
      <c r="T22" s="28">
        <f>'טבלה מסכמת מוצרים סל'!$AA22/'טבלה מסכמת מוצרים סל'!Y22-1</f>
        <v>0.20100502512562812</v>
      </c>
      <c r="U22" s="28">
        <f>'טבלה מסכמת מוצרים סל'!$AA22/'טבלה מסכמת מוצרים סל'!Z22-1</f>
        <v>0</v>
      </c>
      <c r="W22" s="28">
        <f>'טבלה מסכמת מוצרים סל'!$AG22/'טבלה מסכמת מוצרים סל'!AC22-1</f>
        <v>2.2170763854466369E-2</v>
      </c>
      <c r="X22" s="28">
        <f>'טבלה מסכמת מוצרים סל'!$AG22/'טבלה מסכמת מוצרים סל'!AD22-1</f>
        <v>4.0900933574282705E-2</v>
      </c>
      <c r="Y22" s="28">
        <f>'טבלה מסכמת מוצרים סל'!$AG22/'טבלה מסכמת מוצרים סל'!AE22-1</f>
        <v>0</v>
      </c>
      <c r="Z22" s="28">
        <f>'טבלה מסכמת מוצרים סל'!$AG22/'טבלה מסכמת מוצרים סל'!AF22-1</f>
        <v>0</v>
      </c>
      <c r="AB22" s="28">
        <f>'טבלה מסכמת מוצרים סל'!$AM22/'טבלה מסכמת מוצרים סל'!AI22-1</f>
        <v>0.18090452261306544</v>
      </c>
      <c r="AC22" s="28">
        <f>'טבלה מסכמת מוצרים סל'!$AM22/'טבלה מסכמת מוצרים סל'!AJ22-1</f>
        <v>0.18090452261306544</v>
      </c>
      <c r="AD22" s="28">
        <f>'טבלה מסכמת מוצרים סל'!$AM22/'טבלה מסכמת מוצרים סל'!AK22-1</f>
        <v>0</v>
      </c>
      <c r="AE22" s="28">
        <f>'טבלה מסכמת מוצרים סל'!$AM22/'טבלה מסכמת מוצרים סל'!AL22-1</f>
        <v>0</v>
      </c>
      <c r="AG22" s="28">
        <f>'טבלה מסכמת מוצרים סל'!$AS22/'טבלה מסכמת מוצרים סל'!AO22-1</f>
        <v>-2.515723270440362E-3</v>
      </c>
      <c r="AH22" s="28">
        <f>'טבלה מסכמת מוצרים סל'!$AS22/'טבלה מסכמת מוצרים סל'!AP22-1</f>
        <v>-2.515723270440362E-3</v>
      </c>
      <c r="AI22" s="28">
        <f>'טבלה מסכמת מוצרים סל'!$AS22/'טבלה מסכמת מוצרים סל'!AQ22-1</f>
        <v>-2.515723270440362E-3</v>
      </c>
      <c r="AJ22" s="28">
        <f>'טבלה מסכמת מוצרים סל'!$AS22/'טבלה מסכמת מוצרים סל'!AR22-1</f>
        <v>-2.515723270440362E-3</v>
      </c>
    </row>
    <row r="23" spans="1:36" x14ac:dyDescent="0.3">
      <c r="A23" s="27" t="s">
        <v>27</v>
      </c>
      <c r="B23" s="24">
        <v>7290102394463</v>
      </c>
      <c r="C23" s="28" t="e">
        <f>'טבלה מסכמת מוצרים סל'!$G23/'טבלה מסכמת מוצרים סל'!C23-1</f>
        <v>#N/A</v>
      </c>
      <c r="D23" s="28" t="e">
        <f>'טבלה מסכמת מוצרים סל'!$G23/'טבלה מסכמת מוצרים סל'!D23-1</f>
        <v>#N/A</v>
      </c>
      <c r="E23" s="28" t="e">
        <f>'טבלה מסכמת מוצרים סל'!$G23/'טבלה מסכמת מוצרים סל'!E23-1</f>
        <v>#N/A</v>
      </c>
      <c r="F23" s="28" t="e">
        <f>'טבלה מסכמת מוצרים סל'!$G23/'טבלה מסכמת מוצרים סל'!F23-1</f>
        <v>#N/A</v>
      </c>
      <c r="G23" s="31"/>
      <c r="H23" s="28">
        <f>'טבלה מסכמת מוצרים סל'!$N23/'טבלה מסכמת מוצרים סל'!I23-1</f>
        <v>0</v>
      </c>
      <c r="I23" s="28">
        <f>'טבלה מסכמת מוצרים סל'!$N23/'טבלה מסכמת מוצרים סל'!J23-1</f>
        <v>0</v>
      </c>
      <c r="J23" s="28">
        <f>'טבלה מסכמת מוצרים סל'!$N23/'טבלה מסכמת מוצרים סל'!K23-1</f>
        <v>0</v>
      </c>
      <c r="K23" s="28">
        <f>'טבלה מסכמת מוצרים סל'!$N23/'טבלה מסכמת מוצרים סל'!L23-1</f>
        <v>0</v>
      </c>
      <c r="M23" s="28">
        <f>'טבלה מסכמת מוצרים סל'!$U23/'טבלה מסכמת מוצרים סל'!P23-1</f>
        <v>0</v>
      </c>
      <c r="N23" s="28">
        <f>'טבלה מסכמת מוצרים סל'!$U23/'טבלה מסכמת מוצרים סל'!Q23-1</f>
        <v>0</v>
      </c>
      <c r="O23" s="28">
        <f>'טבלה מסכמת מוצרים סל'!$U23/'טבלה מסכמת מוצרים סל'!R23-1</f>
        <v>0</v>
      </c>
      <c r="P23" s="28">
        <f>'טבלה מסכמת מוצרים סל'!$U23/'טבלה מסכמת מוצרים סל'!S23-1</f>
        <v>0</v>
      </c>
      <c r="R23" s="28">
        <f>'טבלה מסכמת מוצרים סל'!$AA23/'טבלה מסכמת מוצרים סל'!W23-1</f>
        <v>9.4117647058823417E-2</v>
      </c>
      <c r="S23" s="28">
        <f>'טבלה מסכמת מוצרים סל'!$AA23/'טבלה מסכמת מוצרים סל'!X23-1</f>
        <v>7.7220077220077288E-2</v>
      </c>
      <c r="T23" s="28">
        <f>'טבלה מסכמת מוצרים סל'!$AA23/'טבלה מסכמת מוצרים סל'!Y23-1</f>
        <v>0</v>
      </c>
      <c r="U23" s="28">
        <f>'טבלה מסכמת מוצרים סל'!$AA23/'טבלה מסכמת מוצרים סל'!Z23-1</f>
        <v>7.7220077220077288E-2</v>
      </c>
      <c r="W23" s="28">
        <f>'טבלה מסכמת מוצרים סל'!$AG23/'טבלה מסכמת מוצרים סל'!AC23-1</f>
        <v>1.1772583272530168E-2</v>
      </c>
      <c r="X23" s="28">
        <f>'טבלה מסכמת מוצרים סל'!$AG23/'טבלה מסכמת מוצרים סל'!AD23-1</f>
        <v>1.9629614942300977E-2</v>
      </c>
      <c r="Y23" s="28">
        <f>'טבלה מסכמת מוצרים סל'!$AG23/'טבלה מסכמת מוצרים סל'!AE23-1</f>
        <v>1.1964735516372782E-2</v>
      </c>
      <c r="Z23" s="28">
        <f>'טבלה מסכמת מוצרים סל'!$AG23/'טבלה מסכמת מוצרים סל'!AF23-1</f>
        <v>1.132787916928879E-2</v>
      </c>
      <c r="AB23" s="28">
        <f>'טבלה מסכמת מוצרים סל'!$AM23/'טבלה מסכמת מוצרים סל'!AI23-1</f>
        <v>9.4117647058823417E-2</v>
      </c>
      <c r="AC23" s="28">
        <f>'טבלה מסכמת מוצרים סל'!$AM23/'טבלה מסכמת מוצרים סל'!AJ23-1</f>
        <v>9.4117647058823417E-2</v>
      </c>
      <c r="AD23" s="28">
        <f>'טבלה מסכמת מוצרים סל'!$AM23/'טבלה מסכמת מוצרים סל'!AK23-1</f>
        <v>9.4546881129854876E-2</v>
      </c>
      <c r="AE23" s="28">
        <f>'טבלה מסכמת מוצרים סל'!$AM23/'טבלה מסכמת מוצרים סל'!AL23-1</f>
        <v>9.4546881129854876E-2</v>
      </c>
      <c r="AG23" s="28">
        <f>'טבלה מסכמת מוצרים סל'!$AS23/'טבלה מסכמת מוצרים סל'!AO23-1</f>
        <v>6.4479683654134812E-2</v>
      </c>
      <c r="AH23" s="28">
        <f>'טבלה מסכמת מוצרים סל'!$AS23/'טבלה מסכמת מוצרים סל'!AP23-1</f>
        <v>7.9108213516493331E-2</v>
      </c>
      <c r="AI23" s="28">
        <f>'טבלה מסכמת מוצרים סל'!$AS23/'טבלה מסכמת מוצרים סל'!AQ23-1</f>
        <v>6.7918658908917129E-2</v>
      </c>
      <c r="AJ23" s="28">
        <f>'טבלה מסכמת מוצרים סל'!$AS23/'טבלה מסכמת מוצרים סל'!AR23-1</f>
        <v>6.5720024288850487E-2</v>
      </c>
    </row>
    <row r="24" spans="1:36" x14ac:dyDescent="0.3">
      <c r="A24" s="27" t="s">
        <v>28</v>
      </c>
      <c r="B24" s="24">
        <v>7290000111186</v>
      </c>
      <c r="C24" s="28">
        <f>'טבלה מסכמת מוצרים סל'!$G24/'טבלה מסכמת מוצרים סל'!C24-1</f>
        <v>0</v>
      </c>
      <c r="D24" s="28">
        <f>'טבלה מסכמת מוצרים סל'!$G24/'טבלה מסכמת מוצרים סל'!D24-1</f>
        <v>0</v>
      </c>
      <c r="E24" s="28">
        <f>'טבלה מסכמת מוצרים סל'!$G24/'טבלה מסכמת מוצרים סל'!E24-1</f>
        <v>0</v>
      </c>
      <c r="F24" s="28">
        <f>'טבלה מסכמת מוצרים סל'!$G24/'טבלה מסכמת מוצרים סל'!F24-1</f>
        <v>0</v>
      </c>
      <c r="G24" s="31"/>
      <c r="H24" s="28">
        <f>'טבלה מסכמת מוצרים סל'!$N24/'טבלה מסכמת מוצרים סל'!I24-1</f>
        <v>0</v>
      </c>
      <c r="I24" s="28">
        <f>'טבלה מסכמת מוצרים סל'!$N24/'טבלה מסכמת מוצרים סל'!J24-1</f>
        <v>0</v>
      </c>
      <c r="J24" s="28">
        <f>'טבלה מסכמת מוצרים סל'!$N24/'טבלה מסכמת מוצרים סל'!K24-1</f>
        <v>0</v>
      </c>
      <c r="K24" s="28">
        <f>'טבלה מסכמת מוצרים סל'!$N24/'טבלה מסכמת מוצרים סל'!L24-1</f>
        <v>0</v>
      </c>
      <c r="M24" s="28">
        <f>'טבלה מסכמת מוצרים סל'!$U24/'טבלה מסכמת מוצרים סל'!P24-1</f>
        <v>0</v>
      </c>
      <c r="N24" s="28">
        <f>'טבלה מסכמת מוצרים סל'!$U24/'טבלה מסכמת מוצרים סל'!Q24-1</f>
        <v>0</v>
      </c>
      <c r="O24" s="28">
        <f>'טבלה מסכמת מוצרים סל'!$U24/'טבלה מסכמת מוצרים סל'!R24-1</f>
        <v>0</v>
      </c>
      <c r="P24" s="28">
        <f>'טבלה מסכמת מוצרים סל'!$U24/'טבלה מסכמת מוצרים סל'!S24-1</f>
        <v>0</v>
      </c>
      <c r="R24" s="28">
        <f>'טבלה מסכמת מוצרים סל'!$AA24/'טבלה מסכמת מוצרים סל'!W24-1</f>
        <v>6.7415730337078594E-2</v>
      </c>
      <c r="S24" s="28">
        <f>'טבלה מסכמת מוצרים סל'!$AA24/'טבלה מסכמת מוצרים סל'!X24-1</f>
        <v>6.7415730337078594E-2</v>
      </c>
      <c r="T24" s="28">
        <f>'טבלה מסכמת מוצרים סל'!$AA24/'טבלה מסכמת מוצרים סל'!Y24-1</f>
        <v>2.1505376344086002E-2</v>
      </c>
      <c r="U24" s="28">
        <f>'טבלה מסכמת מוצרים סל'!$AA24/'טבלה מסכמת מוצרים סל'!Z24-1</f>
        <v>0</v>
      </c>
      <c r="W24" s="28">
        <f>'טבלה מסכמת מוצרים סל'!$AG24/'טבלה מסכמת מוצרים סל'!AC24-1</f>
        <v>7.4405109897777155E-3</v>
      </c>
      <c r="X24" s="28">
        <f>'טבלה מסכמת מוצרים סל'!$AG24/'טבלה מסכמת מוצרים סל'!AD24-1</f>
        <v>9.1976225854390581E-2</v>
      </c>
      <c r="Y24" s="28">
        <f>'טבלה מסכמת מוצרים סל'!$AG24/'טבלה מסכמת מוצרים סל'!AE24-1</f>
        <v>0</v>
      </c>
      <c r="Z24" s="28">
        <f>'טבלה מסכמת מוצרים סל'!$AG24/'טבלה מסכמת מוצרים סל'!AF24-1</f>
        <v>0</v>
      </c>
      <c r="AB24" s="28">
        <f>'טבלה מסכמת מוצרים סל'!$AM24/'טבלה מסכמת מוצרים סל'!AI24-1</f>
        <v>0</v>
      </c>
      <c r="AC24" s="28">
        <f>'טבלה מסכמת מוצרים סל'!$AM24/'טבלה מסכמת מוצרים סל'!AJ24-1</f>
        <v>0</v>
      </c>
      <c r="AD24" s="28">
        <f>'טבלה מסכמת מוצרים סל'!$AM24/'טבלה מסכמת מוצרים סל'!AK24-1</f>
        <v>0</v>
      </c>
      <c r="AE24" s="28">
        <f>'טבלה מסכמת מוצרים סל'!$AM24/'טבלה מסכמת מוצרים סל'!AL24-1</f>
        <v>0</v>
      </c>
      <c r="AG24" s="28">
        <f>'טבלה מסכמת מוצרים סל'!$AS24/'טבלה מסכמת מוצרים סל'!AO24-1</f>
        <v>0</v>
      </c>
      <c r="AH24" s="28">
        <f>'טבלה מסכמת מוצרים סל'!$AS24/'טבלה מסכמת מוצרים סל'!AP24-1</f>
        <v>0</v>
      </c>
      <c r="AI24" s="28">
        <f>'טבלה מסכמת מוצרים סל'!$AS24/'טבלה מסכמת מוצרים סל'!AQ24-1</f>
        <v>0</v>
      </c>
      <c r="AJ24" s="28">
        <f>'טבלה מסכמת מוצרים סל'!$AS24/'טבלה מסכמת מוצרים סל'!AR24-1</f>
        <v>2.0120724346077701E-3</v>
      </c>
    </row>
    <row r="25" spans="1:36" x14ac:dyDescent="0.3">
      <c r="A25" s="27" t="s">
        <v>29</v>
      </c>
      <c r="B25" s="24">
        <v>7290113192539</v>
      </c>
      <c r="C25" s="28">
        <f>'טבלה מסכמת מוצרים סל'!$G25/'טבלה מסכמת מוצרים סל'!C25-1</f>
        <v>0.38000000000000012</v>
      </c>
      <c r="D25" s="28">
        <f>'טבלה מסכמת מוצרים סל'!$G25/'טבלה מסכמת מוצרים סל'!D25-1</f>
        <v>0.38000000000000012</v>
      </c>
      <c r="E25" s="28">
        <f>'טבלה מסכמת מוצרים סל'!$G25/'טבלה מסכמת מוצרים סל'!E25-1</f>
        <v>0.38000000000000012</v>
      </c>
      <c r="F25" s="28">
        <f>'טבלה מסכמת מוצרים סל'!$G25/'טבלה מסכמת מוצרים סל'!F25-1</f>
        <v>0.38000000000000012</v>
      </c>
      <c r="G25" s="31"/>
      <c r="H25" s="28">
        <f>'טבלה מסכמת מוצרים סל'!$N25/'טבלה מסכמת מוצרים סל'!I25-1</f>
        <v>0</v>
      </c>
      <c r="I25" s="28">
        <f>'טבלה מסכמת מוצרים סל'!$N25/'טבלה מסכמת מוצרים סל'!J25-1</f>
        <v>0</v>
      </c>
      <c r="J25" s="28">
        <f>'טבלה מסכמת מוצרים סל'!$N25/'טבלה מסכמת מוצרים סל'!K25-1</f>
        <v>0</v>
      </c>
      <c r="K25" s="28" t="e">
        <f>'טבלה מסכמת מוצרים סל'!$N25/'טבלה מסכמת מוצרים סל'!L25-1</f>
        <v>#DIV/0!</v>
      </c>
      <c r="M25" s="28">
        <f>'טבלה מסכמת מוצרים סל'!$U25/'טבלה מסכמת מוצרים סל'!P25-1</f>
        <v>0</v>
      </c>
      <c r="N25" s="28">
        <f>'טבלה מסכמת מוצרים סל'!$U25/'טבלה מסכמת מוצרים סל'!Q25-1</f>
        <v>0</v>
      </c>
      <c r="O25" s="28">
        <f>'טבלה מסכמת מוצרים סל'!$U25/'טבלה מסכמת מוצרים סל'!R25-1</f>
        <v>0</v>
      </c>
      <c r="P25" s="28">
        <f>'טבלה מסכמת מוצרים סל'!$U25/'טבלה מסכמת מוצרים סל'!S25-1</f>
        <v>0</v>
      </c>
      <c r="R25" s="28">
        <f>'טבלה מסכמת מוצרים סל'!$AA25/'טבלה מסכמת מוצרים סל'!W25-1</f>
        <v>0</v>
      </c>
      <c r="S25" s="28">
        <f>'טבלה מסכמת מוצרים סל'!$AA25/'טבלה מסכמת מוצרים סל'!X25-1</f>
        <v>0.38000000000000012</v>
      </c>
      <c r="T25" s="28">
        <f>'טבלה מסכמת מוצרים סל'!$AA25/'טבלה מסכמת מוצרים סל'!Y25-1</f>
        <v>0</v>
      </c>
      <c r="U25" s="28">
        <f>'טבלה מסכמת מוצרים סל'!$AA25/'טבלה מסכמת מוצרים סל'!Z25-1</f>
        <v>0</v>
      </c>
      <c r="W25" s="28">
        <f>'טבלה מסכמת מוצרים סל'!$AG25/'טבלה מסכמת מוצרים סל'!AC25-1</f>
        <v>7.5817052107407523E-3</v>
      </c>
      <c r="X25" s="28">
        <f>'טבלה מסכמת מוצרים סל'!$AG25/'טבלה מסכמת מוצרים סל'!AD25-1</f>
        <v>1.4044943820223921E-3</v>
      </c>
      <c r="Y25" s="28">
        <f>'טבלה מסכמת מוצרים סל'!$AG25/'טבלה מסכמת מוצרים סל'!AE25-1</f>
        <v>2.8129395218001729E-3</v>
      </c>
      <c r="Z25" s="28">
        <f>'טבלה מסכמת מוצרים סל'!$AG25/'טבלה מסכמת מוצרים סל'!AF25-1</f>
        <v>4.2253521126760507E-3</v>
      </c>
      <c r="AB25" s="28">
        <f>'טבלה מסכמת מוצרים סל'!$AM25/'טבלה מסכמת מוצרים סל'!AI25-1</f>
        <v>0</v>
      </c>
      <c r="AC25" s="28">
        <f>'טבלה מסכמת מוצרים סל'!$AM25/'טבלה מסכמת מוצרים סל'!AJ25-1</f>
        <v>0.40816326530612246</v>
      </c>
      <c r="AD25" s="28">
        <f>'טבלה מסכמת מוצרים סל'!$AM25/'טבלה מסכמת מוצרים סל'!AK25-1</f>
        <v>0.40816326530612246</v>
      </c>
      <c r="AE25" s="28">
        <f>'טבלה מסכמת מוצרים סל'!$AM25/'טבלה מסכמת מוצרים סל'!AL25-1</f>
        <v>0.39797395079594389</v>
      </c>
      <c r="AG25" s="28">
        <f>'טבלה מסכמת מוצרים סל'!$AS25/'טבלה מסכמת מוצרים סל'!AO25-1</f>
        <v>0</v>
      </c>
      <c r="AH25" s="28">
        <f>'טבלה מסכמת מוצרים סל'!$AS25/'טבלה מסכמת מוצרים סל'!AP25-1</f>
        <v>0.38000000000000012</v>
      </c>
      <c r="AI25" s="28">
        <f>'טבלה מסכמת מוצרים סל'!$AS25/'טבלה מסכמת מוצרים סל'!AQ25-1</f>
        <v>0.38000000000000012</v>
      </c>
      <c r="AJ25" s="28">
        <f>'טבלה מסכמת מוצרים סל'!$AS25/'טבלה מסכמת מוצרים סל'!AR25-1</f>
        <v>0.38000000000000012</v>
      </c>
    </row>
    <row r="26" spans="1:36" x14ac:dyDescent="0.3">
      <c r="A26" s="27" t="s">
        <v>30</v>
      </c>
      <c r="B26" s="24">
        <v>7290000208329</v>
      </c>
      <c r="C26" s="28">
        <f>'טבלה מסכמת מוצרים סל'!$G26/'טבלה מסכמת מוצרים סל'!C26-1</f>
        <v>-6.6666666666665986E-3</v>
      </c>
      <c r="D26" s="28">
        <f>'טבלה מסכמת מוצרים סל'!$G26/'טבלה מסכמת מוצרים סל'!D26-1</f>
        <v>0.26271186440677963</v>
      </c>
      <c r="E26" s="28">
        <f>'טבלה מסכמת מוצרים סל'!$G26/'טבלה מסכמת מוצרים סל'!E26-1</f>
        <v>-6.6666666666665986E-3</v>
      </c>
      <c r="F26" s="28">
        <f>'טבלה מסכמת מוצרים סל'!$G26/'טבלה מסכמת מוצרים סל'!F26-1</f>
        <v>-6.6666666666665986E-3</v>
      </c>
      <c r="G26" s="31"/>
      <c r="H26" s="28">
        <f>'טבלה מסכמת מוצרים סל'!$N26/'טבלה מסכמת מוצרים סל'!I26-1</f>
        <v>0</v>
      </c>
      <c r="I26" s="28">
        <f>'טבלה מסכמת מוצרים סל'!$N26/'טבלה מסכמת מוצרים סל'!J26-1</f>
        <v>0</v>
      </c>
      <c r="J26" s="28">
        <f>'טבלה מסכמת מוצרים סל'!$N26/'טבלה מסכמת מוצרים סל'!K26-1</f>
        <v>0</v>
      </c>
      <c r="K26" s="28">
        <f>'טבלה מסכמת מוצרים סל'!$N26/'טבלה מסכמת מוצרים סל'!L26-1</f>
        <v>0</v>
      </c>
      <c r="M26" s="28">
        <f>'טבלה מסכמת מוצרים סל'!$U26/'טבלה מסכמת מוצרים סל'!P26-1</f>
        <v>0</v>
      </c>
      <c r="N26" s="28">
        <f>'טבלה מסכמת מוצרים סל'!$U26/'טבלה מסכמת מוצרים סל'!Q26-1</f>
        <v>0</v>
      </c>
      <c r="O26" s="28">
        <f>'טבלה מסכמת מוצרים סל'!$U26/'טבלה מסכמת מוצרים סל'!R26-1</f>
        <v>0</v>
      </c>
      <c r="P26" s="28">
        <f>'טבלה מסכמת מוצרים סל'!$U26/'טבלה מסכמת מוצרים סל'!S26-1</f>
        <v>0</v>
      </c>
      <c r="R26" s="28">
        <f>'טבלה מסכמת מוצרים סל'!$AA26/'טבלה מסכמת מוצרים סל'!W26-1</f>
        <v>0</v>
      </c>
      <c r="S26" s="28">
        <f>'טבלה מסכמת מוצרים סל'!$AA26/'טבלה מסכמת מוצרים סל'!X26-1</f>
        <v>0</v>
      </c>
      <c r="T26" s="28">
        <f>'טבלה מסכמת מוצרים סל'!$AA26/'טבלה מסכמת מוצרים סל'!Y26-1</f>
        <v>0</v>
      </c>
      <c r="U26" s="28">
        <f>'טבלה מסכמת מוצרים סל'!$AA26/'טבלה מסכמת מוצרים סל'!Z26-1</f>
        <v>0</v>
      </c>
      <c r="W26" s="28">
        <f>'טבלה מסכמת מוצרים סל'!$AG26/'טבלה מסכמת מוצרים סל'!AC26-1</f>
        <v>2.3009194399916666E-3</v>
      </c>
      <c r="X26" s="28">
        <f>'טבלה מסכמת מוצרים סל'!$AG26/'טבלה מסכמת מוצרים סל'!AD26-1</f>
        <v>0</v>
      </c>
      <c r="Y26" s="28">
        <f>'טבלה מסכמת מוצרים סל'!$AG26/'טבלה מסכמת מוצרים סל'!AE26-1</f>
        <v>-4.9359491040710246E-3</v>
      </c>
      <c r="Z26" s="28">
        <f>'טבלה מסכמת מוצרים סל'!$AG26/'טבלה מסכמת מוצרים סל'!AF26-1</f>
        <v>0</v>
      </c>
      <c r="AB26" s="28">
        <f>'טבלה מסכמת מוצרים סל'!$AM26/'טבלה מסכמת מוצרים סל'!AI26-1</f>
        <v>7.9041305456351019E-3</v>
      </c>
      <c r="AC26" s="28">
        <f>'טבלה מסכמת מוצרים סל'!$AM26/'טבלה מסכמת מוצרים סל'!AJ26-1</f>
        <v>0.26415094339622014</v>
      </c>
      <c r="AD26" s="28">
        <f>'טבלה מסכמת מוצרים סל'!$AM26/'טבלה מסכמת מוצרים סל'!AK26-1</f>
        <v>0.26415094339622014</v>
      </c>
      <c r="AE26" s="28">
        <f>'טבלה מסכמת מוצרים סל'!$AM26/'טבלה מסכמת מוצרים סל'!AL26-1</f>
        <v>0.25775557606032051</v>
      </c>
      <c r="AG26" s="28">
        <f>'טבלה מסכמת מוצרים סל'!$AS26/'טבלה מסכמת מוצרים סל'!AO26-1</f>
        <v>0</v>
      </c>
      <c r="AH26" s="28">
        <f>'טבלה מסכמת מוצרים סל'!$AS26/'טבלה מסכמת מוצרים סל'!AP26-1</f>
        <v>0</v>
      </c>
      <c r="AI26" s="28">
        <f>'טבלה מסכמת מוצרים סל'!$AS26/'טבלה מסכמת מוצרים סל'!AQ26-1</f>
        <v>0</v>
      </c>
      <c r="AJ26" s="28">
        <f>'טבלה מסכמת מוצרים סל'!$AS26/'טבלה מסכמת מוצרים סל'!AR26-1</f>
        <v>0</v>
      </c>
    </row>
    <row r="27" spans="1:36" x14ac:dyDescent="0.3">
      <c r="A27" s="27" t="s">
        <v>31</v>
      </c>
      <c r="B27" s="24">
        <v>7290000074184</v>
      </c>
      <c r="C27" s="28">
        <f>'טבלה מסכמת מוצרים סל'!$G27/'טבלה מסכמת מוצרים סל'!C27-1</f>
        <v>0.38888888888888884</v>
      </c>
      <c r="D27" s="28">
        <f>'טבלה מסכמת מוצרים סל'!$G27/'טבלה מסכמת מוצרים סל'!D27-1</f>
        <v>0.38888888888888884</v>
      </c>
      <c r="E27" s="28">
        <f>'טבלה מסכמת מוצרים סל'!$G27/'טבלה מסכמת מוצרים סל'!E27-1</f>
        <v>0.38888888888888884</v>
      </c>
      <c r="F27" s="28">
        <f>'טבלה מסכמת מוצרים סל'!$G27/'טבלה מסכמת מוצרים סל'!F27-1</f>
        <v>0.38888888888888884</v>
      </c>
      <c r="G27" s="31"/>
      <c r="H27" s="28">
        <f>'טבלה מסכמת מוצרים סל'!$N27/'טבלה מסכמת מוצרים סל'!I27-1</f>
        <v>0.27</v>
      </c>
      <c r="I27" s="28">
        <f>'טבלה מסכמת מוצרים סל'!$N27/'טבלה מסכמת מוצרים סל'!J27-1</f>
        <v>0.27</v>
      </c>
      <c r="J27" s="28">
        <f>'טבלה מסכמת מוצרים סל'!$N27/'טבלה מסכמת מוצרים סל'!K27-1</f>
        <v>0.27</v>
      </c>
      <c r="K27" s="28">
        <f>'טבלה מסכמת מוצרים סל'!$N27/'טבלה מסכמת מוצרים סל'!L27-1</f>
        <v>0.27</v>
      </c>
      <c r="M27" s="28">
        <f>'טבלה מסכמת מוצרים סל'!$U27/'טבלה מסכמת מוצרים סל'!P27-1</f>
        <v>0.27777777777777768</v>
      </c>
      <c r="N27" s="28">
        <f>'טבלה מסכמת מוצרים סל'!$U27/'טבלה מסכמת מוצרים סל'!Q27-1</f>
        <v>0.27777777777777768</v>
      </c>
      <c r="O27" s="28">
        <f>'טבלה מסכמת מוצרים סל'!$U27/'טבלה מסכמת מוצרים סל'!R27-1</f>
        <v>0.27777777777777768</v>
      </c>
      <c r="P27" s="28">
        <f>'טבלה מסכמת מוצרים סל'!$U27/'טבלה מסכמת מוצרים סל'!S27-1</f>
        <v>0.27777777777777768</v>
      </c>
      <c r="R27" s="28">
        <f>'טבלה מסכמת מוצרים סל'!$AA27/'טבלה מסכמת מוצרים סל'!W27-1</f>
        <v>0</v>
      </c>
      <c r="S27" s="28">
        <f>'טבלה מסכמת מוצרים סל'!$AA27/'טבלה מסכמת מוצרים סל'!X27-1</f>
        <v>0</v>
      </c>
      <c r="T27" s="28">
        <f>'טבלה מסכמת מוצרים סל'!$AA27/'טבלה מסכמת מוצרים סל'!Y27-1</f>
        <v>-9.0909090909090939E-2</v>
      </c>
      <c r="U27" s="28">
        <f>'טבלה מסכמת מוצרים סל'!$AA27/'טבלה מסכמת מוצרים סל'!Z27-1</f>
        <v>0</v>
      </c>
      <c r="W27" s="28">
        <f>'טבלה מסכמת מוצרים סל'!$AG27/'טבלה מסכמת מוצרים סל'!AC27-1</f>
        <v>0.10695349476904892</v>
      </c>
      <c r="X27" s="28">
        <f>'טבלה מסכמת מוצרים סל'!$AG27/'טבלה מסכמת מוצרים סל'!AD27-1</f>
        <v>0.10033396010665507</v>
      </c>
      <c r="Y27" s="28">
        <f>'טבלה מסכמת מוצרים סל'!$AG27/'טבלה מסכמת מוצרים סל'!AE27-1</f>
        <v>0.10112129422626337</v>
      </c>
      <c r="Z27" s="28">
        <f>'טבלה מסכמת מוצרים סל'!$AG27/'טבלה מסכמת מוצרים סל'!AF27-1</f>
        <v>0.10401034990949798</v>
      </c>
      <c r="AB27" s="28">
        <f>'טבלה מסכמת מוצרים סל'!$AM27/'טבלה מסכמת מוצרים סל'!AI27-1</f>
        <v>3.9995897856579532E-3</v>
      </c>
      <c r="AC27" s="28">
        <f>'טבלה מסכמת מוצרים סל'!$AM27/'טבלה מסכמת מוצרים סל'!AJ27-1</f>
        <v>4.1025641025600468E-3</v>
      </c>
      <c r="AD27" s="28">
        <f>'טבלה מסכמת מוצרים סל'!$AM27/'טבלה מסכמת מוצרים סל'!AK27-1</f>
        <v>4.2580370449218918E-3</v>
      </c>
      <c r="AE27" s="28">
        <f>'טבלה מסכמת מוצרים סל'!$AM27/'טבלה מסכמת מוצרים סל'!AL27-1</f>
        <v>4.0290088638212929E-3</v>
      </c>
      <c r="AG27" s="28">
        <f>'טבלה מסכמת מוצרים סל'!$AS27/'טבלה מסכמת מוצרים סל'!AO27-1</f>
        <v>0</v>
      </c>
      <c r="AH27" s="28">
        <f>'טבלה מסכמת מוצרים סל'!$AS27/'טבלה מסכמת מוצרים סל'!AP27-1</f>
        <v>5.2631578947368585E-2</v>
      </c>
      <c r="AI27" s="28">
        <f>'טבלה מסכמת מוצרים סל'!$AS27/'טבלה מסכמת מוצרים סל'!AQ27-1</f>
        <v>0</v>
      </c>
      <c r="AJ27" s="28">
        <f>'טבלה מסכמת מוצרים סל'!$AS27/'טבלה מסכמת מוצרים סל'!AR27-1</f>
        <v>0</v>
      </c>
    </row>
    <row r="28" spans="1:36" x14ac:dyDescent="0.3">
      <c r="A28" s="27" t="s">
        <v>32</v>
      </c>
      <c r="B28" s="24">
        <v>7290000060200</v>
      </c>
      <c r="C28" s="28">
        <f>'טבלה מסכמת מוצרים סל'!$G28/'טבלה מסכמת מוצרים סל'!C28-1</f>
        <v>0.58000000000000007</v>
      </c>
      <c r="D28" s="28">
        <f>'טבלה מסכמת מוצרים סל'!$G28/'טבלה מסכמת מוצרים סל'!D28-1</f>
        <v>0.58000000000000007</v>
      </c>
      <c r="E28" s="28">
        <f>'טבלה מסכמת מוצרים סל'!$G28/'טבלה מסכמת מוצרים סל'!E28-1</f>
        <v>0</v>
      </c>
      <c r="F28" s="28">
        <f>'טבלה מסכמת מוצרים סל'!$G28/'טבלה מסכמת מוצרים סל'!F28-1</f>
        <v>0</v>
      </c>
      <c r="G28" s="31"/>
      <c r="H28" s="28">
        <f>'טבלה מסכמת מוצרים סל'!$N28/'טבלה מסכמת מוצרים סל'!I28-1</f>
        <v>-7.8313253012048278E-2</v>
      </c>
      <c r="I28" s="28">
        <f>'טבלה מסכמת מוצרים סל'!$N28/'טבלה מסכמת מוצרים סל'!J28-1</f>
        <v>-7.8313253012048278E-2</v>
      </c>
      <c r="J28" s="28">
        <f>'טבלה מסכמת מוצרים סל'!$N28/'טבלה מסכמת מוצרים סל'!K28-1</f>
        <v>-7.8313253012048278E-2</v>
      </c>
      <c r="K28" s="28">
        <f>'טבלה מסכמת מוצרים סל'!$N28/'טבלה מסכמת מוצרים סל'!L28-1</f>
        <v>-7.8313253012048278E-2</v>
      </c>
      <c r="M28" s="28">
        <f>'טבלה מסכמת מוצרים סל'!$U28/'טבלה מסכמת מוצרים סל'!P28-1</f>
        <v>5.4263565891472743E-2</v>
      </c>
      <c r="N28" s="28">
        <f>'טבלה מסכמת מוצרים סל'!$U28/'טבלה מסכמת מוצרים סל'!Q28-1</f>
        <v>5.4263565891472743E-2</v>
      </c>
      <c r="O28" s="28">
        <f>'טבלה מסכמת מוצרים סל'!$U28/'טבלה מסכמת מוצרים סל'!R28-1</f>
        <v>5.4263565891472743E-2</v>
      </c>
      <c r="P28" s="28">
        <f>'טבלה מסכמת מוצרים סל'!$U28/'טבלה מסכמת מוצרים סל'!S28-1</f>
        <v>5.4263565891472743E-2</v>
      </c>
      <c r="R28" s="28">
        <f>'טבלה מסכמת מוצרים סל'!$AA28/'טבלה מסכמת מוצרים סל'!W28-1</f>
        <v>0.19999999999999996</v>
      </c>
      <c r="S28" s="28">
        <f>'טבלה מסכמת מוצרים סל'!$AA28/'טבלה מסכמת מוצרים סל'!X28-1</f>
        <v>6.5719360568383678E-2</v>
      </c>
      <c r="T28" s="28">
        <f>'טבלה מסכמת מוצרים סל'!$AA28/'טבלה מסכמת מוצרים סל'!Y28-1</f>
        <v>-0.13043478260869568</v>
      </c>
      <c r="U28" s="28">
        <f>'טבלה מסכמת מוצרים סל'!$AA28/'טבלה מסכמת מוצרים סל'!Z28-1</f>
        <v>0</v>
      </c>
      <c r="W28" s="28">
        <f>'טבלה מסכמת מוצרים סל'!$AG28/'טבלה מסכמת מוצרים סל'!AC28-1</f>
        <v>2.2573698670829145E-2</v>
      </c>
      <c r="X28" s="28">
        <f>'טבלה מסכמת מוצרים סל'!$AG28/'טבלה מסכמת מוצרים סל'!AD28-1</f>
        <v>1.4164375490970382E-2</v>
      </c>
      <c r="Y28" s="28">
        <f>'טבלה מסכמת מוצרים סל'!$AG28/'טבלה מסכמת מוצרים סל'!AE28-1</f>
        <v>1.4164375490970382E-2</v>
      </c>
      <c r="Z28" s="28">
        <f>'טבלה מסכמת מוצרים סל'!$AG28/'טבלה מסכמת מוצרים סל'!AF28-1</f>
        <v>1.5835156999192579E-2</v>
      </c>
      <c r="AB28" s="28">
        <f>'טבלה מסכמת מוצרים סל'!$AM28/'טבלה מסכמת מוצרים סל'!AI28-1</f>
        <v>0</v>
      </c>
      <c r="AC28" s="28">
        <f>'טבלה מסכמת מוצרים סל'!$AM28/'טבלה מסכמת מוצרים סל'!AJ28-1</f>
        <v>2.6666666666660843E-2</v>
      </c>
      <c r="AD28" s="28">
        <f>'טבלה מסכמת מוצרים סל'!$AM28/'טבלה מסכמת מוצרים סל'!AK28-1</f>
        <v>2.6666666666660843E-2</v>
      </c>
      <c r="AE28" s="28">
        <f>'טבלה מסכמת מוצרים סל'!$AM28/'טבלה מסכמת מוצרים סל'!AL28-1</f>
        <v>2.6178010471204161E-2</v>
      </c>
      <c r="AG28" s="28" t="e">
        <f>'טבלה מסכמת מוצרים סל'!$AS28/'טבלה מסכמת מוצרים סל'!AO28-1</f>
        <v>#N/A</v>
      </c>
      <c r="AH28" s="28" t="e">
        <f>'טבלה מסכמת מוצרים סל'!$AS28/'טבלה מסכמת מוצרים סל'!AP28-1</f>
        <v>#N/A</v>
      </c>
      <c r="AI28" s="28" t="e">
        <f>'טבלה מסכמת מוצרים סל'!$AS28/'טבלה מסכמת מוצרים סל'!AQ28-1</f>
        <v>#N/A</v>
      </c>
      <c r="AJ28" s="28" t="e">
        <f>'טבלה מסכמת מוצרים סל'!$AS28/'טבלה מסכמת מוצרים סל'!AR28-1</f>
        <v>#N/A</v>
      </c>
    </row>
    <row r="29" spans="1:36" x14ac:dyDescent="0.3">
      <c r="A29" s="27" t="s">
        <v>33</v>
      </c>
      <c r="B29" s="24">
        <v>7290000060903</v>
      </c>
      <c r="C29" s="28">
        <f>'טבלה מסכמת מוצרים סל'!$G29/'טבלה מסכמת מוצרים סל'!C29-1</f>
        <v>0.58000000000000007</v>
      </c>
      <c r="D29" s="28">
        <f>'טבלה מסכמת מוצרים סל'!$G29/'טבלה מסכמת מוצרים סל'!D29-1</f>
        <v>0.58000000000000007</v>
      </c>
      <c r="E29" s="28">
        <f>'טבלה מסכמת מוצרים סל'!$G29/'טבלה מסכמת מוצרים סל'!E29-1</f>
        <v>0</v>
      </c>
      <c r="F29" s="28">
        <f>'טבלה מסכמת מוצרים סל'!$G29/'טבלה מסכמת מוצרים סל'!F29-1</f>
        <v>0</v>
      </c>
      <c r="G29" s="31"/>
      <c r="H29" s="28">
        <f>'טבלה מסכמת מוצרים סל'!$N29/'טבלה מסכמת מוצרים סל'!I29-1</f>
        <v>-7.8313253012048278E-2</v>
      </c>
      <c r="I29" s="28">
        <f>'טבלה מסכמת מוצרים סל'!$N29/'טבלה מסכמת מוצרים סל'!J29-1</f>
        <v>-7.8313253012048278E-2</v>
      </c>
      <c r="J29" s="28">
        <f>'טבלה מסכמת מוצרים סל'!$N29/'טבלה מסכמת מוצרים סל'!K29-1</f>
        <v>-7.8313253012048278E-2</v>
      </c>
      <c r="K29" s="28">
        <f>'טבלה מסכמת מוצרים סל'!$N29/'טבלה מסכמת מוצרים סל'!L29-1</f>
        <v>-7.8313253012048278E-2</v>
      </c>
      <c r="M29" s="28">
        <f>'טבלה מסכמת מוצרים סל'!$U29/'טבלה מסכמת מוצרים סל'!P29-1</f>
        <v>5.4263565891472743E-2</v>
      </c>
      <c r="N29" s="28">
        <f>'טבלה מסכמת מוצרים סל'!$U29/'טבלה מסכמת מוצרים סל'!Q29-1</f>
        <v>5.4263565891472743E-2</v>
      </c>
      <c r="O29" s="28">
        <f>'טבלה מסכמת מוצרים סל'!$U29/'טבלה מסכמת מוצרים סל'!R29-1</f>
        <v>5.4263565891472743E-2</v>
      </c>
      <c r="P29" s="28">
        <f>'טבלה מסכמת מוצרים סל'!$U29/'טבלה מסכמת מוצרים סל'!S29-1</f>
        <v>5.4263565891472743E-2</v>
      </c>
      <c r="R29" s="28">
        <f>'טבלה מסכמת מוצרים סל'!$AA29/'טבלה מסכמת מוצרים סל'!W29-1</f>
        <v>0.19999999999999996</v>
      </c>
      <c r="S29" s="28">
        <f>'טבלה מסכמת מוצרים סל'!$AA29/'טבלה מסכמת מוצרים סל'!X29-1</f>
        <v>6.5719360568383678E-2</v>
      </c>
      <c r="T29" s="28">
        <f>'טבלה מסכמת מוצרים סל'!$AA29/'טבלה מסכמת מוצרים סל'!Y29-1</f>
        <v>-0.13043478260869568</v>
      </c>
      <c r="U29" s="28">
        <f>'טבלה מסכמת מוצרים סל'!$AA29/'טבלה מסכמת מוצרים סל'!Z29-1</f>
        <v>0</v>
      </c>
      <c r="W29" s="28">
        <f>'טבלה מסכמת מוצרים סל'!$AG29/'טבלה מסכמת מוצרים סל'!AC29-1</f>
        <v>1.8845168098905463E-2</v>
      </c>
      <c r="X29" s="28">
        <f>'טבלה מסכמת מוצרים סל'!$AG29/'טבלה מסכמת מוצרים סל'!AD29-1</f>
        <v>1.7158338350397262E-2</v>
      </c>
      <c r="Y29" s="28">
        <f>'טבלה מסכמת מוצרים סל'!$AG29/'טבלה מסכמת מוצרים סל'!AE29-1</f>
        <v>1.3801380138019903E-2</v>
      </c>
      <c r="Z29" s="28">
        <f>'טבלה מסכמת מוצרים סל'!$AG29/'טבלה מסכמת מוצרים סל'!AF29-1</f>
        <v>1.5477084898578575E-2</v>
      </c>
      <c r="AB29" s="28">
        <f>'טבלה מסכמת מוצרים סל'!$AM29/'טבלה מסכמת מוצרים סל'!AI29-1</f>
        <v>0</v>
      </c>
      <c r="AC29" s="28">
        <f>'טבלה מסכמת מוצרים סל'!$AM29/'טבלה מסכמת מוצרים סל'!AJ29-1</f>
        <v>2.6666666666660843E-2</v>
      </c>
      <c r="AD29" s="28">
        <f>'טבלה מסכמת מוצרים סל'!$AM29/'טבלה מסכמת מוצרים סל'!AK29-1</f>
        <v>2.6666666666660843E-2</v>
      </c>
      <c r="AE29" s="28">
        <f>'טבלה מסכמת מוצרים סל'!$AM29/'טבלה מסכמת מוצרים סל'!AL29-1</f>
        <v>2.6666666666660843E-2</v>
      </c>
      <c r="AG29" s="28" t="e">
        <f>'טבלה מסכמת מוצרים סל'!$AS29/'טבלה מסכמת מוצרים סל'!AO29-1</f>
        <v>#N/A</v>
      </c>
      <c r="AH29" s="28" t="e">
        <f>'טבלה מסכמת מוצרים סל'!$AS29/'טבלה מסכמת מוצרים סל'!AP29-1</f>
        <v>#N/A</v>
      </c>
      <c r="AI29" s="28" t="e">
        <f>'טבלה מסכמת מוצרים סל'!$AS29/'טבלה מסכמת מוצרים סל'!AQ29-1</f>
        <v>#N/A</v>
      </c>
      <c r="AJ29" s="28" t="e">
        <f>'טבלה מסכמת מוצרים סל'!$AS29/'טבלה מסכמת מוצרים סל'!AR29-1</f>
        <v>#N/A</v>
      </c>
    </row>
    <row r="30" spans="1:36" x14ac:dyDescent="0.3">
      <c r="A30" s="27" t="s">
        <v>88</v>
      </c>
      <c r="B30" s="24">
        <v>7290000060408</v>
      </c>
      <c r="C30" s="28">
        <f>'טבלה מסכמת מוצרים סל'!$G30/'טבלה מסכמת מוצרים סל'!C30-1</f>
        <v>0.58000000000000007</v>
      </c>
      <c r="D30" s="28">
        <f>'טבלה מסכמת מוצרים סל'!$G30/'טבלה מסכמת מוצרים סל'!D30-1</f>
        <v>0.58000000000000007</v>
      </c>
      <c r="E30" s="28">
        <f>'טבלה מסכמת מוצרים סל'!$G30/'טבלה מסכמת מוצרים סל'!E30-1</f>
        <v>0</v>
      </c>
      <c r="F30" s="28">
        <f>'טבלה מסכמת מוצרים סל'!$G30/'טבלה מסכמת מוצרים סל'!F30-1</f>
        <v>0</v>
      </c>
      <c r="G30" s="31"/>
      <c r="H30" s="28">
        <f>'טבלה מסכמת מוצרים סל'!$N30/'טבלה מסכמת מוצרים סל'!I30-1</f>
        <v>-7.8313253012048278E-2</v>
      </c>
      <c r="I30" s="28">
        <f>'טבלה מסכמת מוצרים סל'!$N30/'טבלה מסכמת מוצרים סל'!J30-1</f>
        <v>-7.8313253012048278E-2</v>
      </c>
      <c r="J30" s="28">
        <f>'טבלה מסכמת מוצרים סל'!$N30/'טבלה מסכמת מוצרים סל'!K30-1</f>
        <v>-7.8313253012048278E-2</v>
      </c>
      <c r="K30" s="28">
        <f>'טבלה מסכמת מוצרים סל'!$N30/'טבלה מסכמת מוצרים סל'!L30-1</f>
        <v>-7.8313253012048278E-2</v>
      </c>
      <c r="M30" s="28">
        <f>'טבלה מסכמת מוצרים סל'!$U30/'טבלה מסכמת מוצרים סל'!P30-1</f>
        <v>5.4263565891472743E-2</v>
      </c>
      <c r="N30" s="28">
        <f>'טבלה מסכמת מוצרים סל'!$U30/'טבלה מסכמת מוצרים סל'!Q30-1</f>
        <v>5.4263565891472743E-2</v>
      </c>
      <c r="O30" s="28">
        <f>'טבלה מסכמת מוצרים סל'!$U30/'טבלה מסכמת מוצרים סל'!R30-1</f>
        <v>5.4263565891472743E-2</v>
      </c>
      <c r="P30" s="28">
        <f>'טבלה מסכמת מוצרים סל'!$U30/'טבלה מסכמת מוצרים סל'!S30-1</f>
        <v>5.4263565891472743E-2</v>
      </c>
      <c r="R30" s="28">
        <f>'טבלה מסכמת מוצרים סל'!$AA30/'טבלה מסכמת מוצרים סל'!W30-1</f>
        <v>0.19999999999999996</v>
      </c>
      <c r="S30" s="28">
        <f>'טבלה מסכמת מוצרים סל'!$AA30/'טבלה מסכמת מוצרים סל'!X30-1</f>
        <v>6.5719360568383678E-2</v>
      </c>
      <c r="T30" s="28">
        <f>'טבלה מסכמת מוצרים סל'!$AA30/'טבלה מסכמת מוצרים סל'!Y30-1</f>
        <v>-0.13043478260869568</v>
      </c>
      <c r="U30" s="28">
        <f>'טבלה מסכמת מוצרים סל'!$AA30/'טבלה מסכמת מוצרים סל'!Z30-1</f>
        <v>0</v>
      </c>
      <c r="W30" s="28">
        <f>'טבלה מסכמת מוצרים סל'!$AG30/'טבלה מסכמת מוצרים סל'!AC30-1</f>
        <v>2.0904676718638049E-2</v>
      </c>
      <c r="X30" s="28">
        <f>'טבלה מסכמת מוצרים סל'!$AG30/'טבלה מסכמת מוצרים סל'!AD30-1</f>
        <v>1.0829959514177645E-2</v>
      </c>
      <c r="Y30" s="28">
        <f>'טבלה מסכמת מוצרים סל'!$AG30/'טבלה מסכמת מוצרים סל'!AE30-1</f>
        <v>1.4166031987821848E-2</v>
      </c>
      <c r="Z30" s="28">
        <f>'טבלה מסכמת מוצרים סל'!$AG30/'טבלה מסכמת מוצרים סל'!AF30-1</f>
        <v>1.5842339478710832E-2</v>
      </c>
      <c r="AB30" s="28">
        <f>'טבלה מסכמת מוצרים סל'!$AM30/'טבלה מסכמת מוצרים סל'!AI30-1</f>
        <v>0</v>
      </c>
      <c r="AC30" s="28">
        <f>'טבלה מסכמת מוצרים סל'!$AM30/'טבלה מסכמת מוצרים סל'!AJ30-1</f>
        <v>2.7173913043472053E-2</v>
      </c>
      <c r="AD30" s="28">
        <f>'טבלה מסכמת מוצרים סל'!$AM30/'טבלה מסכמת מוצרים סל'!AK30-1</f>
        <v>2.7173913043472053E-2</v>
      </c>
      <c r="AE30" s="28">
        <f>'טבלה מסכמת מוצרים סל'!$AM30/'טבלה מסכמת מוצרים סל'!AL30-1</f>
        <v>2.7173913043472053E-2</v>
      </c>
      <c r="AG30" s="28" t="e">
        <f>'טבלה מסכמת מוצרים סל'!$AS30/'טבלה מסכמת מוצרים סל'!AO30-1</f>
        <v>#N/A</v>
      </c>
      <c r="AH30" s="28" t="e">
        <f>'טבלה מסכמת מוצרים סל'!$AS30/'טבלה מסכמת מוצרים סל'!AP30-1</f>
        <v>#N/A</v>
      </c>
      <c r="AI30" s="28" t="e">
        <f>'טבלה מסכמת מוצרים סל'!$AS30/'טבלה מסכמת מוצרים סל'!AQ30-1</f>
        <v>#N/A</v>
      </c>
      <c r="AJ30" s="28" t="e">
        <f>'טבלה מסכמת מוצרים סל'!$AS30/'טבלה מסכמת מוצרים סל'!AR30-1</f>
        <v>#N/A</v>
      </c>
    </row>
    <row r="31" spans="1:36" x14ac:dyDescent="0.3">
      <c r="A31" s="27" t="s">
        <v>34</v>
      </c>
      <c r="B31" s="24">
        <v>7290000144474</v>
      </c>
      <c r="C31" s="28">
        <f>'טבלה מסכמת מוצרים סל'!$G31/'טבלה מסכמת מוצרים סל'!C31-1</f>
        <v>0</v>
      </c>
      <c r="D31" s="28">
        <f>'טבלה מסכמת מוצרים סל'!$G31/'טבלה מסכמת מוצרים סל'!D31-1</f>
        <v>4.1666666666666741E-2</v>
      </c>
      <c r="E31" s="28">
        <f>'טבלה מסכמת מוצרים סל'!$G31/'טבלה מסכמת מוצרים סל'!E31-1</f>
        <v>4.1666666666666741E-2</v>
      </c>
      <c r="F31" s="28">
        <f>'טבלה מסכמת מוצרים סל'!$G31/'טבלה מסכמת מוצרים סל'!F31-1</f>
        <v>-0.16107382550335569</v>
      </c>
      <c r="G31" s="31"/>
      <c r="H31" s="28">
        <f>'טבלה מסכמת מוצרים סל'!$N31/'טבלה מסכמת מוצרים סל'!I31-1</f>
        <v>0</v>
      </c>
      <c r="I31" s="28">
        <f>'טבלה מסכמת מוצרים סל'!$N31/'טבלה מסכמת מוצרים סל'!J31-1</f>
        <v>0</v>
      </c>
      <c r="J31" s="28">
        <f>'טבלה מסכמת מוצרים סל'!$N31/'טבלה מסכמת מוצרים סל'!K31-1</f>
        <v>0</v>
      </c>
      <c r="K31" s="28">
        <f>'טבלה מסכמת מוצרים סל'!$N31/'טבלה מסכמת מוצרים סל'!L31-1</f>
        <v>0</v>
      </c>
      <c r="M31" s="28">
        <f>'טבלה מסכמת מוצרים סל'!$U31/'טבלה מסכמת מוצרים סל'!P31-1</f>
        <v>4.1666666666666741E-2</v>
      </c>
      <c r="N31" s="28">
        <f>'טבלה מסכמת מוצרים סל'!$U31/'טבלה מסכמת מוצרים סל'!Q31-1</f>
        <v>4.1666666666666741E-2</v>
      </c>
      <c r="O31" s="28">
        <f>'טבלה מסכמת מוצרים סל'!$U31/'טבלה מסכמת מוצרים סל'!R31-1</f>
        <v>-0.16107382550335569</v>
      </c>
      <c r="P31" s="28">
        <f>'טבלה מסכמת מוצרים סל'!$U31/'טבלה מסכמת מוצרים סל'!S31-1</f>
        <v>0</v>
      </c>
      <c r="R31" s="28">
        <f>'טבלה מסכמת מוצרים סל'!$AA31/'טבלה מסכמת מוצרים סל'!W31-1</f>
        <v>0</v>
      </c>
      <c r="S31" s="28">
        <f>'טבלה מסכמת מוצרים סל'!$AA31/'טבלה מסכמת מוצרים סל'!X31-1</f>
        <v>4.1666666666666741E-2</v>
      </c>
      <c r="T31" s="28">
        <f>'טבלה מסכמת מוצרים סל'!$AA31/'טבלה מסכמת מוצרים סל'!Y31-1</f>
        <v>4.1666666666666741E-2</v>
      </c>
      <c r="U31" s="28">
        <f>'טבלה מסכמת מוצרים סל'!$AA31/'טבלה מסכמת מוצרים סל'!Z31-1</f>
        <v>4.1666666666666741E-2</v>
      </c>
      <c r="W31" s="28">
        <f>'טבלה מסכמת מוצרים סל'!$AG31/'טבלה מסכמת מוצרים סל'!AC31-1</f>
        <v>1.1618257261410747E-2</v>
      </c>
      <c r="X31" s="28">
        <f>'טבלה מסכמת מוצרים סל'!$AG31/'טבלה מסכמת מוצרים סל'!AD31-1</f>
        <v>-8.1967213114753079E-4</v>
      </c>
      <c r="Y31" s="28">
        <f>'טבלה מסכמת מוצרים סל'!$AG31/'טבלה מסכמת מוצרים סל'!AE31-1</f>
        <v>-2.4549918166940632E-3</v>
      </c>
      <c r="Z31" s="28">
        <f>'טבלה מסכמת מוצרים סל'!$AG31/'טבלה מסכמת מוצרים סל'!AF31-1</f>
        <v>-2.4549918166940632E-3</v>
      </c>
      <c r="AB31" s="28">
        <f>'טבלה מסכמת מוצרים סל'!$AM31/'טבלה מסכמת מוצרים סל'!AI31-1</f>
        <v>-8.333333333333337E-2</v>
      </c>
      <c r="AC31" s="28">
        <f>'טבלה מסכמת מוצרים סל'!$AM31/'טבלה מסכמת מוצרים סל'!AJ31-1</f>
        <v>-8.333333333333337E-2</v>
      </c>
      <c r="AD31" s="28">
        <f>'טבלה מסכמת מוצרים סל'!$AM31/'טבלה מסכמת מוצרים סל'!AK31-1</f>
        <v>-8.333333333333337E-2</v>
      </c>
      <c r="AE31" s="28">
        <f>'טבלה מסכמת מוצרים סל'!$AM31/'טבלה מסכמת מוצרים סל'!AL31-1</f>
        <v>-8.333333333333337E-2</v>
      </c>
      <c r="AG31" s="28">
        <f>'טבלה מסכמת מוצרים סל'!$AS31/'טבלה מסכמת מוצרים סל'!AO31-1</f>
        <v>2.796052631578938E-2</v>
      </c>
      <c r="AH31" s="28">
        <f>'טבלה מסכמת מוצרים סל'!$AS31/'טבלה מסכמת מוצרים סל'!AP31-1</f>
        <v>2.7115858668857795E-2</v>
      </c>
      <c r="AI31" s="28">
        <f>'טבלה מסכמת מוצרים סל'!$AS31/'טבלה מסכמת מוצרים סל'!AQ31-1</f>
        <v>2.7115858668857795E-2</v>
      </c>
      <c r="AJ31" s="28">
        <f>'טבלה מסכמת מוצרים סל'!$AS31/'טבלה מסכמת מוצרים סל'!AR31-1</f>
        <v>2.7115858668857795E-2</v>
      </c>
    </row>
    <row r="32" spans="1:36" x14ac:dyDescent="0.3">
      <c r="A32" s="27" t="s">
        <v>35</v>
      </c>
      <c r="B32" s="24">
        <v>7290006983770</v>
      </c>
      <c r="C32" s="28">
        <f>'טבלה מסכמת מוצרים סל'!$G32/'טבלה מסכמת מוצרים סל'!C32-1</f>
        <v>0.32020202020202015</v>
      </c>
      <c r="D32" s="28">
        <f>'טבלה מסכמת מוצרים סל'!$G32/'טבלה מסכמת מוצרים סל'!D32-1</f>
        <v>0.32020202020202015</v>
      </c>
      <c r="E32" s="28">
        <f>'טבלה מסכמת מוצרים סל'!$G32/'טבלה מסכמת מוצרים סל'!E32-1</f>
        <v>0.32020202020202015</v>
      </c>
      <c r="F32" s="28">
        <f>'טבלה מסכמת מוצרים סל'!$G32/'טבלה מסכמת מוצרים סל'!F32-1</f>
        <v>0.32020202020202015</v>
      </c>
      <c r="G32" s="31"/>
      <c r="H32" s="28">
        <f>'טבלה מסכמת מוצרים סל'!$N32/'טבלה מסכמת מוצרים סל'!I32-1</f>
        <v>0</v>
      </c>
      <c r="I32" s="28">
        <f>'טבלה מסכמת מוצרים סל'!$N32/'טבלה מסכמת מוצרים סל'!J32-1</f>
        <v>0</v>
      </c>
      <c r="J32" s="28">
        <f>'טבלה מסכמת מוצרים סל'!$N32/'טבלה מסכמת מוצרים סל'!K32-1</f>
        <v>0</v>
      </c>
      <c r="K32" s="28">
        <f>'טבלה מסכמת מוצרים סל'!$N32/'טבלה מסכמת מוצרים סל'!L32-1</f>
        <v>0</v>
      </c>
      <c r="M32" s="28">
        <f>'טבלה מסכמת מוצרים סל'!$U32/'טבלה מסכמת מוצרים סל'!P32-1</f>
        <v>0</v>
      </c>
      <c r="N32" s="28">
        <f>'טבלה מסכמת מוצרים סל'!$U32/'טבלה מסכמת מוצרים סל'!Q32-1</f>
        <v>0</v>
      </c>
      <c r="O32" s="28">
        <f>'טבלה מסכמת מוצרים סל'!$U32/'טבלה מסכמת מוצרים סל'!R32-1</f>
        <v>0</v>
      </c>
      <c r="P32" s="28">
        <f>'טבלה מסכמת מוצרים סל'!$U32/'טבלה מסכמת מוצרים סל'!S32-1</f>
        <v>0</v>
      </c>
      <c r="R32" s="28">
        <f>'טבלה מסכמת מוצרים סל'!$AA32/'טבלה מסכמת מוצרים סל'!W32-1</f>
        <v>0.21111111111111125</v>
      </c>
      <c r="S32" s="28">
        <f>'טבלה מסכמת מוצרים סל'!$AA32/'טבלה מסכמת מוצרים סל'!X32-1</f>
        <v>0.21111111111111125</v>
      </c>
      <c r="T32" s="28">
        <f>'טבלה מסכמת מוצרים סל'!$AA32/'טבלה מסכמת מוצרים סל'!Y32-1</f>
        <v>3.1220435193945129E-2</v>
      </c>
      <c r="U32" s="28">
        <f>'טבלה מסכמת מוצרים סל'!$AA32/'טבלה מסכמת מוצרים סל'!Z32-1</f>
        <v>0</v>
      </c>
      <c r="W32" s="28">
        <f>'טבלה מסכמת מוצרים סל'!$AG32/'טבלה מסכמת מוצרים סל'!AC32-1</f>
        <v>6.5789473684210176E-3</v>
      </c>
      <c r="X32" s="28">
        <f>'טבלה מסכמת מוצרים סל'!$AG32/'טבלה מסכמת מוצרים סל'!AD32-1</f>
        <v>1.128158844765359E-3</v>
      </c>
      <c r="Y32" s="28">
        <f>'טבלה מסכמת מוצרים סל'!$AG32/'טבלה מסכמת מוצרים סל'!AE32-1</f>
        <v>2.9385171790234921E-3</v>
      </c>
      <c r="Z32" s="28">
        <f>'טבלה מסכמת מוצרים סל'!$AG32/'טבלה מסכמת מוצרים סל'!AF32-1</f>
        <v>2.0325203252031798E-3</v>
      </c>
      <c r="AB32" s="28">
        <f>'טבלה מסכמת מוצרים סל'!$AM32/'טבלה מסכמת מוצרים סל'!AI32-1</f>
        <v>0.22471910112359539</v>
      </c>
      <c r="AC32" s="28">
        <f>'טבלה מסכמת מוצרים סל'!$AM32/'טבלה מסכמת מוצרים סל'!AJ32-1</f>
        <v>0.22471910112359539</v>
      </c>
      <c r="AD32" s="28">
        <f>'טבלה מסכמת מוצרים סל'!$AM32/'טבלה מסכמת מוצרים סל'!AK32-1</f>
        <v>0.22471910112359539</v>
      </c>
      <c r="AE32" s="28">
        <f>'טבלה מסכמת מוצרים סל'!$AM32/'טבלה מסכמת מוצרים סל'!AL32-1</f>
        <v>0.22471910112359539</v>
      </c>
      <c r="AG32" s="28" t="e">
        <f>'טבלה מסכמת מוצרים סל'!$AS32/'טבלה מסכמת מוצרים סל'!AO32-1</f>
        <v>#N/A</v>
      </c>
      <c r="AH32" s="28" t="e">
        <f>'טבלה מסכמת מוצרים סל'!$AS32/'טבלה מסכמת מוצרים סל'!AP32-1</f>
        <v>#N/A</v>
      </c>
      <c r="AI32" s="28" t="e">
        <f>'טבלה מסכמת מוצרים סל'!$AS32/'טבלה מסכמת מוצרים סל'!AQ32-1</f>
        <v>#N/A</v>
      </c>
      <c r="AJ32" s="28" t="e">
        <f>'טבלה מסכמת מוצרים סל'!$AS32/'טבלה מסכמת מוצרים סל'!AR32-1</f>
        <v>#N/A</v>
      </c>
    </row>
    <row r="33" spans="1:36" x14ac:dyDescent="0.3">
      <c r="A33" s="27" t="s">
        <v>36</v>
      </c>
      <c r="B33" s="24">
        <v>7290006983787</v>
      </c>
      <c r="C33" s="28">
        <f>'טבלה מסכמת מוצרים סל'!$G33/'טבלה מסכמת מוצרים סל'!C33-1</f>
        <v>0.31111111111111112</v>
      </c>
      <c r="D33" s="28">
        <f>'טבלה מסכמת מוצרים סל'!$G33/'טבלה מסכמת מוצרים סל'!D33-1</f>
        <v>0.31111111111111112</v>
      </c>
      <c r="E33" s="28">
        <f>'טבלה מסכמת מוצרים סל'!$G33/'טבלה מסכמת מוצרים סל'!E33-1</f>
        <v>0.31111111111111112</v>
      </c>
      <c r="F33" s="28">
        <f>'טבלה מסכמת מוצרים סל'!$G33/'טבלה מסכמת מוצרים סל'!F33-1</f>
        <v>0.31111111111111112</v>
      </c>
      <c r="G33" s="31"/>
      <c r="H33" s="28">
        <f>'טבלה מסכמת מוצרים סל'!$N33/'טבלה מסכמת מוצרים סל'!I33-1</f>
        <v>0</v>
      </c>
      <c r="I33" s="28">
        <f>'טבלה מסכמת מוצרים סל'!$N33/'טבלה מסכמת מוצרים סל'!J33-1</f>
        <v>0</v>
      </c>
      <c r="J33" s="28">
        <f>'טבלה מסכמת מוצרים סל'!$N33/'טבלה מסכמת מוצרים סל'!K33-1</f>
        <v>0</v>
      </c>
      <c r="K33" s="28">
        <f>'טבלה מסכמת מוצרים סל'!$N33/'טבלה מסכמת מוצרים סל'!L33-1</f>
        <v>0</v>
      </c>
      <c r="M33" s="28">
        <f>'טבלה מסכמת מוצרים סל'!$U33/'טבלה מסכמת מוצרים סל'!P33-1</f>
        <v>0</v>
      </c>
      <c r="N33" s="28">
        <f>'טבלה מסכמת מוצרים סל'!$U33/'טבלה מסכמת מוצרים סל'!Q33-1</f>
        <v>0</v>
      </c>
      <c r="O33" s="28">
        <f>'טבלה מסכמת מוצרים סל'!$U33/'טבלה מסכמת מוצרים סל'!R33-1</f>
        <v>0</v>
      </c>
      <c r="P33" s="28">
        <f>'טבלה מסכמת מוצרים סל'!$U33/'טבלה מסכמת מוצרים סל'!S33-1</f>
        <v>0</v>
      </c>
      <c r="R33" s="28">
        <f>'טבלה מסכמת מוצרים סל'!$AA33/'טבלה מסכמת מוצרים סל'!W33-1</f>
        <v>0.21111111111111125</v>
      </c>
      <c r="S33" s="28">
        <f>'טבלה מסכמת מוצרים סל'!$AA33/'טבלה מסכמת מוצרים סל'!X33-1</f>
        <v>0.21111111111111125</v>
      </c>
      <c r="T33" s="28">
        <f>'טבלה מסכמת מוצרים סל'!$AA33/'טבלה מסכמת מוצרים סל'!Y33-1</f>
        <v>3.1220435193945129E-2</v>
      </c>
      <c r="U33" s="28">
        <f>'טבלה מסכמת מוצרים סל'!$AA33/'טבלה מסכמת מוצרים סל'!Z33-1</f>
        <v>0</v>
      </c>
      <c r="W33" s="28">
        <f>'טבלה מסכמת מוצרים סל'!$AG33/'טבלה מסכמת מוצרים סל'!AC33-1</f>
        <v>1.8117593436645318E-2</v>
      </c>
      <c r="X33" s="28">
        <f>'טבלה מסכמת מוצרים סל'!$AG33/'טבלה מסכמת מוצרים סל'!AD33-1</f>
        <v>8.920505871725215E-3</v>
      </c>
      <c r="Y33" s="28">
        <f>'טבלה מסכמת מוצרים סל'!$AG33/'טבלה מסכמת מוצרים סל'!AE33-1</f>
        <v>1.0746606334841591E-2</v>
      </c>
      <c r="Z33" s="28">
        <f>'טבלה מסכמת מוצרים סל'!$AG33/'טבלה מסכמת מוצרים סל'!AF33-1</f>
        <v>8.0099277978338268E-3</v>
      </c>
      <c r="AB33" s="28">
        <f>'טבלה מסכמת מוצרים סל'!$AM33/'טבלה מסכמת מוצרים סל'!AI33-1</f>
        <v>0.22471910112359539</v>
      </c>
      <c r="AC33" s="28">
        <f>'טבלה מסכמת מוצרים סל'!$AM33/'טבלה מסכמת מוצרים סל'!AJ33-1</f>
        <v>0.22471910112359539</v>
      </c>
      <c r="AD33" s="28">
        <f>'טבלה מסכמת מוצרים סל'!$AM33/'טבלה מסכמת מוצרים סל'!AK33-1</f>
        <v>0.22471910112359539</v>
      </c>
      <c r="AE33" s="28">
        <f>'טבלה מסכמת מוצרים סל'!$AM33/'טבלה מסכמת מוצרים סל'!AL33-1</f>
        <v>0.22471910112359539</v>
      </c>
      <c r="AG33" s="28" t="e">
        <f>'טבלה מסכמת מוצרים סל'!$AS33/'טבלה מסכמת מוצרים סל'!AO33-1</f>
        <v>#N/A</v>
      </c>
      <c r="AH33" s="28" t="e">
        <f>'טבלה מסכמת מוצרים סל'!$AS33/'טבלה מסכמת מוצרים סל'!AP33-1</f>
        <v>#N/A</v>
      </c>
      <c r="AI33" s="28" t="e">
        <f>'טבלה מסכמת מוצרים סל'!$AS33/'טבלה מסכמת מוצרים סל'!AQ33-1</f>
        <v>#N/A</v>
      </c>
      <c r="AJ33" s="28" t="e">
        <f>'טבלה מסכמת מוצרים סל'!$AS33/'טבלה מסכמת מוצרים סל'!AR33-1</f>
        <v>#N/A</v>
      </c>
    </row>
    <row r="34" spans="1:36" x14ac:dyDescent="0.3">
      <c r="A34" s="27" t="s">
        <v>37</v>
      </c>
      <c r="B34" s="24">
        <v>7290112494351</v>
      </c>
      <c r="C34" s="28">
        <f>'טבלה מסכמת מוצרים סל'!$G34/'טבלה מסכמת מוצרים סל'!C34-1</f>
        <v>0</v>
      </c>
      <c r="D34" s="28">
        <f>'טבלה מסכמת מוצרים סל'!$G34/'טבלה מסכמת מוצרים סל'!D34-1</f>
        <v>0.13714285714285701</v>
      </c>
      <c r="E34" s="28">
        <f>'טבלה מסכמת מוצרים סל'!$G34/'טבלה מסכמת מוצרים סל'!E34-1</f>
        <v>0.13714285714285701</v>
      </c>
      <c r="F34" s="28">
        <f>'טבלה מסכמת מוצרים סל'!$G34/'טבלה מסכמת מוצרים סל'!F34-1</f>
        <v>0</v>
      </c>
      <c r="G34" s="31"/>
      <c r="H34" s="28">
        <f>'טבלה מסכמת מוצרים סל'!$N34/'טבלה מסכמת מוצרים סל'!I34-1</f>
        <v>0</v>
      </c>
      <c r="I34" s="28">
        <f>'טבלה מסכמת מוצרים סל'!$N34/'טבלה מסכמת מוצרים סל'!J34-1</f>
        <v>0</v>
      </c>
      <c r="J34" s="28">
        <f>'טבלה מסכמת מוצרים סל'!$N34/'טבלה מסכמת מוצרים סל'!K34-1</f>
        <v>0</v>
      </c>
      <c r="K34" s="28">
        <f>'טבלה מסכמת מוצרים סל'!$N34/'טבלה מסכמת מוצרים סל'!L34-1</f>
        <v>0</v>
      </c>
      <c r="M34" s="28">
        <f>'טבלה מסכמת מוצרים סל'!$U34/'טבלה מסכמת מוצרים סל'!P34-1</f>
        <v>0</v>
      </c>
      <c r="N34" s="28">
        <f>'טבלה מסכמת מוצרים סל'!$U34/'טבלה מסכמת מוצרים סל'!Q34-1</f>
        <v>0</v>
      </c>
      <c r="O34" s="28">
        <f>'טבלה מסכמת מוצרים סל'!$U34/'טבלה מסכמת מוצרים סל'!R34-1</f>
        <v>0</v>
      </c>
      <c r="P34" s="28">
        <f>'טבלה מסכמת מוצרים סל'!$U34/'טבלה מסכמת מוצרים סל'!S34-1</f>
        <v>0</v>
      </c>
      <c r="R34" s="28">
        <f>'טבלה מסכמת מוצרים סל'!$AA34/'טבלה מסכמת מוצרים סל'!W34-1</f>
        <v>0</v>
      </c>
      <c r="S34" s="28">
        <f>'טבלה מסכמת מוצרים סל'!$AA34/'טבלה מסכמת מוצרים סל'!X34-1</f>
        <v>0</v>
      </c>
      <c r="T34" s="28">
        <f>'טבלה מסכמת מוצרים סל'!$AA34/'טבלה מסכמת מוצרים סל'!Y34-1</f>
        <v>0</v>
      </c>
      <c r="U34" s="28">
        <f>'טבלה מסכמת מוצרים סל'!$AA34/'טבלה מסכמת מוצרים סל'!Z34-1</f>
        <v>0</v>
      </c>
      <c r="W34" s="28">
        <f>'טבלה מסכמת מוצרים סל'!$AG34/'טבלה מסכמת מוצרים סל'!AC34-1</f>
        <v>1.0596878491400785E-2</v>
      </c>
      <c r="X34" s="28">
        <f>'טבלה מסכמת מוצרים סל'!$AG34/'טבלה מסכמת מוצרים סל'!AD34-1</f>
        <v>7.296908698775928E-2</v>
      </c>
      <c r="Y34" s="28">
        <f>'טבלה מסכמת מוצרים סל'!$AG34/'טבלה מסכמת מוצרים סל'!AE34-1</f>
        <v>0</v>
      </c>
      <c r="Z34" s="28">
        <f>'טבלה מסכמת מוצרים סל'!$AG34/'טבלה מסכמת מוצרים סל'!AF34-1</f>
        <v>0</v>
      </c>
      <c r="AB34" s="28">
        <f>'טבלה מסכמת מוצרים סל'!$AM34/'טבלה מסכמת מוצרים סל'!AI34-1</f>
        <v>0</v>
      </c>
      <c r="AC34" s="28">
        <f>'טבלה מסכמת מוצרים סל'!$AM34/'טבלה מסכמת מוצרים סל'!AJ34-1</f>
        <v>0</v>
      </c>
      <c r="AD34" s="28">
        <f>'טבלה מסכמת מוצרים סל'!$AM34/'טבלה מסכמת מוצרים סל'!AK34-1</f>
        <v>0</v>
      </c>
      <c r="AE34" s="28">
        <f>'טבלה מסכמת מוצרים סל'!$AM34/'טבלה מסכמת מוצרים סל'!AL34-1</f>
        <v>0</v>
      </c>
      <c r="AG34" s="28">
        <f>'טבלה מסכמת מוצרים סל'!$AS34/'טבלה מסכמת מוצרים סל'!AO34-1</f>
        <v>5.827505827507018E-4</v>
      </c>
      <c r="AH34" s="28">
        <f>'טבלה מסכמת מוצרים סל'!$AS34/'טבלה מסכמת מוצרים סל'!AP34-1</f>
        <v>0</v>
      </c>
      <c r="AI34" s="28">
        <f>'טבלה מסכמת מוצרים סל'!$AS34/'טבלה מסכמת מוצרים סל'!AQ34-1</f>
        <v>0</v>
      </c>
      <c r="AJ34" s="28">
        <f>'טבלה מסכמת מוצרים סל'!$AS34/'טבלה מסכמת מוצרים סל'!AR34-1</f>
        <v>5.827505827507018E-4</v>
      </c>
    </row>
    <row r="35" spans="1:36" x14ac:dyDescent="0.3">
      <c r="A35" s="27" t="s">
        <v>38</v>
      </c>
      <c r="B35" s="24">
        <v>7290112495006</v>
      </c>
      <c r="C35" s="28">
        <f>'טבלה מסכמת מוצרים סל'!$G35/'טבלה מסכמת מוצרים סל'!C35-1</f>
        <v>-0.15947955390334567</v>
      </c>
      <c r="D35" s="28">
        <f>'טבלה מסכמת מוצרים סל'!$G35/'טבלה מסכמת מוצרים סל'!D35-1</f>
        <v>0.13050000000000006</v>
      </c>
      <c r="E35" s="28">
        <f>'טבלה מסכמת מוצרים סל'!$G35/'טבלה מסכמת מוצרים סל'!E35-1</f>
        <v>-9.1967871485943764E-2</v>
      </c>
      <c r="F35" s="28">
        <f>'טבלה מסכמת מוצרים סל'!$G35/'טבלה מסכמת מוצרים סל'!F35-1</f>
        <v>-0.15947955390334567</v>
      </c>
      <c r="G35" s="31"/>
      <c r="H35" s="28">
        <f>'טבלה מסכמת מוצרים סל'!$N35/'טבלה מסכמת מוצרים סל'!I35-1</f>
        <v>0</v>
      </c>
      <c r="I35" s="28">
        <f>'טבלה מסכמת מוצרים סל'!$N35/'טבלה מסכמת מוצרים סל'!J35-1</f>
        <v>0</v>
      </c>
      <c r="J35" s="28">
        <f>'טבלה מסכמת מוצרים סל'!$N35/'טבלה מסכמת מוצרים סל'!K35-1</f>
        <v>0</v>
      </c>
      <c r="K35" s="28">
        <f>'טבלה מסכמת מוצרים סל'!$N35/'טבלה מסכמת מוצרים סל'!L35-1</f>
        <v>0</v>
      </c>
      <c r="M35" s="28">
        <f>'טבלה מסכמת מוצרים סל'!$U35/'טבלה מסכמת מוצרים סל'!P35-1</f>
        <v>0</v>
      </c>
      <c r="N35" s="28">
        <f>'טבלה מסכמת מוצרים סל'!$U35/'טבלה מסכמת מוצרים סל'!Q35-1</f>
        <v>0</v>
      </c>
      <c r="O35" s="28">
        <f>'טבלה מסכמת מוצרים סל'!$U35/'טבלה מסכמת מוצרים סל'!R35-1</f>
        <v>0</v>
      </c>
      <c r="P35" s="28">
        <f>'טבלה מסכמת מוצרים סל'!$U35/'טבלה מסכמת מוצרים סל'!S35-1</f>
        <v>0</v>
      </c>
      <c r="R35" s="28">
        <f>'טבלה מסכמת מוצרים סל'!$AA35/'טבלה מסכמת מוצרים סל'!W35-1</f>
        <v>0</v>
      </c>
      <c r="S35" s="28">
        <f>'טבלה מסכמת מוצרים סל'!$AA35/'טבלה מסכמת מוצרים סל'!X35-1</f>
        <v>5.9574468085106247E-2</v>
      </c>
      <c r="T35" s="28">
        <f>'טבלה מסכמת מוצרים סל'!$AA35/'טבלה מסכמת מוצרים סל'!Y35-1</f>
        <v>4.1841004184100417E-2</v>
      </c>
      <c r="U35" s="28">
        <f>'טבלה מסכמת מוצרים סל'!$AA35/'טבלה מסכמת מוצרים סל'!Z35-1</f>
        <v>4.1841004184100417E-2</v>
      </c>
      <c r="W35" s="28">
        <f>'טבלה מסכמת מוצרים סל'!$AG35/'טבלה מסכמת מוצרים סל'!AC35-1</f>
        <v>1.1487006683558842E-2</v>
      </c>
      <c r="X35" s="28">
        <f>'טבלה מסכמת מוצרים סל'!$AG35/'טבלה מסכמת מוצרים סל'!AD35-1</f>
        <v>0</v>
      </c>
      <c r="Y35" s="28">
        <f>'טבלה מסכמת מוצרים סל'!$AG35/'טבלה מסכמת מוצרים סל'!AE35-1</f>
        <v>0</v>
      </c>
      <c r="Z35" s="28">
        <f>'טבלה מסכמת מוצרים סל'!$AG35/'טבלה מסכמת מוצרים סל'!AF35-1</f>
        <v>2.7745746666640869E-5</v>
      </c>
      <c r="AB35" s="28">
        <f>'טבלה מסכמת מוצרים סל'!$AM35/'טבלה מסכמת מוצרים סל'!AI35-1</f>
        <v>9.1324200913242004E-2</v>
      </c>
      <c r="AC35" s="28">
        <f>'טבלה מסכמת מוצרים סל'!$AM35/'טבלה מסכמת מוצרים סל'!AJ35-1</f>
        <v>0.20100502512562812</v>
      </c>
      <c r="AD35" s="28">
        <f>'טבלה מסכמת מוצרים סל'!$AM35/'טבלה מסכמת מוצרים סל'!AK35-1</f>
        <v>0.20100502512562812</v>
      </c>
      <c r="AE35" s="28">
        <f>'טבלה מסכמת מוצרים סל'!$AM35/'טבלה מסכמת מוצרים סל'!AL35-1</f>
        <v>0</v>
      </c>
      <c r="AG35" s="28">
        <f>'טבלה מסכמת מוצרים סל'!$AS35/'טבלה מסכמת מוצרים סל'!AO35-1</f>
        <v>2.8396739130448712E-2</v>
      </c>
      <c r="AH35" s="28">
        <f>'טבלה מסכמת מוצרים סל'!$AS35/'טבלה מסכמת מוצרים סל'!AP35-1</f>
        <v>2.9304065752559394E-2</v>
      </c>
      <c r="AI35" s="28">
        <f>'טבלה מסכמת מוצרים סל'!$AS35/'טבלה מסכמת מוצרים סל'!AQ35-1</f>
        <v>2.9304065752559394E-2</v>
      </c>
      <c r="AJ35" s="28">
        <f>'טבלה מסכמת מוצרים סל'!$AS35/'טבלה מסכמת מוצרים סל'!AR35-1</f>
        <v>2.8396739130448712E-2</v>
      </c>
    </row>
    <row r="36" spans="1:36" x14ac:dyDescent="0.3">
      <c r="A36" s="27" t="s">
        <v>39</v>
      </c>
      <c r="B36" s="24">
        <v>7290000170053</v>
      </c>
      <c r="C36" s="28">
        <f>'טבלה מסכמת מוצרים סל'!$G36/'טבלה מסכמת מוצרים סל'!C36-1</f>
        <v>0</v>
      </c>
      <c r="D36" s="28">
        <f>'טבלה מסכמת מוצרים סל'!$G36/'טבלה מסכמת מוצרים סל'!D36-1</f>
        <v>0</v>
      </c>
      <c r="E36" s="28">
        <f>'טבלה מסכמת מוצרים סל'!$G36/'טבלה מסכמת מוצרים סל'!E36-1</f>
        <v>0</v>
      </c>
      <c r="F36" s="28">
        <f>'טבלה מסכמת מוצרים סל'!$G36/'טבלה מסכמת מוצרים סל'!F36-1</f>
        <v>0</v>
      </c>
      <c r="G36" s="31"/>
      <c r="H36" s="28">
        <f>'טבלה מסכמת מוצרים סל'!$N36/'טבלה מסכמת מוצרים סל'!I36-1</f>
        <v>0.12599999999999989</v>
      </c>
      <c r="I36" s="28">
        <f>'טבלה מסכמת מוצרים סל'!$N36/'טבלה מסכמת מוצרים סל'!J36-1</f>
        <v>0.12599999999999989</v>
      </c>
      <c r="J36" s="28">
        <f>'טבלה מסכמת מוצרים סל'!$N36/'טבלה מסכמת מוצרים סל'!K36-1</f>
        <v>0.12599999999999989</v>
      </c>
      <c r="K36" s="28">
        <f>'טבלה מסכמת מוצרים סל'!$N36/'טבלה מסכמת מוצרים סל'!L36-1</f>
        <v>0.12599999999999989</v>
      </c>
      <c r="M36" s="28">
        <f>'טבלה מסכמת מוצרים סל'!$U36/'טבלה מסכמת מוצרים סל'!P36-1</f>
        <v>6.6000000000000059E-2</v>
      </c>
      <c r="N36" s="28">
        <f>'טבלה מסכמת מוצרים סל'!$U36/'טבלה מסכמת מוצרים סל'!Q36-1</f>
        <v>6.6000000000000059E-2</v>
      </c>
      <c r="O36" s="28">
        <f>'טבלה מסכמת מוצרים סל'!$U36/'טבלה מסכמת מוצרים סל'!R36-1</f>
        <v>6.6000000000000059E-2</v>
      </c>
      <c r="P36" s="28">
        <f>'טבלה מסכמת מוצרים סל'!$U36/'טבלה מסכמת מוצרים סל'!S36-1</f>
        <v>6.6000000000000059E-2</v>
      </c>
      <c r="R36" s="28">
        <f>'טבלה מסכמת מוצרים סל'!$AA36/'טבלה מסכמת מוצרים סל'!W36-1</f>
        <v>0.18444444444444441</v>
      </c>
      <c r="S36" s="28">
        <f>'טבלה מסכמת מוצרים סל'!$AA36/'טבלה מסכמת מוצרים סל'!X36-1</f>
        <v>0.18444444444444441</v>
      </c>
      <c r="T36" s="28">
        <f>'טבלה מסכמת מוצרים סל'!$AA36/'טבלה מסכמת מוצרים סל'!Y36-1</f>
        <v>0.18444444444444441</v>
      </c>
      <c r="U36" s="28">
        <f>'טבלה מסכמת מוצרים סל'!$AA36/'טבלה מסכמת מוצרים סל'!Z36-1</f>
        <v>0.18444444444444441</v>
      </c>
      <c r="W36" s="28">
        <f>'טבלה מסכמת מוצרים סל'!$AG36/'טבלה מסכמת מוצרים סל'!AC36-1</f>
        <v>1.4530372711115236E-2</v>
      </c>
      <c r="X36" s="28">
        <f>'טבלה מסכמת מוצרים סל'!$AG36/'טבלה מסכמת מוצרים סל'!AD36-1</f>
        <v>6.1980974780704745E-2</v>
      </c>
      <c r="Y36" s="28">
        <f>'טבלה מסכמת מוצרים סל'!$AG36/'טבלה מסכמת מוצרים סל'!AE36-1</f>
        <v>5.2021520187279791E-3</v>
      </c>
      <c r="Z36" s="28">
        <f>'טבלה מסכמת מוצרים סל'!$AG36/'טבלה מסכמת מוצרים סל'!AF36-1</f>
        <v>5.0310246520224311E-3</v>
      </c>
      <c r="AB36" s="28">
        <f>'טבלה מסכמת מוצרים סל'!$AM36/'טבלה מסכמת מוצרים סל'!AI36-1</f>
        <v>0.19630925867006677</v>
      </c>
      <c r="AC36" s="28">
        <f>'טבלה מסכמת מוצרים סל'!$AM36/'טבלה מסכמת מוצרים סל'!AJ36-1</f>
        <v>0.19630925867006677</v>
      </c>
      <c r="AD36" s="28">
        <f>'טבלה מסכמת מוצרים סל'!$AM36/'טבלה מסכמת מוצרים סל'!AK36-1</f>
        <v>0.19630925867006677</v>
      </c>
      <c r="AE36" s="28">
        <f>'טבלה מסכמת מוצרים סל'!$AM36/'טבלה מסכמת מוצרים סל'!AL36-1</f>
        <v>0.19630925867006677</v>
      </c>
      <c r="AG36" s="28">
        <f>'טבלה מסכמת מוצרים סל'!$AS36/'טבלה מסכמת מוצרים סל'!AO36-1</f>
        <v>4.1095890410958846E-2</v>
      </c>
      <c r="AH36" s="28">
        <f>'טבלה מסכמת מוצרים סל'!$AS36/'טבלה מסכמת מוצרים סל'!AP36-1</f>
        <v>0.18222222222222229</v>
      </c>
      <c r="AI36" s="28">
        <f>'טבלה מסכמת מוצרים סל'!$AS36/'טבלה מסכמת מוצרים סל'!AQ36-1</f>
        <v>0.18222222222222229</v>
      </c>
      <c r="AJ36" s="28">
        <f>'טבלה מסכמת מוצרים סל'!$AS36/'טבלה מסכמת מוצרים סל'!AR36-1</f>
        <v>0.18222222222222229</v>
      </c>
    </row>
    <row r="37" spans="1:36" x14ac:dyDescent="0.3">
      <c r="A37" s="27" t="s">
        <v>40</v>
      </c>
      <c r="B37" s="24">
        <v>7290005838002</v>
      </c>
      <c r="C37" s="28">
        <f>'טבלה מסכמת מוצרים סל'!$G37/'טבלה מסכמת מוצרים סל'!C37-1</f>
        <v>0</v>
      </c>
      <c r="D37" s="28">
        <f>'טבלה מסכמת מוצרים סל'!$G37/'טבלה מסכמת מוצרים סל'!D37-1</f>
        <v>0</v>
      </c>
      <c r="E37" s="28">
        <f>'טבלה מסכמת מוצרים סל'!$G37/'טבלה מסכמת מוצרים סל'!E37-1</f>
        <v>0</v>
      </c>
      <c r="F37" s="28">
        <f>'טבלה מסכמת מוצרים סל'!$G37/'טבלה מסכמת מוצרים סל'!F37-1</f>
        <v>0</v>
      </c>
      <c r="G37" s="31"/>
      <c r="H37" s="28">
        <f>'טבלה מסכמת מוצרים סל'!$N37/'טבלה מסכמת מוצרים סל'!I37-1</f>
        <v>0</v>
      </c>
      <c r="I37" s="28">
        <f>'טבלה מסכמת מוצרים סל'!$N37/'טבלה מסכמת מוצרים סל'!J37-1</f>
        <v>0</v>
      </c>
      <c r="J37" s="28">
        <f>'טבלה מסכמת מוצרים סל'!$N37/'טבלה מסכמת מוצרים סל'!K37-1</f>
        <v>0</v>
      </c>
      <c r="K37" s="28">
        <f>'טבלה מסכמת מוצרים סל'!$N37/'טבלה מסכמת מוצרים סל'!L37-1</f>
        <v>0</v>
      </c>
      <c r="M37" s="28">
        <f>'טבלה מסכמת מוצרים סל'!$U37/'טבלה מסכמת מוצרים סל'!P37-1</f>
        <v>0</v>
      </c>
      <c r="N37" s="28">
        <f>'טבלה מסכמת מוצרים סל'!$U37/'טבלה מסכמת מוצרים סל'!Q37-1</f>
        <v>0</v>
      </c>
      <c r="O37" s="28">
        <f>'טבלה מסכמת מוצרים סל'!$U37/'טבלה מסכמת מוצרים סל'!R37-1</f>
        <v>0</v>
      </c>
      <c r="P37" s="28">
        <f>'טבלה מסכמת מוצרים סל'!$U37/'טבלה מסכמת מוצרים סל'!S37-1</f>
        <v>0</v>
      </c>
      <c r="R37" s="28">
        <f>'טבלה מסכמת מוצרים סל'!$AA37/'טבלה מסכמת מוצרים סל'!W37-1</f>
        <v>0</v>
      </c>
      <c r="S37" s="28">
        <f>'טבלה מסכמת מוצרים סל'!$AA37/'טבלה מסכמת מוצרים סל'!X37-1</f>
        <v>0</v>
      </c>
      <c r="T37" s="28">
        <f>'טבלה מסכמת מוצרים סל'!$AA37/'טבלה מסכמת מוצרים סל'!Y37-1</f>
        <v>0</v>
      </c>
      <c r="U37" s="28">
        <f>'טבלה מסכמת מוצרים סל'!$AA37/'טבלה מסכמת מוצרים סל'!Z37-1</f>
        <v>0</v>
      </c>
      <c r="W37" s="28">
        <f>'טבלה מסכמת מוצרים סל'!$AG37/'טבלה מסכמת מוצרים סל'!AC37-1</f>
        <v>0</v>
      </c>
      <c r="X37" s="28">
        <f>'טבלה מסכמת מוצרים סל'!$AG37/'טבלה מסכמת מוצרים סל'!AD37-1</f>
        <v>7.40740740741197E-3</v>
      </c>
      <c r="Y37" s="28">
        <f>'טבלה מסכמת מוצרים סל'!$AG37/'טבלה מסכמת מוצרים סל'!AE37-1</f>
        <v>0</v>
      </c>
      <c r="Z37" s="28">
        <f>'טבלה מסכמת מוצרים סל'!$AG37/'טבלה מסכמת מוצרים סל'!AF37-1</f>
        <v>0</v>
      </c>
      <c r="AB37" s="28">
        <f>'טבלה מסכמת מוצרים סל'!$AM37/'טבלה מסכמת מוצרים סל'!AI37-1</f>
        <v>0</v>
      </c>
      <c r="AC37" s="28">
        <f>'טבלה מסכמת מוצרים סל'!$AM37/'טבלה מסכמת מוצרים סל'!AJ37-1</f>
        <v>0</v>
      </c>
      <c r="AD37" s="28">
        <f>'טבלה מסכמת מוצרים סל'!$AM37/'טבלה מסכמת מוצרים סל'!AK37-1</f>
        <v>0</v>
      </c>
      <c r="AE37" s="28">
        <f>'טבלה מסכמת מוצרים סל'!$AM37/'טבלה מסכמת מוצרים סל'!AL37-1</f>
        <v>0</v>
      </c>
      <c r="AG37" s="28">
        <f>'טבלה מסכמת מוצרים סל'!$AS37/'טבלה מסכמת מוצרים סל'!AO37-1</f>
        <v>1.8394544203223617E-2</v>
      </c>
      <c r="AH37" s="28">
        <f>'טבלה מסכמת מוצרים סל'!$AS37/'טבלה מסכמת מוצרים סל'!AP37-1</f>
        <v>1.8394544203223617E-2</v>
      </c>
      <c r="AI37" s="28">
        <f>'טבלה מסכמת מוצרים סל'!$AS37/'טבלה מסכמת מוצרים סל'!AQ37-1</f>
        <v>1.8394544203223617E-2</v>
      </c>
      <c r="AJ37" s="28">
        <f>'טבלה מסכמת מוצרים סל'!$AS37/'טבלה מסכמת מוצרים סל'!AR37-1</f>
        <v>1.8394544203223617E-2</v>
      </c>
    </row>
    <row r="38" spans="1:36" x14ac:dyDescent="0.3">
      <c r="A38" s="27" t="s">
        <v>41</v>
      </c>
      <c r="B38" s="24">
        <v>72940761</v>
      </c>
      <c r="C38" s="28">
        <f>'טבלה מסכמת מוצרים סל'!$G38/'טבלה מסכמת מוצרים סל'!C38-1</f>
        <v>0</v>
      </c>
      <c r="D38" s="28">
        <f>'טבלה מסכמת מוצרים סל'!$G38/'טבלה מסכמת מוצרים סל'!D38-1</f>
        <v>0</v>
      </c>
      <c r="E38" s="28">
        <f>'טבלה מסכמת מוצרים סל'!$G38/'טבלה מסכמת מוצרים סל'!E38-1</f>
        <v>0</v>
      </c>
      <c r="F38" s="28">
        <f>'טבלה מסכמת מוצרים סל'!$G38/'טבלה מסכמת מוצרים סל'!F38-1</f>
        <v>0</v>
      </c>
      <c r="G38" s="31"/>
      <c r="H38" s="28">
        <f>'טבלה מסכמת מוצרים סל'!$N38/'טבלה מסכמת מוצרים סל'!I38-1</f>
        <v>0</v>
      </c>
      <c r="I38" s="28">
        <f>'טבלה מסכמת מוצרים סל'!$N38/'טבלה מסכמת מוצרים סל'!J38-1</f>
        <v>0</v>
      </c>
      <c r="J38" s="28">
        <f>'טבלה מסכמת מוצרים סל'!$N38/'טבלה מסכמת מוצרים סל'!K38-1</f>
        <v>0</v>
      </c>
      <c r="K38" s="28">
        <f>'טבלה מסכמת מוצרים סל'!$N38/'טבלה מסכמת מוצרים סל'!L38-1</f>
        <v>0</v>
      </c>
      <c r="M38" s="28">
        <f>'טבלה מסכמת מוצרים סל'!$U38/'טבלה מסכמת מוצרים סל'!P38-1</f>
        <v>-3.225806451612967E-3</v>
      </c>
      <c r="N38" s="28">
        <f>'טבלה מסכמת מוצרים סל'!$U38/'טבלה מסכמת מוצרים סל'!Q38-1</f>
        <v>-3.225806451612967E-3</v>
      </c>
      <c r="O38" s="28">
        <f>'טבלה מסכמת מוצרים סל'!$U38/'טבלה מסכמת מוצרים סל'!R38-1</f>
        <v>0</v>
      </c>
      <c r="P38" s="28">
        <f>'טבלה מסכמת מוצרים סל'!$U38/'טבלה מסכמת מוצרים סל'!S38-1</f>
        <v>-3.225806451612967E-3</v>
      </c>
      <c r="R38" s="28">
        <f>'טבלה מסכמת מוצרים סל'!$AA38/'טבלה מסכמת מוצרים סל'!W38-1</f>
        <v>0</v>
      </c>
      <c r="S38" s="28">
        <f>'טבלה מסכמת מוצרים סל'!$AA38/'טבלה מסכמת מוצרים סל'!X38-1</f>
        <v>0</v>
      </c>
      <c r="T38" s="28">
        <f>'טבלה מסכמת מוצרים סל'!$AA38/'טבלה מסכמת מוצרים סל'!Y38-1</f>
        <v>0</v>
      </c>
      <c r="U38" s="28">
        <f>'טבלה מסכמת מוצרים סל'!$AA38/'טבלה מסכמת מוצרים סל'!Z38-1</f>
        <v>0</v>
      </c>
      <c r="W38" s="28">
        <f>'טבלה מסכמת מוצרים סל'!$AG38/'טבלה מסכמת מוצרים סל'!AC38-1</f>
        <v>-6.5789473684210176E-3</v>
      </c>
      <c r="X38" s="28">
        <f>'טבלה מסכמת מוצרים סל'!$AG38/'טבלה מסכמת מוצרים סל'!AD38-1</f>
        <v>4.1562759767248547E-3</v>
      </c>
      <c r="Y38" s="28">
        <f>'טבלה מסכמת מוצרים סל'!$AG38/'טבלה מסכמת מוצרים סל'!AE38-1</f>
        <v>0</v>
      </c>
      <c r="Z38" s="28">
        <f>'טבלה מסכמת מוצרים סל'!$AG38/'טבלה מסכמת מוצרים סל'!AF38-1</f>
        <v>0</v>
      </c>
      <c r="AB38" s="28">
        <f>'טבלה מסכמת מוצרים סל'!$AM38/'טבלה מסכמת מוצרים סל'!AI38-1</f>
        <v>0</v>
      </c>
      <c r="AC38" s="28">
        <f>'טבלה מסכמת מוצרים סל'!$AM38/'טבלה מסכמת מוצרים סל'!AJ38-1</f>
        <v>0</v>
      </c>
      <c r="AD38" s="28">
        <f>'טבלה מסכמת מוצרים סל'!$AM38/'טבלה מסכמת מוצרים סל'!AK38-1</f>
        <v>0</v>
      </c>
      <c r="AE38" s="28">
        <f>'טבלה מסכמת מוצרים סל'!$AM38/'טבלה מסכמת מוצרים סל'!AL38-1</f>
        <v>0</v>
      </c>
      <c r="AG38" s="28">
        <f>'טבלה מסכמת מוצרים סל'!$AS38/'טבלה מסכמת מוצרים סל'!AO38-1</f>
        <v>0</v>
      </c>
      <c r="AH38" s="28">
        <f>'טבלה מסכמת מוצרים סל'!$AS38/'טבלה מסכמת מוצרים סל'!AP38-1</f>
        <v>0</v>
      </c>
      <c r="AI38" s="28">
        <f>'טבלה מסכמת מוצרים סל'!$AS38/'טבלה מסכמת מוצרים סל'!AQ38-1</f>
        <v>0</v>
      </c>
      <c r="AJ38" s="28">
        <f>'טבלה מסכמת מוצרים סל'!$AS38/'טבלה מסכמת מוצרים סל'!AR38-1</f>
        <v>0</v>
      </c>
    </row>
    <row r="39" spans="1:36" x14ac:dyDescent="0.3">
      <c r="A39" s="27" t="s">
        <v>42</v>
      </c>
      <c r="B39" s="24">
        <v>7290000066318</v>
      </c>
      <c r="C39" s="28">
        <f>'טבלה מסכמת מוצרים סל'!$G39/'טבלה מסכמת מוצרים סל'!C39-1</f>
        <v>0</v>
      </c>
      <c r="D39" s="28">
        <f>'טבלה מסכמת מוצרים סל'!$G39/'טבלה מסכמת מוצרים סל'!D39-1</f>
        <v>0</v>
      </c>
      <c r="E39" s="28">
        <f>'טבלה מסכמת מוצרים סל'!$G39/'טבלה מסכמת מוצרים סל'!E39-1</f>
        <v>0</v>
      </c>
      <c r="F39" s="28">
        <f>'טבלה מסכמת מוצרים סל'!$G39/'טבלה מסכמת מוצרים סל'!F39-1</f>
        <v>0</v>
      </c>
      <c r="G39" s="31"/>
      <c r="H39" s="28">
        <f>'טבלה מסכמת מוצרים סל'!$N39/'טבלה מסכמת מוצרים סל'!I39-1</f>
        <v>-7.6212471131639759E-2</v>
      </c>
      <c r="I39" s="28">
        <f>'טבלה מסכמת מוצרים סל'!$N39/'טבלה מסכמת מוצרים סל'!J39-1</f>
        <v>-7.6212471131639759E-2</v>
      </c>
      <c r="J39" s="28">
        <f>'טבלה מסכמת מוצרים סל'!$N39/'טבלה מסכמת מוצרים סל'!K39-1</f>
        <v>-7.6212471131639759E-2</v>
      </c>
      <c r="K39" s="28">
        <f>'טבלה מסכמת מוצרים סל'!$N39/'טבלה מסכמת מוצרים סל'!L39-1</f>
        <v>-7.6212471131639759E-2</v>
      </c>
      <c r="M39" s="28">
        <f>'טבלה מסכמת מוצרים סל'!$U39/'טבלה מסכמת מוצרים סל'!P39-1</f>
        <v>8.1081081081081141E-2</v>
      </c>
      <c r="N39" s="28">
        <f>'טבלה מסכמת מוצרים סל'!$U39/'טבלה מסכמת מוצרים סל'!Q39-1</f>
        <v>8.1081081081081141E-2</v>
      </c>
      <c r="O39" s="28">
        <f>'טבלה מסכמת מוצרים סל'!$U39/'טבלה מסכמת מוצרים סל'!R39-1</f>
        <v>-3.9999999999999925E-2</v>
      </c>
      <c r="P39" s="28">
        <f>'טבלה מסכמת מוצרים סל'!$U39/'טבלה מסכמת מוצרים סל'!S39-1</f>
        <v>-3.9999999999999925E-2</v>
      </c>
      <c r="R39" s="28">
        <f>'טבלה מסכמת מוצרים סל'!$AA39/'טבלה מסכמת מוצרים סל'!W39-1</f>
        <v>0</v>
      </c>
      <c r="S39" s="28">
        <f>'טבלה מסכמת מוצרים סל'!$AA39/'טבלה מסכמת מוצרים סל'!X39-1</f>
        <v>0</v>
      </c>
      <c r="T39" s="28">
        <f>'טבלה מסכמת מוצרים סל'!$AA39/'טבלה מסכמת מוצרים סל'!Y39-1</f>
        <v>0</v>
      </c>
      <c r="U39" s="28">
        <f>'טבלה מסכמת מוצרים סל'!$AA39/'טבלה מסכמת מוצרים סל'!Z39-1</f>
        <v>0</v>
      </c>
      <c r="W39" s="28">
        <f>'טבלה מסכמת מוצרים סל'!$AG39/'טבלה מסכמת מוצרים סל'!AC39-1</f>
        <v>7.253285809758192E-2</v>
      </c>
      <c r="X39" s="28">
        <f>'טבלה מסכמת מוצרים סל'!$AG39/'טבלה מסכמת מוצרים סל'!AD39-1</f>
        <v>6.6167677930830893E-2</v>
      </c>
      <c r="Y39" s="28">
        <f>'טבלה מסכמת מוצרים סל'!$AG39/'טבלה מסכמת מוצרים סל'!AE39-1</f>
        <v>6.6167677930830893E-2</v>
      </c>
      <c r="Z39" s="28">
        <f>'טבלה מסכמת מוצרים סל'!$AG39/'טבלה מסכמת מוצרים סל'!AF39-1</f>
        <v>6.6167677930830893E-2</v>
      </c>
      <c r="AB39" s="28">
        <f>'טבלה מסכמת מוצרים סל'!$AM39/'טבלה מסכמת מוצרים סל'!AI39-1</f>
        <v>1.2012012012011963E-2</v>
      </c>
      <c r="AC39" s="28">
        <f>'טבלה מסכמת מוצרים סל'!$AM39/'טבלה מסכמת מוצרים סל'!AJ39-1</f>
        <v>0.23443223443223449</v>
      </c>
      <c r="AD39" s="28">
        <f>'טבלה מסכמת מוצרים סל'!$AM39/'טבלה מסכמת מוצרים סל'!AK39-1</f>
        <v>1.5060240963855609E-2</v>
      </c>
      <c r="AE39" s="28">
        <f>'טבלה מסכמת מוצרים סל'!$AM39/'טבלה מסכמת מוצרים סל'!AL39-1</f>
        <v>1.5060240963855609E-2</v>
      </c>
      <c r="AG39" s="28">
        <f>'טבלה מסכמת מוצרים סל'!$AS39/'טבלה מסכמת מוצרים סל'!AO39-1</f>
        <v>-2.8653295128940881E-3</v>
      </c>
      <c r="AH39" s="28">
        <f>'טבלה מסכמת מוצרים סל'!$AS39/'טבלה מסכמת מוצרים סל'!AP39-1</f>
        <v>0</v>
      </c>
      <c r="AI39" s="28">
        <f>'טבלה מסכמת מוצרים סל'!$AS39/'טבלה מסכמת מוצרים סל'!AQ39-1</f>
        <v>-2.8653295128940881E-3</v>
      </c>
      <c r="AJ39" s="28">
        <f>'טבלה מסכמת מוצרים סל'!$AS39/'טבלה מסכמת מוצרים סל'!AR39-1</f>
        <v>-2.8653295128940881E-3</v>
      </c>
    </row>
    <row r="40" spans="1:36" x14ac:dyDescent="0.3">
      <c r="A40" s="27" t="s">
        <v>43</v>
      </c>
      <c r="B40" s="24">
        <v>7290100850916</v>
      </c>
      <c r="C40" s="28">
        <f>'טבלה מסכמת מוצרים סל'!$G40/'טבלה מסכמת מוצרים סל'!C40-1</f>
        <v>0</v>
      </c>
      <c r="D40" s="28">
        <f>'טבלה מסכמת מוצרים סל'!$G40/'טבלה מסכמת מוצרים סל'!D40-1</f>
        <v>0</v>
      </c>
      <c r="E40" s="28">
        <f>'טבלה מסכמת מוצרים סל'!$G40/'טבלה מסכמת מוצרים סל'!E40-1</f>
        <v>0</v>
      </c>
      <c r="F40" s="28">
        <f>'טבלה מסכמת מוצרים סל'!$G40/'טבלה מסכמת מוצרים סל'!F40-1</f>
        <v>0</v>
      </c>
      <c r="G40" s="31"/>
      <c r="H40" s="28">
        <f>'טבלה מסכמת מוצרים סל'!$N40/'טבלה מסכמת מוצרים סל'!I40-1</f>
        <v>0.31428571428571428</v>
      </c>
      <c r="I40" s="28">
        <f>'טבלה מסכמת מוצרים סל'!$N40/'טבלה מסכמת מוצרים סל'!J40-1</f>
        <v>0.31428571428571428</v>
      </c>
      <c r="J40" s="28">
        <f>'טבלה מסכמת מוצרים סל'!$N40/'טבלה מסכמת מוצרים סל'!K40-1</f>
        <v>0.31428571428571428</v>
      </c>
      <c r="K40" s="28">
        <f>'טבלה מסכמת מוצרים סל'!$N40/'טבלה מסכמת מוצרים סל'!L40-1</f>
        <v>0.31428571428571428</v>
      </c>
      <c r="M40" s="28">
        <f>'טבלה מסכמת מוצרים סל'!$U40/'טבלה מסכמת מוצרים סל'!P40-1</f>
        <v>0</v>
      </c>
      <c r="N40" s="28">
        <f>'טבלה מסכמת מוצרים סל'!$U40/'טבלה מסכמת מוצרים סל'!Q40-1</f>
        <v>0</v>
      </c>
      <c r="O40" s="28">
        <f>'טבלה מסכמת מוצרים סל'!$U40/'טבלה מסכמת מוצרים סל'!R40-1</f>
        <v>0</v>
      </c>
      <c r="P40" s="28">
        <f>'טבלה מסכמת מוצרים סל'!$U40/'טבלה מסכמת מוצרים סל'!S40-1</f>
        <v>0</v>
      </c>
      <c r="R40" s="28">
        <f>'טבלה מסכמת מוצרים סל'!$AA40/'טבלה מסכמת מוצרים סל'!W40-1</f>
        <v>6.6666666666666652E-2</v>
      </c>
      <c r="S40" s="28">
        <f>'טבלה מסכמת מוצרים סל'!$AA40/'טבלה מסכמת מוצרים סל'!X40-1</f>
        <v>6.6666666666666652E-2</v>
      </c>
      <c r="T40" s="28">
        <f>'טבלה מסכמת מוצרים סל'!$AA40/'טבלה מסכמת מוצרים סל'!Y40-1</f>
        <v>0.11888111888111896</v>
      </c>
      <c r="U40" s="28">
        <f>'טבלה מסכמת מוצרים סל'!$AA40/'טבלה מסכמת מוצרים סל'!Z40-1</f>
        <v>0.11888111888111896</v>
      </c>
      <c r="W40" s="28">
        <f>'טבלה מסכמת מוצרים סל'!$AG40/'טבלה מסכמת מוצרים סל'!AC40-1</f>
        <v>3.0844155844155674E-2</v>
      </c>
      <c r="X40" s="28">
        <f>'טבלה מסכמת מוצרים סל'!$AG40/'טבלה מסכמת מוצרים סל'!AD40-1</f>
        <v>2.7508090614886793E-2</v>
      </c>
      <c r="Y40" s="28">
        <f>'טבלה מסכמת מוצרים סל'!$AG40/'טבלה מסכמת מוצרים סל'!AE40-1</f>
        <v>2.0900321543408262E-2</v>
      </c>
      <c r="Z40" s="28">
        <f>'טבלה מסכמת מוצרים סל'!$AG40/'טבלה מסכמת מוצרים סל'!AF40-1</f>
        <v>2.0900321543408262E-2</v>
      </c>
      <c r="AB40" s="28">
        <f>'טבלה מסכמת מוצרים סל'!$AM40/'טבלה מסכמת מוצרים סל'!AI40-1</f>
        <v>6.643356643356646E-2</v>
      </c>
      <c r="AC40" s="28">
        <f>'טבלה מסכמת מוצרים סל'!$AM40/'טבלה מסכמת מוצרים סל'!AJ40-1</f>
        <v>0.11721611721611724</v>
      </c>
      <c r="AD40" s="28">
        <f>'טבלה מסכמת מוצרים סל'!$AM40/'טבלה מסכמת מוצרים סל'!AK40-1</f>
        <v>0.10909090909090913</v>
      </c>
      <c r="AE40" s="28">
        <f>'טבלה מסכמת מוצרים סל'!$AM40/'טבלה מסכמת מוצרים סל'!AL40-1</f>
        <v>0.10909090909090913</v>
      </c>
      <c r="AG40" s="28">
        <f>'טבלה מסכמת מוצרים סל'!$AS40/'טבלה מסכמת מוצרים סל'!AO40-1</f>
        <v>3.0000000000000027E-2</v>
      </c>
      <c r="AH40" s="28">
        <f>'טבלה מסכמת מוצרים סל'!$AS40/'טבלה מסכמת מוצרים סל'!AP40-1</f>
        <v>3.0000000000000027E-2</v>
      </c>
      <c r="AI40" s="28">
        <f>'טבלה מסכמת מוצרים סל'!$AS40/'טבלה מסכמת מוצרים סל'!AQ40-1</f>
        <v>2.3178807947019875E-2</v>
      </c>
      <c r="AJ40" s="28">
        <f>'טבלה מסכמת מוצרים סל'!$AS40/'טבלה מסכמת מוצרים סל'!AR40-1</f>
        <v>2.3178807947019875E-2</v>
      </c>
    </row>
    <row r="41" spans="1:36" x14ac:dyDescent="0.3">
      <c r="A41" s="27" t="s">
        <v>44</v>
      </c>
      <c r="B41" s="24">
        <v>7290000066141</v>
      </c>
      <c r="C41" s="28">
        <f>'טבלה מסכמת מוצרים סל'!$G41/'טבלה מסכמת מוצרים סל'!C41-1</f>
        <v>0</v>
      </c>
      <c r="D41" s="28">
        <f>'טבלה מסכמת מוצרים סל'!$G41/'טבלה מסכמת מוצרים סל'!D41-1</f>
        <v>0</v>
      </c>
      <c r="E41" s="28">
        <f>'טבלה מסכמת מוצרים סל'!$G41/'טבלה מסכמת מוצרים סל'!E41-1</f>
        <v>0</v>
      </c>
      <c r="F41" s="28">
        <f>'טבלה מסכמת מוצרים סל'!$G41/'טבלה מסכמת מוצרים סל'!F41-1</f>
        <v>0</v>
      </c>
      <c r="G41" s="31"/>
      <c r="H41" s="28">
        <f>'טבלה מסכמת מוצרים סל'!$N41/'טבלה מסכמת מוצרים סל'!I41-1</f>
        <v>-0.14346895074946464</v>
      </c>
      <c r="I41" s="28">
        <f>'טבלה מסכמת מוצרים סל'!$N41/'טבלה מסכמת מוצרים סל'!J41-1</f>
        <v>-0.14346895074946464</v>
      </c>
      <c r="J41" s="28">
        <f>'טבלה מסכמת מוצרים סל'!$N41/'טבלה מסכמת מוצרים סל'!K41-1</f>
        <v>-0.14346895074946464</v>
      </c>
      <c r="K41" s="28">
        <f>'טבלה מסכמת מוצרים סל'!$N41/'טבלה מסכמת מוצרים סל'!L41-1</f>
        <v>-0.14346895074946464</v>
      </c>
      <c r="M41" s="28">
        <f>'טבלה מסכמת מוצרים סל'!$U41/'טבלה מסכמת מוצרים סל'!P41-1</f>
        <v>8.1081081081081141E-2</v>
      </c>
      <c r="N41" s="28">
        <f>'טבלה מסכמת מוצרים סל'!$U41/'טבלה מסכמת מוצרים סל'!Q41-1</f>
        <v>8.1081081081081141E-2</v>
      </c>
      <c r="O41" s="28">
        <f>'טבלה מסכמת מוצרים סל'!$U41/'טבלה מסכמת מוצרים סל'!R41-1</f>
        <v>-3.9999999999999925E-2</v>
      </c>
      <c r="P41" s="28">
        <f>'טבלה מסכמת מוצרים סל'!$U41/'טבלה מסכמת מוצרים סל'!S41-1</f>
        <v>-3.9999999999999925E-2</v>
      </c>
      <c r="R41" s="28">
        <f>'טבלה מסכמת מוצרים סל'!$AA41/'טבלה מסכמת מוצרים סל'!W41-1</f>
        <v>0</v>
      </c>
      <c r="S41" s="28">
        <f>'טבלה מסכמת מוצרים סל'!$AA41/'טבלה מסכמת מוצרים סל'!X41-1</f>
        <v>0</v>
      </c>
      <c r="T41" s="28">
        <f>'טבלה מסכמת מוצרים סל'!$AA41/'טבלה מסכמת מוצרים סל'!Y41-1</f>
        <v>0</v>
      </c>
      <c r="U41" s="28">
        <f>'טבלה מסכמת מוצרים סל'!$AA41/'טבלה מסכמת מוצרים סל'!Z41-1</f>
        <v>0</v>
      </c>
      <c r="W41" s="28">
        <f>'טבלה מסכמת מוצרים סל'!$AG41/'טבלה מסכמת מוצרים סל'!AC41-1</f>
        <v>7.5071073205386973E-2</v>
      </c>
      <c r="X41" s="28">
        <f>'טבלה מסכמת מוצרים סל'!$AG41/'טבלה מסכמת מוצרים סל'!AD41-1</f>
        <v>7.5071073205386973E-2</v>
      </c>
      <c r="Y41" s="28">
        <f>'טבלה מסכמת מוצרים סל'!$AG41/'טבלה מסכמת מוצרים סל'!AE41-1</f>
        <v>7.1880951326439124E-2</v>
      </c>
      <c r="Z41" s="28">
        <f>'טבלה מסכמת מוצרים סל'!$AG41/'טבלה מסכמת מוצרים סל'!AF41-1</f>
        <v>7.1880951326439124E-2</v>
      </c>
      <c r="AB41" s="28">
        <f>'טבלה מסכמת מוצרים סל'!$AM41/'טבלה מסכמת מוצרים סל'!AI41-1</f>
        <v>1.2012012012011963E-2</v>
      </c>
      <c r="AC41" s="28">
        <f>'טבלה מסכמת מוצרים סל'!$AM41/'טבלה מסכמת מוצרים סל'!AJ41-1</f>
        <v>1.5060240963855609E-2</v>
      </c>
      <c r="AD41" s="28">
        <f>'טבלה מסכמת מוצרים סל'!$AM41/'טבלה מסכמת מוצרים סל'!AK41-1</f>
        <v>1.5060240963855609E-2</v>
      </c>
      <c r="AE41" s="28">
        <f>'טבלה מסכמת מוצרים סל'!$AM41/'טבלה מסכמת מוצרים סל'!AL41-1</f>
        <v>1.5060240963855609E-2</v>
      </c>
      <c r="AG41" s="28">
        <f>'טבלה מסכמת מוצרים סל'!$AS41/'טבלה מסכמת מוצרים סל'!AO41-1</f>
        <v>0</v>
      </c>
      <c r="AH41" s="28">
        <f>'טבלה מסכמת מוצרים סל'!$AS41/'טבלה מסכמת מוצרים סל'!AP41-1</f>
        <v>0</v>
      </c>
      <c r="AI41" s="28">
        <f>'טבלה מסכמת מוצרים סל'!$AS41/'טבלה מסכמת מוצרים סל'!AQ41-1</f>
        <v>0</v>
      </c>
      <c r="AJ41" s="28">
        <f>'טבלה מסכמת מוצרים סל'!$AS41/'טבלה מסכמת מוצרים סל'!AR41-1</f>
        <v>0</v>
      </c>
    </row>
    <row r="42" spans="1:36" x14ac:dyDescent="0.3">
      <c r="A42" s="27" t="s">
        <v>45</v>
      </c>
      <c r="B42" s="24">
        <v>7290008745239</v>
      </c>
      <c r="C42" s="28">
        <f>'טבלה מסכמת מוצרים סל'!$G42/'טבלה מסכמת מוצרים סל'!C42-1</f>
        <v>0.40000000000000013</v>
      </c>
      <c r="D42" s="28">
        <f>'טבלה מסכמת מוצרים סל'!$G42/'טבלה מסכמת מוצרים סל'!D42-1</f>
        <v>0.40000000000000013</v>
      </c>
      <c r="E42" s="28">
        <f>'טבלה מסכמת מוצרים סל'!$G42/'טבלה מסכמת מוצרים סל'!E42-1</f>
        <v>0.40000000000000013</v>
      </c>
      <c r="F42" s="28">
        <f>'טבלה מסכמת מוצרים סל'!$G42/'טבלה מסכמת מוצרים סל'!F42-1</f>
        <v>0.40000000000000013</v>
      </c>
      <c r="G42" s="31"/>
      <c r="H42" s="28">
        <f>'טבלה מסכמת מוצרים סל'!$N42/'טבלה מסכמת מוצרים סל'!I42-1</f>
        <v>0.34285714285714297</v>
      </c>
      <c r="I42" s="28">
        <f>'טבלה מסכמת מוצרים סל'!$N42/'טבלה מסכמת מוצרים סל'!J42-1</f>
        <v>0.34285714285714297</v>
      </c>
      <c r="J42" s="28">
        <f>'טבלה מסכמת מוצרים סל'!$N42/'טבלה מסכמת מוצרים סל'!K42-1</f>
        <v>0.34285714285714297</v>
      </c>
      <c r="K42" s="28">
        <f>'טבלה מסכמת מוצרים סל'!$N42/'טבלה מסכמת מוצרים סל'!L42-1</f>
        <v>0.34285714285714297</v>
      </c>
      <c r="M42" s="28">
        <f>'טבלה מסכמת מוצרים סל'!$U42/'טבלה מסכמת מוצרים סל'!P42-1</f>
        <v>0.29129129129129128</v>
      </c>
      <c r="N42" s="28">
        <f>'טבלה מסכמת מוצרים סל'!$U42/'טבלה מסכמת מוצרים סל'!Q42-1</f>
        <v>0.29129129129129128</v>
      </c>
      <c r="O42" s="28">
        <f>'טבלה מסכמת מוצרים סל'!$U42/'טבלה מסכמת מוצרים סל'!R42-1</f>
        <v>0.29129129129129128</v>
      </c>
      <c r="P42" s="28">
        <f>'טבלה מסכמת מוצרים סל'!$U42/'טבלה מסכמת מוצרים סל'!S42-1</f>
        <v>0.29129129129129128</v>
      </c>
      <c r="R42" s="28">
        <f>'טבלה מסכמת מוצרים סל'!$AA42/'טבלה מסכמת מוצרים סל'!W42-1</f>
        <v>0.30000000000000004</v>
      </c>
      <c r="S42" s="28">
        <f>'טבלה מסכמת מוצרים סל'!$AA42/'טבלה מסכמת מוצרים סל'!X42-1</f>
        <v>0.1711711711711712</v>
      </c>
      <c r="T42" s="28">
        <f>'טבלה מסכמת מוצרים סל'!$AA42/'טבלה מסכמת מוצרים סל'!Y42-1</f>
        <v>0.36363636363636376</v>
      </c>
      <c r="U42" s="28">
        <f>'טבלה מסכמת מוצרים סל'!$AA42/'טבלה מסכמת מוצרים סל'!Z42-1</f>
        <v>0.36363636363636376</v>
      </c>
      <c r="W42" s="28">
        <f>'טבלה מסכמת מוצרים סל'!$AG42/'טבלה מסכמת מוצרים סל'!AC42-1</f>
        <v>0.40259740259740262</v>
      </c>
      <c r="X42" s="28">
        <f>'טבלה מסכמת מוצרים סל'!$AG42/'טבלה מסכמת מוצרים סל'!AD42-1</f>
        <v>0.38110014104371825</v>
      </c>
      <c r="Y42" s="28">
        <f>'טבלה מסכמת מוצרים סל'!$AG42/'טבלה מסכמת מוצרים סל'!AE42-1</f>
        <v>0.38906752411575574</v>
      </c>
      <c r="Z42" s="28">
        <f>'טבלה מסכמת מוצרים סל'!$AG42/'טבלה מסכמת מוצרים סל'!AF42-1</f>
        <v>0.38906752411575574</v>
      </c>
      <c r="AB42" s="28">
        <f>'טבלה מסכמת מוצרים סל'!$AM42/'טבלה מסכמת מוצרים סל'!AI42-1</f>
        <v>6.643356643356646E-2</v>
      </c>
      <c r="AC42" s="28">
        <f>'טבלה מסכמת מוצרים סל'!$AM42/'טבלה מסכמת מוצרים סל'!AJ42-1</f>
        <v>6.3728598604956055E-2</v>
      </c>
      <c r="AD42" s="28">
        <f>'טבלה מסכמת מוצרים סל'!$AM42/'טבלה מסכמת מוצרים סל'!AK42-1</f>
        <v>7.0175438596491224E-2</v>
      </c>
      <c r="AE42" s="28">
        <f>'טבלה מסכמת מוצרים סל'!$AM42/'טבלה מסכמת מוצרים סל'!AL42-1</f>
        <v>6.3728598604956055E-2</v>
      </c>
      <c r="AG42" s="28">
        <f>'טבלה מסכמת מוצרים סל'!$AS42/'טבלה מסכמת מוצרים סל'!AO42-1</f>
        <v>0.33666666666666667</v>
      </c>
      <c r="AH42" s="28">
        <f>'טבלה מסכמת מוצרים סל'!$AS42/'טבלה מסכמת מוצרים סל'!AP42-1</f>
        <v>0.33666666666666667</v>
      </c>
      <c r="AI42" s="28">
        <f>'טבלה מסכמת מוצרים סל'!$AS42/'טבלה מסכמת מוצרים סל'!AQ42-1</f>
        <v>0.33222591362126241</v>
      </c>
      <c r="AJ42" s="28">
        <f>'טבלה מסכמת מוצרים סל'!$AS42/'טבלה מסכמת מוצרים סל'!AR42-1</f>
        <v>0.33666666666666667</v>
      </c>
    </row>
    <row r="43" spans="1:36" x14ac:dyDescent="0.3">
      <c r="A43" s="27" t="s">
        <v>46</v>
      </c>
      <c r="B43" s="24">
        <v>7290005200786</v>
      </c>
      <c r="C43" s="28">
        <f>'טבלה מסכמת מוצרים סל'!$G43/'טבלה מסכמת מוצרים סל'!C43-1</f>
        <v>0.40000000000000013</v>
      </c>
      <c r="D43" s="28">
        <f>'טבלה מסכמת מוצרים סל'!$G43/'טבלה מסכמת מוצרים סל'!D43-1</f>
        <v>0.40000000000000013</v>
      </c>
      <c r="E43" s="28">
        <f>'טבלה מסכמת מוצרים סל'!$G43/'טבלה מסכמת מוצרים סל'!E43-1</f>
        <v>0.40000000000000013</v>
      </c>
      <c r="F43" s="28">
        <f>'טבלה מסכמת מוצרים סל'!$G43/'טבלה מסכמת מוצרים סל'!F43-1</f>
        <v>0.40000000000000013</v>
      </c>
      <c r="G43" s="31"/>
      <c r="H43" s="28">
        <f>'טבלה מסכמת מוצרים סל'!$N43/'טבלה מסכמת מוצרים סל'!I43-1</f>
        <v>0.34285714285714297</v>
      </c>
      <c r="I43" s="28">
        <f>'טבלה מסכמת מוצרים סל'!$N43/'טבלה מסכמת מוצרים סל'!J43-1</f>
        <v>0.34285714285714297</v>
      </c>
      <c r="J43" s="28">
        <f>'טבלה מסכמת מוצרים סל'!$N43/'טבלה מסכמת מוצרים סל'!K43-1</f>
        <v>0.34285714285714297</v>
      </c>
      <c r="K43" s="28">
        <f>'טבלה מסכמת מוצרים סל'!$N43/'טבלה מסכמת מוצרים סל'!L43-1</f>
        <v>0.34285714285714297</v>
      </c>
      <c r="M43" s="28">
        <f>'טבלה מסכמת מוצרים סל'!$U43/'טבלה מסכמת מוצרים סל'!P43-1</f>
        <v>0.29129129129129128</v>
      </c>
      <c r="N43" s="28">
        <f>'טבלה מסכמת מוצרים סל'!$U43/'טבלה מסכמת מוצרים סל'!Q43-1</f>
        <v>0.29129129129129128</v>
      </c>
      <c r="O43" s="28">
        <f>'טבלה מסכמת מוצרים סל'!$U43/'טבלה מסכמת מוצרים סל'!R43-1</f>
        <v>0.29129129129129128</v>
      </c>
      <c r="P43" s="28">
        <f>'טבלה מסכמת מוצרים סל'!$U43/'טבלה מסכמת מוצרים סל'!S43-1</f>
        <v>0.29129129129129128</v>
      </c>
      <c r="R43" s="28">
        <f>'טבלה מסכמת מוצרים סל'!$AA43/'טבלה מסכמת מוצרים סל'!W43-1</f>
        <v>0.30000000000000004</v>
      </c>
      <c r="S43" s="28">
        <f>'טבלה מסכמת מוצרים סל'!$AA43/'טבלה מסכמת מוצרים סל'!X43-1</f>
        <v>0.1711711711711712</v>
      </c>
      <c r="T43" s="28">
        <f>'טבלה מסכמת מוצרים סל'!$AA43/'טבלה מסכמת מוצרים סל'!Y43-1</f>
        <v>0.36363636363636376</v>
      </c>
      <c r="U43" s="28">
        <f>'טבלה מסכמת מוצרים סל'!$AA43/'טבלה מסכמת מוצרים סל'!Z43-1</f>
        <v>0.36363636363636376</v>
      </c>
      <c r="W43" s="28">
        <f>'טבלה מסכמת מוצרים סל'!$AG43/'טבלה מסכמת מוצרים סל'!AC43-1</f>
        <v>0.40129449838187714</v>
      </c>
      <c r="X43" s="28">
        <f>'טבלה מסכמת מוצרים סל'!$AG43/'טבלה מסכמת מוצרים סל'!AD43-1</f>
        <v>0.38861765269001625</v>
      </c>
      <c r="Y43" s="28">
        <f>'טבלה מסכמת מוצרים סל'!$AG43/'טבלה מסכמת מוצרים סל'!AE43-1</f>
        <v>0.39677419354838706</v>
      </c>
      <c r="Z43" s="28">
        <f>'טבלה מסכמת מוצרים סל'!$AG43/'טבלה מסכמת מוצרים סל'!AF43-1</f>
        <v>0.39228295819935699</v>
      </c>
      <c r="AB43" s="28">
        <f>'טבלה מסכמת מוצרים סל'!$AM43/'טבלה מסכמת מוצרים סל'!AI43-1</f>
        <v>6.643356643356646E-2</v>
      </c>
      <c r="AC43" s="28">
        <f>'טבלה מסכמת מוצרים סל'!$AM43/'טבלה מסכמת מוצרים סל'!AJ43-1</f>
        <v>6.3728598604956055E-2</v>
      </c>
      <c r="AD43" s="28">
        <f>'טבלה מסכמת מוצרים סל'!$AM43/'טבלה מסכמת מוצרים סל'!AK43-1</f>
        <v>7.0175438596491224E-2</v>
      </c>
      <c r="AE43" s="28">
        <f>'טבלה מסכמת מוצרים סל'!$AM43/'טבלה מסכמת מוצרים סל'!AL43-1</f>
        <v>7.0175438596491224E-2</v>
      </c>
      <c r="AG43" s="28">
        <f>'טבלה מסכמת מוצרים סל'!$AS43/'טבלה מסכמת מוצרים סל'!AO43-1</f>
        <v>0.33999999999999986</v>
      </c>
      <c r="AH43" s="28">
        <f>'טבלה מסכמת מוצרים סל'!$AS43/'טבלה מסכמת מוצרים סל'!AP43-1</f>
        <v>0.33999999999999986</v>
      </c>
      <c r="AI43" s="28">
        <f>'טבלה מסכמת מוצרים סל'!$AS43/'טבלה מסכמת מוצרים סל'!AQ43-1</f>
        <v>0.33554817275747495</v>
      </c>
      <c r="AJ43" s="28">
        <f>'טבלה מסכמת מוצרים סל'!$AS43/'טבלה מסכמת מוצרים סל'!AR43-1</f>
        <v>0.33554817275747495</v>
      </c>
    </row>
    <row r="44" spans="1:36" x14ac:dyDescent="0.3">
      <c r="A44" s="27" t="s">
        <v>47</v>
      </c>
      <c r="B44" s="24">
        <v>7290110115203</v>
      </c>
      <c r="C44" s="28">
        <f>'טבלה מסכמת מוצרים סל'!$G44/'טבלה מסכמת מוצרים סל'!C44-1</f>
        <v>0</v>
      </c>
      <c r="D44" s="28">
        <f>'טבלה מסכמת מוצרים סל'!$G44/'טבלה מסכמת מוצרים סל'!D44-1</f>
        <v>0</v>
      </c>
      <c r="E44" s="28">
        <f>'טבלה מסכמת מוצרים סל'!$G44/'טבלה מסכמת מוצרים סל'!E44-1</f>
        <v>0</v>
      </c>
      <c r="F44" s="28">
        <f>'טבלה מסכמת מוצרים סל'!$G44/'טבלה מסכמת מוצרים סל'!F44-1</f>
        <v>0</v>
      </c>
      <c r="G44" s="31"/>
      <c r="H44" s="28">
        <f>'טבלה מסכמת מוצרים סל'!$N44/'טבלה מסכמת מוצרים סל'!I44-1</f>
        <v>2.5641025641025772E-2</v>
      </c>
      <c r="I44" s="28">
        <f>'טבלה מסכמת מוצרים סל'!$N44/'טבלה מסכמת מוצרים סל'!J44-1</f>
        <v>0</v>
      </c>
      <c r="J44" s="28">
        <f>'טבלה מסכמת מוצרים סל'!$N44/'טבלה מסכמת מוצרים סל'!K44-1</f>
        <v>0</v>
      </c>
      <c r="K44" s="28">
        <f>'טבלה מסכמת מוצרים סל'!$N44/'טבלה מסכמת מוצרים סל'!L44-1</f>
        <v>0</v>
      </c>
      <c r="M44" s="28">
        <f>'טבלה מסכמת מוצרים סל'!$U44/'טבלה מסכמת מוצרים סל'!P44-1</f>
        <v>0</v>
      </c>
      <c r="N44" s="28">
        <f>'טבלה מסכמת מוצרים סל'!$U44/'טבלה מסכמת מוצרים סל'!Q44-1</f>
        <v>0</v>
      </c>
      <c r="O44" s="28">
        <f>'טבלה מסכמת מוצרים סל'!$U44/'טבלה מסכמת מוצרים סל'!R44-1</f>
        <v>0</v>
      </c>
      <c r="P44" s="28">
        <f>'טבלה מסכמת מוצרים סל'!$U44/'טבלה מסכמת מוצרים סל'!S44-1</f>
        <v>0</v>
      </c>
      <c r="R44" s="28">
        <f>'טבלה מסכמת מוצרים סל'!$AA44/'טבלה מסכמת מוצרים סל'!W44-1</f>
        <v>0</v>
      </c>
      <c r="S44" s="28">
        <f>'טבלה מסכמת מוצרים סל'!$AA44/'טבלה מסכמת מוצרים סל'!X44-1</f>
        <v>0</v>
      </c>
      <c r="T44" s="28">
        <f>'טבלה מסכמת מוצרים סל'!$AA44/'טבלה מסכמת מוצרים סל'!Y44-1</f>
        <v>0</v>
      </c>
      <c r="U44" s="28">
        <f>'טבלה מסכמת מוצרים סל'!$AA44/'טבלה מסכמת מוצרים סל'!Z44-1</f>
        <v>0</v>
      </c>
      <c r="W44" s="28">
        <f>'טבלה מסכמת מוצרים סל'!$AG44/'טבלה מסכמת מוצרים סל'!AC44-1</f>
        <v>8.6375051083877885E-3</v>
      </c>
      <c r="X44" s="28">
        <f>'טבלה מסכמת מוצרים סל'!$AG44/'טבלה מסכמת מוצרים סל'!AD44-1</f>
        <v>0</v>
      </c>
      <c r="Y44" s="28">
        <f>'טבלה מסכמת מוצרים סל'!$AG44/'טבלה מסכמת מוצרים סל'!AE44-1</f>
        <v>0</v>
      </c>
      <c r="Z44" s="28">
        <f>'טבלה מסכמת מוצרים סל'!$AG44/'טבלה מסכמת מוצרים סל'!AF44-1</f>
        <v>0</v>
      </c>
      <c r="AB44" s="28">
        <f>'טבלה מסכמת מוצרים סל'!$AM44/'טבלה מסכמת מוצרים סל'!AI44-1</f>
        <v>0</v>
      </c>
      <c r="AC44" s="28">
        <f>'טבלה מסכמת מוצרים סל'!$AM44/'טבלה מסכמת מוצרים סל'!AJ44-1</f>
        <v>0</v>
      </c>
      <c r="AD44" s="28">
        <f>'טבלה מסכמת מוצרים סל'!$AM44/'טבלה מסכמת מוצרים סל'!AK44-1</f>
        <v>0</v>
      </c>
      <c r="AE44" s="28">
        <f>'טבלה מסכמת מוצרים סל'!$AM44/'טבלה מסכמת מוצרים סל'!AL44-1</f>
        <v>0</v>
      </c>
      <c r="AG44" s="28">
        <f>'טבלה מסכמת מוצרים סל'!$AS44/'טבלה מסכמת מוצרים סל'!AO44-1</f>
        <v>0</v>
      </c>
      <c r="AH44" s="28">
        <f>'טבלה מסכמת מוצרים סל'!$AS44/'טבלה מסכמת מוצרים סל'!AP44-1</f>
        <v>0</v>
      </c>
      <c r="AI44" s="28">
        <f>'טבלה מסכמת מוצרים סל'!$AS44/'טבלה מסכמת מוצרים סל'!AQ44-1</f>
        <v>0</v>
      </c>
      <c r="AJ44" s="28">
        <f>'טבלה מסכמת מוצרים סל'!$AS44/'טבלה מסכמת מוצרים סל'!AR44-1</f>
        <v>0</v>
      </c>
    </row>
    <row r="45" spans="1:36" x14ac:dyDescent="0.3">
      <c r="A45" s="27" t="s">
        <v>48</v>
      </c>
      <c r="B45" s="24">
        <v>7290110115227</v>
      </c>
      <c r="C45" s="28">
        <f>'טבלה מסכמת מוצרים סל'!$G45/'טבלה מסכמת מוצרים סל'!C45-1</f>
        <v>0</v>
      </c>
      <c r="D45" s="28">
        <f>'טבלה מסכמת מוצרים סל'!$G45/'טבלה מסכמת מוצרים סל'!D45-1</f>
        <v>0</v>
      </c>
      <c r="E45" s="28">
        <f>'טבלה מסכמת מוצרים סל'!$G45/'טבלה מסכמת מוצרים סל'!E45-1</f>
        <v>0</v>
      </c>
      <c r="F45" s="28">
        <f>'טבלה מסכמת מוצרים סל'!$G45/'טבלה מסכמת מוצרים סל'!F45-1</f>
        <v>0</v>
      </c>
      <c r="G45" s="31"/>
      <c r="H45" s="28">
        <f>'טבלה מסכמת מוצרים סל'!$N45/'טבלה מסכמת מוצרים סל'!I45-1</f>
        <v>0</v>
      </c>
      <c r="I45" s="28">
        <f>'טבלה מסכמת מוצרים סל'!$N45/'טבלה מסכמת מוצרים סל'!J45-1</f>
        <v>0</v>
      </c>
      <c r="J45" s="28">
        <f>'טבלה מסכמת מוצרים סל'!$N45/'טבלה מסכמת מוצרים סל'!K45-1</f>
        <v>0</v>
      </c>
      <c r="K45" s="28">
        <f>'טבלה מסכמת מוצרים סל'!$N45/'טבלה מסכמת מוצרים סל'!L45-1</f>
        <v>0</v>
      </c>
      <c r="M45" s="28">
        <f>'טבלה מסכמת מוצרים סל'!$U45/'טבלה מסכמת מוצרים סל'!P45-1</f>
        <v>0</v>
      </c>
      <c r="N45" s="28">
        <f>'טבלה מסכמת מוצרים סל'!$U45/'טבלה מסכמת מוצרים סל'!Q45-1</f>
        <v>0</v>
      </c>
      <c r="O45" s="28">
        <f>'טבלה מסכמת מוצרים סל'!$U45/'טבלה מסכמת מוצרים סל'!R45-1</f>
        <v>0</v>
      </c>
      <c r="P45" s="28">
        <f>'טבלה מסכמת מוצרים סל'!$U45/'טבלה מסכמת מוצרים סל'!S45-1</f>
        <v>0</v>
      </c>
      <c r="R45" s="28">
        <f>'טבלה מסכמת מוצרים סל'!$AA45/'טבלה מסכמת מוצרים סל'!W45-1</f>
        <v>0</v>
      </c>
      <c r="S45" s="28">
        <f>'טבלה מסכמת מוצרים סל'!$AA45/'טבלה מסכמת מוצרים סל'!X45-1</f>
        <v>0</v>
      </c>
      <c r="T45" s="28">
        <f>'טבלה מסכמת מוצרים סל'!$AA45/'טבלה מסכמת מוצרים סל'!Y45-1</f>
        <v>0</v>
      </c>
      <c r="U45" s="28">
        <f>'טבלה מסכמת מוצרים סל'!$AA45/'טבלה מסכמת מוצרים סל'!Z45-1</f>
        <v>0</v>
      </c>
      <c r="W45" s="28">
        <f>'טבלה מסכמת מוצרים סל'!$AG45/'טבלה מסכמת מוצרים סל'!AC45-1</f>
        <v>8.6375051083877885E-3</v>
      </c>
      <c r="X45" s="28">
        <f>'טבלה מסכמת מוצרים סל'!$AG45/'טבלה מסכמת מוצרים סל'!AD45-1</f>
        <v>0</v>
      </c>
      <c r="Y45" s="28">
        <f>'טבלה מסכמת מוצרים סל'!$AG45/'טבלה מסכמת מוצרים סל'!AE45-1</f>
        <v>0</v>
      </c>
      <c r="Z45" s="28">
        <f>'טבלה מסכמת מוצרים סל'!$AG45/'טבלה מסכמת מוצרים סל'!AF45-1</f>
        <v>0</v>
      </c>
      <c r="AB45" s="28">
        <f>'טבלה מסכמת מוצרים סל'!$AM45/'טבלה מסכמת מוצרים סל'!AI45-1</f>
        <v>0</v>
      </c>
      <c r="AC45" s="28">
        <f>'טבלה מסכמת מוצרים סל'!$AM45/'טבלה מסכמת מוצרים סל'!AJ45-1</f>
        <v>0</v>
      </c>
      <c r="AD45" s="28">
        <f>'טבלה מסכמת מוצרים סל'!$AM45/'טבלה מסכמת מוצרים סל'!AK45-1</f>
        <v>0</v>
      </c>
      <c r="AE45" s="28">
        <f>'טבלה מסכמת מוצרים סל'!$AM45/'טבלה מסכמת מוצרים סל'!AL45-1</f>
        <v>0</v>
      </c>
      <c r="AG45" s="28">
        <f>'טבלה מסכמת מוצרים סל'!$AS45/'טבלה מסכמת מוצרים סל'!AO45-1</f>
        <v>0</v>
      </c>
      <c r="AH45" s="28">
        <f>'טבלה מסכמת מוצרים סל'!$AS45/'טבלה מסכמת מוצרים סל'!AP45-1</f>
        <v>0</v>
      </c>
      <c r="AI45" s="28">
        <f>'טבלה מסכמת מוצרים סל'!$AS45/'טבלה מסכמת מוצרים סל'!AQ45-1</f>
        <v>0</v>
      </c>
      <c r="AJ45" s="28">
        <f>'טבלה מסכמת מוצרים סל'!$AS45/'טבלה מסכמת מוצרים סל'!AR45-1</f>
        <v>0</v>
      </c>
    </row>
    <row r="46" spans="1:36" x14ac:dyDescent="0.3">
      <c r="A46" s="27" t="s">
        <v>49</v>
      </c>
      <c r="B46" s="24">
        <v>7290019056553</v>
      </c>
      <c r="C46" s="28">
        <f>'טבלה מסכמת מוצרים סל'!$G46/'טבלה מסכמת מוצרים סל'!C46-1</f>
        <v>0</v>
      </c>
      <c r="D46" s="28">
        <f>'טבלה מסכמת מוצרים סל'!$G46/'טבלה מסכמת מוצרים סל'!D46-1</f>
        <v>0</v>
      </c>
      <c r="E46" s="28">
        <f>'טבלה מסכמת מוצרים סל'!$G46/'טבלה מסכמת מוצרים סל'!E46-1</f>
        <v>0</v>
      </c>
      <c r="F46" s="28">
        <f>'טבלה מסכמת מוצרים סל'!$G46/'טבלה מסכמת מוצרים סל'!F46-1</f>
        <v>0</v>
      </c>
      <c r="G46" s="31"/>
      <c r="H46" s="28">
        <f>'טבלה מסכמת מוצרים סל'!$N46/'טבלה מסכמת מוצרים סל'!I46-1</f>
        <v>0</v>
      </c>
      <c r="I46" s="28">
        <f>'טבלה מסכמת מוצרים סל'!$N46/'טבלה מסכמת מוצרים סל'!J46-1</f>
        <v>0</v>
      </c>
      <c r="J46" s="28">
        <f>'טבלה מסכמת מוצרים סל'!$N46/'טבלה מסכמת מוצרים סל'!K46-1</f>
        <v>0</v>
      </c>
      <c r="K46" s="28">
        <f>'טבלה מסכמת מוצרים סל'!$N46/'טבלה מסכמת מוצרים סל'!L46-1</f>
        <v>0</v>
      </c>
      <c r="M46" s="28">
        <f>'טבלה מסכמת מוצרים סל'!$U46/'טבלה מסכמת מוצרים סל'!P46-1</f>
        <v>0</v>
      </c>
      <c r="N46" s="28">
        <f>'טבלה מסכמת מוצרים סל'!$U46/'טבלה מסכמת מוצרים סל'!Q46-1</f>
        <v>0</v>
      </c>
      <c r="O46" s="28">
        <f>'טבלה מסכמת מוצרים סל'!$U46/'טבלה מסכמת מוצרים סל'!R46-1</f>
        <v>0</v>
      </c>
      <c r="P46" s="28">
        <f>'טבלה מסכמת מוצרים סל'!$U46/'טבלה מסכמת מוצרים סל'!S46-1</f>
        <v>0</v>
      </c>
      <c r="R46" s="28">
        <f>'טבלה מסכמת מוצרים סל'!$AA46/'טבלה מסכמת מוצרים סל'!W46-1</f>
        <v>0</v>
      </c>
      <c r="S46" s="28">
        <f>'טבלה מסכמת מוצרים סל'!$AA46/'טבלה מסכמת מוצרים סל'!X46-1</f>
        <v>0</v>
      </c>
      <c r="T46" s="28">
        <f>'טבלה מסכמת מוצרים סל'!$AA46/'טבלה מסכמת מוצרים סל'!Y46-1</f>
        <v>0</v>
      </c>
      <c r="U46" s="28">
        <f>'טבלה מסכמת מוצרים סל'!$AA46/'טבלה מסכמת מוצרים סל'!Z46-1</f>
        <v>0</v>
      </c>
      <c r="W46" s="28">
        <f>'טבלה מסכמת מוצרים סל'!$AG46/'טבלה מסכמת מוצרים סל'!AC46-1</f>
        <v>7.4821778445333109E-3</v>
      </c>
      <c r="X46" s="28">
        <f>'טבלה מסכמת מוצרים סל'!$AG46/'טבלה מסכמת מוצרים סל'!AD46-1</f>
        <v>4.4627128596564924E-2</v>
      </c>
      <c r="Y46" s="28">
        <f>'טבלה מסכמת מוצרים סל'!$AG46/'טבלה מסכמת מוצרים סל'!AE46-1</f>
        <v>1.7566356885101442E-5</v>
      </c>
      <c r="Z46" s="28">
        <f>'טבלה מסכמת מוצרים סל'!$AG46/'טבלה מסכמת מוצרים סל'!AF46-1</f>
        <v>0</v>
      </c>
      <c r="AB46" s="28">
        <f>'טבלה מסכמת מוצרים סל'!$AM46/'טבלה מסכמת מוצרים סל'!AI46-1</f>
        <v>5.7595392368392506E-3</v>
      </c>
      <c r="AC46" s="28">
        <f>'טבלה מסכמת מוצרים סל'!$AM46/'טבלה מסכמת מוצרים סל'!AJ46-1</f>
        <v>4.0487397962239102E-2</v>
      </c>
      <c r="AD46" s="28">
        <f>'טבלה מסכמת מוצרים סל'!$AM46/'טבלה מסכמת מוצרים סל'!AK46-1</f>
        <v>5.8668231152771977E-3</v>
      </c>
      <c r="AE46" s="28">
        <f>'טבלה מסכמת מוצרים סל'!$AM46/'טבלה מסכמת מוצרים סל'!AL46-1</f>
        <v>9.8016538483998161E-3</v>
      </c>
      <c r="AG46" s="28">
        <f>'טבלה מסכמת מוצרים סל'!$AS46/'טבלה מסכמת מוצרים סל'!AO46-1</f>
        <v>0</v>
      </c>
      <c r="AH46" s="28">
        <f>'טבלה מסכמת מוצרים סל'!$AS46/'טבלה מסכמת מוצרים סל'!AP46-1</f>
        <v>0</v>
      </c>
      <c r="AI46" s="28">
        <f>'טבלה מסכמת מוצרים סל'!$AS46/'טבלה מסכמת מוצרים סל'!AQ46-1</f>
        <v>0</v>
      </c>
      <c r="AJ46" s="28">
        <f>'טבלה מסכמת מוצרים סל'!$AS46/'טבלה מסכמת מוצרים סל'!AR46-1</f>
        <v>0</v>
      </c>
    </row>
    <row r="47" spans="1:36" x14ac:dyDescent="0.3">
      <c r="A47" s="27" t="s">
        <v>50</v>
      </c>
      <c r="B47" s="24">
        <v>7290019056973</v>
      </c>
      <c r="C47" s="28">
        <f>'טבלה מסכמת מוצרים סל'!$G47/'טבלה מסכמת מוצרים סל'!C47-1</f>
        <v>0</v>
      </c>
      <c r="D47" s="28">
        <f>'טבלה מסכמת מוצרים סל'!$G47/'טבלה מסכמת מוצרים סל'!D47-1</f>
        <v>0.12000000000000011</v>
      </c>
      <c r="E47" s="28">
        <f>'טבלה מסכמת מוצרים סל'!$G47/'טבלה מסכמת מוצרים סל'!E47-1</f>
        <v>0</v>
      </c>
      <c r="F47" s="28">
        <f>'טבלה מסכמת מוצרים סל'!$G47/'טבלה מסכמת מוצרים סל'!F47-1</f>
        <v>0</v>
      </c>
      <c r="G47" s="31"/>
      <c r="H47" s="28">
        <f>'טבלה מסכמת מוצרים סל'!$N47/'טבלה מסכמת מוצרים סל'!I47-1</f>
        <v>2.6845637583892579E-2</v>
      </c>
      <c r="I47" s="28">
        <f>'טבלה מסכמת מוצרים סל'!$N47/'טבלה מסכמת מוצרים סל'!J47-1</f>
        <v>0</v>
      </c>
      <c r="J47" s="28">
        <f>'טבלה מסכמת מוצרים סל'!$N47/'טבלה מסכמת מוצרים סל'!K47-1</f>
        <v>0</v>
      </c>
      <c r="K47" s="28">
        <f>'טבלה מסכמת מוצרים סל'!$N47/'טבלה מסכמת מוצרים סל'!L47-1</f>
        <v>0</v>
      </c>
      <c r="M47" s="28">
        <f>'טבלה מסכמת מוצרים סל'!$U47/'טבלה מסכמת מוצרים סל'!P47-1</f>
        <v>0</v>
      </c>
      <c r="N47" s="28">
        <f>'טבלה מסכמת מוצרים סל'!$U47/'טבלה מסכמת מוצרים סל'!Q47-1</f>
        <v>0</v>
      </c>
      <c r="O47" s="28">
        <f>'טבלה מסכמת מוצרים סל'!$U47/'טבלה מסכמת מוצרים סל'!R47-1</f>
        <v>0</v>
      </c>
      <c r="P47" s="28">
        <f>'טבלה מסכמת מוצרים סל'!$U47/'טבלה מסכמת מוצרים סל'!S47-1</f>
        <v>0</v>
      </c>
      <c r="R47" s="28">
        <f>'טבלה מסכמת מוצרים סל'!$AA47/'טבלה מסכמת מוצרים סל'!W47-1</f>
        <v>0.1120000000000001</v>
      </c>
      <c r="S47" s="28">
        <f>'טבלה מסכמת מוצרים סל'!$AA47/'טבלה מסכמת מוצרים סל'!X47-1</f>
        <v>0.1120000000000001</v>
      </c>
      <c r="T47" s="28">
        <f>'טבלה מסכמת מוצרים סל'!$AA47/'טבלה מסכמת מוצרים סל'!Y47-1</f>
        <v>0</v>
      </c>
      <c r="U47" s="28">
        <f>'טבלה מסכמת מוצרים סל'!$AA47/'טבלה מסכמת מוצרים סל'!Z47-1</f>
        <v>0</v>
      </c>
      <c r="W47" s="28">
        <f>'טבלה מסכמת מוצרים סל'!$AG47/'טבלה מסכמת מוצרים סל'!AC47-1</f>
        <v>0.18641390205371233</v>
      </c>
      <c r="X47" s="28">
        <f>'טבלה מסכמת מוצרים סל'!$AG47/'טבלה מסכמת מוצרים סל'!AD47-1</f>
        <v>0.18233728586955955</v>
      </c>
      <c r="Y47" s="28">
        <f>'טבלה מסכמת מוצרים סל'!$AG47/'טבלה מסכמת מוצרים סל'!AE47-1</f>
        <v>7.0881226053445268E-3</v>
      </c>
      <c r="Z47" s="28">
        <f>'טבלה מסכמת מוצרים סל'!$AG47/'טבלה מסכמת מוצרים סל'!AF47-1</f>
        <v>0</v>
      </c>
      <c r="AB47" s="28">
        <f>'טבלה מסכמת מוצרים סל'!$AM47/'טבלה מסכמת מוצרים סל'!AI47-1</f>
        <v>0.15585060181166432</v>
      </c>
      <c r="AC47" s="28">
        <f>'טבלה מסכמת מוצרים סל'!$AM47/'טבלה מסכמת מוצרים סל'!AJ47-1</f>
        <v>0.15653618175444328</v>
      </c>
      <c r="AD47" s="28">
        <f>'טבלה מסכמת מוצרים סל'!$AM47/'טבלה מסכמת מוצרים סל'!AK47-1</f>
        <v>0.15966386554621859</v>
      </c>
      <c r="AE47" s="28">
        <f>'טבלה מסכמת מוצרים סל'!$AM47/'טבלה מסכמת מוצרים סל'!AL47-1</f>
        <v>0.15966386554621859</v>
      </c>
      <c r="AG47" s="28">
        <f>'טבלה מסכמת מוצרים סל'!$AS47/'טבלה מסכמת מוצרים סל'!AO47-1</f>
        <v>0.10608648396860798</v>
      </c>
      <c r="AH47" s="28">
        <f>'טבלה מסכמת מוצרים סל'!$AS47/'טבלה מסכמת מוצרים סל'!AP47-1</f>
        <v>0.1120000000000001</v>
      </c>
      <c r="AI47" s="28">
        <f>'טבלה מסכמת מוצרים סל'!$AS47/'טבלה מסכמת מוצרים סל'!AQ47-1</f>
        <v>0</v>
      </c>
      <c r="AJ47" s="28">
        <f>'טבלה מסכמת מוצרים סל'!$AS47/'טבלה מסכמת מוצרים סל'!AR47-1</f>
        <v>0</v>
      </c>
    </row>
    <row r="48" spans="1:36" x14ac:dyDescent="0.3">
      <c r="A48" s="27" t="s">
        <v>51</v>
      </c>
      <c r="B48" s="24">
        <v>7290110114855</v>
      </c>
      <c r="C48" s="28">
        <f>'טבלה מסכמת מוצרים סל'!$G48/'טבלה מסכמת מוצרים סל'!C48-1</f>
        <v>0</v>
      </c>
      <c r="D48" s="28">
        <f>'טבלה מסכמת מוצרים סל'!$G48/'טבלה מסכמת מוצרים סל'!D48-1</f>
        <v>0.15000000000000013</v>
      </c>
      <c r="E48" s="28">
        <f>'טבלה מסכמת מוצרים סל'!$G48/'טבלה מסכמת מוצרים סל'!E48-1</f>
        <v>0</v>
      </c>
      <c r="F48" s="28">
        <f>'טבלה מסכמת מוצרים סל'!$G48/'טבלה מסכמת מוצרים סל'!F48-1</f>
        <v>0</v>
      </c>
      <c r="G48" s="31"/>
      <c r="H48" s="28">
        <f>'טבלה מסכמת מוצרים סל'!$N48/'טבלה מסכמת מוצרים סל'!I48-1</f>
        <v>2.7210884353741527E-2</v>
      </c>
      <c r="I48" s="28">
        <f>'טבלה מסכמת מוצרים סל'!$N48/'טבלה מסכמת מוצרים סל'!J48-1</f>
        <v>0</v>
      </c>
      <c r="J48" s="28">
        <f>'טבלה מסכמת מוצרים סל'!$N48/'טבלה מסכמת מוצרים סל'!K48-1</f>
        <v>0</v>
      </c>
      <c r="K48" s="28">
        <f>'טבלה מסכמת מוצרים סל'!$N48/'טבלה מסכמת מוצרים סל'!L48-1</f>
        <v>0</v>
      </c>
      <c r="M48" s="28">
        <f>'טבלה מסכמת מוצרים סל'!$U48/'טבלה מסכמת מוצרים סל'!P48-1</f>
        <v>0</v>
      </c>
      <c r="N48" s="28">
        <f>'טבלה מסכמת מוצרים סל'!$U48/'טבלה מסכמת מוצרים סל'!Q48-1</f>
        <v>0</v>
      </c>
      <c r="O48" s="28">
        <f>'טבלה מסכמת מוצרים סל'!$U48/'טבלה מסכמת מוצרים סל'!R48-1</f>
        <v>0</v>
      </c>
      <c r="P48" s="28">
        <f>'טבלה מסכמת מוצרים סל'!$U48/'טבלה מסכמת מוצרים סל'!S48-1</f>
        <v>0</v>
      </c>
      <c r="R48" s="28">
        <f>'טבלה מסכמת מוצרים סל'!$AA48/'טבלה מסכמת מוצרים סל'!W48-1</f>
        <v>0</v>
      </c>
      <c r="S48" s="28">
        <f>'טבלה מסכמת מוצרים סל'!$AA48/'טבלה מסכמת מוצרים סל'!X48-1</f>
        <v>0</v>
      </c>
      <c r="T48" s="28">
        <f>'טבלה מסכמת מוצרים סל'!$AA48/'טבלה מסכמת מוצרים סל'!Y48-1</f>
        <v>0</v>
      </c>
      <c r="U48" s="28">
        <f>'טבלה מסכמת מוצרים סל'!$AA48/'טבלה מסכמת מוצרים סל'!Z48-1</f>
        <v>0</v>
      </c>
      <c r="W48" s="28">
        <f>'טבלה מסכמת מוצרים סל'!$AG48/'טבלה מסכמת מוצרים סל'!AC48-1</f>
        <v>1.8121361469502606E-2</v>
      </c>
      <c r="X48" s="28">
        <f>'טבלה מסכמת מוצרים סל'!$AG48/'טבלה מסכמת מוצרים סל'!AD48-1</f>
        <v>6.0160907175825784E-2</v>
      </c>
      <c r="Y48" s="28">
        <f>'טבלה מסכמת מוצרים סל'!$AG48/'טבלה מסכמת מוצרים סל'!AE48-1</f>
        <v>1.2282672658207927E-2</v>
      </c>
      <c r="Z48" s="28">
        <f>'טבלה מסכמת מוצרים סל'!$AG48/'טבלה מסכמת מוצרים סל'!AF48-1</f>
        <v>1.2282672658207927E-2</v>
      </c>
      <c r="AB48" s="28">
        <f>'טבלה מסכמת מוצרים סל'!$AM48/'טבלה מסכמת מוצרים סל'!AI48-1</f>
        <v>0</v>
      </c>
      <c r="AC48" s="28">
        <f>'טבלה מסכמת מוצרים סל'!$AM48/'טבלה מסכמת מוצרים סל'!AJ48-1</f>
        <v>0</v>
      </c>
      <c r="AD48" s="28">
        <f>'טבלה מסכמת מוצרים סל'!$AM48/'טבלה מסכמת מוצרים סל'!AK48-1</f>
        <v>0</v>
      </c>
      <c r="AE48" s="28">
        <f>'טבלה מסכמת מוצרים סל'!$AM48/'טבלה מסכמת מוצרים סל'!AL48-1</f>
        <v>0</v>
      </c>
      <c r="AG48" s="28">
        <f>'טבלה מסכמת מוצרים סל'!$AS48/'טבלה מסכמת מוצרים סל'!AO48-1</f>
        <v>0</v>
      </c>
      <c r="AH48" s="28">
        <f>'טבלה מסכמת מוצרים סל'!$AS48/'טבלה מסכמת מוצרים סל'!AP48-1</f>
        <v>0</v>
      </c>
      <c r="AI48" s="28">
        <f>'טבלה מסכמת מוצרים סל'!$AS48/'טבלה מסכמת מוצרים סל'!AQ48-1</f>
        <v>0</v>
      </c>
      <c r="AJ48" s="28">
        <f>'טבלה מסכמת מוצרים סל'!$AS48/'טבלה מסכמת מוצרים סל'!AR48-1</f>
        <v>0</v>
      </c>
    </row>
    <row r="49" spans="1:36" x14ac:dyDescent="0.3">
      <c r="A49" s="27" t="s">
        <v>52</v>
      </c>
      <c r="B49" s="24">
        <v>7290110115463</v>
      </c>
      <c r="C49" s="28">
        <f>'טבלה מסכמת מוצרים סל'!$G49/'טבלה מסכמת מוצרים סל'!C49-1</f>
        <v>0</v>
      </c>
      <c r="D49" s="28">
        <f>'טבלה מסכמת מוצרים סל'!$G49/'טבלה מסכמת מוצרים סל'!D49-1</f>
        <v>0.11428571428571432</v>
      </c>
      <c r="E49" s="28">
        <f>'טבלה מסכמת מוצרים סל'!$G49/'טבלה מסכמת מוצרים סל'!E49-1</f>
        <v>0.11428571428571432</v>
      </c>
      <c r="F49" s="28">
        <f>'טבלה מסכמת מוצרים סל'!$G49/'טבלה מסכמת מוצרים סל'!F49-1</f>
        <v>0.11428571428571432</v>
      </c>
      <c r="G49" s="31"/>
      <c r="H49" s="28">
        <f>'טבלה מסכמת מוצרים סל'!$N49/'טבלה מסכמת מוצרים סל'!I49-1</f>
        <v>0.41538461538461524</v>
      </c>
      <c r="I49" s="28">
        <f>'טבלה מסכמת מוצרים סל'!$N49/'טבלה מסכמת מוצרים סל'!J49-1</f>
        <v>0.41538461538461524</v>
      </c>
      <c r="J49" s="28">
        <f>'טבלה מסכמת מוצרים סל'!$N49/'טבלה מסכמת מוצרים סל'!K49-1</f>
        <v>0.41538461538461524</v>
      </c>
      <c r="K49" s="28">
        <f>'טבלה מסכמת מוצרים סל'!$N49/'טבלה מסכמת מוצרים סל'!L49-1</f>
        <v>0.41538461538461524</v>
      </c>
      <c r="M49" s="28">
        <f>'טבלה מסכמת מוצרים סל'!$U49/'טבלה מסכמת מוצרים סל'!P49-1</f>
        <v>0.21439280359820079</v>
      </c>
      <c r="N49" s="28">
        <f>'טבלה מסכמת מוצרים סל'!$U49/'טבלה מסכמת מוצרים סל'!Q49-1</f>
        <v>0.21439280359820079</v>
      </c>
      <c r="O49" s="28">
        <f>'טבלה מסכמת מוצרים סל'!$U49/'טבלה מסכמת מוצרים סל'!R49-1</f>
        <v>0.21439280359820079</v>
      </c>
      <c r="P49" s="28">
        <f>'טבלה מסכמת מוצרים סל'!$U49/'טבלה מסכמת מוצרים סל'!S49-1</f>
        <v>0.21439280359820079</v>
      </c>
      <c r="R49" s="28">
        <f>'טבלה מסכמת מוצרים סל'!$AA49/'טבלה מסכמת מוצרים סל'!W49-1</f>
        <v>0.18440779610194902</v>
      </c>
      <c r="S49" s="28">
        <f>'טבלה מסכמת מוצרים סל'!$AA49/'טבלה מסכמת מוצרים סל'!X49-1</f>
        <v>0.18440779610194902</v>
      </c>
      <c r="T49" s="28">
        <f>'טבלה מסכמת מוצרים סל'!$AA49/'טבלה מסכמת מוצרים סל'!Y49-1</f>
        <v>0.18440779610194902</v>
      </c>
      <c r="U49" s="28">
        <f>'טבלה מסכמת מוצרים סל'!$AA49/'טבלה מסכמת מוצרים סל'!Z49-1</f>
        <v>0.18440779610194902</v>
      </c>
      <c r="W49" s="28">
        <f>'טבלה מסכמת מוצרים סל'!$AG49/'טבלה מסכמת מוצרים סל'!AC49-1</f>
        <v>0.19415212323245745</v>
      </c>
      <c r="X49" s="28">
        <f>'טבלה מסכמת מוצרים סל'!$AG49/'טבלה מסכמת מוצרים סל'!AD49-1</f>
        <v>0.18717024270136906</v>
      </c>
      <c r="Y49" s="28">
        <f>'טבלה מסכמת מוצרים סל'!$AG49/'טבלה מסכמת מוצרים סל'!AE49-1</f>
        <v>0.18717024270136906</v>
      </c>
      <c r="Z49" s="28">
        <f>'טבלה מסכמת מוצרים סל'!$AG49/'טבלה מסכמת מוצרים סל'!AF49-1</f>
        <v>0.18717024270136906</v>
      </c>
      <c r="AB49" s="28">
        <f>'טבלה מסכמת מוצרים סל'!$AM49/'טבלה מסכמת מוצרים סל'!AI49-1</f>
        <v>0.21538461538461551</v>
      </c>
      <c r="AC49" s="28">
        <f>'טבלה מסכמת מוצרים סל'!$AM49/'טבלה מסכמת מוצרים סל'!AJ49-1</f>
        <v>0.21538461538461551</v>
      </c>
      <c r="AD49" s="28">
        <f>'טבלה מסכמת מוצרים סל'!$AM49/'טבלה מסכמת מוצרים סל'!AK49-1</f>
        <v>0.21538461538461551</v>
      </c>
      <c r="AE49" s="28">
        <f>'טבלה מסכמת מוצרים סל'!$AM49/'טבלה מסכמת מוצרים סל'!AL49-1</f>
        <v>0.21538461538461551</v>
      </c>
      <c r="AG49" s="28">
        <f>'טבלה מסכמת מוצרים סל'!$AS49/'טבלה מסכמת מוצרים סל'!AO49-1</f>
        <v>0.15292353823088467</v>
      </c>
      <c r="AH49" s="28">
        <f>'טבלה מסכמת מוצרים סל'!$AS49/'טבלה מסכמת מוצרים סל'!AP49-1</f>
        <v>0.15292353823088467</v>
      </c>
      <c r="AI49" s="28">
        <f>'טבלה מסכמת מוצרים סל'!$AS49/'טבלה מסכמת מוצרים סל'!AQ49-1</f>
        <v>0.15292353823088467</v>
      </c>
      <c r="AJ49" s="28">
        <f>'טבלה מסכמת מוצרים סל'!$AS49/'טבלה מסכמת מוצרים סל'!AR49-1</f>
        <v>0.15292353823088467</v>
      </c>
    </row>
    <row r="50" spans="1:36" x14ac:dyDescent="0.3">
      <c r="A50" s="27" t="s">
        <v>53</v>
      </c>
      <c r="B50" s="24">
        <v>7290019056591</v>
      </c>
      <c r="C50" s="28">
        <f>'טבלה מסכמת מוצרים סל'!$G50/'טבלה מסכמת מוצרים סל'!C50-1</f>
        <v>0.26605504587155959</v>
      </c>
      <c r="D50" s="28">
        <f>'טבלה מסכמת מוצרים סל'!$G50/'טבלה מסכמת מוצרים סל'!D50-1</f>
        <v>0.26605504587155959</v>
      </c>
      <c r="E50" s="28">
        <f>'טבלה מסכמת מוצרים סל'!$G50/'טבלה מסכמת מוצרים סל'!E50-1</f>
        <v>0.26605504587155959</v>
      </c>
      <c r="F50" s="28">
        <f>'טבלה מסכמת מוצרים סל'!$G50/'טבלה מסכמת מוצרים סל'!F50-1</f>
        <v>0.26605504587155959</v>
      </c>
      <c r="G50" s="31"/>
      <c r="H50" s="28">
        <f>'טבלה מסכמת מוצרים סל'!$N50/'טבלה מסכמת מוצרים סל'!I50-1</f>
        <v>7.6923076923076872E-2</v>
      </c>
      <c r="I50" s="28">
        <f>'טבלה מסכמת מוצרים סל'!$N50/'טבלה מסכמת מוצרים סל'!J50-1</f>
        <v>7.6923076923076872E-2</v>
      </c>
      <c r="J50" s="28">
        <f>'טבלה מסכמת מוצרים סל'!$N50/'טבלה מסכמת מוצרים סל'!K50-1</f>
        <v>-0.125</v>
      </c>
      <c r="K50" s="28">
        <f>'טבלה מסכמת מוצרים סל'!$N50/'טבלה מסכמת מוצרים סל'!L50-1</f>
        <v>-0.125</v>
      </c>
      <c r="M50" s="28">
        <f>'טבלה מסכמת מוצרים סל'!$U50/'טבלה מסכמת מוצרים סל'!P50-1</f>
        <v>-8.333333333333337E-2</v>
      </c>
      <c r="N50" s="28">
        <f>'טבלה מסכמת מוצרים סל'!$U50/'טבלה מסכמת מוצרים סל'!Q50-1</f>
        <v>-8.333333333333337E-2</v>
      </c>
      <c r="O50" s="28">
        <f>'טבלה מסכמת מוצרים סל'!$U50/'טבלה מסכמת מוצרים סל'!R50-1</f>
        <v>-8.333333333333337E-2</v>
      </c>
      <c r="P50" s="28">
        <f>'טבלה מסכמת מוצרים סל'!$U50/'טבלה מסכמת מוצרים סל'!S50-1</f>
        <v>-8.333333333333337E-2</v>
      </c>
      <c r="R50" s="28">
        <f>'טבלה מסכמת מוצרים סל'!$AA50/'טבלה מסכמת מוצרים סל'!W50-1</f>
        <v>0</v>
      </c>
      <c r="S50" s="28">
        <f>'טבלה מסכמת מוצרים סל'!$AA50/'טבלה מסכמת מוצרים סל'!X50-1</f>
        <v>0.1339999999999999</v>
      </c>
      <c r="T50" s="28">
        <f>'טבלה מסכמת מוצרים סל'!$AA50/'טבלה מסכמת מוצרים סל'!Y50-1</f>
        <v>0</v>
      </c>
      <c r="U50" s="28">
        <f>'טבלה מסכמת מוצרים סל'!$AA50/'טבלה מסכמת מוצרים סל'!Z50-1</f>
        <v>0.41749999999999998</v>
      </c>
      <c r="W50" s="28">
        <f>'טבלה מסכמת מוצרים סל'!$AG50/'טבלה מסכמת מוצרים סל'!AC50-1</f>
        <v>2.8878106160858286E-2</v>
      </c>
      <c r="X50" s="28">
        <f>'טבלה מסכמת מוצרים סל'!$AG50/'טבלה מסכמת מוצרים סל'!AD50-1</f>
        <v>8.3374472053068249E-3</v>
      </c>
      <c r="Y50" s="28">
        <f>'טבלה מסכמת מוצרים סל'!$AG50/'טבלה מסכמת מוצרים סל'!AE50-1</f>
        <v>2.4092633486210602E-2</v>
      </c>
      <c r="Z50" s="28">
        <f>'טבלה מסכמת מוצרים סל'!$AG50/'טבלה מסכמת מוצרים סל'!AF50-1</f>
        <v>-1.3070909685124477E-3</v>
      </c>
      <c r="AB50" s="28">
        <f>'טבלה מסכמת מוצרים סל'!$AM50/'טבלה מסכמת מוצרים סל'!AI50-1</f>
        <v>9.7804391217565012E-2</v>
      </c>
      <c r="AC50" s="28">
        <f>'טבלה מסכמת מוצרים סל'!$AM50/'טבלה מסכמת מוצרים סל'!AJ50-1</f>
        <v>0.10000000000000009</v>
      </c>
      <c r="AD50" s="28">
        <f>'טבלה מסכמת מוצרים סל'!$AM50/'טבלה מסכמת מוצרים סל'!AK50-1</f>
        <v>0.10000000000000009</v>
      </c>
      <c r="AE50" s="28">
        <f>'טבלה מסכמת מוצרים סל'!$AM50/'טבלה מסכמת מוצרים סל'!AL50-1</f>
        <v>0.10000000000000009</v>
      </c>
      <c r="AG50" s="28">
        <f>'טבלה מסכמת מוצרים סל'!$AS50/'טבלה מסכמת מוצרים סל'!AO50-1</f>
        <v>5.8971844796189776E-2</v>
      </c>
      <c r="AH50" s="28">
        <f>'טבלה מסכמת מוצרים סל'!$AS50/'טבלה מסכמת מוצרים סל'!AP50-1</f>
        <v>0.1454545454545455</v>
      </c>
      <c r="AI50" s="28">
        <f>'טבלה מסכמת מוצרים סל'!$AS50/'טבלה מסכמת מוצרים סל'!AQ50-1</f>
        <v>0.10377358490565536</v>
      </c>
      <c r="AJ50" s="28">
        <f>'טבלה מסכמת מוצרים סל'!$AS50/'טבלה מסכמת מוצרים סל'!AR50-1</f>
        <v>0.11176470588235299</v>
      </c>
    </row>
    <row r="51" spans="1:36" x14ac:dyDescent="0.3">
      <c r="A51" s="27" t="s">
        <v>54</v>
      </c>
      <c r="B51" s="24">
        <v>7290019056584</v>
      </c>
      <c r="C51" s="28">
        <f>'טבלה מסכמת מוצרים סל'!$G51/'טבלה מסכמת מוצרים סל'!C51-1</f>
        <v>0.26605504587155959</v>
      </c>
      <c r="D51" s="28">
        <f>'טבלה מסכמת מוצרים סל'!$G51/'טבלה מסכמת מוצרים סל'!D51-1</f>
        <v>0.26605504587155959</v>
      </c>
      <c r="E51" s="28">
        <f>'טבלה מסכמת מוצרים סל'!$G51/'טבלה מסכמת מוצרים סל'!E51-1</f>
        <v>0.26605504587155959</v>
      </c>
      <c r="F51" s="28">
        <f>'טבלה מסכמת מוצרים סל'!$G51/'טבלה מסכמת מוצרים סל'!F51-1</f>
        <v>0.26605504587155959</v>
      </c>
      <c r="G51" s="31"/>
      <c r="H51" s="28">
        <f>'טבלה מסכמת מוצרים סל'!$N51/'טבלה מסכמת מוצרים סל'!I51-1</f>
        <v>7.6923076923076872E-2</v>
      </c>
      <c r="I51" s="28">
        <f>'טבלה מסכמת מוצרים סל'!$N51/'טבלה מסכמת מוצרים סל'!J51-1</f>
        <v>7.6923076923076872E-2</v>
      </c>
      <c r="J51" s="28">
        <f>'טבלה מסכמת מוצרים סל'!$N51/'טבלה מסכמת מוצרים סל'!K51-1</f>
        <v>-0.125</v>
      </c>
      <c r="K51" s="28">
        <f>'טבלה מסכמת מוצרים סל'!$N51/'טבלה מסכמת מוצרים סל'!L51-1</f>
        <v>-0.125</v>
      </c>
      <c r="M51" s="28">
        <f>'טבלה מסכמת מוצרים סל'!$U51/'טבלה מסכמת מוצרים סל'!P51-1</f>
        <v>-8.333333333333337E-2</v>
      </c>
      <c r="N51" s="28">
        <f>'טבלה מסכמת מוצרים סל'!$U51/'טבלה מסכמת מוצרים סל'!Q51-1</f>
        <v>-8.333333333333337E-2</v>
      </c>
      <c r="O51" s="28">
        <f>'טבלה מסכמת מוצרים סל'!$U51/'טבלה מסכמת מוצרים סל'!R51-1</f>
        <v>-8.333333333333337E-2</v>
      </c>
      <c r="P51" s="28">
        <f>'טבלה מסכמת מוצרים סל'!$U51/'טבלה מסכמת מוצרים סל'!S51-1</f>
        <v>-8.333333333333337E-2</v>
      </c>
      <c r="R51" s="28">
        <f>'טבלה מסכמת מוצרים סל'!$AA51/'טבלה מסכמת מוצרים סל'!W51-1</f>
        <v>0</v>
      </c>
      <c r="S51" s="28">
        <f>'טבלה מסכמת מוצרים סל'!$AA51/'טבלה מסכמת מוצרים סל'!X51-1</f>
        <v>0.1339999999999999</v>
      </c>
      <c r="T51" s="28">
        <f>'טבלה מסכמת מוצרים סל'!$AA51/'טבלה מסכמת מוצרים סל'!Y51-1</f>
        <v>0</v>
      </c>
      <c r="U51" s="28">
        <f>'טבלה מסכמת מוצרים סל'!$AA51/'טבלה מסכמת מוצרים סל'!Z51-1</f>
        <v>0.41749999999999998</v>
      </c>
      <c r="W51" s="28">
        <f>'טבלה מסכמת מוצרים סל'!$AG51/'טבלה מסכמת מוצרים סל'!AC51-1</f>
        <v>5.4770318021201359E-2</v>
      </c>
      <c r="X51" s="28">
        <f>'טבלה מסכמת מוצרים סל'!$AG51/'טבלה מסכמת מוצרים סל'!AD51-1</f>
        <v>4.2197430511988099E-2</v>
      </c>
      <c r="Y51" s="28">
        <f>'טבלה מסכמת מוצרים סל'!$AG51/'טבלה מסכמת מוצרים סל'!AE51-1</f>
        <v>4.9209138840070166E-2</v>
      </c>
      <c r="Z51" s="28">
        <f>'טבלה מסכמת מוצרים סל'!$AG51/'טבלה מסכמת מוצרים סל'!AF51-1</f>
        <v>2.430955841812521E-3</v>
      </c>
      <c r="AB51" s="28">
        <f>'טבלה מסכמת מוצרים סל'!$AM51/'טבלה מסכמת מוצרים סל'!AI51-1</f>
        <v>9.7804391217565012E-2</v>
      </c>
      <c r="AC51" s="28">
        <f>'טבלה מסכמת מוצרים סל'!$AM51/'טבלה מסכמת מוצרים סל'!AJ51-1</f>
        <v>0.10000000000000009</v>
      </c>
      <c r="AD51" s="28">
        <f>'טבלה מסכמת מוצרים סל'!$AM51/'טבלה מסכמת מוצרים סל'!AK51-1</f>
        <v>0.10000000000000009</v>
      </c>
      <c r="AE51" s="28">
        <f>'טבלה מסכמת מוצרים סל'!$AM51/'טבלה מסכמת מוצרים סל'!AL51-1</f>
        <v>0.10000000000000009</v>
      </c>
      <c r="AG51" s="28">
        <f>'טבלה מסכמת מוצרים סל'!$AS51/'טבלה מסכמת מוצרים סל'!AO51-1</f>
        <v>6.3789868667917471E-2</v>
      </c>
      <c r="AH51" s="28">
        <f>'טבלה מסכמת מוצרים סל'!$AS51/'טבלה מסכמת מוצרים סל'!AP51-1</f>
        <v>0.1454545454545455</v>
      </c>
      <c r="AI51" s="28">
        <f>'טבלה מסכמת מוצרים סל'!$AS51/'טבלה מסכמת מוצרים סל'!AQ51-1</f>
        <v>9.8291447303070045E-2</v>
      </c>
      <c r="AJ51" s="28">
        <f>'טבלה מסכמת מוצרים סל'!$AS51/'טבלה מסכמת מוצרים סל'!AR51-1</f>
        <v>0.11394891944990171</v>
      </c>
    </row>
    <row r="52" spans="1:36" x14ac:dyDescent="0.3">
      <c r="A52" s="27" t="s">
        <v>55</v>
      </c>
      <c r="B52" s="24">
        <v>7290000072623</v>
      </c>
      <c r="C52" s="28">
        <f>'טבלה מסכמת מוצרים סל'!$G52/'טבלה מסכמת מוצרים סל'!C52-1</f>
        <v>0.2595959595959596</v>
      </c>
      <c r="D52" s="28">
        <f>'טבלה מסכמת מוצרים סל'!$G52/'טבלה מסכמת מוצרים סל'!D52-1</f>
        <v>0.55875000000000008</v>
      </c>
      <c r="E52" s="28">
        <f>'טבלה מסכמת מוצרים סל'!$G52/'טבלה מסכמת מוצרים סל'!E52-1</f>
        <v>0.2595959595959596</v>
      </c>
      <c r="F52" s="28">
        <f>'טבלה מסכמת מוצרים סל'!$G52/'טבלה מסכמת מוצרים סל'!F52-1</f>
        <v>0.2595959595959596</v>
      </c>
      <c r="G52" s="31"/>
      <c r="H52" s="28">
        <f>'טבלה מסכמת מוצרים סל'!$N52/'טבלה מסכמת מוצרים סל'!I52-1</f>
        <v>0.31999999999999984</v>
      </c>
      <c r="I52" s="28">
        <f>'טבלה מסכמת מוצרים סל'!$N52/'טבלה מסכמת מוצרים סל'!J52-1</f>
        <v>0.31999999999999984</v>
      </c>
      <c r="J52" s="28">
        <f>'טבלה מסכמת מוצרים סל'!$N52/'טבלה מסכמת מוצרים סל'!K52-1</f>
        <v>0.31999999999999984</v>
      </c>
      <c r="K52" s="28">
        <f>'טבלה מסכמת מוצרים סל'!$N52/'טבלה מסכמת מוצרים סל'!L52-1</f>
        <v>0.31999999999999984</v>
      </c>
      <c r="M52" s="28">
        <f>'טבלה מסכמת מוצרים סל'!$U52/'טבלה מסכמת מוצרים סל'!P52-1</f>
        <v>0</v>
      </c>
      <c r="N52" s="28">
        <f>'טבלה מסכמת מוצרים סל'!$U52/'טבלה מסכמת מוצרים סל'!Q52-1</f>
        <v>0</v>
      </c>
      <c r="O52" s="28">
        <f>'טבלה מסכמת מוצרים סל'!$U52/'טבלה מסכמת מוצרים סל'!R52-1</f>
        <v>0</v>
      </c>
      <c r="P52" s="28">
        <f>'טבלה מסכמת מוצרים סל'!$U52/'טבלה מסכמת מוצרים סל'!S52-1</f>
        <v>0</v>
      </c>
      <c r="R52" s="28">
        <f>'טבלה מסכמת מוצרים סל'!$AA52/'טבלה מסכמת מוצרים סל'!W52-1</f>
        <v>0.11250000000000004</v>
      </c>
      <c r="S52" s="28">
        <f>'טבלה מסכמת מוצרים סל'!$AA52/'טבלה מסכמת מוצרים סל'!X52-1</f>
        <v>0.11250000000000004</v>
      </c>
      <c r="T52" s="28">
        <f>'טבלה מסכמת מוצרים סל'!$AA52/'טבלה מסכמת מוצרים סל'!Y52-1</f>
        <v>0.11250000000000004</v>
      </c>
      <c r="U52" s="28">
        <f>'טבלה מסכמת מוצרים סל'!$AA52/'טבלה מסכמת מוצרים סל'!Z52-1</f>
        <v>0.11250000000000004</v>
      </c>
      <c r="W52" s="28">
        <f>'טבלה מסכמת מוצרים סל'!$AG52/'טבלה מסכמת מוצרים סל'!AC52-1</f>
        <v>3.2710836207401339E-3</v>
      </c>
      <c r="X52" s="28">
        <f>'טבלה מסכמת מוצרים סל'!$AG52/'טבלה מסכמת מוצרים סל'!AD52-1</f>
        <v>9.7224254841657087E-2</v>
      </c>
      <c r="Y52" s="28">
        <f>'טבלה מסכמת מוצרים סל'!$AG52/'טבלה מסכמת מוצרים סל'!AE52-1</f>
        <v>-4.3455485794364757E-3</v>
      </c>
      <c r="Z52" s="28">
        <f>'טבלה מסכמת מוצרים סל'!$AG52/'טבלה מסכמת מוצרים סל'!AF52-1</f>
        <v>-1.128643868913759E-3</v>
      </c>
      <c r="AB52" s="28">
        <f>'טבלה מסכמת מוצרים סל'!$AM52/'טבלה מסכמת מוצרים סל'!AI52-1</f>
        <v>0.10126582278481</v>
      </c>
      <c r="AC52" s="28">
        <f>'טבלה מסכמת מוצרים סל'!$AM52/'טבלה מסכמת מוצרים סל'!AJ52-1</f>
        <v>0.10126582278481</v>
      </c>
      <c r="AD52" s="28">
        <f>'טבלה מסכמת מוצרים סל'!$AM52/'טבלה מסכמת מוצרים סל'!AK52-1</f>
        <v>0.10126582278481</v>
      </c>
      <c r="AE52" s="28">
        <f>'טבלה מסכמת מוצרים סל'!$AM52/'טבלה מסכמת מוצרים סל'!AL52-1</f>
        <v>0.10126582278481</v>
      </c>
      <c r="AG52" s="28">
        <f>'טבלה מסכמת מוצרים סל'!$AS52/'טבלה מסכמת מוצרים סל'!AO52-1</f>
        <v>0.15611096571577976</v>
      </c>
      <c r="AH52" s="28">
        <f>'טבלה מסכמת מוצרים סל'!$AS52/'טבלה מסכמת מוצרים סל'!AP52-1</f>
        <v>0.15289256198346646</v>
      </c>
      <c r="AI52" s="28">
        <f>'טבלה מסכמת מוצרים סל'!$AS52/'טבלה מסכמת מוצרים סל'!AQ52-1</f>
        <v>0.15734838827171194</v>
      </c>
      <c r="AJ52" s="28">
        <f>'טבלה מסכמת מוצרים סל'!$AS52/'טבלה מסכמת מוצרים סל'!AR52-1</f>
        <v>0.15289256198346646</v>
      </c>
    </row>
    <row r="53" spans="1:36" x14ac:dyDescent="0.3">
      <c r="A53" s="27" t="s">
        <v>56</v>
      </c>
      <c r="B53" s="24">
        <v>7290000072753</v>
      </c>
      <c r="C53" s="28">
        <f>'טבלה מסכמת מוצרים סל'!$G53/'טבלה מסכמת מוצרים סל'!C53-1</f>
        <v>5.6641271944352312E-2</v>
      </c>
      <c r="D53" s="28">
        <f>'טבלה מסכמת מוצרים סל'!$G53/'טבלה מסכמת מוצרים סל'!D53-1</f>
        <v>0.28112449799196781</v>
      </c>
      <c r="E53" s="28">
        <f>'טבלה מסכמת מוצרים סל'!$G53/'טבלה מסכמת מוצרים סל'!E53-1</f>
        <v>0.28112449799196781</v>
      </c>
      <c r="F53" s="28">
        <f>'טבלה מסכמת מוצרים סל'!$G53/'טבלה מסכמת מוצרים סל'!F53-1</f>
        <v>0</v>
      </c>
      <c r="G53" s="31"/>
      <c r="H53" s="28">
        <f>'טבלה מסכמת מוצרים סל'!$N53/'טבלה מסכמת מוצרים סל'!I53-1</f>
        <v>0</v>
      </c>
      <c r="I53" s="28">
        <f>'טבלה מסכמת מוצרים סל'!$N53/'טבלה מסכמת מוצרים סל'!J53-1</f>
        <v>0</v>
      </c>
      <c r="J53" s="28">
        <f>'טבלה מסכמת מוצרים סל'!$N53/'טבלה מסכמת מוצרים סל'!K53-1</f>
        <v>0</v>
      </c>
      <c r="K53" s="28">
        <f>'טבלה מסכמת מוצרים סל'!$N53/'טבלה מסכמת מוצרים סל'!L53-1</f>
        <v>0</v>
      </c>
      <c r="M53" s="28">
        <f>'טבלה מסכמת מוצרים סל'!$U53/'טבלה מסכמת מוצרים סל'!P53-1</f>
        <v>0</v>
      </c>
      <c r="N53" s="28">
        <f>'טבלה מסכמת מוצרים סל'!$U53/'טבלה מסכמת מוצרים סל'!Q53-1</f>
        <v>0</v>
      </c>
      <c r="O53" s="28">
        <f>'טבלה מסכמת מוצרים סל'!$U53/'טבלה מסכמת מוצרים סל'!R53-1</f>
        <v>0</v>
      </c>
      <c r="P53" s="28">
        <f>'טבלה מסכמת מוצרים סל'!$U53/'טבלה מסכמת מוצרים סל'!S53-1</f>
        <v>0</v>
      </c>
      <c r="R53" s="28">
        <f>'טבלה מסכמת מוצרים סל'!$AA53/'טבלה מסכמת מוצרים סל'!W53-1</f>
        <v>0.20080321285140568</v>
      </c>
      <c r="S53" s="28">
        <f>'טבלה מסכמת מוצרים סל'!$AA53/'טבלה מסכמת מוצרים סל'!X53-1</f>
        <v>0.20080321285140568</v>
      </c>
      <c r="T53" s="28">
        <f>'טבלה מסכמת מוצרים סל'!$AA53/'טבלה מסכמת מוצרים סל'!Y53-1</f>
        <v>0</v>
      </c>
      <c r="U53" s="28">
        <f>'טבלה מסכמת מוצרים סל'!$AA53/'טבלה מסכמת מוצרים סל'!Z53-1</f>
        <v>0</v>
      </c>
      <c r="W53" s="28">
        <f>'טבלה מסכמת מוצרים סל'!$AG53/'טבלה מסכמת מוצרים סל'!AC53-1</f>
        <v>5.3133920909116394E-3</v>
      </c>
      <c r="X53" s="28">
        <f>'טבלה מסכמת מוצרים סל'!$AG53/'טבלה מסכמת מוצרים סל'!AD53-1</f>
        <v>0.11240778625009473</v>
      </c>
      <c r="Y53" s="28">
        <f>'טבלה מסכמת מוצרים סל'!$AG53/'טבלה מסכמת מוצרים סל'!AE53-1</f>
        <v>-4.0102128604141418E-3</v>
      </c>
      <c r="Z53" s="28">
        <f>'טבלה מסכמת מוצרים סל'!$AG53/'טבלה מסכמת מוצרים סל'!AF53-1</f>
        <v>-4.0102128604141418E-3</v>
      </c>
      <c r="AB53" s="28">
        <f>'טבלה מסכמת מוצרים סל'!$AM53/'טבלה מסכמת מוצרים סל'!AI53-1</f>
        <v>0</v>
      </c>
      <c r="AC53" s="28">
        <f>'טבלה מסכמת מוצרים סל'!$AM53/'טבלה מסכמת מוצרים סל'!AJ53-1</f>
        <v>0.20954692556634313</v>
      </c>
      <c r="AD53" s="28">
        <f>'טבלה מסכמת מוצרים סל'!$AM53/'טבלה מסכמת מוצרים סל'!AK53-1</f>
        <v>0.21003642250101162</v>
      </c>
      <c r="AE53" s="28">
        <f>'טבלה מסכמת מוצרים סל'!$AM53/'טבלה מסכמת מוצרים סל'!AL53-1</f>
        <v>0.20954692556634313</v>
      </c>
      <c r="AG53" s="28">
        <f>'טבלה מסכמת מוצרים סל'!$AS53/'טבלה מסכמת מוצרים סל'!AO53-1</f>
        <v>6.6050198150602313E-4</v>
      </c>
      <c r="AH53" s="28">
        <f>'טבלה מסכמת מוצרים סל'!$AS53/'טבלה מסכמת מוצרים סל'!AP53-1</f>
        <v>0.13131463988350811</v>
      </c>
      <c r="AI53" s="28">
        <f>'טבלה מסכמת מוצרים סל'!$AS53/'טבלה מסכמת מוצרים סל'!AQ53-1</f>
        <v>0</v>
      </c>
      <c r="AJ53" s="28">
        <f>'טבלה מסכמת מוצרים סל'!$AS53/'טבלה מסכמת מוצרים סל'!AR53-1</f>
        <v>0</v>
      </c>
    </row>
    <row r="54" spans="1:36" x14ac:dyDescent="0.3">
      <c r="A54" s="27" t="s">
        <v>57</v>
      </c>
      <c r="B54" s="24">
        <v>7290000176420</v>
      </c>
      <c r="C54" s="28">
        <f>'טבלה מסכמת מוצרים סל'!$G54/'טבלה מסכמת מוצרים סל'!C54-1</f>
        <v>0</v>
      </c>
      <c r="D54" s="28">
        <f>'טבלה מסכמת מוצרים סל'!$G54/'טבלה מסכמת מוצרים סל'!D54-1</f>
        <v>6.5326633165829096E-2</v>
      </c>
      <c r="E54" s="28">
        <f>'טבלה מסכמת מוצרים סל'!$G54/'טבלה מסכמת מוצרים סל'!E54-1</f>
        <v>6.5326633165829096E-2</v>
      </c>
      <c r="F54" s="28">
        <f>'טבלה מסכמת מוצרים סל'!$G54/'טבלה מסכמת מוצרים סל'!F54-1</f>
        <v>0</v>
      </c>
      <c r="G54" s="31"/>
      <c r="H54" s="28">
        <f>'טבלה מסכמת מוצרים סל'!$N54/'טבלה מסכמת מוצרים סל'!I54-1</f>
        <v>0</v>
      </c>
      <c r="I54" s="28">
        <f>'טבלה מסכמת מוצרים סל'!$N54/'טבלה מסכמת מוצרים סל'!J54-1</f>
        <v>0</v>
      </c>
      <c r="J54" s="28">
        <f>'טבלה מסכמת מוצרים סל'!$N54/'טבלה מסכמת מוצרים סל'!K54-1</f>
        <v>0</v>
      </c>
      <c r="K54" s="28">
        <f>'טבלה מסכמת מוצרים סל'!$N54/'טבלה מסכמת מוצרים סל'!L54-1</f>
        <v>0</v>
      </c>
      <c r="M54" s="28">
        <f>'טבלה מסכמת מוצרים סל'!$U54/'טבלה מסכמת מוצרים סל'!P54-1</f>
        <v>0</v>
      </c>
      <c r="N54" s="28">
        <f>'טבלה מסכמת מוצרים סל'!$U54/'טבלה מסכמת מוצרים סל'!Q54-1</f>
        <v>0</v>
      </c>
      <c r="O54" s="28">
        <f>'טבלה מסכמת מוצרים סל'!$U54/'טבלה מסכמת מוצרים סל'!R54-1</f>
        <v>0</v>
      </c>
      <c r="P54" s="28">
        <f>'טבלה מסכמת מוצרים סל'!$U54/'טבלה מסכמת מוצרים סל'!S54-1</f>
        <v>0</v>
      </c>
      <c r="R54" s="28">
        <f>'טבלה מסכמת מוצרים סל'!$AA54/'טבלה מסכמת מוצרים סל'!W54-1</f>
        <v>0</v>
      </c>
      <c r="S54" s="28">
        <f>'טבלה מסכמת מוצרים סל'!$AA54/'טבלה מסכמת מוצרים סל'!X54-1</f>
        <v>0</v>
      </c>
      <c r="T54" s="28">
        <f>'טבלה מסכמת מוצרים סל'!$AA54/'טבלה מסכמת מוצרים סל'!Y54-1</f>
        <v>0</v>
      </c>
      <c r="U54" s="28">
        <f>'טבלה מסכמת מוצרים סל'!$AA54/'טבלה מסכמת מוצרים סל'!Z54-1</f>
        <v>0</v>
      </c>
      <c r="W54" s="28">
        <f>'טבלה מסכמת מוצרים סל'!$AG54/'טבלה מסכמת מוצרים סל'!AC54-1</f>
        <v>9.3244802785967806E-3</v>
      </c>
      <c r="X54" s="28">
        <f>'טבלה מסכמת מוצרים סל'!$AG54/'טבלה מסכמת מוצרים סל'!AD54-1</f>
        <v>5.1374882739233962E-2</v>
      </c>
      <c r="Y54" s="28">
        <f>'טבלה מסכמת מוצרים סל'!$AG54/'טבלה מסכמת מוצרים סל'!AE54-1</f>
        <v>2.4613773859387678E-3</v>
      </c>
      <c r="Z54" s="28">
        <f>'טבלה מסכמת מוצרים סל'!$AG54/'טבלה מסכמת מוצרים סל'!AF54-1</f>
        <v>4.0172447579993609E-3</v>
      </c>
      <c r="AB54" s="28">
        <f>'טבלה מסכמת מוצרים סל'!$AM54/'טבלה מסכמת מוצרים סל'!AI54-1</f>
        <v>0</v>
      </c>
      <c r="AC54" s="28">
        <f>'טבלה מסכמת מוצרים סל'!$AM54/'טבלה מסכמת מוצרים סל'!AJ54-1</f>
        <v>0</v>
      </c>
      <c r="AD54" s="28">
        <f>'טבלה מסכמת מוצרים סל'!$AM54/'טבלה מסכמת מוצרים סל'!AK54-1</f>
        <v>0</v>
      </c>
      <c r="AE54" s="28">
        <f>'טבלה מסכמת מוצרים סל'!$AM54/'טבלה מסכמת מוצרים סל'!AL54-1</f>
        <v>0</v>
      </c>
      <c r="AG54" s="28">
        <f>'טבלה מסכמת מוצרים סל'!$AS54/'טבלה מסכמת מוצרים סל'!AO54-1</f>
        <v>0</v>
      </c>
      <c r="AH54" s="28">
        <f>'טבלה מסכמת מוצרים סל'!$AS54/'טבלה מסכמת מוצרים סל'!AP54-1</f>
        <v>0</v>
      </c>
      <c r="AI54" s="28">
        <f>'טבלה מסכמת מוצרים סל'!$AS54/'טבלה מסכמת מוצרים סל'!AQ54-1</f>
        <v>0</v>
      </c>
      <c r="AJ54" s="28">
        <f>'טבלה מסכמת מוצרים סל'!$AS54/'טבלה מסכמת מוצרים סל'!AR54-1</f>
        <v>0</v>
      </c>
    </row>
    <row r="55" spans="1:36" x14ac:dyDescent="0.3">
      <c r="A55" s="27" t="s">
        <v>58</v>
      </c>
      <c r="B55" s="24">
        <v>8714599513866</v>
      </c>
      <c r="C55" s="28">
        <f>'טבלה מסכמת מוצרים סל'!$G55/'טבלה מסכמת מוצרים סל'!C55-1</f>
        <v>0</v>
      </c>
      <c r="D55" s="28">
        <f>'טבלה מסכמת מוצרים סל'!$G55/'טבלה מסכמת מוצרים סל'!D55-1</f>
        <v>0.19599999999999995</v>
      </c>
      <c r="E55" s="28">
        <f>'טבלה מסכמת מוצרים סל'!$G55/'טבלה מסכמת מוצרים סל'!E55-1</f>
        <v>0.19599999999999995</v>
      </c>
      <c r="F55" s="28">
        <f>'טבלה מסכמת מוצרים סל'!$G55/'טבלה מסכמת מוצרים סל'!F55-1</f>
        <v>0</v>
      </c>
      <c r="G55" s="31"/>
      <c r="H55" s="28" t="e">
        <f>'טבלה מסכמת מוצרים סל'!$N55/'טבלה מסכמת מוצרים סל'!I55-1</f>
        <v>#N/A</v>
      </c>
      <c r="I55" s="28" t="e">
        <f>'טבלה מסכמת מוצרים סל'!$N55/'טבלה מסכמת מוצרים סל'!J55-1</f>
        <v>#N/A</v>
      </c>
      <c r="J55" s="28" t="e">
        <f>'טבלה מסכמת מוצרים סל'!$N55/'טבלה מסכמת מוצרים סל'!K55-1</f>
        <v>#N/A</v>
      </c>
      <c r="K55" s="28" t="e">
        <f>'טבלה מסכמת מוצרים סל'!$N55/'טבלה מסכמת מוצרים סל'!L55-1</f>
        <v>#N/A</v>
      </c>
      <c r="M55" s="28">
        <f>'טבלה מסכמת מוצרים סל'!$U55/'טבלה מסכמת מוצרים סל'!P55-1</f>
        <v>0</v>
      </c>
      <c r="N55" s="28">
        <f>'טבלה מסכמת מוצרים סל'!$U55/'טבלה מסכמת מוצרים סל'!Q55-1</f>
        <v>0</v>
      </c>
      <c r="O55" s="28">
        <f>'טבלה מסכמת מוצרים סל'!$U55/'טבלה מסכמת מוצרים סל'!R55-1</f>
        <v>0</v>
      </c>
      <c r="P55" s="28">
        <f>'טבלה מסכמת מוצרים סל'!$U55/'טבלה מסכמת מוצרים סל'!S55-1</f>
        <v>0</v>
      </c>
      <c r="R55" s="28" t="e">
        <f>'טבלה מסכמת מוצרים סל'!$AA55/'טבלה מסכמת מוצרים סל'!W55-1</f>
        <v>#N/A</v>
      </c>
      <c r="S55" s="28" t="e">
        <f>'טבלה מסכמת מוצרים סל'!$AA55/'טבלה מסכמת מוצרים סל'!X55-1</f>
        <v>#N/A</v>
      </c>
      <c r="T55" s="28" t="e">
        <f>'טבלה מסכמת מוצרים סל'!$AA55/'טבלה מסכמת מוצרים סל'!Y55-1</f>
        <v>#N/A</v>
      </c>
      <c r="U55" s="28" t="e">
        <f>'טבלה מסכמת מוצרים סל'!$AA55/'טבלה מסכמת מוצרים סל'!Z55-1</f>
        <v>#N/A</v>
      </c>
      <c r="W55" s="28">
        <f>'טבלה מסכמת מוצרים סל'!$AG55/'טבלה מסכמת מוצרים סל'!AC55-1</f>
        <v>0.18622063512622811</v>
      </c>
      <c r="X55" s="28">
        <f>'טבלה מסכמת מוצרים סל'!$AG55/'טבלה מסכמת מוצרים סל'!AD55-1</f>
        <v>0.20886712723858869</v>
      </c>
      <c r="Y55" s="28">
        <f>'טבלה מסכמת מוצרים סל'!$AG55/'טבלה מסכמת מוצרים סל'!AE55-1</f>
        <v>0.2087418300653594</v>
      </c>
      <c r="Z55" s="28">
        <f>'טבלה מסכמת מוצרים סל'!$AG55/'טבלה מסכמת מוצרים סל'!AF55-1</f>
        <v>0.16730024386744669</v>
      </c>
      <c r="AB55" s="28">
        <f>'טבלה מסכמת מוצרים סל'!$AM55/'טבלה מסכמת מוצרים סל'!AI55-1</f>
        <v>3.6791758646026462E-3</v>
      </c>
      <c r="AC55" s="28">
        <f>'טבלה מסכמת מוצרים סל'!$AM55/'טבלה מסכמת מוצרים סל'!AJ55-1</f>
        <v>3.6791758646026462E-3</v>
      </c>
      <c r="AD55" s="28">
        <f>'טבלה מסכמת מוצרים סל'!$AM55/'טבלה מסכמת מוצרים סל'!AK55-1</f>
        <v>3.6791758646026462E-3</v>
      </c>
      <c r="AE55" s="28">
        <f>'טבלה מסכמת מוצרים סל'!$AM55/'טבלה מסכמת מוצרים סל'!AL55-1</f>
        <v>3.6132389073681992E-3</v>
      </c>
      <c r="AG55" s="28">
        <f>'טבלה מסכמת מוצרים סל'!$AS55/'טבלה מסכמת מוצרים סל'!AO55-1</f>
        <v>0</v>
      </c>
      <c r="AH55" s="28">
        <f>'טבלה מסכמת מוצרים סל'!$AS55/'טבלה מסכמת מוצרים סל'!AP55-1</f>
        <v>0</v>
      </c>
      <c r="AI55" s="28">
        <f>'טבלה מסכמת מוצרים סל'!$AS55/'טבלה מסכמת מוצרים סל'!AQ55-1</f>
        <v>0</v>
      </c>
      <c r="AJ55" s="28">
        <f>'טבלה מסכמת מוצרים סל'!$AS55/'טבלה מסכמת מוצרים סל'!AR55-1</f>
        <v>0</v>
      </c>
    </row>
    <row r="56" spans="1:36" x14ac:dyDescent="0.3">
      <c r="A56" s="27" t="s">
        <v>59</v>
      </c>
      <c r="B56" s="24">
        <v>7290000347752</v>
      </c>
      <c r="C56" s="28">
        <f>'טבלה מסכמת מוצרים סל'!$G56/'טבלה מסכמת מוצרים סל'!C56-1</f>
        <v>0</v>
      </c>
      <c r="D56" s="28">
        <f>'טבלה מסכמת מוצרים סל'!$G56/'טבלה מסכמת מוצרים סל'!D56-1</f>
        <v>0</v>
      </c>
      <c r="E56" s="28">
        <f>'טבלה מסכמת מוצרים סל'!$G56/'טבלה מסכמת מוצרים סל'!E56-1</f>
        <v>-8.2969432314410452E-2</v>
      </c>
      <c r="F56" s="28">
        <f>'טבלה מסכמת מוצרים סל'!$G56/'טבלה מסכמת מוצרים סל'!F56-1</f>
        <v>0</v>
      </c>
      <c r="G56" s="31"/>
      <c r="H56" s="28">
        <f>'טבלה מסכמת מוצרים סל'!$N56/'טבלה מסכמת מוצרים סל'!I56-1</f>
        <v>0</v>
      </c>
      <c r="I56" s="28">
        <f>'טבלה מסכמת מוצרים סל'!$N56/'טבלה מסכמת מוצרים סל'!J56-1</f>
        <v>0</v>
      </c>
      <c r="J56" s="28">
        <f>'טבלה מסכמת מוצרים סל'!$N56/'טבלה מסכמת מוצרים סל'!K56-1</f>
        <v>0</v>
      </c>
      <c r="K56" s="28">
        <f>'טבלה מסכמת מוצרים סל'!$N56/'טבלה מסכמת מוצרים סל'!L56-1</f>
        <v>0</v>
      </c>
      <c r="M56" s="28">
        <f>'טבלה מסכמת מוצרים סל'!$U56/'טבלה מסכמת מוצרים סל'!P56-1</f>
        <v>-0.11646586345381527</v>
      </c>
      <c r="N56" s="28">
        <f>'טבלה מסכמת מוצרים סל'!$U56/'טבלה מסכמת מוצרים סל'!Q56-1</f>
        <v>0</v>
      </c>
      <c r="O56" s="28">
        <f>'טבלה מסכמת מוצרים סל'!$U56/'טבלה מסכמת מוצרים סל'!R56-1</f>
        <v>-0.11646586345381527</v>
      </c>
      <c r="P56" s="28">
        <f>'טבלה מסכמת מוצרים סל'!$U56/'טבלה מסכמת מוצרים סל'!S56-1</f>
        <v>-3.9301310043668103E-2</v>
      </c>
      <c r="R56" s="28">
        <f>'טבלה מסכמת מוצרים סל'!$AA56/'טבלה מסכמת מוצרים סל'!W56-1</f>
        <v>-8.2969432314410452E-2</v>
      </c>
      <c r="S56" s="28">
        <f>'טבלה מסכמת מוצרים סל'!$AA56/'טבלה מסכמת מוצרים סל'!X56-1</f>
        <v>4.784688995215447E-3</v>
      </c>
      <c r="T56" s="28">
        <f>'טבלה מסכמת מוצרים סל'!$AA56/'טבלה מסכמת מוצרים סל'!Y56-1</f>
        <v>4.784688995215447E-3</v>
      </c>
      <c r="U56" s="28">
        <f>'טבלה מסכמת מוצרים סל'!$AA56/'טבלה מסכמת מוצרים סל'!Z56-1</f>
        <v>4.784688995215447E-3</v>
      </c>
      <c r="W56" s="28">
        <f>'טבלה מסכמת מוצרים סל'!$AG56/'טבלה מסכמת מוצרים סל'!AC56-1</f>
        <v>-6.8117765691432464E-2</v>
      </c>
      <c r="X56" s="28">
        <f>'טבלה מסכמת מוצרים סל'!$AG56/'טבלה מסכמת מוצרים סל'!AD56-1</f>
        <v>3.1148326565442197E-3</v>
      </c>
      <c r="Y56" s="28">
        <f>'טבלה מסכמת מוצרים סל'!$AG56/'טבלה מסכמת מוצרים סל'!AE56-1</f>
        <v>-7.3978786436644017E-2</v>
      </c>
      <c r="Z56" s="28">
        <f>'טבלה מסכמת מוצרים סל'!$AG56/'טבלה מסכמת מוצרים סל'!AF56-1</f>
        <v>-7.2359169085825847E-2</v>
      </c>
      <c r="AB56" s="28">
        <f>'טבלה מסכמת מוצרים סל'!$AM56/'טבלה מסכמת מוצרים סל'!AI56-1</f>
        <v>-8.1222707423580731E-2</v>
      </c>
      <c r="AC56" s="28">
        <f>'טבלה מסכמת מוצרים סל'!$AM56/'טבלה מסכמת מוצרים סל'!AJ56-1</f>
        <v>4.9500651324185796E-3</v>
      </c>
      <c r="AD56" s="28">
        <f>'טבלה מסכמת מוצרים סל'!$AM56/'טבלה מסכמת מוצרים סל'!AK56-1</f>
        <v>0.10911966262519779</v>
      </c>
      <c r="AE56" s="28">
        <f>'טבלה מסכמת מוצרים סל'!$AM56/'טבלה מסכמת מוצרים סל'!AL56-1</f>
        <v>0.1155885471898197</v>
      </c>
      <c r="AG56" s="28">
        <f>'טבלה מסכמת מוצרים סל'!$AS56/'טבלה מסכמת מוצרים סל'!AO56-1</f>
        <v>0</v>
      </c>
      <c r="AH56" s="28">
        <f>'טבלה מסכמת מוצרים סל'!$AS56/'טבלה מסכמת מוצרים סל'!AP56-1</f>
        <v>9.5693779904306275E-2</v>
      </c>
      <c r="AI56" s="28">
        <f>'טבלה מסכמת מוצרים סל'!$AS56/'טבלה מסכמת מוצרים סל'!AQ56-1</f>
        <v>9.5693779904306275E-2</v>
      </c>
      <c r="AJ56" s="28">
        <f>'טבלה מסכמת מוצרים סל'!$AS56/'טבלה מסכמת מוצרים סל'!AR56-1</f>
        <v>0</v>
      </c>
    </row>
    <row r="57" spans="1:36" x14ac:dyDescent="0.3">
      <c r="A57" s="27" t="s">
        <v>60</v>
      </c>
      <c r="B57" s="24">
        <v>7290000104836</v>
      </c>
      <c r="C57" s="28">
        <f>'טבלה מסכמת מוצרים סל'!$G57/'טבלה מסכמת מוצרים סל'!C57-1</f>
        <v>1.3131313131313127</v>
      </c>
      <c r="D57" s="28">
        <f>'טבלה מסכמת מוצרים סל'!$G57/'טבלה מסכמת מוצרים סל'!D57-1</f>
        <v>1.3131313131313127</v>
      </c>
      <c r="E57" s="28">
        <f>'טבלה מסכמת מוצרים סל'!$G57/'טבלה מסכמת מוצרים סל'!E57-1</f>
        <v>1.3131313131313127</v>
      </c>
      <c r="F57" s="28">
        <f>'טבלה מסכמת מוצרים סל'!$G57/'טבלה מסכמת מוצרים סל'!F57-1</f>
        <v>0</v>
      </c>
      <c r="G57" s="31"/>
      <c r="H57" s="28">
        <f>'טבלה מסכמת מוצרים סל'!$N57/'טבלה מסכמת מוצרים סל'!I57-1</f>
        <v>0.33299022130725686</v>
      </c>
      <c r="I57" s="28">
        <f>'טבלה מסכמת מוצרים סל'!$N57/'טבלה מסכמת מוצרים סל'!J57-1</f>
        <v>0.33299022130725686</v>
      </c>
      <c r="J57" s="28">
        <f>'טבלה מסכמת מוצרים סל'!$N57/'טבלה מסכמת מוצרים סל'!K57-1</f>
        <v>0.33299022130725686</v>
      </c>
      <c r="K57" s="28">
        <f>'טבלה מסכמת מוצרים סל'!$N57/'טבלה מסכמת מוצרים סל'!L57-1</f>
        <v>0.33299022130725686</v>
      </c>
      <c r="M57" s="28">
        <f>'טבלה מסכמת מוצרים סל'!$U57/'טבלה מסכמת מוצרים סל'!P57-1</f>
        <v>0.33292757151552022</v>
      </c>
      <c r="N57" s="28">
        <f>'טבלה מסכמת מוצרים סל'!$U57/'טבלה מסכמת מוצרים סל'!Q57-1</f>
        <v>0.33292757151552022</v>
      </c>
      <c r="O57" s="28">
        <f>'טבלה מסכמת מוצרים סל'!$U57/'טבלה מסכמת מוצרים סל'!R57-1</f>
        <v>0.33292757151552022</v>
      </c>
      <c r="P57" s="28">
        <f>'טבלה מסכמת מוצרים סל'!$U57/'טבלה מסכמת מוצרים סל'!S57-1</f>
        <v>0.33292757151552022</v>
      </c>
      <c r="R57" s="28">
        <f>'טבלה מסכמת מוצרים סל'!$AA57/'טבלה מסכמת מוצרים סל'!W57-1</f>
        <v>0.21443298969072178</v>
      </c>
      <c r="S57" s="28">
        <f>'טבלה מסכמת מוצרים סל'!$AA57/'טבלה מסכמת מוצרים סל'!X57-1</f>
        <v>0.78484848484848491</v>
      </c>
      <c r="T57" s="28">
        <f>'טבלה מסכמת מוצרים סל'!$AA57/'טבלה מסכמת מוצרים סל'!Y57-1</f>
        <v>0.33358490566037746</v>
      </c>
      <c r="U57" s="28">
        <f>'טבלה מסכמת מוצרים סל'!$AA57/'טבלה מסכמת מוצרים סל'!Z57-1</f>
        <v>0.78484848484848491</v>
      </c>
      <c r="W57" s="28">
        <f>'טבלה מסכמת מוצרים סל'!$AG57/'טבלה מסכמת מוצרים סל'!AC57-1</f>
        <v>0.3410372040586247</v>
      </c>
      <c r="X57" s="28">
        <f>'טבלה מסכמת מוצרים סל'!$AG57/'טבלה מסכמת מוצרים סל'!AD57-1</f>
        <v>0.32682654768544328</v>
      </c>
      <c r="Y57" s="28">
        <f>'טבלה מסכמת מוצרים סל'!$AG57/'טבלה מסכמת מוצרים סל'!AE57-1</f>
        <v>0.57445400397088031</v>
      </c>
      <c r="Z57" s="28">
        <f>'טבלה מסכמת מוצרים סל'!$AG57/'טבלה מסכמת מוצרים סל'!AF57-1</f>
        <v>0.33877321328081034</v>
      </c>
      <c r="AB57" s="28">
        <f>'טבלה מסכמת מוצרים סל'!$AM57/'טבלה מסכמת מוצרים סל'!AI57-1</f>
        <v>0.39003358901083884</v>
      </c>
      <c r="AC57" s="28">
        <f>'טבלה מסכמת מוצרים סל'!$AM57/'טבלה מסכמת מוצרים סל'!AJ57-1</f>
        <v>0.81950022311465842</v>
      </c>
      <c r="AD57" s="28">
        <f>'טבלה מסכמת מוצרים סל'!$AM57/'טבלה מסכמת מוצרים סל'!AK57-1</f>
        <v>0.83052749719414143</v>
      </c>
      <c r="AE57" s="28">
        <f>'טבלה מסכמת מוצרים סל'!$AM57/'טבלה מסכמת מוצרים סל'!AL57-1</f>
        <v>0.81950022311465842</v>
      </c>
      <c r="AG57" s="28">
        <f>'טבלה מסכמת מוצרים סל'!$AS57/'טבלה מסכמת מוצרים סל'!AO57-1</f>
        <v>0.38992248062015489</v>
      </c>
      <c r="AH57" s="28">
        <f>'טבלה מסכמת מוצרים סל'!$AS57/'טבלה מסכמת מוצרים סל'!AP57-1</f>
        <v>0.61241007194244612</v>
      </c>
      <c r="AI57" s="28">
        <f>'טבלה מסכמת מוצרים סל'!$AS57/'טבלה מסכמת מוצרים סל'!AQ57-1</f>
        <v>0.63594890510948887</v>
      </c>
      <c r="AJ57" s="28">
        <f>'טבלה מסכמת מוצרים סל'!$AS57/'טבלה מסכמת מוצרים סל'!AR57-1</f>
        <v>0.63594890510948887</v>
      </c>
    </row>
    <row r="58" spans="1:36" x14ac:dyDescent="0.3">
      <c r="A58" s="27" t="s">
        <v>61</v>
      </c>
      <c r="B58" s="24">
        <v>7290000107295</v>
      </c>
      <c r="C58" s="28">
        <f>'טבלה מסכמת מוצרים סל'!$G58/'טבלה מסכמת מוצרים סל'!C58-1</f>
        <v>0.33297644539614546</v>
      </c>
      <c r="D58" s="28">
        <f>'טבלה מסכמת מוצרים סל'!$G58/'טבלה מסכמת מוצרים סל'!D58-1</f>
        <v>0.33297644539614546</v>
      </c>
      <c r="E58" s="28">
        <f>'טבלה מסכמת מוצרים סל'!$G58/'טבלה מסכמת מוצרים סל'!E58-1</f>
        <v>0.33297644539614546</v>
      </c>
      <c r="F58" s="28">
        <f>'טבלה מסכמת מוצרים סל'!$G58/'טבלה מסכמת מוצרים סל'!F58-1</f>
        <v>0</v>
      </c>
      <c r="G58" s="31"/>
      <c r="H58" s="28">
        <f>'טבלה מסכמת מוצרים סל'!$N58/'טבלה מסכמת מוצרים סל'!I58-1</f>
        <v>0.33302583025830246</v>
      </c>
      <c r="I58" s="28">
        <f>'טבלה מסכמת מוצרים סל'!$N58/'טבלה מסכמת מוצרים סל'!J58-1</f>
        <v>0.33302583025830246</v>
      </c>
      <c r="J58" s="28">
        <f>'טבלה מסכמת מוצרים סל'!$N58/'טבלה מסכמת מוצרים סל'!K58-1</f>
        <v>0.33302583025830246</v>
      </c>
      <c r="K58" s="28">
        <f>'טבלה מסכמת מוצרים סל'!$N58/'טבלה מסכמת מוצרים סל'!L58-1</f>
        <v>0.33302583025830246</v>
      </c>
      <c r="M58" s="28">
        <f>'טבלה מסכמת מוצרים סל'!$U58/'טבלה מסכמת מוצרים סל'!P58-1</f>
        <v>0.33315508021390383</v>
      </c>
      <c r="N58" s="28">
        <f>'טבלה מסכמת מוצרים סל'!$U58/'טבלה מסכמת מוצרים סל'!Q58-1</f>
        <v>0.33315508021390383</v>
      </c>
      <c r="O58" s="28">
        <f>'טבלה מסכמת מוצרים סל'!$U58/'טבלה מסכמת מוצרים סל'!R58-1</f>
        <v>0.33315508021390383</v>
      </c>
      <c r="P58" s="28">
        <f>'טבלה מסכמת מוצרים סל'!$U58/'טבלה מסכמת מוצרים סל'!S58-1</f>
        <v>0.33315508021390383</v>
      </c>
      <c r="R58" s="28">
        <f>'טבלה מסכמת מוצרים סל'!$AA58/'טבלה מסכמת מוצרים סל'!W58-1</f>
        <v>0.33297644539614546</v>
      </c>
      <c r="S58" s="28">
        <f>'טבלה מסכמת מוצרים סל'!$AA58/'טבלה מסכמת מוצרים סל'!X58-1</f>
        <v>0.33297644539614546</v>
      </c>
      <c r="T58" s="28">
        <f>'טבלה מסכמת מוצרים סל'!$AA58/'טבלה מסכמת מוצרים סל'!Y58-1</f>
        <v>0.33297644539614546</v>
      </c>
      <c r="U58" s="28">
        <f>'טבלה מסכמת מוצרים סל'!$AA58/'טבלה מסכמת מוצרים סל'!Z58-1</f>
        <v>0.33297644539614546</v>
      </c>
      <c r="W58" s="28">
        <f>'טבלה מסכמת מוצרים סל'!$AG58/'טבלה מסכמת מוצרים סל'!AC58-1</f>
        <v>0.34042553191489366</v>
      </c>
      <c r="X58" s="28">
        <f>'טבלה מסכמת מוצרים סל'!$AG58/'טבלה מסכמת מוצרים סל'!AD58-1</f>
        <v>0.33973029045643144</v>
      </c>
      <c r="Y58" s="28">
        <f>'טבלה מסכמת מוצרים סל'!$AG58/'טבלה מסכמת מוצרים סל'!AE58-1</f>
        <v>0.34042553191489366</v>
      </c>
      <c r="Z58" s="28">
        <f>'טבלה מסכמת מוצרים סל'!$AG58/'טבלה מסכמת מוצרים סל'!AF58-1</f>
        <v>0.33419421487603307</v>
      </c>
      <c r="AB58" s="28">
        <f>'טבלה מסכמת מוצרים סל'!$AM58/'טבלה מסכמת מוצרים סל'!AI58-1</f>
        <v>0.34594594594594597</v>
      </c>
      <c r="AC58" s="28">
        <f>'טבלה מסכמת מוצרים סל'!$AM58/'טבלה מסכמת מוצרים סל'!AJ58-1</f>
        <v>0.34594594594594597</v>
      </c>
      <c r="AD58" s="28">
        <f>'טבלה מסכמת מוצרים סל'!$AM58/'טבלה מסכמת מוצרים סל'!AK58-1</f>
        <v>0.34594594594594597</v>
      </c>
      <c r="AE58" s="28">
        <f>'טבלה מסכמת מוצרים סל'!$AM58/'טבלה מסכמת מוצרים סל'!AL58-1</f>
        <v>0.34594594594594597</v>
      </c>
      <c r="AG58" s="28">
        <f>'טבלה מסכמת מוצרים סל'!$AS58/'טבלה מסכמת מוצרים סל'!AO58-1</f>
        <v>0.23597883597883595</v>
      </c>
      <c r="AH58" s="28">
        <f>'טבלה מסכמת מוצרים סל'!$AS58/'טבלה מסכמת מוצרים סל'!AP58-1</f>
        <v>0.24425506011259723</v>
      </c>
      <c r="AI58" s="28">
        <f>'טבלה מסכמת מוצרים סל'!$AS58/'טבלה מסכמת מוצרים סל'!AQ58-1</f>
        <v>0.23597883597883595</v>
      </c>
      <c r="AJ58" s="28">
        <f>'טבלה מסכמת מוצרים סל'!$AS58/'טבלה מסכמת מוצרים סל'!AR58-1</f>
        <v>0.23597883597883595</v>
      </c>
    </row>
    <row r="59" spans="1:36" x14ac:dyDescent="0.3">
      <c r="A59" s="27" t="s">
        <v>62</v>
      </c>
      <c r="B59" s="24">
        <v>7290000207162</v>
      </c>
      <c r="C59" s="28">
        <f>'טבלה מסכמת מוצרים סל'!$G59/'טבלה מסכמת מוצרים סל'!C59-1</f>
        <v>-5.7142857142856718E-3</v>
      </c>
      <c r="D59" s="28">
        <f>'טבלה מסכמת מוצרים סל'!$G59/'טבלה מסכמת מוצרים סל'!D59-1</f>
        <v>-5.7142857142856718E-3</v>
      </c>
      <c r="E59" s="28">
        <f>'טבלה מסכמת מוצרים סל'!$G59/'טבלה מסכמת מוצרים סל'!E59-1</f>
        <v>-5.7142857142856718E-3</v>
      </c>
      <c r="F59" s="28">
        <f>'טבלה מסכמת מוצרים סל'!$G59/'טבלה מסכמת מוצרים סל'!F59-1</f>
        <v>-5.7142857142856718E-3</v>
      </c>
      <c r="G59" s="31"/>
      <c r="H59" s="28">
        <f>'טבלה מסכמת מוצרים סל'!$N59/'טבלה מסכמת מוצרים סל'!I59-1</f>
        <v>0</v>
      </c>
      <c r="I59" s="28">
        <f>'טבלה מסכמת מוצרים סל'!$N59/'טבלה מסכמת מוצרים סל'!J59-1</f>
        <v>0</v>
      </c>
      <c r="J59" s="28">
        <f>'טבלה מסכמת מוצרים סל'!$N59/'טבלה מסכמת מוצרים סל'!K59-1</f>
        <v>0</v>
      </c>
      <c r="K59" s="28">
        <f>'טבלה מסכמת מוצרים סל'!$N59/'טבלה מסכמת מוצרים סל'!L59-1</f>
        <v>0</v>
      </c>
      <c r="M59" s="28">
        <f>'טבלה מסכמת מוצרים סל'!$U59/'טבלה מסכמת מוצרים סל'!P59-1</f>
        <v>6.2857142857142945E-2</v>
      </c>
      <c r="N59" s="28">
        <f>'טבלה מסכמת מוצרים סל'!$U59/'טבלה מסכמת מוצרים סל'!Q59-1</f>
        <v>6.2857142857142945E-2</v>
      </c>
      <c r="O59" s="28">
        <f>'טבלה מסכמת מוצרים סל'!$U59/'טבלה מסכמת מוצרים סל'!R59-1</f>
        <v>6.2857142857142945E-2</v>
      </c>
      <c r="P59" s="28">
        <f>'טבלה מסכמת מוצרים סל'!$U59/'טבלה מסכמת מוצרים סל'!S59-1</f>
        <v>6.2857142857142945E-2</v>
      </c>
      <c r="R59" s="28">
        <f>'טבלה מסכמת מוצרים סל'!$AA59/'טבלה מסכמת מוצרים סל'!W59-1</f>
        <v>0.11377245508982048</v>
      </c>
      <c r="S59" s="28">
        <f>'טבלה מסכמת מוצרים סל'!$AA59/'טבלה מסכמת מוצרים סל'!X59-1</f>
        <v>0.11377245508982048</v>
      </c>
      <c r="T59" s="28">
        <f>'טבלה מסכמת מוצרים סל'!$AA59/'טבלה מסכמת מוצרים סל'!Y59-1</f>
        <v>6.2857142857142945E-2</v>
      </c>
      <c r="U59" s="28">
        <f>'טבלה מסכמת מוצרים סל'!$AA59/'טבלה מסכמת מוצרים סל'!Z59-1</f>
        <v>6.2857142857142945E-2</v>
      </c>
      <c r="W59" s="28">
        <f>'טבלה מסכמת מוצרים סל'!$AG59/'טבלה מסכמת מוצרים סל'!AC59-1</f>
        <v>2.7386715225041769E-4</v>
      </c>
      <c r="X59" s="28">
        <f>'טבלה מסכמת מוצרים סל'!$AG59/'טבלה מסכמת מוצרים סל'!AD59-1</f>
        <v>0</v>
      </c>
      <c r="Y59" s="28">
        <f>'טבלה מסכמת מוצרים סל'!$AG59/'טבלה מסכמת מוצרים סל'!AE59-1</f>
        <v>0</v>
      </c>
      <c r="Z59" s="28">
        <f>'טבלה מסכמת מוצרים סל'!$AG59/'טבלה מסכמת מוצרים סל'!AF59-1</f>
        <v>0</v>
      </c>
      <c r="AB59" s="28">
        <f>'טבלה מסכמת מוצרים סל'!$AM59/'טבלה מסכמת מוצרים סל'!AI59-1</f>
        <v>4.7113320528742619E-2</v>
      </c>
      <c r="AC59" s="28">
        <f>'טבלה מסכמת מוצרים סל'!$AM59/'טבלה מסכמת מוצרים סל'!AJ59-1</f>
        <v>4.7113320528742619E-2</v>
      </c>
      <c r="AD59" s="28">
        <f>'טבלה מסכמת מוצרים סל'!$AM59/'טבלה מסכמת מוצרים סל'!AK59-1</f>
        <v>4.7113320528742619E-2</v>
      </c>
      <c r="AE59" s="28">
        <f>'טבלה מסכמת מוצרים סל'!$AM59/'טבלה מסכמת מוצרים סל'!AL59-1</f>
        <v>4.7113320528742619E-2</v>
      </c>
      <c r="AG59" s="28">
        <f>'טבלה מסכמת מוצרים סל'!$AS59/'טבלה מסכמת מוצרים סל'!AO59-1</f>
        <v>0.12574850299401197</v>
      </c>
      <c r="AH59" s="28">
        <f>'טבלה מסכמת מוצרים סל'!$AS59/'טבלה מסכמת מוצרים סל'!AP59-1</f>
        <v>0.12574850299401197</v>
      </c>
      <c r="AI59" s="28">
        <f>'טבלה מסכמת מוצרים סל'!$AS59/'טבלה מסכמת מוצרים סל'!AQ59-1</f>
        <v>5.1748251748251706E-2</v>
      </c>
      <c r="AJ59" s="28">
        <f>'טבלה מסכמת מוצרים סל'!$AS59/'טבלה מסכמת מוצרים סל'!AR59-1</f>
        <v>7.4285714285714288E-2</v>
      </c>
    </row>
    <row r="60" spans="1:36" x14ac:dyDescent="0.3">
      <c r="A60" s="27" t="s">
        <v>63</v>
      </c>
      <c r="B60" s="24">
        <v>7290005287206</v>
      </c>
      <c r="C60" s="28">
        <f>'טבלה מסכמת מוצרים סל'!$G60/'טבלה מסכמת מוצרים סל'!C60-1</f>
        <v>3.7554585152838493E-2</v>
      </c>
      <c r="D60" s="28">
        <f>'טבלה מסכמת מוצרים סל'!$G60/'טבלה מסכמת מוצרים סל'!D60-1</f>
        <v>3.7554585152838493E-2</v>
      </c>
      <c r="E60" s="28">
        <f>'טבלה מסכמת מוצרים סל'!$G60/'טבלה מסכמת מוצרים סל'!E60-1</f>
        <v>3.7554585152838493E-2</v>
      </c>
      <c r="F60" s="28">
        <f>'טבלה מסכמת מוצרים סל'!$G60/'טבלה מסכמת מוצרים סל'!F60-1</f>
        <v>3.7554585152838493E-2</v>
      </c>
      <c r="G60" s="31"/>
      <c r="H60" s="28">
        <f>'טבלה מסכמת מוצרים סל'!$N60/'טבלה מסכמת מוצרים סל'!I60-1</f>
        <v>2.432432432432452E-2</v>
      </c>
      <c r="I60" s="28">
        <f>'טבלה מסכמת מוצרים סל'!$N60/'טבלה מסכמת מוצרים סל'!J60-1</f>
        <v>2.432432432432452E-2</v>
      </c>
      <c r="J60" s="28">
        <f>'טבלה מסכמת מוצרים סל'!$N60/'טבלה מסכמת מוצרים סל'!K60-1</f>
        <v>2.432432432432452E-2</v>
      </c>
      <c r="K60" s="28">
        <f>'טבלה מסכמת מוצרים סל'!$N60/'טבלה מסכמת מוצרים סל'!L60-1</f>
        <v>2.432432432432452E-2</v>
      </c>
      <c r="M60" s="28">
        <f>'טבלה מסכמת מוצרים סל'!$U60/'טבלה מסכמת מוצרים סל'!P60-1</f>
        <v>2.6506024096385472E-2</v>
      </c>
      <c r="N60" s="28">
        <f>'טבלה מסכמת מוצרים סל'!$U60/'טבלה מסכמת מוצרים סל'!Q60-1</f>
        <v>2.6506024096385472E-2</v>
      </c>
      <c r="O60" s="28">
        <f>'טבלה מסכמת מוצרים סל'!$U60/'טבלה מסכמת מוצרים סל'!R60-1</f>
        <v>2.6506024096385472E-2</v>
      </c>
      <c r="P60" s="28">
        <f>'טבלה מסכמת מוצרים סל'!$U60/'טבלה מסכמת מוצרים סל'!S60-1</f>
        <v>0.11130434782608689</v>
      </c>
      <c r="R60" s="28">
        <f>'טבלה מסכמת מוצרים סל'!$AA60/'טבלה מסכמת מוצרים סל'!W60-1</f>
        <v>0.13100436681222716</v>
      </c>
      <c r="S60" s="28">
        <f>'טבלה מסכמת מוצרים סל'!$AA60/'טבלה מסכמת מוצרים סל'!X60-1</f>
        <v>0.13100436681222716</v>
      </c>
      <c r="T60" s="28">
        <f>'טבלה מסכמת מוצרים סל'!$AA60/'טבלה מסכמת מוצרים סל'!Y60-1</f>
        <v>8.1419624217119013E-2</v>
      </c>
      <c r="U60" s="28">
        <f>'טבלה מסכמת מוצרים סל'!$AA60/'טבלה מסכמת מוצרים סל'!Z60-1</f>
        <v>0.13100436681222716</v>
      </c>
      <c r="W60" s="28">
        <f>'טבלה מסכמת מוצרים סל'!$AG60/'טבלה מסכמת מוצרים סל'!AC60-1</f>
        <v>3.5235467724471503E-2</v>
      </c>
      <c r="X60" s="28">
        <f>'טבלה מסכמת מוצרים סל'!$AG60/'טבלה מסכמת מוצרים סל'!AD60-1</f>
        <v>0.1357396836246112</v>
      </c>
      <c r="Y60" s="28">
        <f>'טבלה מסכמת מוצרים סל'!$AG60/'טבלה מסכמת מוצרים סל'!AE60-1</f>
        <v>0.11998973638720822</v>
      </c>
      <c r="Z60" s="28">
        <f>'טבלה מסכמת מוצרים סל'!$AG60/'טבלה מסכמת מוצרים סל'!AF60-1</f>
        <v>1.1402717139442409E-2</v>
      </c>
      <c r="AB60" s="28">
        <f>'טבלה מסכמת מוצרים סל'!$AM60/'טבלה מסכמת מוצרים סל'!AI60-1</f>
        <v>9.4759825327511038E-2</v>
      </c>
      <c r="AC60" s="28">
        <f>'טבלה מסכמת מוצרים סל'!$AM60/'טבלה מסכמת מוצרים סל'!AJ60-1</f>
        <v>9.4759825327511038E-2</v>
      </c>
      <c r="AD60" s="28">
        <f>'טבלה מסכמת מוצרים סל'!$AM60/'טבלה מסכמת מוצרים סל'!AK60-1</f>
        <v>9.4759825327511038E-2</v>
      </c>
      <c r="AE60" s="28">
        <f>'טבלה מסכמת מוצרים סל'!$AM60/'טבלה מסכמת מוצרים סל'!AL60-1</f>
        <v>9.4759825327511038E-2</v>
      </c>
      <c r="AG60" s="28">
        <f>'טבלה מסכמת מוצרים סל'!$AS60/'טבלה מסכמת מוצרים סל'!AO60-1</f>
        <v>0.11236092931934905</v>
      </c>
      <c r="AH60" s="28">
        <f>'טבלה מסכמת מוצרים סל'!$AS60/'טבלה מסכמת מוצרים סל'!AP60-1</f>
        <v>0.11236092931934905</v>
      </c>
      <c r="AI60" s="28">
        <f>'טבלה מסכמת מוצרים סל'!$AS60/'טבלה מסכמת מוצרים סל'!AQ60-1</f>
        <v>0.1144578313253013</v>
      </c>
      <c r="AJ60" s="28">
        <f>'טבלה מסכמת מוצרים סל'!$AS60/'טבלה מסכמת מוצרים סל'!AR60-1</f>
        <v>0.1144578313253013</v>
      </c>
    </row>
    <row r="61" spans="1:36" x14ac:dyDescent="0.3">
      <c r="A61" s="27" t="s">
        <v>64</v>
      </c>
      <c r="B61" s="24">
        <v>7290010429554</v>
      </c>
      <c r="C61" s="28">
        <f>'טבלה מסכמת מוצרים סל'!$G61/'טבלה מסכמת מוצרים סל'!C61-1</f>
        <v>0</v>
      </c>
      <c r="D61" s="28">
        <f>'טבלה מסכמת מוצרים סל'!$G61/'טבלה מסכמת מוצרים סל'!D61-1</f>
        <v>0.20401337792642149</v>
      </c>
      <c r="E61" s="28">
        <f>'טבלה מסכמת מוצרים סל'!$G61/'טבלה מסכמת מוצרים סל'!E61-1</f>
        <v>9.4224924012158207E-2</v>
      </c>
      <c r="F61" s="28">
        <f>'טבלה מסכמת מוצרים סל'!$G61/'טבלה מסכמת מוצרים סל'!F61-1</f>
        <v>0</v>
      </c>
      <c r="G61" s="31"/>
      <c r="H61" s="28">
        <f>'טבלה מסכמת מוצרים סל'!$N61/'טבלה מסכמת מוצרים סל'!I61-1</f>
        <v>0</v>
      </c>
      <c r="I61" s="28">
        <f>'טבלה מסכמת מוצרים סל'!$N61/'טבלה מסכמת מוצרים סל'!J61-1</f>
        <v>0</v>
      </c>
      <c r="J61" s="28">
        <f>'טבלה מסכמת מוצרים סל'!$N61/'טבלה מסכמת מוצרים סל'!K61-1</f>
        <v>0</v>
      </c>
      <c r="K61" s="28">
        <f>'טבלה מסכמת מוצרים סל'!$N61/'טבלה מסכמת מוצרים סל'!L61-1</f>
        <v>0</v>
      </c>
      <c r="M61" s="28">
        <f>'טבלה מסכמת מוצרים סל'!$U61/'טבלה מסכמת מוצרים סל'!P61-1</f>
        <v>0</v>
      </c>
      <c r="N61" s="28">
        <f>'טבלה מסכמת מוצרים סל'!$U61/'טבלה מסכמת מוצרים סל'!Q61-1</f>
        <v>0</v>
      </c>
      <c r="O61" s="28">
        <f>'טבלה מסכמת מוצרים סל'!$U61/'טבלה מסכמת מוצרים סל'!R61-1</f>
        <v>0</v>
      </c>
      <c r="P61" s="28">
        <f>'טבלה מסכמת מוצרים סל'!$U61/'טבלה מסכמת מוצרים סל'!S61-1</f>
        <v>0</v>
      </c>
      <c r="R61" s="28" t="e">
        <f>'טבלה מסכמת מוצרים סל'!$AA61/'טבלה מסכמת מוצרים סל'!W61-1</f>
        <v>#N/A</v>
      </c>
      <c r="S61" s="28" t="e">
        <f>'טבלה מסכמת מוצרים סל'!$AA61/'טבלה מסכמת מוצרים סל'!X61-1</f>
        <v>#N/A</v>
      </c>
      <c r="T61" s="28" t="e">
        <f>'טבלה מסכמת מוצרים סל'!$AA61/'טבלה מסכמת מוצרים סל'!Y61-1</f>
        <v>#N/A</v>
      </c>
      <c r="U61" s="28" t="e">
        <f>'טבלה מסכמת מוצרים סל'!$AA61/'טבלה מסכמת מוצרים סל'!Z61-1</f>
        <v>#N/A</v>
      </c>
      <c r="W61" s="28">
        <f>'טבלה מסכמת מוצרים סל'!$AG61/'טבלה מסכמת מוצרים סל'!AC61-1</f>
        <v>9.8563307300696623E-2</v>
      </c>
      <c r="X61" s="28">
        <f>'טבלה מסכמת מוצרים סל'!$AG61/'טבלה מסכמת מוצרים סל'!AD61-1</f>
        <v>-7.5950955366622663E-3</v>
      </c>
      <c r="Y61" s="28">
        <f>'טבלה מסכמת מוצרים סל'!$AG61/'טבלה מסכמת מוצרים סל'!AE61-1</f>
        <v>-9.7449006207960265E-3</v>
      </c>
      <c r="Z61" s="28">
        <f>'טבלה מסכמת מוצרים סל'!$AG61/'טבלה מסכמת מוצרים סל'!AF61-1</f>
        <v>-6.7187843395873914E-3</v>
      </c>
      <c r="AB61" s="28">
        <f>'טבלה מסכמת מוצרים סל'!$AM61/'טבלה מסכמת מוצרים סל'!AI61-1</f>
        <v>0</v>
      </c>
      <c r="AC61" s="28">
        <f>'טבלה מסכמת מוצרים סל'!$AM61/'טבלה מסכמת מוצרים סל'!AJ61-1</f>
        <v>0.10033444816053505</v>
      </c>
      <c r="AD61" s="28">
        <f>'טבלה מסכמת מוצרים סל'!$AM61/'טבלה מסכמת מוצרים סל'!AK61-1</f>
        <v>0.10033444816053505</v>
      </c>
      <c r="AE61" s="28">
        <f>'טבלה מסכמת מוצרים סל'!$AM61/'טבלה מסכמת מוצרים סל'!AL61-1</f>
        <v>0.10033444816053505</v>
      </c>
      <c r="AG61" s="28">
        <f>'טבלה מסכמת מוצרים סל'!$AS61/'טבלה מסכמת מוצרים סל'!AO61-1</f>
        <v>0</v>
      </c>
      <c r="AH61" s="28">
        <f>'טבלה מסכמת מוצרים סל'!$AS61/'טבלה מסכמת מוצרים סל'!AP61-1</f>
        <v>9.6666666666666679E-2</v>
      </c>
      <c r="AI61" s="28">
        <f>'טבלה מסכמת מוצרים סל'!$AS61/'טבלה מסכמת מוצרים סל'!AQ61-1</f>
        <v>0</v>
      </c>
      <c r="AJ61" s="28">
        <f>'טבלה מסכמת מוצרים סל'!$AS61/'טבלה מסכמת מוצרים סל'!AR61-1</f>
        <v>0</v>
      </c>
    </row>
    <row r="62" spans="1:36" x14ac:dyDescent="0.3">
      <c r="A62" s="27" t="s">
        <v>65</v>
      </c>
      <c r="B62" s="24">
        <v>7290000416021</v>
      </c>
      <c r="C62" s="28">
        <f>'טבלה מסכמת מוצרים סל'!$G62/'טבלה מסכמת מוצרים סל'!C62-1</f>
        <v>0.40404040404040398</v>
      </c>
      <c r="D62" s="28">
        <f>'טבלה מסכמת מוצרים סל'!$G62/'טבלה מסכמת מוצרים סל'!D62-1</f>
        <v>0.40404040404040398</v>
      </c>
      <c r="E62" s="28">
        <f>'טבלה מסכמת מוצרים סל'!$G62/'טבלה מסכמת מוצרים סל'!E62-1</f>
        <v>0.40404040404040398</v>
      </c>
      <c r="F62" s="28">
        <f>'טבלה מסכמת מוצרים סל'!$G62/'טבלה מסכמת מוצרים סל'!F62-1</f>
        <v>0.40404040404040398</v>
      </c>
      <c r="G62" s="31"/>
      <c r="H62" s="28">
        <f>'טבלה מסכמת מוצרים סל'!$N62/'טבלה מסכמת מוצרים סל'!I62-1</f>
        <v>0</v>
      </c>
      <c r="I62" s="28">
        <f>'טבלה מסכמת מוצרים סל'!$N62/'טבלה מסכמת מוצרים סל'!J62-1</f>
        <v>0</v>
      </c>
      <c r="J62" s="28">
        <f>'טבלה מסכמת מוצרים סל'!$N62/'טבלה מסכמת מוצרים סל'!K62-1</f>
        <v>0</v>
      </c>
      <c r="K62" s="28">
        <f>'טבלה מסכמת מוצרים סל'!$N62/'טבלה מסכמת מוצרים סל'!L62-1</f>
        <v>0</v>
      </c>
      <c r="M62" s="28">
        <f>'טבלה מסכמת מוצרים סל'!$U62/'טבלה מסכמת מוצרים סל'!P62-1</f>
        <v>8.59375E-2</v>
      </c>
      <c r="N62" s="28">
        <f>'טבלה מסכמת מוצרים סל'!$U62/'טבלה מסכמת מוצרים סל'!Q62-1</f>
        <v>0</v>
      </c>
      <c r="O62" s="28">
        <f>'טבלה מסכמת מוצרים סל'!$U62/'טבלה מסכמת מוצרים סל'!R62-1</f>
        <v>0</v>
      </c>
      <c r="P62" s="28">
        <f>'טבלה מסכמת מוצרים סל'!$U62/'טבלה מסכמת מוצרים סל'!S62-1</f>
        <v>0</v>
      </c>
      <c r="R62" s="28">
        <f>'טבלה מסכמת מוצרים סל'!$AA62/'טבלה מסכמת מוצרים סל'!W62-1</f>
        <v>0.18999999999999995</v>
      </c>
      <c r="S62" s="28">
        <f>'טבלה מסכמת מוצרים סל'!$AA62/'טבלה מסכמת מוצרים סל'!X62-1</f>
        <v>0.18999999999999995</v>
      </c>
      <c r="T62" s="28">
        <f>'טבלה מסכמת מוצרים סל'!$AA62/'טבלה מסכמת מוצרים סל'!Y62-1</f>
        <v>0.18999999999999995</v>
      </c>
      <c r="U62" s="28">
        <f>'טבלה מסכמת מוצרים סל'!$AA62/'טבלה מסכמת מוצרים סל'!Z62-1</f>
        <v>0.18999999999999995</v>
      </c>
      <c r="W62" s="28">
        <f>'טבלה מסכמת מוצרים סל'!$AG62/'טבלה מסכמת מוצרים סל'!AC62-1</f>
        <v>1.7010701057800226E-3</v>
      </c>
      <c r="X62" s="28">
        <f>'טבלה מסכמת מוצרים סל'!$AG62/'טבלה מסכמת מוצרים סל'!AD62-1</f>
        <v>0.11306614858398656</v>
      </c>
      <c r="Y62" s="28">
        <f>'טבלה מסכמת מוצרים סל'!$AG62/'טבלה מסכמת מוצרים סל'!AE62-1</f>
        <v>0</v>
      </c>
      <c r="Z62" s="28">
        <f>'טבלה מסכמת מוצרים סל'!$AG62/'טבלה מסכמת מוצרים סל'!AF62-1</f>
        <v>1.733105571972704E-3</v>
      </c>
      <c r="AB62" s="28">
        <f>'טבלה מסכמת מוצרים סל'!$AM62/'טבלה מסכמת מוצרים סל'!AI62-1</f>
        <v>0.19191919191919204</v>
      </c>
      <c r="AC62" s="28">
        <f>'טבלה מסכמת מוצרים סל'!$AM62/'טבלה מסכמת מוצרים סל'!AJ62-1</f>
        <v>0.19191919191919204</v>
      </c>
      <c r="AD62" s="28">
        <f>'טבלה מסכמת מוצרים סל'!$AM62/'טבלה מסכמת מוצרים סל'!AK62-1</f>
        <v>0.19191919191919204</v>
      </c>
      <c r="AE62" s="28">
        <f>'טבלה מסכמת מוצרים סל'!$AM62/'טבלה מסכמת מוצרים סל'!AL62-1</f>
        <v>0.18761868590960562</v>
      </c>
      <c r="AG62" s="28">
        <f>'טבלה מסכמת מוצרים סל'!$AS62/'טבלה מסכמת מוצרים סל'!AO62-1</f>
        <v>0.2330000000000001</v>
      </c>
      <c r="AH62" s="28">
        <f>'טבלה מסכמת מוצרים סל'!$AS62/'טבלה מסכמת מוצרים סל'!AP62-1</f>
        <v>0.2330000000000001</v>
      </c>
      <c r="AI62" s="28">
        <f>'טבלה מסכמת מוצרים סל'!$AS62/'טבלה מסכמת מוצרים סל'!AQ62-1</f>
        <v>0.2330000000000001</v>
      </c>
      <c r="AJ62" s="28">
        <f>'טבלה מסכמת מוצרים סל'!$AS62/'טבלה מסכמת מוצרים סל'!AR62-1</f>
        <v>0.2330000000000001</v>
      </c>
    </row>
    <row r="63" spans="1:36" x14ac:dyDescent="0.3">
      <c r="A63" s="27" t="s">
        <v>66</v>
      </c>
      <c r="B63" s="24">
        <v>7622300617820</v>
      </c>
      <c r="C63" s="28">
        <f>'טבלה מסכמת מוצרים סל'!$G63/'טבלה מסכמת מוצרים סל'!C63-1</f>
        <v>0.21538461538461551</v>
      </c>
      <c r="D63" s="28">
        <f>'טבלה מסכמת מוצרים סל'!$G63/'טבלה מסכמת מוצרים סל'!D63-1</f>
        <v>0.21538461538461551</v>
      </c>
      <c r="E63" s="28">
        <f>'טבלה מסכמת מוצרים סל'!$G63/'טבלה מסכמת מוצרים סל'!E63-1</f>
        <v>0.21538461538461551</v>
      </c>
      <c r="F63" s="28">
        <f>'טבלה מסכמת מוצרים סל'!$G63/'טבלה מסכמת מוצרים סל'!F63-1</f>
        <v>0.21538461538461551</v>
      </c>
      <c r="G63" s="31"/>
      <c r="H63" s="28">
        <f>'טבלה מסכמת מוצרים סל'!$N63/'טבלה מסכמת מוצרים סל'!I63-1</f>
        <v>0</v>
      </c>
      <c r="I63" s="28">
        <f>'טבלה מסכמת מוצרים סל'!$N63/'טבלה מסכמת מוצרים סל'!J63-1</f>
        <v>0</v>
      </c>
      <c r="J63" s="28">
        <f>'טבלה מסכמת מוצרים סל'!$N63/'טבלה מסכמת מוצרים סל'!K63-1</f>
        <v>0</v>
      </c>
      <c r="K63" s="28">
        <f>'טבלה מסכמת מוצרים סל'!$N63/'טבלה מסכמת מוצרים סל'!L63-1</f>
        <v>0</v>
      </c>
      <c r="M63" s="28">
        <f>'טבלה מסכמת מוצרים סל'!$U63/'טבלה מסכמת מוצרים סל'!P63-1</f>
        <v>-0.17241379310344829</v>
      </c>
      <c r="N63" s="28">
        <f>'טבלה מסכמת מוצרים סל'!$U63/'טבלה מסכמת מוצרים סל'!Q63-1</f>
        <v>-0.17241379310344829</v>
      </c>
      <c r="O63" s="28">
        <f>'טבלה מסכמת מוצרים סל'!$U63/'טבלה מסכמת מוצרים סל'!R63-1</f>
        <v>-0.1004497751124438</v>
      </c>
      <c r="P63" s="28">
        <f>'טבלה מסכמת מוצרים סל'!$U63/'טבלה מסכמת מוצרים סל'!S63-1</f>
        <v>-0.1004497751124438</v>
      </c>
      <c r="R63" s="28">
        <f>'טבלה מסכמת מוצרים סל'!$AA63/'טבלה מסכמת מוצרים סל'!W63-1</f>
        <v>0</v>
      </c>
      <c r="S63" s="28">
        <f>'טבלה מסכמת מוצרים סל'!$AA63/'טבלה מסכמת מוצרים סל'!X63-1</f>
        <v>0</v>
      </c>
      <c r="T63" s="28">
        <f>'טבלה מסכמת מוצרים סל'!$AA63/'טבלה מסכמת מוצרים סל'!Y63-1</f>
        <v>0</v>
      </c>
      <c r="U63" s="28">
        <f>'טבלה מסכמת מוצרים סל'!$AA63/'טבלה מסכמת מוצרים סל'!Z63-1</f>
        <v>0</v>
      </c>
      <c r="W63" s="28">
        <f>'טבלה מסכמת מוצרים סל'!$AG63/'טבלה מסכמת מוצרים סל'!AC63-1</f>
        <v>5.4071675464987257E-2</v>
      </c>
      <c r="X63" s="28">
        <f>'טבלה מסכמת מוצרים סל'!$AG63/'טבלה מסכמת מוצרים סל'!AD63-1</f>
        <v>4.1098029653489965E-2</v>
      </c>
      <c r="Y63" s="28">
        <f>'טבלה מסכמת מוצרים סל'!$AG63/'טבלה מסכמת מוצרים סל'!AE63-1</f>
        <v>4.7407501054756995E-2</v>
      </c>
      <c r="Z63" s="28">
        <f>'טבלה מסכמת מוצרים סל'!$AG63/'טבלה מסכמת מוצרים סל'!AF63-1</f>
        <v>4.0759154246243767E-2</v>
      </c>
      <c r="AB63" s="28">
        <f>'טבלה מסכמת מוצרים סל'!$AM63/'טבלה מסכמת מוצרים סל'!AI63-1</f>
        <v>-6.6225165562914245E-3</v>
      </c>
      <c r="AC63" s="28">
        <f>'טבלה מסכמת מוצרים סל'!$AM63/'טבלה מסכמת מוצרים סל'!AJ63-1</f>
        <v>0</v>
      </c>
      <c r="AD63" s="28">
        <f>'טבלה מסכמת מוצרים סל'!$AM63/'טבלה מסכמת מוצרים סל'!AK63-1</f>
        <v>0</v>
      </c>
      <c r="AE63" s="28">
        <f>'טבלה מסכמת מוצרים סל'!$AM63/'טבלה מסכמת מוצרים סל'!AL63-1</f>
        <v>0</v>
      </c>
      <c r="AG63" s="28">
        <f>'טבלה מסכמת מוצרים סל'!$AS63/'טבלה מסכמת מוצרים סל'!AO63-1</f>
        <v>0.15000000000000013</v>
      </c>
      <c r="AH63" s="28">
        <f>'טבלה מסכמת מוצרים סל'!$AS63/'טבלה מסכמת מוצרים סל'!AP63-1</f>
        <v>0.15000000000000013</v>
      </c>
      <c r="AI63" s="28">
        <f>'טבלה מסכמת מוצרים סל'!$AS63/'טבלה מסכמת מוצרים סל'!AQ63-1</f>
        <v>0.15000000000000013</v>
      </c>
      <c r="AJ63" s="28">
        <f>'טבלה מסכמת מוצרים סל'!$AS63/'טבלה מסכמת מוצרים סל'!AR63-1</f>
        <v>0.15000000000000013</v>
      </c>
    </row>
    <row r="64" spans="1:36" x14ac:dyDescent="0.3">
      <c r="A64" s="27" t="s">
        <v>67</v>
      </c>
      <c r="B64" s="24">
        <v>7622201801809</v>
      </c>
      <c r="C64" s="28">
        <f>'טבלה מסכמת מוצרים סל'!$G64/'טבלה מסכמת מוצרים סל'!C64-1</f>
        <v>0.21538461538461551</v>
      </c>
      <c r="D64" s="28">
        <f>'טבלה מסכמת מוצרים סל'!$G64/'טבלה מסכמת מוצרים סל'!D64-1</f>
        <v>0.21538461538461551</v>
      </c>
      <c r="E64" s="28">
        <f>'טבלה מסכמת מוצרים סל'!$G64/'טבלה מסכמת מוצרים סל'!E64-1</f>
        <v>0.21538461538461551</v>
      </c>
      <c r="F64" s="28">
        <f>'טבלה מסכמת מוצרים סל'!$G64/'טבלה מסכמת מוצרים סל'!F64-1</f>
        <v>0.21538461538461551</v>
      </c>
      <c r="G64" s="31"/>
      <c r="H64" s="28">
        <f>'טבלה מסכמת מוצרים סל'!$N64/'טבלה מסכמת מוצרים סל'!I64-1</f>
        <v>0</v>
      </c>
      <c r="I64" s="28">
        <f>'טבלה מסכמת מוצרים סל'!$N64/'טבלה מסכמת מוצרים סל'!J64-1</f>
        <v>0</v>
      </c>
      <c r="J64" s="28">
        <f>'טבלה מסכמת מוצרים סל'!$N64/'טבלה מסכמת מוצרים סל'!K64-1</f>
        <v>0</v>
      </c>
      <c r="K64" s="28">
        <f>'טבלה מסכמת מוצרים סל'!$N64/'טבלה מסכמת מוצרים סל'!L64-1</f>
        <v>0</v>
      </c>
      <c r="M64" s="28">
        <f>'טבלה מסכמת מוצרים סל'!$U64/'טבלה מסכמת מוצרים סל'!P64-1</f>
        <v>-0.17241379310344829</v>
      </c>
      <c r="N64" s="28">
        <f>'טבלה מסכמת מוצרים סל'!$U64/'טבלה מסכמת מוצרים סל'!Q64-1</f>
        <v>-0.17241379310344829</v>
      </c>
      <c r="O64" s="28">
        <f>'טבלה מסכמת מוצרים סל'!$U64/'טבלה מסכמת מוצרים סל'!R64-1</f>
        <v>-0.1004497751124438</v>
      </c>
      <c r="P64" s="28">
        <f>'טבלה מסכמת מוצרים סל'!$U64/'טבלה מסכמת מוצרים סל'!S64-1</f>
        <v>-0.1004497751124438</v>
      </c>
      <c r="R64" s="28">
        <f>'טבלה מסכמת מוצרים סל'!$AA64/'טבלה מסכמת מוצרים סל'!W64-1</f>
        <v>0</v>
      </c>
      <c r="S64" s="28">
        <f>'טבלה מסכמת מוצרים סל'!$AA64/'טבלה מסכמת מוצרים סל'!X64-1</f>
        <v>0</v>
      </c>
      <c r="T64" s="28">
        <f>'טבלה מסכמת מוצרים סל'!$AA64/'טבלה מסכמת מוצרים סל'!Y64-1</f>
        <v>0</v>
      </c>
      <c r="U64" s="28">
        <f>'טבלה מסכמת מוצרים סל'!$AA64/'טבלה מסכמת מוצרים סל'!Z64-1</f>
        <v>0</v>
      </c>
      <c r="W64" s="28">
        <f>'טבלה מסכמת מוצרים סל'!$AG64/'טבלה מסכמת מוצרים סל'!AC64-1</f>
        <v>3.7384753037596585E-2</v>
      </c>
      <c r="X64" s="28">
        <f>'טבלה מסכמת מוצרים סל'!$AG64/'טבלה מסכמת מוצרים סל'!AD64-1</f>
        <v>4.652491762059241E-2</v>
      </c>
      <c r="Y64" s="28">
        <f>'טבלה מסכמת מוצרים סל'!$AG64/'טבלה מסכמת מוצרים סל'!AE64-1</f>
        <v>4.3789067790994674E-2</v>
      </c>
      <c r="Z64" s="28">
        <f>'טבלה מסכמת מוצרים סל'!$AG64/'טבלה מסכמת מוצרים סל'!AF64-1</f>
        <v>4.3604353111781347E-2</v>
      </c>
      <c r="AB64" s="28">
        <f>'טבלה מסכמת מוצרים סל'!$AM64/'טבלה מסכמת מוצרים סל'!AI64-1</f>
        <v>-6.6225165562914245E-3</v>
      </c>
      <c r="AC64" s="28">
        <f>'טבלה מסכמת מוצרים סל'!$AM64/'טבלה מסכמת מוצרים סל'!AJ64-1</f>
        <v>0</v>
      </c>
      <c r="AD64" s="28">
        <f>'טבלה מסכמת מוצרים סל'!$AM64/'טבלה מסכמת מוצרים סל'!AK64-1</f>
        <v>0</v>
      </c>
      <c r="AE64" s="28">
        <f>'טבלה מסכמת מוצרים סל'!$AM64/'טבלה מסכמת מוצרים סל'!AL64-1</f>
        <v>0</v>
      </c>
      <c r="AG64" s="28">
        <f>'טבלה מסכמת מוצרים סל'!$AS64/'טבלה מסכמת מוצרים סל'!AO64-1</f>
        <v>0.15000000000000013</v>
      </c>
      <c r="AH64" s="28">
        <f>'טבלה מסכמת מוצרים סל'!$AS64/'טבלה מסכמת מוצרים סל'!AP64-1</f>
        <v>0.15000000000000013</v>
      </c>
      <c r="AI64" s="28">
        <f>'טבלה מסכמת מוצרים סל'!$AS64/'טבלה מסכמת מוצרים סל'!AQ64-1</f>
        <v>0.15000000000000013</v>
      </c>
      <c r="AJ64" s="28">
        <f>'טבלה מסכמת מוצרים סל'!$AS64/'טבלה מסכמת מוצרים סל'!AR64-1</f>
        <v>0.15000000000000013</v>
      </c>
    </row>
    <row r="65" spans="1:36" x14ac:dyDescent="0.3">
      <c r="A65" s="27" t="s">
        <v>68</v>
      </c>
      <c r="B65" s="24">
        <v>7290005201882</v>
      </c>
      <c r="C65" s="28">
        <f>'טבלה מסכמת מוצרים סל'!$G65/'טבלה מסכמת מוצרים סל'!C65-1</f>
        <v>4.7651006711409316E-2</v>
      </c>
      <c r="D65" s="28">
        <f>'טבלה מסכמת מוצרים סל'!$G65/'טבלה מסכמת מוצרים סל'!D65-1</f>
        <v>0.31176470588235294</v>
      </c>
      <c r="E65" s="28">
        <f>'טבלה מסכמת מוצרים סל'!$G65/'טבלה מסכמת מוצרים סל'!E65-1</f>
        <v>0.31176470588235294</v>
      </c>
      <c r="F65" s="28">
        <f>'טבלה מסכמת מוצרים סל'!$G65/'טבלה מסכמת מוצרים סל'!F65-1</f>
        <v>4.7651006711409316E-2</v>
      </c>
      <c r="G65" s="31"/>
      <c r="H65" s="28">
        <f>'טבלה מסכמת מוצרים סל'!$N65/'טבלה מסכמת מוצרים סל'!I65-1</f>
        <v>0</v>
      </c>
      <c r="I65" s="28">
        <f>'טבלה מסכמת מוצרים סל'!$N65/'טבלה מסכמת מוצרים סל'!J65-1</f>
        <v>0</v>
      </c>
      <c r="J65" s="28">
        <f>'טבלה מסכמת מוצרים סל'!$N65/'טבלה מסכמת מוצרים סל'!K65-1</f>
        <v>0</v>
      </c>
      <c r="K65" s="28">
        <f>'טבלה מסכמת מוצרים סל'!$N65/'טבלה מסכמת מוצרים סל'!L65-1</f>
        <v>0</v>
      </c>
      <c r="M65" s="28">
        <f>'טבלה מסכמת מוצרים סל'!$U65/'טבלה מסכמת מוצרים סל'!P65-1</f>
        <v>0</v>
      </c>
      <c r="N65" s="28">
        <f>'טבלה מסכמת מוצרים סל'!$U65/'טבלה מסכמת מוצרים סל'!Q65-1</f>
        <v>0</v>
      </c>
      <c r="O65" s="28">
        <f>'טבלה מסכמת מוצרים סל'!$U65/'טבלה מסכמת מוצרים סל'!R65-1</f>
        <v>0</v>
      </c>
      <c r="P65" s="28">
        <f>'טבלה מסכמת מוצרים סל'!$U65/'טבלה מסכמת מוצרים סל'!S65-1</f>
        <v>0</v>
      </c>
      <c r="R65" s="28">
        <f>'טבלה מסכמת מוצרים סל'!$AA65/'טבלה מסכמת מוצרים סל'!W65-1</f>
        <v>6.0000000000000053E-2</v>
      </c>
      <c r="S65" s="28">
        <f>'טבלה מסכמת מוצרים סל'!$AA65/'טבלה מסכמת מוצרים סל'!X65-1</f>
        <v>6.0000000000000053E-2</v>
      </c>
      <c r="T65" s="28">
        <f>'טבלה מסכמת מוצרים סל'!$AA65/'טבלה מסכמת מוצרים סל'!Y65-1</f>
        <v>0.10956036287508719</v>
      </c>
      <c r="U65" s="28">
        <f>'טבלה מסכמת מוצרים סל'!$AA65/'טבלה מסכמת מוצרים סל'!Z65-1</f>
        <v>0.10956036287508719</v>
      </c>
      <c r="W65" s="28">
        <f>'טבלה מסכמת מוצרים סל'!$AG65/'טבלה מסכמת מוצרים סל'!AC65-1</f>
        <v>2.982486778777993E-2</v>
      </c>
      <c r="X65" s="28">
        <f>'טבלה מסכמת מוצרים סל'!$AG65/'טבלה מסכמת מוצרים סל'!AD65-1</f>
        <v>5.7549574727446817E-2</v>
      </c>
      <c r="Y65" s="28">
        <f>'טבלה מסכמת מוצרים סל'!$AG65/'טבלה מסכמת מוצרים סל'!AE65-1</f>
        <v>6.2199462936332051E-2</v>
      </c>
      <c r="Z65" s="28">
        <f>'טבלה מסכמת מוצרים סל'!$AG65/'טבלה מסכמת מוצרים סל'!AF65-1</f>
        <v>1.067401682079705E-2</v>
      </c>
      <c r="AB65" s="28">
        <f>'טבלה מסכמת מוצרים סל'!$AM65/'טבלה מסכמת מוצרים סל'!AI65-1</f>
        <v>0</v>
      </c>
      <c r="AC65" s="28">
        <f>'טבלה מסכמת מוצרים סל'!$AM65/'טבלה מסכמת מוצרים סל'!AJ65-1</f>
        <v>0</v>
      </c>
      <c r="AD65" s="28">
        <f>'טבלה מסכמת מוצרים סל'!$AM65/'טבלה מסכמת מוצרים סל'!AK65-1</f>
        <v>0</v>
      </c>
      <c r="AE65" s="28">
        <f>'טבלה מסכמת מוצרים סל'!$AM65/'טבלה מסכמת מוצרים סל'!AL65-1</f>
        <v>0</v>
      </c>
      <c r="AG65" s="28">
        <f>'טבלה מסכמת מוצרים סל'!$AS65/'טבלה מסכמת מוצרים סל'!AO65-1</f>
        <v>4.6655146877314202E-2</v>
      </c>
      <c r="AH65" s="28">
        <f>'טבלה מסכמת מוצרים סל'!$AS65/'טבלה מסכמת מוצרים סל'!AP65-1</f>
        <v>7.5778078484438405E-2</v>
      </c>
      <c r="AI65" s="28">
        <f>'טבלה מסכמת מוצרים סל'!$AS65/'טבלה מסכמת מוצרים סל'!AQ65-1</f>
        <v>7.9429735234215926E-2</v>
      </c>
      <c r="AJ65" s="28">
        <f>'טבלה מסכמת מוצרים סל'!$AS65/'טבלה מסכמת מוצרים סל'!AR65-1</f>
        <v>8.3844580777096223E-2</v>
      </c>
    </row>
    <row r="66" spans="1:36" x14ac:dyDescent="0.3">
      <c r="A66" s="27" t="s">
        <v>69</v>
      </c>
      <c r="B66" s="24">
        <v>7290000530024</v>
      </c>
      <c r="C66" s="28">
        <f>'טבלה מסכמת מוצרים סל'!$G66/'טבלה מסכמת מוצרים סל'!C66-1</f>
        <v>0</v>
      </c>
      <c r="D66" s="28">
        <f>'טבלה מסכמת מוצרים סל'!$G66/'טבלה מסכמת מוצרים סל'!D66-1</f>
        <v>0.53846153846153855</v>
      </c>
      <c r="E66" s="28">
        <f>'טבלה מסכמת מוצרים סל'!$G66/'טבלה מסכמת מוצרים סל'!E66-1</f>
        <v>0.53846153846153855</v>
      </c>
      <c r="F66" s="28">
        <f>'טבלה מסכמת מוצרים סל'!$G66/'טבלה מסכמת מוצרים סל'!F66-1</f>
        <v>0</v>
      </c>
      <c r="G66" s="31"/>
      <c r="H66" s="28" t="e">
        <f>'טבלה מסכמת מוצרים סל'!$N66/'טבלה מסכמת מוצרים סל'!I66-1</f>
        <v>#N/A</v>
      </c>
      <c r="I66" s="28" t="e">
        <f>'טבלה מסכמת מוצרים סל'!$N66/'טבלה מסכמת מוצרים סל'!J66-1</f>
        <v>#N/A</v>
      </c>
      <c r="J66" s="28" t="e">
        <f>'טבלה מסכמת מוצרים סל'!$N66/'טבלה מסכמת מוצרים סל'!K66-1</f>
        <v>#N/A</v>
      </c>
      <c r="K66" s="28" t="e">
        <f>'טבלה מסכמת מוצרים סל'!$N66/'טבלה מסכמת מוצרים סל'!L66-1</f>
        <v>#N/A</v>
      </c>
      <c r="M66" s="28">
        <f>'טבלה מסכמת מוצרים סל'!$U66/'טבלה מסכמת מוצרים סל'!P66-1</f>
        <v>0</v>
      </c>
      <c r="N66" s="28">
        <f>'טבלה מסכמת מוצרים סל'!$U66/'טבלה מסכמת מוצרים סל'!Q66-1</f>
        <v>0</v>
      </c>
      <c r="O66" s="28">
        <f>'טבלה מסכמת מוצרים סל'!$U66/'טבלה מסכמת מוצרים סל'!R66-1</f>
        <v>0</v>
      </c>
      <c r="P66" s="28">
        <f>'טבלה מסכמת מוצרים סל'!$U66/'טבלה מסכמת מוצרים סל'!S66-1</f>
        <v>0</v>
      </c>
      <c r="R66" s="28">
        <f>'טבלה מסכמת מוצרים סל'!$AA66/'טבלה מסכמת מוצרים סל'!W66-1</f>
        <v>0</v>
      </c>
      <c r="S66" s="28">
        <f>'טבלה מסכמת מוצרים סל'!$AA66/'טבלה מסכמת מוצרים סל'!X66-1</f>
        <v>0.16674999999999995</v>
      </c>
      <c r="T66" s="28">
        <f>'טבלה מסכמת מוצרים סל'!$AA66/'טבלה מסכמת מוצרים סל'!Y66-1</f>
        <v>0</v>
      </c>
      <c r="U66" s="28">
        <f>'טבלה מסכמת מוצרים סל'!$AA66/'טבלה מסכמת מוצרים סל'!Z66-1</f>
        <v>0</v>
      </c>
      <c r="W66" s="28">
        <f>'טבלה מסכמת מוצרים סל'!$AG66/'טבלה מסכמת מוצרים סל'!AC66-1</f>
        <v>0</v>
      </c>
      <c r="X66" s="28">
        <f>'טבלה מסכמת מוצרים סל'!$AG66/'טבלה מסכמת מוצרים סל'!AD66-1</f>
        <v>0</v>
      </c>
      <c r="Y66" s="28">
        <f>'טבלה מסכמת מוצרים סל'!$AG66/'טבלה מסכמת מוצרים סל'!AE66-1</f>
        <v>0</v>
      </c>
      <c r="Z66" s="28">
        <f>'טבלה מסכמת מוצרים סל'!$AG66/'טבלה מסכמת מוצרים סל'!AF66-1</f>
        <v>0</v>
      </c>
      <c r="AB66" s="28">
        <f>'טבלה מסכמת מוצרים סל'!$AM66/'טבלה מסכמת מוצרים סל'!AI66-1</f>
        <v>0</v>
      </c>
      <c r="AC66" s="28">
        <f>'טבלה מסכמת מוצרים סל'!$AM66/'טבלה מסכמת מוצרים סל'!AJ66-1</f>
        <v>0</v>
      </c>
      <c r="AD66" s="28">
        <f>'טבלה מסכמת מוצרים סל'!$AM66/'טבלה מסכמת מוצרים סל'!AK66-1</f>
        <v>0</v>
      </c>
      <c r="AE66" s="28">
        <f>'טבלה מסכמת מוצרים סל'!$AM66/'טבלה מסכמת מוצרים סל'!AL66-1</f>
        <v>0</v>
      </c>
      <c r="AG66" s="28">
        <f>'טבלה מסכמת מוצרים סל'!$AS66/'טבלה מסכמת מוצרים סל'!AO66-1</f>
        <v>1.6904773681036156E-2</v>
      </c>
      <c r="AH66" s="28">
        <f>'טבלה מסכמת מוצרים סל'!$AS66/'טבלה מסכמת מוצרים סל'!AP66-1</f>
        <v>1.6904773681036156E-2</v>
      </c>
      <c r="AI66" s="28">
        <f>'טבלה מסכמת מוצרים סל'!$AS66/'טבלה מסכמת מוצרים סל'!AQ66-1</f>
        <v>1.6904773681036156E-2</v>
      </c>
      <c r="AJ66" s="28">
        <f>'טבלה מסכמת מוצרים סל'!$AS66/'טבלה מסכמת מוצרים סל'!AR66-1</f>
        <v>1.3220593837304229E-3</v>
      </c>
    </row>
    <row r="67" spans="1:36" x14ac:dyDescent="0.3">
      <c r="A67" s="27" t="s">
        <v>70</v>
      </c>
      <c r="B67" s="24">
        <v>7290000534718</v>
      </c>
      <c r="C67" s="28">
        <f>'טבלה מסכמת מוצרים סל'!$G67/'טבלה מסכמת מוצרים סל'!C67-1</f>
        <v>0</v>
      </c>
      <c r="D67" s="28">
        <f>'טבלה מסכמת מוצרים סל'!$G67/'טבלה מסכמת מוצרים סל'!D67-1</f>
        <v>0.23611111111111116</v>
      </c>
      <c r="E67" s="28">
        <f>'טבלה מסכמת מוצרים סל'!$G67/'טבלה מסכמת מוצרים סל'!E67-1</f>
        <v>0.23611111111111116</v>
      </c>
      <c r="F67" s="28">
        <f>'טבלה מסכמת מוצרים סל'!$G67/'טבלה מסכמת מוצרים סל'!F67-1</f>
        <v>0</v>
      </c>
      <c r="G67" s="31"/>
      <c r="H67" s="28" t="e">
        <f>'טבלה מסכמת מוצרים סל'!$N67/'טבלה מסכמת מוצרים סל'!I67-1</f>
        <v>#N/A</v>
      </c>
      <c r="I67" s="28" t="e">
        <f>'טבלה מסכמת מוצרים סל'!$N67/'טבלה מסכמת מוצרים סל'!J67-1</f>
        <v>#N/A</v>
      </c>
      <c r="J67" s="28" t="e">
        <f>'טבלה מסכמת מוצרים סל'!$N67/'טבלה מסכמת מוצרים סל'!K67-1</f>
        <v>#N/A</v>
      </c>
      <c r="K67" s="28" t="e">
        <f>'טבלה מסכמת מוצרים סל'!$N67/'טבלה מסכמת מוצרים סל'!L67-1</f>
        <v>#N/A</v>
      </c>
      <c r="M67" s="28">
        <f>'טבלה מסכמת מוצרים סל'!$U67/'טבלה מסכמת מוצרים סל'!P67-1</f>
        <v>0</v>
      </c>
      <c r="N67" s="28">
        <f>'טבלה מסכמת מוצרים סל'!$U67/'טבלה מסכמת מוצרים סל'!Q67-1</f>
        <v>0</v>
      </c>
      <c r="O67" s="28">
        <f>'טבלה מסכמת מוצרים סל'!$U67/'טבלה מסכמת מוצרים סל'!R67-1</f>
        <v>0</v>
      </c>
      <c r="P67" s="28">
        <f>'טבלה מסכמת מוצרים סל'!$U67/'טבלה מסכמת מוצרים סל'!S67-1</f>
        <v>0</v>
      </c>
      <c r="R67" s="28">
        <f>'טבלה מסכמת מוצרים סל'!$AA67/'טבלה מסכמת מוצרים סל'!W67-1</f>
        <v>0</v>
      </c>
      <c r="S67" s="28">
        <f>'טבלה מסכמת מוצרים סל'!$AA67/'טבלה מסכמת מוצרים סל'!X67-1</f>
        <v>-1.813718805400244E-2</v>
      </c>
      <c r="T67" s="28">
        <f>'טבלה מסכמת מוצרים סל'!$AA67/'טבלה מסכמת מוצרים סל'!Y67-1</f>
        <v>-1.813718805400244E-2</v>
      </c>
      <c r="U67" s="28">
        <f>'טבלה מסכמת מוצרים סל'!$AA67/'טבלה מסכמת מוצרים סל'!Z67-1</f>
        <v>0</v>
      </c>
      <c r="W67" s="28">
        <f>'טבלה מסכמת מוצרים סל'!$AG67/'טבלה מסכמת מוצרים סל'!AC67-1</f>
        <v>0</v>
      </c>
      <c r="X67" s="28">
        <f>'טבלה מסכמת מוצרים סל'!$AG67/'טבלה מסכמת מוצרים סל'!AD67-1</f>
        <v>0</v>
      </c>
      <c r="Y67" s="28">
        <f>'טבלה מסכמת מוצרים סל'!$AG67/'טבלה מסכמת מוצרים סל'!AE67-1</f>
        <v>0</v>
      </c>
      <c r="Z67" s="28">
        <f>'טבלה מסכמת מוצרים סל'!$AG67/'טבלה מסכמת מוצרים סל'!AF67-1</f>
        <v>0</v>
      </c>
      <c r="AB67" s="28">
        <f>'טבלה מסכמת מוצרים סל'!$AM67/'טבלה מסכמת מוצרים סל'!AI67-1</f>
        <v>0</v>
      </c>
      <c r="AC67" s="28">
        <f>'טבלה מסכמת מוצרים סל'!$AM67/'טבלה מסכמת מוצרים סל'!AJ67-1</f>
        <v>0</v>
      </c>
      <c r="AD67" s="28">
        <f>'טבלה מסכמת מוצרים סל'!$AM67/'טבלה מסכמת מוצרים סל'!AK67-1</f>
        <v>0</v>
      </c>
      <c r="AE67" s="28">
        <f>'טבלה מסכמת מוצרים סל'!$AM67/'טבלה מסכמת מוצרים סל'!AL67-1</f>
        <v>0</v>
      </c>
      <c r="AG67" s="28">
        <f>'טבלה מסכמת מוצרים סל'!$AS67/'טבלה מסכמת מוצרים סל'!AO67-1</f>
        <v>1.069444444444434E-2</v>
      </c>
      <c r="AH67" s="28">
        <f>'טבלה מסכמת מוצרים סל'!$AS67/'טבלה מסכמת מוצרים סל'!AP67-1</f>
        <v>1.069444444444434E-2</v>
      </c>
      <c r="AI67" s="28">
        <f>'טבלה מסכמת מוצרים סל'!$AS67/'טבלה מסכמת מוצרים סל'!AQ67-1</f>
        <v>1.069444444444434E-2</v>
      </c>
      <c r="AJ67" s="28">
        <f>'טבלה מסכמת מוצרים סל'!$AS67/'טבלה מסכמת מוצרים סל'!AR67-1</f>
        <v>-5.1438043645436471E-3</v>
      </c>
    </row>
    <row r="68" spans="1:36" x14ac:dyDescent="0.3">
      <c r="A68" s="27" t="s">
        <v>71</v>
      </c>
      <c r="B68" s="24">
        <v>7290000055350</v>
      </c>
      <c r="C68" s="28" t="e">
        <f>'טבלה מסכמת מוצרים סל'!$G68/'טבלה מסכמת מוצרים סל'!C68-1</f>
        <v>#N/A</v>
      </c>
      <c r="D68" s="28" t="e">
        <f>'טבלה מסכמת מוצרים סל'!$G68/'טבלה מסכמת מוצרים סל'!D68-1</f>
        <v>#N/A</v>
      </c>
      <c r="E68" s="28" t="e">
        <f>'טבלה מסכמת מוצרים סל'!$G68/'טבלה מסכמת מוצרים סל'!E68-1</f>
        <v>#N/A</v>
      </c>
      <c r="F68" s="28" t="e">
        <f>'טבלה מסכמת מוצרים סל'!$G68/'טבלה מסכמת מוצרים סל'!F68-1</f>
        <v>#N/A</v>
      </c>
      <c r="G68" s="31"/>
      <c r="H68" s="28" t="e">
        <f>'טבלה מסכמת מוצרים סל'!$N68/'טבלה מסכמת מוצרים סל'!I68-1</f>
        <v>#N/A</v>
      </c>
      <c r="I68" s="28" t="e">
        <f>'טבלה מסכמת מוצרים סל'!$N68/'טבלה מסכמת מוצרים סל'!J68-1</f>
        <v>#N/A</v>
      </c>
      <c r="J68" s="28" t="e">
        <f>'טבלה מסכמת מוצרים סל'!$N68/'טבלה מסכמת מוצרים סל'!K68-1</f>
        <v>#N/A</v>
      </c>
      <c r="K68" s="28" t="e">
        <f>'טבלה מסכמת מוצרים סל'!$N68/'טבלה מסכמת מוצרים סל'!L68-1</f>
        <v>#N/A</v>
      </c>
      <c r="M68" s="28">
        <f>'טבלה מסכמת מוצרים סל'!$U68/'טבלה מסכמת מוצרים סל'!P68-1</f>
        <v>0</v>
      </c>
      <c r="N68" s="28">
        <f>'טבלה מסכמת מוצרים סל'!$U68/'טבלה מסכמת מוצרים סל'!Q68-1</f>
        <v>0</v>
      </c>
      <c r="O68" s="28">
        <f>'טבלה מסכמת מוצרים סל'!$U68/'טבלה מסכמת מוצרים סל'!R68-1</f>
        <v>0</v>
      </c>
      <c r="P68" s="28">
        <f>'טבלה מסכמת מוצרים סל'!$U68/'טבלה מסכמת מוצרים סל'!S68-1</f>
        <v>0</v>
      </c>
      <c r="R68" s="28">
        <f>'טבלה מסכמת מוצרים סל'!$AA68/'טבלה מסכמת מוצרים סל'!W68-1</f>
        <v>0</v>
      </c>
      <c r="S68" s="28">
        <f>'טבלה מסכמת מוצרים סל'!$AA68/'טבלה מסכמת מוצרים סל'!X68-1</f>
        <v>0</v>
      </c>
      <c r="T68" s="28">
        <f>'טבלה מסכמת מוצרים סל'!$AA68/'טבלה מסכמת מוצרים סל'!Y68-1</f>
        <v>0</v>
      </c>
      <c r="U68" s="28">
        <f>'טבלה מסכמת מוצרים סל'!$AA68/'טבלה מסכמת מוצרים סל'!Z68-1</f>
        <v>0</v>
      </c>
      <c r="W68" s="28" t="e">
        <f>'טבלה מסכמת מוצרים סל'!$AG68/'טבלה מסכמת מוצרים סל'!AC68-1</f>
        <v>#N/A</v>
      </c>
      <c r="X68" s="28" t="e">
        <f>'טבלה מסכמת מוצרים סל'!$AG68/'טבלה מסכמת מוצרים סל'!AD68-1</f>
        <v>#N/A</v>
      </c>
      <c r="Y68" s="28" t="e">
        <f>'טבלה מסכמת מוצרים סל'!$AG68/'טבלה מסכמת מוצרים סל'!AE68-1</f>
        <v>#N/A</v>
      </c>
      <c r="Z68" s="28" t="e">
        <f>'טבלה מסכמת מוצרים סל'!$AG68/'טבלה מסכמת מוצרים סל'!AF68-1</f>
        <v>#N/A</v>
      </c>
      <c r="AB68" s="28" t="e">
        <f>'טבלה מסכמת מוצרים סל'!$AM68/'טבלה מסכמת מוצרים סל'!AI68-1</f>
        <v>#N/A</v>
      </c>
      <c r="AC68" s="28" t="e">
        <f>'טבלה מסכמת מוצרים סל'!$AM68/'טבלה מסכמת מוצרים סל'!AJ68-1</f>
        <v>#N/A</v>
      </c>
      <c r="AD68" s="28" t="e">
        <f>'טבלה מסכמת מוצרים סל'!$AM68/'טבלה מסכמת מוצרים סל'!AK68-1</f>
        <v>#N/A</v>
      </c>
      <c r="AE68" s="28" t="e">
        <f>'טבלה מסכמת מוצרים סל'!$AM68/'טבלה מסכמת מוצרים סל'!AL68-1</f>
        <v>#N/A</v>
      </c>
      <c r="AG68" s="28" t="e">
        <f>'טבלה מסכמת מוצרים סל'!$AS68/'טבלה מסכמת מוצרים סל'!AO68-1</f>
        <v>#N/A</v>
      </c>
      <c r="AH68" s="28" t="e">
        <f>'טבלה מסכמת מוצרים סל'!$AS68/'טבלה מסכמת מוצרים סל'!AP68-1</f>
        <v>#N/A</v>
      </c>
      <c r="AI68" s="28" t="e">
        <f>'טבלה מסכמת מוצרים סל'!$AS68/'טבלה מסכמת מוצרים סל'!AQ68-1</f>
        <v>#N/A</v>
      </c>
      <c r="AJ68" s="28" t="e">
        <f>'טבלה מסכמת מוצרים סל'!$AS68/'טבלה מסכמת מוצרים סל'!AR68-1</f>
        <v>#N/A</v>
      </c>
    </row>
    <row r="69" spans="1:36" x14ac:dyDescent="0.3">
      <c r="A69" s="27" t="s">
        <v>72</v>
      </c>
      <c r="B69" s="24">
        <v>0</v>
      </c>
      <c r="C69" s="28">
        <f>'טבלה מסכמת מוצרים סל'!$G69/'טבלה מסכמת מוצרים סל'!C69-1</f>
        <v>0.34482758620689657</v>
      </c>
      <c r="D69" s="28">
        <f>'טבלה מסכמת מוצרים סל'!$G69/'טבלה מסכמת מוצרים סל'!D69-1</f>
        <v>0.34482758620689657</v>
      </c>
      <c r="E69" s="28">
        <f>'טבלה מסכמת מוצרים סל'!$G69/'טבלה מסכמת מוצרים סל'!E69-1</f>
        <v>-0.20408163265306134</v>
      </c>
      <c r="F69" s="28">
        <f>'טבלה מסכמת מוצרים סל'!$G69/'טבלה מסכמת מוצרים סל'!F69-1</f>
        <v>0</v>
      </c>
      <c r="G69" s="31"/>
      <c r="H69" s="28">
        <f>'טבלה מסכמת מוצרים סל'!$N69/'טבלה מסכמת מוצרים סל'!I69-1</f>
        <v>0</v>
      </c>
      <c r="I69" s="28">
        <f>'טבלה מסכמת מוצרים סל'!$N69/'טבלה מסכמת מוצרים סל'!J69-1</f>
        <v>0</v>
      </c>
      <c r="J69" s="28">
        <f>'טבלה מסכמת מוצרים סל'!$N69/'טבלה מסכמת מוצרים סל'!K69-1</f>
        <v>0</v>
      </c>
      <c r="K69" s="28">
        <f>'טבלה מסכמת מוצרים סל'!$N69/'טבלה מסכמת מוצרים סל'!L69-1</f>
        <v>0</v>
      </c>
      <c r="M69" s="28">
        <f>'טבלה מסכמת מוצרים סל'!$U69/'טבלה מסכמת מוצרים סל'!P69-1</f>
        <v>2.941176470588247E-2</v>
      </c>
      <c r="N69" s="28">
        <f>'טבלה מסכמת מוצרים סל'!$U69/'טבלה מסכמת מוצרים סל'!Q69-1</f>
        <v>5.6034482758620774E-2</v>
      </c>
      <c r="O69" s="28">
        <f>'טבלה מסכמת מוצרים סל'!$U69/'טבלה מסכמת מוצרים סל'!R69-1</f>
        <v>1.2396694214876103E-2</v>
      </c>
      <c r="P69" s="28">
        <f>'טבלה מסכמת מוצרים סל'!$U69/'טבלה מסכמת מוצרים סל'!S69-1</f>
        <v>0</v>
      </c>
      <c r="R69" s="28">
        <f>'טבלה מסכמת מוצרים סל'!$AA69/'טבלה מסכמת מוצרים סל'!W69-1</f>
        <v>-0.10276073619632597</v>
      </c>
      <c r="S69" s="28">
        <f>'טבלה מסכמת מוצרים סל'!$AA69/'טבלה מסכמת מוצרים סל'!X69-1</f>
        <v>0.34482758620689657</v>
      </c>
      <c r="T69" s="28">
        <f>'טבלה מסכמת מוצרים סל'!$AA69/'טבלה מסכמת מוצרים סל'!Y69-1</f>
        <v>0.20618556701032165</v>
      </c>
      <c r="U69" s="28">
        <f>'טבלה מסכמת מוצרים סל'!$AA69/'טבלה מסכמת מוצרים סל'!Z69-1</f>
        <v>0</v>
      </c>
      <c r="W69" s="28">
        <f>'טבלה מסכמת מוצרים סל'!$AG69/'טבלה מסכמת מוצרים סל'!AC69-1</f>
        <v>0.92442645074222662</v>
      </c>
      <c r="X69" s="28">
        <f>'טבלה מסכמת מוצרים סל'!$AG69/'טבלה מסכמת מוצרים סל'!AD69-1</f>
        <v>0.81290677596246708</v>
      </c>
      <c r="Y69" s="28">
        <f>'טבלה מסכמת מוצרים סל'!$AG69/'טבלה מסכמת מוצרים סל'!AE69-1</f>
        <v>0.91316014148061986</v>
      </c>
      <c r="Z69" s="28">
        <f>'טבלה מסכמת מוצרים סל'!$AG69/'טבלה מסכמת מוצרים סל'!AF69-1</f>
        <v>0.51863684771031959</v>
      </c>
      <c r="AB69" s="28">
        <f>'טבלה מסכמת מוצרים סל'!$AM69/'טבלה מסכמת מוצרים סל'!AI69-1</f>
        <v>0.6446921299442876</v>
      </c>
      <c r="AC69" s="28">
        <f>'טבלה מסכמת מוצרים סל'!$AM69/'טבלה מסכמת מוצרים סל'!AJ69-1</f>
        <v>0.5428753586228785</v>
      </c>
      <c r="AD69" s="28">
        <f>'טבלה מסכמת מוצרים סל'!$AM69/'טבלה מסכמת מוצרים סל'!AK69-1</f>
        <v>0.59420289855072483</v>
      </c>
      <c r="AE69" s="28">
        <f>'טבלה מסכמת מוצרים סל'!$AM69/'טבלה מסכמת מוצרים סל'!AL69-1</f>
        <v>-2.8697571743929284E-2</v>
      </c>
      <c r="AG69" s="28">
        <f>'טבלה מסכמת מוצרים סל'!$AS69/'טבלה מסכמת מוצרים סל'!AO69-1</f>
        <v>7.8698998112374241E-2</v>
      </c>
      <c r="AH69" s="28">
        <f>'טבלה מסכמת מוצרים סל'!$AS69/'טבלה מסכמת מוצרים סל'!AP69-1</f>
        <v>0.28596157175001702</v>
      </c>
      <c r="AI69" s="28">
        <f>'טבלה מסכמת מוצרים סל'!$AS69/'טבלה מסכמת מוצרים סל'!AQ69-1</f>
        <v>0.11337579617831217</v>
      </c>
      <c r="AJ69" s="28">
        <f>'טבלה מסכמת מוצרים סל'!$AS69/'טבלה מסכמת מוצרים סל'!AR69-1</f>
        <v>5.6756756756757509E-2</v>
      </c>
    </row>
    <row r="70" spans="1:36" x14ac:dyDescent="0.3">
      <c r="A70" s="27" t="s">
        <v>73</v>
      </c>
      <c r="B70" s="24">
        <v>0</v>
      </c>
      <c r="C70" s="28">
        <f>'טבלה מסכמת מוצרים סל'!$G70/'טבלה מסכמת מוצרים סל'!C70-1</f>
        <v>-0.19999999999999996</v>
      </c>
      <c r="D70" s="28">
        <f>'טבלה מסכמת מוצרים סל'!$G70/'טבלה מסכמת מוצרים סל'!D70-1</f>
        <v>0</v>
      </c>
      <c r="E70" s="28">
        <f>'טבלה מסכמת מוצרים סל'!$G70/'טבלה מסכמת מוצרים סל'!E70-1</f>
        <v>0</v>
      </c>
      <c r="F70" s="28">
        <f>'טבלה מסכמת מוצרים סל'!$G70/'טבלה מסכמת מוצרים סל'!F70-1</f>
        <v>0</v>
      </c>
      <c r="G70" s="31"/>
      <c r="H70" s="28">
        <f>'טבלה מסכמת מוצרים סל'!$N70/'טבלה מסכמת מוצרים סל'!I70-1</f>
        <v>-4.4620611551528855E-2</v>
      </c>
      <c r="I70" s="28">
        <f>'טבלה מסכמת מוצרים סל'!$N70/'טבלה מסכמת מוצרים סל'!J70-1</f>
        <v>-3.2790644347626685E-2</v>
      </c>
      <c r="J70" s="28">
        <f>'טבלה מסכמת מוצרים סל'!$N70/'טבלה מסכמת מוצרים סל'!K70-1</f>
        <v>-4.049135577798002E-2</v>
      </c>
      <c r="K70" s="28">
        <f>'טבלה מסכמת מוצרים סל'!$N70/'טבלה מסכמת מוצרים סל'!L70-1</f>
        <v>-1.8613308515588622E-2</v>
      </c>
      <c r="M70" s="28">
        <f>'טבלה מסכמת מוצרים סל'!$U70/'טבלה מסכמת מוצרים סל'!P70-1</f>
        <v>0.10535256687110772</v>
      </c>
      <c r="N70" s="28">
        <f>'טבלה מסכמת מוצרים סל'!$U70/'טבלה מסכמת מוצרים סל'!Q70-1</f>
        <v>3.4049563269611394E-2</v>
      </c>
      <c r="O70" s="28">
        <f>'טבלה מסכמת מוצרים סל'!$U70/'טבלה מסכמת מוצרים סל'!R70-1</f>
        <v>9.0795436786997863E-2</v>
      </c>
      <c r="P70" s="28">
        <f>'טבלה מסכמת מוצרים סל'!$U70/'טבלה מסכמת מוצרים סל'!S70-1</f>
        <v>4.8274702037677697E-2</v>
      </c>
      <c r="R70" s="28">
        <f>'טבלה מסכמת מוצרים סל'!$AA70/'טבלה מסכמת מוצרים סל'!W70-1</f>
        <v>0.26400000000000001</v>
      </c>
      <c r="S70" s="28">
        <f>'טבלה מסכמת מוצרים סל'!$AA70/'טבלה מסכמת מוצרים סל'!X70-1</f>
        <v>8.7904521459707619E-2</v>
      </c>
      <c r="T70" s="28">
        <f>'טבלה מסכמת מוצרים סל'!$AA70/'טבלה מסכמת מוצרים סל'!Y70-1</f>
        <v>0.20060790273556228</v>
      </c>
      <c r="U70" s="28">
        <f>'טבלה מסכמת מוצרים סל'!$AA70/'טבלה מסכמת מוצרים סל'!Z70-1</f>
        <v>1.4337684570950415E-2</v>
      </c>
      <c r="W70" s="28">
        <f>'טבלה מסכמת מוצרים סל'!$AG70/'טבלה מסכמת מוצרים סל'!AC70-1</f>
        <v>6.2625496201581088E-2</v>
      </c>
      <c r="X70" s="28">
        <f>'טבלה מסכמת מוצרים סל'!$AG70/'טבלה מסכמת מוצרים סל'!AD70-1</f>
        <v>0.1778479779279738</v>
      </c>
      <c r="Y70" s="28">
        <f>'טבלה מסכמת מוצרים סל'!$AG70/'טבלה מסכמת מוצרים סל'!AE70-1</f>
        <v>3.7567849605403936E-2</v>
      </c>
      <c r="Z70" s="28">
        <f>'טבלה מסכמת מוצרים סל'!$AG70/'טבלה מסכמת מוצרים סל'!AF70-1</f>
        <v>3.4874604619307359E-2</v>
      </c>
      <c r="AB70" s="28">
        <f>'טבלה מסכמת מוצרים סל'!$AM70/'טבלה מסכמת מוצרים סל'!AI70-1</f>
        <v>5.9742477386007131E-2</v>
      </c>
      <c r="AC70" s="28">
        <f>'טבלה מסכמת מוצרים סל'!$AM70/'טבלה מסכמת מוצרים סל'!AJ70-1</f>
        <v>0.14072481183984387</v>
      </c>
      <c r="AD70" s="28">
        <f>'טבלה מסכמת מוצרים סל'!$AM70/'טבלה מסכמת מוצרים סל'!AK70-1</f>
        <v>0.1445614925751868</v>
      </c>
      <c r="AE70" s="28">
        <f>'טבלה מסכמת מוצרים סל'!$AM70/'טבלה מסכמת מוצרים סל'!AL70-1</f>
        <v>0.10463018641010224</v>
      </c>
      <c r="AG70" s="28">
        <f>'טבלה מסכמת מוצרים סל'!$AS70/'טבלה מסכמת מוצרים סל'!AO70-1</f>
        <v>-0.10362759831563051</v>
      </c>
      <c r="AH70" s="28">
        <f>'טבלה מסכמת מוצרים סל'!$AS70/'טבלה מסכמת מוצרים סל'!AP70-1</f>
        <v>-1.2848143235809628E-3</v>
      </c>
      <c r="AI70" s="28">
        <f>'טבלה מסכמת מוצרים סל'!$AS70/'טבלה מסכמת מוצרים סל'!AQ70-1</f>
        <v>2.9416790553818739E-2</v>
      </c>
      <c r="AJ70" s="28">
        <f>'טבלה מסכמת מוצרים סל'!$AS70/'טבלה מסכמת מוצרים סל'!AR70-1</f>
        <v>-3.2295632339001124E-2</v>
      </c>
    </row>
    <row r="71" spans="1:36" x14ac:dyDescent="0.3">
      <c r="A71" s="27" t="s">
        <v>74</v>
      </c>
      <c r="B71" s="24">
        <v>0</v>
      </c>
      <c r="C71" s="28">
        <f>'טבלה מסכמת מוצרים סל'!$G71/'טבלה מסכמת מוצרים סל'!C71-1</f>
        <v>0</v>
      </c>
      <c r="D71" s="28">
        <f>'טבלה מסכמת מוצרים סל'!$G71/'טבלה מסכמת מוצרים סל'!D71-1</f>
        <v>0</v>
      </c>
      <c r="E71" s="28">
        <f>'טבלה מסכמת מוצרים סל'!$G71/'טבלה מסכמת מוצרים סל'!E71-1</f>
        <v>0</v>
      </c>
      <c r="F71" s="28">
        <f>'טבלה מסכמת מוצרים סל'!$G71/'טבלה מסכמת מוצרים סל'!F71-1</f>
        <v>0</v>
      </c>
      <c r="G71" s="31"/>
      <c r="H71" s="28">
        <f>'טבלה מסכמת מוצרים סל'!$N71/'טבלה מסכמת מוצרים סל'!I71-1</f>
        <v>1.0687732342007372E-2</v>
      </c>
      <c r="I71" s="28">
        <f>'טבלה מסכמת מוצרים סל'!$N71/'טבלה מסכמת מוצרים סל'!J71-1</f>
        <v>1.0687732342007372E-2</v>
      </c>
      <c r="J71" s="28">
        <f>'טבלה מסכמת מוצרים סל'!$N71/'טבלה מסכמת מוצרים סל'!K71-1</f>
        <v>-5.7142857142856718E-3</v>
      </c>
      <c r="K71" s="28">
        <f>'טבלה מסכמת מוצרים סל'!$N71/'טבלה מסכמת מוצרים סל'!L71-1</f>
        <v>1.8020126374912238E-2</v>
      </c>
      <c r="M71" s="28">
        <f>'טבלה מסכמת מוצרים סל'!$U71/'טבלה מסכמת מוצרים סל'!P71-1</f>
        <v>1.8696908660991385E-2</v>
      </c>
      <c r="N71" s="28">
        <f>'טבלה מסכמת מוצרים סל'!$U71/'טבלה מסכמת מוצרים סל'!Q71-1</f>
        <v>0</v>
      </c>
      <c r="O71" s="28">
        <f>'טבלה מסכמת מוצרים סל'!$U71/'טבלה מסכמת מוצרים סל'!R71-1</f>
        <v>6.5276518585675403E-2</v>
      </c>
      <c r="P71" s="28">
        <f>'טבלה מסכמת מוצרים סל'!$U71/'טבלה מסכמת מוצרים סל'!S71-1</f>
        <v>3.1833150384193099E-2</v>
      </c>
      <c r="R71" s="28">
        <f>'טבלה מסכמת מוצרים סל'!$AA71/'טבלה מסכמת מוצרים סל'!W71-1</f>
        <v>1.0135135135135087E-2</v>
      </c>
      <c r="S71" s="28">
        <f>'טבלה מסכמת מוצרים סל'!$AA71/'טבלה מסכמת מוצרים סל'!X71-1</f>
        <v>0.19599999999999995</v>
      </c>
      <c r="T71" s="28">
        <f>'טבלה מסכמת מוצרים סל'!$AA71/'טבלה מסכמת מוצרים סל'!Y71-1</f>
        <v>0.29325259515570923</v>
      </c>
      <c r="U71" s="28">
        <f>'טבלה מסכמת מוצרים סל'!$AA71/'טבלה מסכמת מוצרים סל'!Z71-1</f>
        <v>0</v>
      </c>
      <c r="W71" s="28">
        <f>'טבלה מסכמת מוצרים סל'!$AG71/'טבלה מסכמת מוצרים סל'!AC71-1</f>
        <v>9.7319285923333387E-2</v>
      </c>
      <c r="X71" s="28">
        <f>'טבלה מסכמת מוצרים סל'!$AG71/'טבלה מסכמת מוצרים סל'!AD71-1</f>
        <v>4.4806812418842989E-2</v>
      </c>
      <c r="Y71" s="28">
        <f>'טבלה מסכמת מוצרים סל'!$AG71/'טבלה מסכמת מוצרים סל'!AE71-1</f>
        <v>1.0420108562495312E-2</v>
      </c>
      <c r="Z71" s="28">
        <f>'טבלה מסכמת מוצרים סל'!$AG71/'טבלה מסכמת מוצרים סל'!AF71-1</f>
        <v>1.2783203729651582E-2</v>
      </c>
      <c r="AB71" s="28">
        <f>'טבלה מסכמת מוצרים סל'!$AM71/'טבלה מסכמת מוצרים סל'!AI71-1</f>
        <v>0.22535348746409345</v>
      </c>
      <c r="AC71" s="28">
        <f>'טבלה מסכמת מוצרים סל'!$AM71/'טבלה מסכמת מוצרים סל'!AJ71-1</f>
        <v>5.4034984565641375E-2</v>
      </c>
      <c r="AD71" s="28">
        <f>'טבלה מסכמת מוצרים סל'!$AM71/'טבלה מסכמת מוצרים סל'!AK71-1</f>
        <v>4.6312603874670177E-2</v>
      </c>
      <c r="AE71" s="28">
        <f>'טבלה מסכמת מוצרים סל'!$AM71/'טבלה מסכמת מוצרים סל'!AL71-1</f>
        <v>2.9282576866764387E-2</v>
      </c>
      <c r="AG71" s="28">
        <f>'טבלה מסכמת מוצרים סל'!$AS71/'טבלה מסכמת מוצרים סל'!AO71-1</f>
        <v>0</v>
      </c>
      <c r="AH71" s="28">
        <f>'טבלה מסכמת מוצרים סל'!$AS71/'טבלה מסכמת מוצרים סל'!AP71-1</f>
        <v>-2.0264592365654921E-2</v>
      </c>
      <c r="AI71" s="28">
        <f>'טבלה מסכמת מוצרים סל'!$AS71/'טבלה מסכמת מוצרים סל'!AQ71-1</f>
        <v>-5.0297556112919306E-3</v>
      </c>
      <c r="AJ71" s="28">
        <f>'טבלה מסכמת מוצרים סל'!$AS71/'טבלה מסכמת מוצרים סל'!AR71-1</f>
        <v>0</v>
      </c>
    </row>
    <row r="72" spans="1:36" x14ac:dyDescent="0.3">
      <c r="A72" s="27" t="s">
        <v>75</v>
      </c>
      <c r="B72" s="24">
        <v>0</v>
      </c>
      <c r="C72" s="28">
        <f>'טבלה מסכמת מוצרים סל'!$G72/'טבלה מסכמת מוצרים סל'!C72-1</f>
        <v>0</v>
      </c>
      <c r="D72" s="28">
        <f>'טבלה מסכמת מוצרים סל'!$G72/'טבלה מסכמת מוצרים סל'!D72-1</f>
        <v>0.19599999999999995</v>
      </c>
      <c r="E72" s="28">
        <f>'טבלה מסכמת מוצרים סל'!$G72/'טבלה מסכמת מוצרים סל'!E72-1</f>
        <v>0.19599999999999995</v>
      </c>
      <c r="F72" s="28">
        <f>'טבלה מסכמת מוצרים סל'!$G72/'טבלה מסכמת מוצרים סל'!F72-1</f>
        <v>0.19599999999999995</v>
      </c>
      <c r="G72" s="31"/>
      <c r="H72" s="28">
        <f>'טבלה מסכמת מוצרים סל'!$N72/'טבלה מסכמת מוצרים סל'!I72-1</f>
        <v>0</v>
      </c>
      <c r="I72" s="28">
        <f>'טבלה מסכמת מוצרים סל'!$N72/'טבלה מסכמת מוצרים סל'!J72-1</f>
        <v>0</v>
      </c>
      <c r="J72" s="28">
        <f>'טבלה מסכמת מוצרים סל'!$N72/'טבלה מסכמת מוצרים סל'!K72-1</f>
        <v>0</v>
      </c>
      <c r="K72" s="28">
        <f>'טבלה מסכמת מוצרים סל'!$N72/'טבלה מסכמת מוצרים סל'!L72-1</f>
        <v>0</v>
      </c>
      <c r="M72" s="28">
        <f>'טבלה מסכמת מוצרים סל'!$U72/'טבלה מסכמת מוצרים סל'!P72-1</f>
        <v>6.1476801847714979E-2</v>
      </c>
      <c r="N72" s="28">
        <f>'טבלה מסכמת מוצרים סל'!$U72/'טבלה מסכמת מוצרים סל'!Q72-1</f>
        <v>-3.3266799733855379E-4</v>
      </c>
      <c r="O72" s="28">
        <f>'טבלה מסכמת מוצרים סל'!$U72/'טבלה מסכמת מוצרים סל'!R72-1</f>
        <v>6.2626743741284852E-2</v>
      </c>
      <c r="P72" s="28">
        <f>'טבלה מסכמת מוצרים סל'!$U72/'טבלה מסכמת מוצרים סל'!S72-1</f>
        <v>3.8121108977732687E-2</v>
      </c>
      <c r="R72" s="28">
        <f>'טבלה מסכמת מוצרים סל'!$AA72/'טבלה מסכמת מוצרים סל'!W72-1</f>
        <v>0</v>
      </c>
      <c r="S72" s="28">
        <f>'טבלה מסכמת מוצרים סל'!$AA72/'טבלה מסכמת מוצרים סל'!X72-1</f>
        <v>7.0200573065887228E-2</v>
      </c>
      <c r="T72" s="28">
        <f>'טבלה מסכמת מוצרים סל'!$AA72/'טבלה מסכמת מוצרים סל'!Y72-1</f>
        <v>0.24999999999999978</v>
      </c>
      <c r="U72" s="28">
        <f>'טבלה מסכמת מוצרים סל'!$AA72/'טבלה מסכמת מוצרים סל'!Z72-1</f>
        <v>-9.684439608269868E-2</v>
      </c>
      <c r="W72" s="28">
        <f>'טבלה מסכמת מוצרים סל'!$AG72/'טבלה מסכמת מוצרים סל'!AC72-1</f>
        <v>0.10937347389405994</v>
      </c>
      <c r="X72" s="28">
        <f>'טבלה מסכמת מוצרים סל'!$AG72/'טבלה מסכמת מוצרים סל'!AD72-1</f>
        <v>1.6110506187925422E-2</v>
      </c>
      <c r="Y72" s="28">
        <f>'טבלה מסכמת מוצרים סל'!$AG72/'טבלה מסכמת מוצרים סל'!AE72-1</f>
        <v>0.10893264078505283</v>
      </c>
      <c r="Z72" s="28">
        <f>'טבלה מסכמת מוצרים סל'!$AG72/'טבלה מסכמת מוצרים סל'!AF72-1</f>
        <v>0.12352433263914264</v>
      </c>
      <c r="AB72" s="28">
        <f>'טבלה מסכמת מוצרים סל'!$AM72/'טבלה מסכמת מוצרים סל'!AI72-1</f>
        <v>0.30214751998047507</v>
      </c>
      <c r="AC72" s="28">
        <f>'טבלה מסכמת מוצרים סל'!$AM72/'טבלה מסכמת מוצרים סל'!AJ72-1</f>
        <v>-2.2867737948084055E-2</v>
      </c>
      <c r="AD72" s="28">
        <f>'טבלה מסכמת מוצרים סל'!$AM72/'טבלה מסכמת מוצרים סל'!AK72-1</f>
        <v>1.4436958614052031E-2</v>
      </c>
      <c r="AE72" s="28">
        <f>'טבלה מסכמת מוצרים סל'!$AM72/'טבלה מסכמת מוצרים סל'!AL72-1</f>
        <v>-1.9838809671419599E-2</v>
      </c>
      <c r="AG72" s="28">
        <f>'טבלה מסכמת מוצרים סל'!$AS72/'טבלה מסכמת מוצרים סל'!AO72-1</f>
        <v>1.7361120628772042E-2</v>
      </c>
      <c r="AH72" s="28">
        <f>'טבלה מסכמת מוצרים סל'!$AS72/'טבלה מסכמת מוצרים סל'!AP72-1</f>
        <v>1.0534231135844507E-2</v>
      </c>
      <c r="AI72" s="28">
        <f>'טבלה מסכמת מוצרים סל'!$AS72/'טבלה מסכמת מוצרים סל'!AQ72-1</f>
        <v>-2.6662024270757811E-2</v>
      </c>
      <c r="AJ72" s="28">
        <f>'טבלה מסכמת מוצרים סל'!$AS72/'טבלה מסכמת מוצרים סל'!AR72-1</f>
        <v>-1.2006766700125127E-2</v>
      </c>
    </row>
    <row r="73" spans="1:36" x14ac:dyDescent="0.3">
      <c r="A73" s="27" t="s">
        <v>76</v>
      </c>
      <c r="B73" s="24">
        <v>0</v>
      </c>
      <c r="C73" s="28">
        <f>'טבלה מסכמת מוצרים סל'!$G73/'טבלה מסכמת מוצרים סל'!C73-1</f>
        <v>0</v>
      </c>
      <c r="D73" s="28">
        <f>'טבלה מסכמת מוצרים סל'!$G73/'טבלה מסכמת מוצרים סל'!D73-1</f>
        <v>0</v>
      </c>
      <c r="E73" s="28">
        <f>'טבלה מסכמת מוצרים סל'!$G73/'טבלה מסכמת מוצרים סל'!E73-1</f>
        <v>0</v>
      </c>
      <c r="F73" s="28">
        <f>'טבלה מסכמת מוצרים סל'!$G73/'טבלה מסכמת מוצרים סל'!F73-1</f>
        <v>0</v>
      </c>
      <c r="G73" s="31"/>
      <c r="H73" s="28">
        <f>'טבלה מסכמת מוצרים סל'!$N73/'טבלה מסכמת מוצרים סל'!I73-1</f>
        <v>0</v>
      </c>
      <c r="I73" s="28">
        <f>'טבלה מסכמת מוצרים סל'!$N73/'טבלה מסכמת מוצרים סל'!J73-1</f>
        <v>0</v>
      </c>
      <c r="J73" s="28">
        <f>'טבלה מסכמת מוצרים סל'!$N73/'טבלה מסכמת מוצרים סל'!K73-1</f>
        <v>0</v>
      </c>
      <c r="K73" s="28">
        <f>'טבלה מסכמת מוצרים סל'!$N73/'טבלה מסכמת מוצרים סל'!L73-1</f>
        <v>0</v>
      </c>
      <c r="M73" s="28">
        <f>'טבלה מסכמת מוצרים סל'!$U73/'טבלה מסכמת מוצרים סל'!P73-1</f>
        <v>6.976744186046524E-2</v>
      </c>
      <c r="N73" s="28">
        <f>'טבלה מסכמת מוצרים סל'!$U73/'טבלה מסכמת מוצרים סל'!Q73-1</f>
        <v>0.11650485436893221</v>
      </c>
      <c r="O73" s="28">
        <f>'טבלה מסכמת מוצרים סל'!$U73/'טבלה מסכמת מוצרים סל'!R73-1</f>
        <v>0.11111111111111116</v>
      </c>
      <c r="P73" s="28">
        <f>'טבלה מסכמת מוצרים סל'!$U73/'טבלה מסכמת מוצרים סל'!S73-1</f>
        <v>4.8632218844984809E-2</v>
      </c>
      <c r="R73" s="28">
        <f>'טבלה מסכמת מוצרים סל'!$AA73/'טבלה מסכמת מוצרים סל'!W73-1</f>
        <v>0.512820512820513</v>
      </c>
      <c r="S73" s="28">
        <f>'טבלה מסכמת מוצרים סל'!$AA73/'טבלה מסכמת מוצרים סל'!X73-1</f>
        <v>0.512820512820513</v>
      </c>
      <c r="T73" s="28">
        <f>'טבלה מסכמת מוצרים סל'!$AA73/'טבלה מסכמת מוצרים סל'!Y73-1</f>
        <v>0.39479905437352247</v>
      </c>
      <c r="U73" s="28">
        <f>'טבלה מסכמת מוצרים סל'!$AA73/'טבלה מסכמת מוצרים סל'!Z73-1</f>
        <v>0.20408163265306123</v>
      </c>
      <c r="W73" s="28">
        <f>'טבלה מסכמת מוצרים סל'!$AG73/'טבלה מסכמת מוצרים סל'!AC73-1</f>
        <v>0.66557269445357381</v>
      </c>
      <c r="X73" s="28">
        <f>'טבלה מסכמת מוצרים סל'!$AG73/'טבלה מסכמת מוצרים סל'!AD73-1</f>
        <v>0.45595420076131266</v>
      </c>
      <c r="Y73" s="28">
        <f>'טבלה מסכמת מוצרים סל'!$AG73/'טבלה מסכמת מוצרים סל'!AE73-1</f>
        <v>0.46959459459462449</v>
      </c>
      <c r="Z73" s="28">
        <f>'טבלה מסכמת מוצרים סל'!$AG73/'טבלה מסכמת מוצרים סל'!AF73-1</f>
        <v>0.49308620182407759</v>
      </c>
      <c r="AB73" s="28">
        <f>'טבלה מסכמת מוצרים סל'!$AM73/'טבלה מסכמת מוצרים סל'!AI73-1</f>
        <v>0.58332401088859887</v>
      </c>
      <c r="AC73" s="28">
        <f>'טבלה מסכמת מוצרים סל'!$AM73/'טבלה מסכמת מוצרים סל'!AJ73-1</f>
        <v>0.45432873446681965</v>
      </c>
      <c r="AD73" s="28">
        <f>'טבלה מסכמת מוצרים סל'!$AM73/'טבלה מסכמת מוצרים סל'!AK73-1</f>
        <v>0.17447900819313822</v>
      </c>
      <c r="AE73" s="28">
        <f>'טבלה מסכמת מוצרים סל'!$AM73/'טבלה מסכמת מוצרים סל'!AL73-1</f>
        <v>0.10463244500088842</v>
      </c>
      <c r="AG73" s="28">
        <f>'טבלה מסכמת מוצרים סל'!$AS73/'טבלה מסכמת מוצרים סל'!AO73-1</f>
        <v>4.3038705950311895E-2</v>
      </c>
      <c r="AH73" s="28">
        <f>'טבלה מסכמת מוצרים סל'!$AS73/'טבלה מסכמת מוצרים סל'!AP73-1</f>
        <v>5.7615062761498637E-2</v>
      </c>
      <c r="AI73" s="28">
        <f>'טבלה מסכמת מוצרים סל'!$AS73/'טבלה מסכמת מוצרים סל'!AQ73-1</f>
        <v>4.1234140715103784E-2</v>
      </c>
      <c r="AJ73" s="28">
        <f>'טבלה מסכמת מוצרים סל'!$AS73/'טבלה מסכמת מוצרים סל'!AR73-1</f>
        <v>-1.3657470636449065E-2</v>
      </c>
    </row>
    <row r="74" spans="1:36" x14ac:dyDescent="0.3">
      <c r="A74" s="27" t="s">
        <v>77</v>
      </c>
      <c r="B74" s="24">
        <v>0</v>
      </c>
      <c r="C74" s="28">
        <f>'טבלה מסכמת מוצרים סל'!$G74/'טבלה מסכמת מוצרים סל'!C74-1</f>
        <v>5.1693404634581164E-2</v>
      </c>
      <c r="D74" s="28">
        <f>'טבלה מסכמת מוצרים סל'!$G74/'טבלה מסכמת מוצרים סל'!D74-1</f>
        <v>0.512820512820513</v>
      </c>
      <c r="E74" s="28">
        <f>'טבלה מסכמת מוצרים סל'!$G74/'טבלה מסכמת מוצרים סל'!E74-1</f>
        <v>-0.25316455696202533</v>
      </c>
      <c r="F74" s="28">
        <f>'טבלה מסכמת מוצרים סל'!$G74/'טבלה מסכמת מוצרים סל'!F74-1</f>
        <v>0</v>
      </c>
      <c r="G74" s="31"/>
      <c r="H74" s="28">
        <f>'טבלה מסכמת מוצרים סל'!$N74/'טבלה מסכמת מוצרים סל'!I74-1</f>
        <v>0</v>
      </c>
      <c r="I74" s="28">
        <f>'טבלה מסכמת מוצרים סל'!$N74/'טבלה מסכמת מוצרים סל'!J74-1</f>
        <v>0</v>
      </c>
      <c r="J74" s="28">
        <f>'טבלה מסכמת מוצרים סל'!$N74/'טבלה מסכמת מוצרים סל'!K74-1</f>
        <v>0</v>
      </c>
      <c r="K74" s="28">
        <f>'טבלה מסכמת מוצרים סל'!$N74/'טבלה מסכמת מוצרים סל'!L74-1</f>
        <v>0</v>
      </c>
      <c r="M74" s="28">
        <f>'טבלה מסכמת מוצרים סל'!$U74/'טבלה מסכמת מוצרים סל'!P74-1</f>
        <v>2.3738872403560762E-2</v>
      </c>
      <c r="N74" s="28">
        <f>'טבלה מסכמת מוצרים סל'!$U74/'טבלה מסכמת מוצרים סל'!Q74-1</f>
        <v>5.3435114503816772E-2</v>
      </c>
      <c r="O74" s="28">
        <f>'טבלה מסכמת מוצרים סל'!$U74/'טבלה מסכמת מוצרים סל'!R74-1</f>
        <v>5.9907834101382562E-2</v>
      </c>
      <c r="P74" s="28">
        <f>'טבלה מסכמת מוצרים סל'!$U74/'טבלה מסכמת מוצרים סל'!S74-1</f>
        <v>3.6036036036036112E-2</v>
      </c>
      <c r="R74" s="28">
        <f>'טבלה מסכמת מוצרים סל'!$AA74/'טבלה מסכמת מוצרים סל'!W74-1</f>
        <v>0.12738853503185443</v>
      </c>
      <c r="S74" s="28">
        <f>'טבלה מסכמת מוצרים סל'!$AA74/'טבלה מסכמת מוצרים סל'!X74-1</f>
        <v>0.39479905437352247</v>
      </c>
      <c r="T74" s="28">
        <f>'טבלה מסכמת מוצרים סל'!$AA74/'טבלה מסכמת מוצרים סל'!Y74-1</f>
        <v>0.39479905437352247</v>
      </c>
      <c r="U74" s="28">
        <f>'טבלה מסכמת מוצרים סל'!$AA74/'טבלה מסכמת מוצרים סל'!Z74-1</f>
        <v>0.20408163265306123</v>
      </c>
      <c r="W74" s="28">
        <f>'טבלה מסכמת מוצרים סל'!$AG74/'טבלה מסכמת מוצרים סל'!AC74-1</f>
        <v>3.5227300437373099E-2</v>
      </c>
      <c r="X74" s="28">
        <f>'טבלה מסכמת מוצרים סל'!$AG74/'טבלה מסכמת מוצרים סל'!AD74-1</f>
        <v>0.10401093159713737</v>
      </c>
      <c r="Y74" s="28">
        <f>'טבלה מסכמת מוצרים סל'!$AG74/'טבלה מסכמת מוצרים סל'!AE74-1</f>
        <v>-1.8540248767899614E-2</v>
      </c>
      <c r="Z74" s="28">
        <f>'טבלה מסכמת מוצרים סל'!$AG74/'טבלה מסכמת מוצרים סל'!AF74-1</f>
        <v>0.32007575757575002</v>
      </c>
      <c r="AB74" s="28">
        <f>'טבלה מסכמת מוצרים סל'!$AM74/'טבלה מסכמת מוצרים סל'!AI74-1</f>
        <v>0.11175594087299556</v>
      </c>
      <c r="AC74" s="28">
        <f>'טבלה מסכמת מוצרים סל'!$AM74/'טבלה מסכמת מוצרים סל'!AJ74-1</f>
        <v>9.1539126944970128E-2</v>
      </c>
      <c r="AD74" s="28">
        <f>'טבלה מסכמת מוצרים סל'!$AM74/'טבלה מסכמת מוצרים סל'!AK74-1</f>
        <v>9.7371556156527816E-2</v>
      </c>
      <c r="AE74" s="28">
        <f>'טבלה מסכמת מוצרים סל'!$AM74/'טבלה מסכמת מוצרים סל'!AL74-1</f>
        <v>1.2380260746279292E-2</v>
      </c>
      <c r="AG74" s="28">
        <f>'טבלה מסכמת מוצרים סל'!$AS74/'טבלה מסכמת מוצרים סל'!AO74-1</f>
        <v>5.5743977737195305E-2</v>
      </c>
      <c r="AH74" s="28">
        <f>'טבלה מסכמת מוצרים סל'!$AS74/'טבלה מסכמת מוצרים סל'!AP74-1</f>
        <v>6.0123127974512247E-2</v>
      </c>
      <c r="AI74" s="28">
        <f>'טבלה מסכמת מוצרים סל'!$AS74/'טבלה מסכמת מוצרים סל'!AQ74-1</f>
        <v>0.11065367549517768</v>
      </c>
      <c r="AJ74" s="28">
        <f>'טבלה מסכמת מוצרים סל'!$AS74/'טבלה מסכמת מוצרים סל'!AR74-1</f>
        <v>-7.3183695163252516E-3</v>
      </c>
    </row>
    <row r="75" spans="1:36" x14ac:dyDescent="0.3">
      <c r="A75" s="27" t="s">
        <v>78</v>
      </c>
      <c r="B75" s="24">
        <v>0</v>
      </c>
      <c r="C75" s="28">
        <f>'טבלה מסכמת מוצרים סל'!$G75/'טבלה מסכמת מוצרים סל'!C75-1</f>
        <v>0</v>
      </c>
      <c r="D75" s="28">
        <f>'טבלה מסכמת מוצרים סל'!$G75/'טבלה מסכמת מוצרים סל'!D75-1</f>
        <v>0.512820512820513</v>
      </c>
      <c r="E75" s="28">
        <f>'טבלה מסכמת מוצרים סל'!$G75/'טבלה מסכמת מוצרים סל'!E75-1</f>
        <v>0</v>
      </c>
      <c r="F75" s="28">
        <f>'טבלה מסכמת מוצרים סל'!$G75/'טבלה מסכמת מוצרים סל'!F75-1</f>
        <v>0</v>
      </c>
      <c r="G75" s="31"/>
      <c r="H75" s="28">
        <f>'טבלה מסכמת מוצרים סל'!$N75/'טבלה מסכמת מוצרים סל'!I75-1</f>
        <v>0</v>
      </c>
      <c r="I75" s="28">
        <f>'טבלה מסכמת מוצרים סל'!$N75/'טבלה מסכמת מוצרים סל'!J75-1</f>
        <v>0</v>
      </c>
      <c r="J75" s="28">
        <f>'טבלה מסכמת מוצרים סל'!$N75/'טבלה מסכמת מוצרים סל'!K75-1</f>
        <v>0</v>
      </c>
      <c r="K75" s="28">
        <f>'טבלה מסכמת מוצרים סל'!$N75/'טבלה מסכמת מוצרים סל'!L75-1</f>
        <v>0</v>
      </c>
      <c r="M75" s="28">
        <f>'טבלה מסכמת מוצרים סל'!$U75/'טבלה מסכמת מוצרים סל'!P75-1</f>
        <v>3.6906854130052791E-2</v>
      </c>
      <c r="N75" s="28">
        <f>'טבלה מסכמת מוצרים סל'!$U75/'טבלה מסכמת מוצרים סל'!Q75-1</f>
        <v>3.3274956217163032E-2</v>
      </c>
      <c r="O75" s="28">
        <f>'טבלה מסכמת מוצרים סל'!$U75/'טבלה מסכמת מוצרים סל'!R75-1</f>
        <v>1.2006861063464935E-2</v>
      </c>
      <c r="P75" s="28">
        <f>'טבלה מסכמת מוצרים סל'!$U75/'טבלה מסכמת מוצרים סל'!S75-1</f>
        <v>1.6977928692700761E-3</v>
      </c>
      <c r="R75" s="28">
        <f>'טבלה מסכמת מוצרים סל'!$AA75/'טבלה מסכמת מוצרים סל'!W75-1</f>
        <v>0.12738853503185443</v>
      </c>
      <c r="S75" s="28">
        <f>'טבלה מסכמת מוצרים סל'!$AA75/'טבלה מסכמת מוצרים סל'!X75-1</f>
        <v>0.29102844638949676</v>
      </c>
      <c r="T75" s="28">
        <f>'טבלה מסכמת מוצרים סל'!$AA75/'טבלה מסכמת מוצרים סל'!Y75-1</f>
        <v>0.20408163265306123</v>
      </c>
      <c r="U75" s="28">
        <f>'טבלה מסכמת מוצרים סל'!$AA75/'טבלה מסכמת מוצרים סל'!Z75-1</f>
        <v>0.29102844638949676</v>
      </c>
      <c r="W75" s="28">
        <f>'טבלה מסכמת מוצרים סל'!$AG75/'טבלה מסכמת מוצרים סל'!AC75-1</f>
        <v>0.61439588688946012</v>
      </c>
      <c r="X75" s="28">
        <f>'טבלה מסכמת מוצרים סל'!$AG75/'טבלה מסכמת מוצרים סל'!AD75-1</f>
        <v>0.20394699746265266</v>
      </c>
      <c r="Y75" s="28">
        <f>'טבלה מסכמת מוצרים סל'!$AG75/'טבלה מסכמת מוצרים סל'!AE75-1</f>
        <v>0.59550388790515307</v>
      </c>
      <c r="Z75" s="28">
        <f>'טבלה מסכמת מוצרים סל'!$AG75/'טבלה מסכמת מוצרים סל'!AF75-1</f>
        <v>0.62273901808785537</v>
      </c>
      <c r="AB75" s="28">
        <f>'טבלה מסכמת מוצרים סל'!$AM75/'טבלה מסכמת מוצרים סל'!AI75-1</f>
        <v>0.18568840579708801</v>
      </c>
      <c r="AC75" s="28">
        <f>'טבלה מסכמת מוצרים סל'!$AM75/'טבלה מסכמת מוצרים סל'!AJ75-1</f>
        <v>0.11603717281950954</v>
      </c>
      <c r="AD75" s="28">
        <f>'טבלה מסכמת מוצרים סל'!$AM75/'טבלה מסכמת מוצרים סל'!AK75-1</f>
        <v>5.0308914386584247E-2</v>
      </c>
      <c r="AE75" s="28">
        <f>'טבלה מסכמת מוצרים סל'!$AM75/'טבלה מסכמת מוצרים סל'!AL75-1</f>
        <v>1.7793050782744624E-2</v>
      </c>
      <c r="AG75" s="28">
        <f>'טבלה מסכמת מוצרים סל'!$AS75/'טבלה מסכמת מוצרים סל'!AO75-1</f>
        <v>0.11070110701106661</v>
      </c>
      <c r="AH75" s="28">
        <f>'טבלה מסכמת מוצרים סל'!$AS75/'טבלה מסכמת מוצרים סל'!AP75-1</f>
        <v>8.8935785348212892E-2</v>
      </c>
      <c r="AI75" s="28">
        <f>'טבלה מסכמת מוצרים סל'!$AS75/'טבלה מסכמת מוצרים סל'!AQ75-1</f>
        <v>5.9134004496130821E-2</v>
      </c>
      <c r="AJ75" s="28">
        <f>'טבלה מסכמת מוצרים סל'!$AS75/'טבלה מסכמת מוצרים סל'!AR75-1</f>
        <v>9.7847358121330164E-3</v>
      </c>
    </row>
    <row r="76" spans="1:36" x14ac:dyDescent="0.3">
      <c r="A76" s="27" t="s">
        <v>79</v>
      </c>
      <c r="B76" s="24">
        <v>0</v>
      </c>
      <c r="C76" s="28">
        <f>'טבלה מסכמת מוצרים סל'!$G76/'טבלה מסכמת מוצרים סל'!C76-1</f>
        <v>0.63291139240506333</v>
      </c>
      <c r="D76" s="28">
        <f>'טבלה מסכמת מוצרים סל'!$G76/'טבלה מסכמת מוצרים סל'!D76-1</f>
        <v>0.30303030303030298</v>
      </c>
      <c r="E76" s="28">
        <f>'טבלה מסכמת מוצרים סל'!$G76/'טבלה מסכמת מוצרים סל'!E76-1</f>
        <v>0.30303030303030298</v>
      </c>
      <c r="F76" s="28">
        <f>'טבלה מסכמת מוצרים סל'!$G76/'טבלה מסכמת מוצרים סל'!F76-1</f>
        <v>0.30303030303030298</v>
      </c>
      <c r="G76" s="31"/>
      <c r="H76" s="28">
        <f>'טבלה מסכמת מוצרים סל'!$N76/'טבלה מסכמת מוצרים סל'!I76-1</f>
        <v>0</v>
      </c>
      <c r="I76" s="28">
        <f>'טבלה מסכמת מוצרים סל'!$N76/'טבלה מסכמת מוצרים סל'!J76-1</f>
        <v>0</v>
      </c>
      <c r="J76" s="28">
        <f>'טבלה מסכמת מוצרים סל'!$N76/'טבלה מסכמת מוצרים סל'!K76-1</f>
        <v>0</v>
      </c>
      <c r="K76" s="28">
        <f>'טבלה מסכמת מוצרים סל'!$N76/'טבלה מסכמת מוצרים סל'!L76-1</f>
        <v>0</v>
      </c>
      <c r="M76" s="28">
        <f>'טבלה מסכמת מוצרים סל'!$U76/'טבלה מסכמת מוצרים סל'!P76-1</f>
        <v>0</v>
      </c>
      <c r="N76" s="28">
        <f>'טבלה מסכמת מוצרים סל'!$U76/'טבלה מסכמת מוצרים סל'!Q76-1</f>
        <v>4.7070124879923236E-2</v>
      </c>
      <c r="O76" s="28">
        <f>'טבלה מסכמת מוצרים סל'!$U76/'טבלה מסכמת מוצרים סל'!R76-1</f>
        <v>4.1069723018147153E-2</v>
      </c>
      <c r="P76" s="28">
        <f>'טבלה מסכמת מוצרים סל'!$U76/'טבלה מסכמת מוצרים סל'!S76-1</f>
        <v>1.6791044776119479E-2</v>
      </c>
      <c r="R76" s="28">
        <f>'טבלה מסכמת מוצרים סל'!$AA76/'טבלה מסכמת מוצרים סל'!W76-1</f>
        <v>0.30779392338177014</v>
      </c>
      <c r="S76" s="28">
        <f>'טבלה מסכמת מוצרים סל'!$AA76/'טבלה מסכמת מוצרים סל'!X76-1</f>
        <v>5.920114122681519E-2</v>
      </c>
      <c r="T76" s="28">
        <f>'טבלה מסכמת מוצרים סל'!$AA76/'טבלה מסכמת מוצרים סל'!Y76-1</f>
        <v>0.11235955056179781</v>
      </c>
      <c r="U76" s="28">
        <f>'טבלה מסכמת מוצרים סל'!$AA76/'טבלה מסכמת מוצרים סל'!Z76-1</f>
        <v>0.11235955056179781</v>
      </c>
      <c r="W76" s="28">
        <f>'טבלה מסכמת מוצרים סל'!$AG76/'טבלה מסכמת מוצרים סל'!AC76-1</f>
        <v>0.80847457627118624</v>
      </c>
      <c r="X76" s="28">
        <f>'טבלה מסכמת מוצרים סל'!$AG76/'טבלה מסכמת מוצרים סל'!AD76-1</f>
        <v>0.14818331434358623</v>
      </c>
      <c r="Y76" s="28">
        <f>'טבלה מסכמת מוצרים סל'!$AG76/'טבלה מסכמת מוצרים סל'!AE76-1</f>
        <v>1.7159199237368972E-2</v>
      </c>
      <c r="Z76" s="28">
        <f>'טבלה מסכמת מוצרים סל'!$AG76/'טבלה מסכמת מוצרים סל'!AF76-1</f>
        <v>1.1083991385527847E-2</v>
      </c>
      <c r="AB76" s="28">
        <f>'טבלה מסכמת מוצרים סל'!$AM76/'טבלה מסכמת מוצרים סל'!AI76-1</f>
        <v>0.24881360881945103</v>
      </c>
      <c r="AC76" s="28">
        <f>'טבלה מסכמת מוצרים סל'!$AM76/'טבלה מסכמת מוצרים סל'!AJ76-1</f>
        <v>0.19545719277809437</v>
      </c>
      <c r="AD76" s="28">
        <f>'טבלה מסכמת מוצרים סל'!$AM76/'טבלה מסכמת מוצרים סל'!AK76-1</f>
        <v>0.12656421514818628</v>
      </c>
      <c r="AE76" s="28">
        <f>'טבלה מסכמת מוצרים סל'!$AM76/'טבלה מסכמת מוצרים סל'!AL76-1</f>
        <v>4.7138047138047146E-2</v>
      </c>
      <c r="AG76" s="28">
        <f>'טבלה מסכמת מוצרים סל'!$AS76/'טבלה מסכמת מוצרים סל'!AO76-1</f>
        <v>0.13292978208237294</v>
      </c>
      <c r="AH76" s="28">
        <f>'טבלה מסכמת מוצרים סל'!$AS76/'טבלה מסכמת מוצרים סל'!AP76-1</f>
        <v>0.16219572776954205</v>
      </c>
      <c r="AI76" s="28">
        <f>'טבלה מסכמת מוצרים סל'!$AS76/'טבלה מסכמת מוצרים סל'!AQ76-1</f>
        <v>0.14718862373329511</v>
      </c>
      <c r="AJ76" s="28">
        <f>'טבלה מסכמת מוצרים סל'!$AS76/'טבלה מסכמת מוצרים סל'!AR76-1</f>
        <v>2.7598828696964617E-2</v>
      </c>
    </row>
    <row r="77" spans="1:36" x14ac:dyDescent="0.3">
      <c r="A77" s="27" t="s">
        <v>80</v>
      </c>
      <c r="B77" s="24">
        <v>0</v>
      </c>
      <c r="C77" s="28">
        <f>'טבלה מסכמת מוצרים סל'!$G77/'טבלה מסכמת מוצרים סל'!C77-1</f>
        <v>0.68965517241379337</v>
      </c>
      <c r="D77" s="28">
        <f>'טבלה מסכמת מוצרים סל'!$G77/'טבלה מסכמת מוצרים סל'!D77-1</f>
        <v>0.68965517241379337</v>
      </c>
      <c r="E77" s="28">
        <f>'טבלה מסכמת מוצרים סל'!$G77/'טבלה מסכמת מוצרים סל'!E77-1</f>
        <v>0.25641025641025661</v>
      </c>
      <c r="F77" s="28">
        <f>'טבלה מסכמת מוצרים סל'!$G77/'טבלה מסכמת מוצרים סל'!F77-1</f>
        <v>0</v>
      </c>
      <c r="G77" s="31"/>
      <c r="H77" s="28">
        <f>'טבלה מסכמת מוצרים סל'!$N77/'טבלה מסכמת מוצרים סל'!I77-1</f>
        <v>0</v>
      </c>
      <c r="I77" s="28">
        <f>'טבלה מסכמת מוצרים סל'!$N77/'טבלה מסכמת מוצרים סל'!J77-1</f>
        <v>2.5120368432068219E-2</v>
      </c>
      <c r="J77" s="28">
        <f>'טבלה מסכמת מוצרים סל'!$N77/'טבלה מסכמת מוצרים סל'!K77-1</f>
        <v>0</v>
      </c>
      <c r="K77" s="28">
        <f>'טבלה מסכמת מוצרים סל'!$N77/'טבלה מסכמת מוצרים סל'!L77-1</f>
        <v>0</v>
      </c>
      <c r="M77" s="28">
        <f>'טבלה מסכמת מוצרים סל'!$U77/'טבלה מסכמת מוצרים סל'!P77-1</f>
        <v>0</v>
      </c>
      <c r="N77" s="28">
        <f>'טבלה מסכמת מוצרים סל'!$U77/'טבלה מסכמת מוצרים סל'!Q77-1</f>
        <v>1.0526315789473686</v>
      </c>
      <c r="O77" s="28">
        <f>'טבלה מסכמת מוצרים סל'!$U77/'טבלה מסכמת מוצרים סל'!R77-1</f>
        <v>3.7234042553191626E-2</v>
      </c>
      <c r="P77" s="28">
        <f>'טבלה מסכמת מוצרים סל'!$U77/'טבלה מסכמת מוצרים סל'!S77-1</f>
        <v>7.7519379844961378E-3</v>
      </c>
      <c r="R77" s="28">
        <f>'טבלה מסכמת מוצרים סל'!$AA77/'טבלה מסכמת מוצרים סל'!W77-1</f>
        <v>1.1973094170403589</v>
      </c>
      <c r="S77" s="28">
        <f>'טבלה מסכמת מוצרים סל'!$AA77/'טבלה מסכמת מוצרים סל'!X77-1</f>
        <v>0.90661478599221823</v>
      </c>
      <c r="T77" s="28">
        <f>'טבלה מסכמת מוצרים סל'!$AA77/'טבלה מסכמת מוצרים סל'!Y77-1</f>
        <v>0.51546391752578891</v>
      </c>
      <c r="U77" s="28">
        <f>'טבלה מסכמת מוצרים סל'!$AA77/'טבלה מסכמת מוצרים סל'!Z77-1</f>
        <v>7.2210065645514243E-2</v>
      </c>
      <c r="W77" s="28">
        <f>'טבלה מסכמת מוצרים סל'!$AG77/'טבלה מסכמת מוצרים סל'!AC77-1</f>
        <v>0.44393349840821017</v>
      </c>
      <c r="X77" s="28">
        <f>'טבלה מסכמת מוצרים סל'!$AG77/'טבלה מסכמת מוצרים סל'!AD77-1</f>
        <v>0.62620779050889919</v>
      </c>
      <c r="Y77" s="28">
        <f>'טבלה מסכמת מוצרים סל'!$AG77/'טבלה מסכמת מוצרים סל'!AE77-1</f>
        <v>0.42868809426590793</v>
      </c>
      <c r="Z77" s="28">
        <f>'טבלה מסכמת מוצרים סל'!$AG77/'טבלה מסכמת מוצרים סל'!AF77-1</f>
        <v>0.44957386363636709</v>
      </c>
      <c r="AB77" s="28">
        <f>'טבלה מסכמת מוצרים סל'!$AM77/'טבלה מסכמת מוצרים סל'!AI77-1</f>
        <v>0.40248640248640255</v>
      </c>
      <c r="AC77" s="28">
        <f>'טבלה מסכמת מוצרים סל'!$AM77/'טבלה מסכמת מוצרים סל'!AJ77-1</f>
        <v>0.6238652163245344</v>
      </c>
      <c r="AD77" s="28">
        <f>'טבלה מסכמת מוצרים סל'!$AM77/'טבלה מסכמת מוצרים סל'!AK77-1</f>
        <v>0.29012345679013185</v>
      </c>
      <c r="AE77" s="28">
        <f>'טבלה מסכמת מוצרים סל'!$AM77/'טבלה מסכמת מוצרים סל'!AL77-1</f>
        <v>-2.1680216802168029E-2</v>
      </c>
      <c r="AG77" s="28">
        <f>'טבלה מסכמת מוצרים סל'!$AS77/'טבלה מסכמת מוצרים סל'!AO77-1</f>
        <v>0.15546572342933573</v>
      </c>
      <c r="AH77" s="28">
        <f>'טבלה מסכמת מוצרים סל'!$AS77/'טבלה מסכמת מוצרים סל'!AP77-1</f>
        <v>0.15546572342933573</v>
      </c>
      <c r="AI77" s="28">
        <f>'טבלה מסכמת מוצרים סל'!$AS77/'טבלה מסכמת מוצרים סל'!AQ77-1</f>
        <v>9.7775644103062387E-2</v>
      </c>
      <c r="AJ77" s="28">
        <f>'טבלה מסכמת מוצרים סל'!$AS77/'טבלה מסכמת מוצרים סל'!AR77-1</f>
        <v>1.2097964001205552E-2</v>
      </c>
    </row>
    <row r="78" spans="1:36" x14ac:dyDescent="0.3">
      <c r="A78" s="27" t="s">
        <v>81</v>
      </c>
      <c r="B78" s="24">
        <v>0</v>
      </c>
      <c r="C78" s="28">
        <f>'טבלה מסכמת מוצרים סל'!$G78/'טבלה מסכמת מוצרים סל'!C78-1</f>
        <v>0</v>
      </c>
      <c r="D78" s="28">
        <f>'טבלה מסכמת מוצרים סל'!$G78/'טבלה מסכמת מוצרים סל'!D78-1</f>
        <v>0</v>
      </c>
      <c r="E78" s="28">
        <f>'טבלה מסכמת מוצרים סל'!$G78/'טבלה מסכמת מוצרים סל'!E78-1</f>
        <v>0</v>
      </c>
      <c r="F78" s="28">
        <f>'טבלה מסכמת מוצרים סל'!$G78/'טבלה מסכמת מוצרים סל'!F78-1</f>
        <v>0</v>
      </c>
      <c r="G78" s="31"/>
      <c r="H78" s="28">
        <f>'טבלה מסכמת מוצרים סל'!$N78/'טבלה מסכמת מוצרים סל'!I78-1</f>
        <v>0.14122137404580148</v>
      </c>
      <c r="I78" s="28">
        <f>'טבלה מסכמת מוצרים סל'!$N78/'טבלה מסכמת מוצרים סל'!J78-1</f>
        <v>1.0135135135135309E-2</v>
      </c>
      <c r="J78" s="28">
        <f>'טבלה מסכמת מוצרים סל'!$N78/'טבלה מסכמת מוצרים סל'!K78-1</f>
        <v>-3.0794165316045286E-2</v>
      </c>
      <c r="K78" s="28">
        <f>'טבלה מסכמת מוצרים סל'!$N78/'טבלה מסכמת מוצרים סל'!L78-1</f>
        <v>1.0135135135135309E-2</v>
      </c>
      <c r="M78" s="28">
        <f>'טבלה מסכמת מוצרים סל'!$U78/'טבלה מסכמת מוצרים סל'!P78-1</f>
        <v>-3.1890660592255093E-2</v>
      </c>
      <c r="N78" s="28">
        <f>'טבלה מסכמת מוצרים סל'!$U78/'טבלה מסכמת מוצרים סל'!Q78-1</f>
        <v>-5.1339285714285809E-2</v>
      </c>
      <c r="O78" s="28">
        <f>'טבלה מסכמת מוצרים סל'!$U78/'טבלה מסכמת מוצרים סל'!R78-1</f>
        <v>3.4063260340632562E-2</v>
      </c>
      <c r="P78" s="28">
        <f>'טבלה מסכמת מוצרים סל'!$U78/'טבלה מסכמת מוצרים סל'!S78-1</f>
        <v>2.3584905660376521E-3</v>
      </c>
      <c r="R78" s="28">
        <f>'טבלה מסכמת מוצרים סל'!$AA78/'טבלה מסכמת מוצרים סל'!W78-1</f>
        <v>-0.18803418803417948</v>
      </c>
      <c r="S78" s="28">
        <f>'טבלה מסכמת מוצרים סל'!$AA78/'טבלה מסכמת מוצרים סל'!X78-1</f>
        <v>0</v>
      </c>
      <c r="T78" s="28">
        <f>'טבלה מסכמת מוצרים סל'!$AA78/'טבלה מסכמת מוצרים סל'!Y78-1</f>
        <v>0</v>
      </c>
      <c r="U78" s="28">
        <f>'טבלה מסכמת מוצרים סל'!$AA78/'טבלה מסכמת מוצרים סל'!Z78-1</f>
        <v>0</v>
      </c>
      <c r="W78" s="28">
        <f>'טבלה מסכמת מוצרים סל'!$AG78/'טבלה מסכמת מוצרים סל'!AC78-1</f>
        <v>0.23423423423423428</v>
      </c>
      <c r="X78" s="28">
        <f>'טבלה מסכמת מוצרים סל'!$AG78/'טבלה מסכמת מוצרים סל'!AD78-1</f>
        <v>0.2299343427575955</v>
      </c>
      <c r="Y78" s="28">
        <f>'טבלה מסכמת מוצרים סל'!$AG78/'טבלה מסכמת מוצרים סל'!AE78-1</f>
        <v>0.22986942328617399</v>
      </c>
      <c r="Z78" s="28">
        <f>'טבלה מסכמת מוצרים סל'!$AG78/'טבלה מסכמת מוצרים סל'!AF78-1</f>
        <v>0.23423423423423428</v>
      </c>
      <c r="AB78" s="28">
        <f>'טבלה מסכמת מוצרים סל'!$AM78/'טבלה מסכמת מוצרים סל'!AI78-1</f>
        <v>4.4462224254204985E-2</v>
      </c>
      <c r="AC78" s="28">
        <f>'טבלה מסכמת מוצרים סל'!$AM78/'טבלה מסכמת מוצרים סל'!AJ78-1</f>
        <v>4.4937527129147004E-2</v>
      </c>
      <c r="AD78" s="28">
        <f>'טבלה מסכמת מוצרים סל'!$AM78/'טבלה מסכמת מוצרים סל'!AK78-1</f>
        <v>4.2470664928287771E-2</v>
      </c>
      <c r="AE78" s="28">
        <f>'טבלה מסכמת מוצרים סל'!$AM78/'טבלה מסכמת מוצרים סל'!AL78-1</f>
        <v>1.74315031888026E-2</v>
      </c>
      <c r="AG78" s="28">
        <f>'טבלה מסכמת מוצרים סל'!$AS78/'טבלה מסכמת מוצרים סל'!AO78-1</f>
        <v>0</v>
      </c>
      <c r="AH78" s="28">
        <f>'טבלה מסכמת מוצרים סל'!$AS78/'טבלה מסכמת מוצרים סל'!AP78-1</f>
        <v>0</v>
      </c>
      <c r="AI78" s="28">
        <f>'טבלה מסכמת מוצרים סל'!$AS78/'טבלה מסכמת מוצרים סל'!AQ78-1</f>
        <v>0</v>
      </c>
      <c r="AJ78" s="28">
        <f>'טבלה מסכמת מוצרים סל'!$AS78/'טבלה מסכמת מוצרים סל'!AR78-1</f>
        <v>0</v>
      </c>
    </row>
    <row r="79" spans="1:36" x14ac:dyDescent="0.3">
      <c r="A79" s="27" t="s">
        <v>82</v>
      </c>
      <c r="B79" s="24">
        <v>0</v>
      </c>
      <c r="C79" s="28">
        <f>'טבלה מסכמת מוצרים סל'!$G79/'טבלה מסכמת מוצרים סל'!C79-1</f>
        <v>0.56363636363636371</v>
      </c>
      <c r="D79" s="28">
        <f>'טבלה מסכמת מוצרים סל'!$G79/'טבלה מסכמת מוצרים סל'!D79-1</f>
        <v>0.56363636363636371</v>
      </c>
      <c r="E79" s="28">
        <f>'טבלה מסכמת מוצרים סל'!$G79/'טבלה מסכמת מוצרים סל'!E79-1</f>
        <v>0.11286843997124363</v>
      </c>
      <c r="F79" s="28">
        <f>'טבלה מסכמת מוצרים סל'!$G79/'טבלה מסכמת מוצרים סל'!F79-1</f>
        <v>0.30084033613445382</v>
      </c>
      <c r="G79" s="31"/>
      <c r="H79" s="28">
        <f>'טבלה מסכמת מוצרים סל'!$N79/'טבלה מסכמת מוצרים סל'!I79-1</f>
        <v>0.43736017897091717</v>
      </c>
      <c r="I79" s="28">
        <f>'טבלה מסכמת מוצרים סל'!$N79/'טבלה מסכמת מוצרים סל'!J79-1</f>
        <v>-3.1031807602793782E-3</v>
      </c>
      <c r="J79" s="28">
        <f>'טבלה מסכמת מוצרים סל'!$N79/'טבלה מסכמת מוצרים סל'!K79-1</f>
        <v>-3.1031807602793782E-3</v>
      </c>
      <c r="K79" s="28">
        <f>'טבלה מסכמת מוצרים סל'!$N79/'טבלה מסכמת מוצרים סל'!L79-1</f>
        <v>-3.1031807602793782E-3</v>
      </c>
      <c r="M79" s="28">
        <f>'טבלה מסכמת מוצרים סל'!$U79/'טבלה מסכמת מוצרים סל'!P79-1</f>
        <v>0.26708860759493658</v>
      </c>
      <c r="N79" s="28">
        <f>'טבלה מסכמת מוצרים סל'!$U79/'טבלה מסכמת מוצרים סל'!Q79-1</f>
        <v>-8.1651376146789079E-2</v>
      </c>
      <c r="O79" s="28">
        <f>'טבלה מסכמת מוצרים סל'!$U79/'טבלה מסכמת מוצרים סל'!R79-1</f>
        <v>-1.0869565217391242E-2</v>
      </c>
      <c r="P79" s="28">
        <f>'טבלה מסכמת מוצרים סל'!$U79/'טבלה מסכמת מוצרים סל'!S79-1</f>
        <v>-2.3414634146341484E-2</v>
      </c>
      <c r="R79" s="28">
        <f>'טבלה מסכמת מוצרים סל'!$AA79/'טבלה מסכמת מוצרים סל'!W79-1</f>
        <v>0.25316455696202533</v>
      </c>
      <c r="S79" s="28">
        <f>'טבלה מסכמת מוצרים סל'!$AA79/'טבלה מסכמת מוצרים סל'!X79-1</f>
        <v>0</v>
      </c>
      <c r="T79" s="28">
        <f>'טבלה מסכמת מוצרים סל'!$AA79/'טבלה מסכמת מוצרים סל'!Y79-1</f>
        <v>0</v>
      </c>
      <c r="U79" s="28">
        <f>'טבלה מסכמת מוצרים סל'!$AA79/'טבלה מסכמת מוצרים סל'!Z79-1</f>
        <v>0</v>
      </c>
      <c r="W79" s="28">
        <f>'טבלה מסכמת מוצרים סל'!$AG79/'טבלה מסכמת מוצרים סל'!AC79-1</f>
        <v>0.52028985507246372</v>
      </c>
      <c r="X79" s="28">
        <f>'טבלה מסכמת מוצרים סל'!$AG79/'טבלה מסכמת מוצרים סל'!AD79-1</f>
        <v>0.32135739800713647</v>
      </c>
      <c r="Y79" s="28">
        <f>'טבלה מסכמת מוצרים סל'!$AG79/'טבלה מסכמת מוצרים סל'!AE79-1</f>
        <v>0.32622021301049209</v>
      </c>
      <c r="Z79" s="28">
        <f>'טבלה מסכמת מוצרים סל'!$AG79/'טבלה מסכמת מוצרים סל'!AF79-1</f>
        <v>0.33630573248407658</v>
      </c>
      <c r="AB79" s="28">
        <f>'טבלה מסכמת מוצרים סל'!$AM79/'טבלה מסכמת מוצרים סל'!AI79-1</f>
        <v>0.12997658079625318</v>
      </c>
      <c r="AC79" s="28">
        <f>'טבלה מסכמת מוצרים סל'!$AM79/'טבלה מסכמת מוצרים סל'!AJ79-1</f>
        <v>5.4435283599878703E-2</v>
      </c>
      <c r="AD79" s="28">
        <f>'טבלה מסכמת מוצרים סל'!$AM79/'טבלה מסכמת מוצרים סל'!AK79-1</f>
        <v>0.11303344867358711</v>
      </c>
      <c r="AE79" s="28">
        <f>'טבלה מסכמת מוצרים סל'!$AM79/'טבלה מסכמת מוצרים סל'!AL79-1</f>
        <v>4.1623309053071544E-3</v>
      </c>
      <c r="AG79" s="28">
        <f>'טבלה מסכמת מוצרים סל'!$AS79/'טבלה מסכמת מוצרים סל'!AO79-1</f>
        <v>-9.6330275229357887E-2</v>
      </c>
      <c r="AH79" s="28">
        <f>'טבלה מסכמת מוצרים סל'!$AS79/'טבלה מסכמת מוצרים סל'!AP79-1</f>
        <v>-9.6330275229357887E-2</v>
      </c>
      <c r="AI79" s="28">
        <f>'טבלה מסכמת מוצרים סל'!$AS79/'טבלה מסכמת מוצרים סל'!AQ79-1</f>
        <v>0.18606651376146854</v>
      </c>
      <c r="AJ79" s="28">
        <f>'טבלה מסכמת מוצרים סל'!$AS79/'טבלה מסכמת מוצרים סל'!AR79-1</f>
        <v>-5.1059730250481827E-2</v>
      </c>
    </row>
    <row r="80" spans="1:36" x14ac:dyDescent="0.3">
      <c r="A80" s="27" t="s">
        <v>83</v>
      </c>
      <c r="B80" s="24">
        <v>0</v>
      </c>
      <c r="C80" s="28">
        <f>'טבלה מסכמת מוצרים סל'!$G80/'טבלה מסכמת מוצרים סל'!C80-1</f>
        <v>-2.0289855072463836E-2</v>
      </c>
      <c r="D80" s="28">
        <f>'טבלה מסכמת מוצרים סל'!$G80/'טבלה מסכמת מוצרים סל'!D80-1</f>
        <v>0.1457627118644067</v>
      </c>
      <c r="E80" s="28">
        <f>'טבלה מסכמת מוצרים סל'!$G80/'טבלה מסכמת מוצרים סל'!E80-1</f>
        <v>0</v>
      </c>
      <c r="F80" s="28">
        <f>'טבלה מסכמת מוצרים סל'!$G80/'טבלה מסכמת מוצרים סל'!F80-1</f>
        <v>0</v>
      </c>
      <c r="G80" s="31"/>
      <c r="H80" s="28">
        <f>'טבלה מסכמת מוצרים סל'!$N80/'טבלה מסכמת מוצרים סל'!I80-1</f>
        <v>-3.3296337402884957E-3</v>
      </c>
      <c r="I80" s="28">
        <f>'טבלה מסכמת מוצרים סל'!$N80/'טבלה מסכמת מוצרים סל'!J80-1</f>
        <v>0</v>
      </c>
      <c r="J80" s="28">
        <f>'טבלה מסכמת מוצרים סל'!$N80/'טבלה מסכמת מוצרים סל'!K80-1</f>
        <v>0</v>
      </c>
      <c r="K80" s="28">
        <f>'טבלה מסכמת מוצרים סל'!$N80/'טבלה מסכמת מוצרים סל'!L80-1</f>
        <v>0</v>
      </c>
      <c r="M80" s="28">
        <f>'טבלה מסכמת מוצרים סל'!$U80/'טבלה מסכמת מוצרים סל'!P80-1</f>
        <v>0.19328859060402692</v>
      </c>
      <c r="N80" s="28">
        <f>'טבלה מסכמת מוצרים סל'!$U80/'טבלה מסכמת מוצרים סל'!Q80-1</f>
        <v>0.51448040885860324</v>
      </c>
      <c r="O80" s="28">
        <f>'טבלה מסכמת מוצרים סל'!$U80/'טבלה מסכמת מוצרים סל'!R80-1</f>
        <v>0.30735294117647061</v>
      </c>
      <c r="P80" s="28">
        <f>'טבלה מסכמת מוצרים סל'!$U80/'טבלה מסכמת מוצרים סל'!S80-1</f>
        <v>1.0227272727272751E-2</v>
      </c>
      <c r="R80" s="28">
        <f>'טבלה מסכמת מוצרים סל'!$AA80/'טבלה מסכמת מוצרים סל'!W80-1</f>
        <v>0.33898305084745761</v>
      </c>
      <c r="S80" s="28">
        <f>'טבלה מסכמת מוצרים סל'!$AA80/'טבלה מסכמת מוצרים סל'!X80-1</f>
        <v>0.33898305084745761</v>
      </c>
      <c r="T80" s="28">
        <f>'טבלה מסכמת מוצרים סל'!$AA80/'טבלה מסכמת מוצרים סל'!Y80-1</f>
        <v>0.33898305084745761</v>
      </c>
      <c r="U80" s="28">
        <f>'טבלה מסכמת מוצרים סל'!$AA80/'טבלה מסכמת מוצרים סל'!Z80-1</f>
        <v>0</v>
      </c>
      <c r="W80" s="28">
        <f>'טבלה מסכמת מוצרים סל'!$AG80/'טבלה מסכמת מוצרים סל'!AC80-1</f>
        <v>-0.15045883673334415</v>
      </c>
      <c r="X80" s="28">
        <f>'טבלה מסכמת מוצרים סל'!$AG80/'טבלה מסכמת מוצרים סל'!AD80-1</f>
        <v>-0.14590410298017342</v>
      </c>
      <c r="Y80" s="28">
        <f>'טבלה מסכמת מוצרים סל'!$AG80/'טבלה מסכמת מוצרים סל'!AE80-1</f>
        <v>-0.14953240144079605</v>
      </c>
      <c r="Z80" s="28">
        <f>'טבלה מסכמת מוצרים סל'!$AG80/'טבלה מסכמת מוצרים סל'!AF80-1</f>
        <v>2.8766417388712551E-3</v>
      </c>
      <c r="AB80" s="28">
        <f>'טבלה מסכמת מוצרים סל'!$AM80/'טבלה מסכמת מוצרים סל'!AI80-1</f>
        <v>0.14461823966064791</v>
      </c>
      <c r="AC80" s="28">
        <f>'טבלה מסכמת מוצרים סל'!$AM80/'טבלה מסכמת מוצרים סל'!AJ80-1</f>
        <v>0.19652198011569277</v>
      </c>
      <c r="AD80" s="28">
        <f>'טבלה מסכמת מוצרים סל'!$AM80/'טבלה מסכמת מוצרים סל'!AK80-1</f>
        <v>0.19477349414890699</v>
      </c>
      <c r="AE80" s="28">
        <f>'טבלה מסכמת מוצרים סל'!$AM80/'טבלה מסכמת מוצרים סל'!AL80-1</f>
        <v>7.8309928251665717E-2</v>
      </c>
      <c r="AG80" s="28">
        <f>'טבלה מסכמת מוצרים סל'!$AS80/'טבלה מסכמת מוצרים סל'!AO80-1</f>
        <v>0.26833333333333331</v>
      </c>
      <c r="AH80" s="28">
        <f>'טבלה מסכמת מוצרים סל'!$AS80/'טבלה מסכמת מוצרים סל'!AP80-1</f>
        <v>0.3120689655172415</v>
      </c>
      <c r="AI80" s="28">
        <f>'טבלה מסכמת מוצרים סל'!$AS80/'טבלה מסכמת מוצרים סל'!AQ80-1</f>
        <v>0.28983050847457625</v>
      </c>
      <c r="AJ80" s="28">
        <f>'טבלה מסכמת מוצרים סל'!$AS80/'טבלה מסכמת מוצרים סל'!AR80-1</f>
        <v>8.0965909090909172E-2</v>
      </c>
    </row>
    <row r="81" spans="1:36" x14ac:dyDescent="0.3">
      <c r="A81" s="27" t="s">
        <v>84</v>
      </c>
      <c r="B81" s="24">
        <v>0</v>
      </c>
      <c r="C81" s="28">
        <f>'טבלה מסכמת מוצרים סל'!$G81/'טבלה מסכמת מוצרים סל'!C81-1</f>
        <v>1.0610169491525423</v>
      </c>
      <c r="D81" s="28">
        <f>'טבלה מסכמת מוצרים סל'!$G81/'טבלה מסכמת מוצרים סל'!D81-1</f>
        <v>1.0610169491525423</v>
      </c>
      <c r="E81" s="28">
        <f>'טבלה מסכמת מוצרים סל'!$G81/'טבלה מסכמת מוצרים סל'!E81-1</f>
        <v>0</v>
      </c>
      <c r="F81" s="28">
        <f>'טבלה מסכמת מוצרים סל'!$G81/'טבלה מסכמת מוצרים סל'!F81-1</f>
        <v>0</v>
      </c>
      <c r="G81" s="31"/>
      <c r="H81" s="28">
        <f>'טבלה מסכמת מוצרים סל'!$N81/'טבלה מסכמת מוצרים סל'!I81-1</f>
        <v>0</v>
      </c>
      <c r="I81" s="28">
        <f>'טבלה מסכמת מוצרים סל'!$N81/'טבלה מסכמת מוצרים סל'!J81-1</f>
        <v>0</v>
      </c>
      <c r="J81" s="28">
        <f>'טבלה מסכמת מוצרים סל'!$N81/'טבלה מסכמת מוצרים סל'!K81-1</f>
        <v>0</v>
      </c>
      <c r="K81" s="28">
        <f>'טבלה מסכמת מוצרים סל'!$N81/'טבלה מסכמת מוצרים סל'!L81-1</f>
        <v>0</v>
      </c>
      <c r="M81" s="28">
        <f>'טבלה מסכמת מוצרים סל'!$U81/'טבלה מסכמת מוצרים סל'!P81-1</f>
        <v>1.2674271229404788E-3</v>
      </c>
      <c r="N81" s="28">
        <f>'טבלה מסכמת מוצרים סל'!$U81/'טבלה מסכמת מוצרים סל'!Q81-1</f>
        <v>2.5380710659899108E-3</v>
      </c>
      <c r="O81" s="28">
        <f>'טבלה מסכמת מוצרים סל'!$U81/'טבלה מסכמת מוצרים סל'!R81-1</f>
        <v>7.6530612244898322E-3</v>
      </c>
      <c r="P81" s="28">
        <f>'טבלה מסכמת מוצרים סל'!$U81/'טבלה מסכמת מוצרים סל'!S81-1</f>
        <v>0</v>
      </c>
      <c r="R81" s="28">
        <f>'טבלה מסכמת מוצרים סל'!$AA81/'טבלה מסכמת מוצרים סל'!W81-1</f>
        <v>0.20243531202435316</v>
      </c>
      <c r="S81" s="28">
        <f>'טבלה מסכמת מוצרים סל'!$AA81/'טבלה מסכמת מוצרים סל'!X81-1</f>
        <v>0.33898305084745761</v>
      </c>
      <c r="T81" s="28">
        <f>'טבלה מסכמת מוצרים סל'!$AA81/'טבלה מסכמת מוצרים סל'!Y81-1</f>
        <v>4.3593130779392419E-2</v>
      </c>
      <c r="U81" s="28">
        <f>'טבלה מסכמת מוצרים סל'!$AA81/'טבלה מסכמת מוצרים סל'!Z81-1</f>
        <v>0.26805778491171739</v>
      </c>
      <c r="W81" s="28">
        <f>'טבלה מסכמת מוצרים סל'!$AG81/'טבלה מסכמת מוצרים סל'!AC81-1</f>
        <v>8.7076909445336304E-2</v>
      </c>
      <c r="X81" s="28">
        <f>'טבלה מסכמת מוצרים סל'!$AG81/'טבלה מסכמת מוצרים סל'!AD81-1</f>
        <v>0.50688803755502465</v>
      </c>
      <c r="Y81" s="28">
        <f>'טבלה מסכמת מוצרים סל'!$AG81/'טבלה מסכמת מוצרים סל'!AE81-1</f>
        <v>0.25985161605011764</v>
      </c>
      <c r="Z81" s="28">
        <f>'טבלה מסכמת מוצרים סל'!$AG81/'טבלה מסכמת מוצרים סל'!AF81-1</f>
        <v>0.26671312787156731</v>
      </c>
      <c r="AB81" s="28">
        <f>'טבלה מסכמת מוצרים סל'!$AM81/'טבלה מסכמת מוצרים סל'!AI81-1</f>
        <v>-7.4513979903883865E-2</v>
      </c>
      <c r="AC81" s="28">
        <f>'טבלה מסכמת מוצרים סל'!$AM81/'טבלה מסכמת מוצרים סל'!AJ81-1</f>
        <v>6.4692235995050584E-2</v>
      </c>
      <c r="AD81" s="28">
        <f>'טבלה מסכמת מוצרים סל'!$AM81/'טבלה מסכמת מוצרים סל'!AK81-1</f>
        <v>8.9020530627181849E-3</v>
      </c>
      <c r="AE81" s="28">
        <f>'טבלה מסכמת מוצרים סל'!$AM81/'טבלה מסכמת מוצרים סל'!AL81-1</f>
        <v>-2.0903256197256637E-3</v>
      </c>
      <c r="AG81" s="28">
        <f>'טבלה מסכמת מוצרים סל'!$AS81/'טבלה מסכמת מוצרים סל'!AO81-1</f>
        <v>-8.0527086383601731E-2</v>
      </c>
      <c r="AH81" s="28">
        <f>'טבלה מסכמת מוצרים סל'!$AS81/'טבלה מסכמת מוצרים סל'!AP81-1</f>
        <v>3.1198686371100237E-2</v>
      </c>
      <c r="AI81" s="28">
        <f>'טבלה מסכמת מוצרים סל'!$AS81/'טבלה מסכמת מוצרים סל'!AQ81-1</f>
        <v>-3.1746031746030523E-3</v>
      </c>
      <c r="AJ81" s="28">
        <f>'טבלה מסכמת מוצרים סל'!$AS81/'טבלה מסכמת מוצרים סל'!AR81-1</f>
        <v>-3.1746031746030523E-3</v>
      </c>
    </row>
    <row r="82" spans="1:36" x14ac:dyDescent="0.3">
      <c r="A82" s="27" t="s">
        <v>85</v>
      </c>
      <c r="B82" s="24">
        <v>0</v>
      </c>
      <c r="C82" s="28">
        <f>'טבלה מסכמת מוצרים סל'!$G82/'טבלה מסכמת מוצרים סל'!C82-1</f>
        <v>0.23668341708542728</v>
      </c>
      <c r="D82" s="28">
        <f>'טבלה מסכמת מוצרים סל'!$G82/'טבלה מסכמת מוצרים סל'!D82-1</f>
        <v>0.23668341708542728</v>
      </c>
      <c r="E82" s="28">
        <f>'טבלה מסכמת מוצרים סל'!$G82/'טבלה מסכמת מוצרים סל'!E82-1</f>
        <v>-1.1646586345381515E-2</v>
      </c>
      <c r="F82" s="28">
        <f>'טבלה מסכמת מוצרים סל'!$G82/'טבלה מסכמת מוצרים סל'!F82-1</f>
        <v>0</v>
      </c>
      <c r="G82" s="31"/>
      <c r="H82" s="28">
        <f>'טבלה מסכמת מוצרים סל'!$N82/'טבלה מסכמת מוצרים סל'!I82-1</f>
        <v>0.29826839826839802</v>
      </c>
      <c r="I82" s="28">
        <f>'טבלה מסכמת מוצרים סל'!$N82/'טבלה מסכמת מוצרים סל'!J82-1</f>
        <v>1.3355592654422654E-3</v>
      </c>
      <c r="J82" s="28">
        <f>'טבלה מסכמת מוצרים סל'!$N82/'טבלה מסכמת מוצרים סל'!K82-1</f>
        <v>0</v>
      </c>
      <c r="K82" s="28">
        <f>'טבלה מסכמת מוצרים סל'!$N82/'טבלה מסכמת מוצרים סל'!L82-1</f>
        <v>6.6733400066731896E-4</v>
      </c>
      <c r="M82" s="28">
        <f>'טבלה מסכמת מוצרים סל'!$U82/'טבלה מסכמת מוצרים סל'!P82-1</f>
        <v>0.49849246231155786</v>
      </c>
      <c r="N82" s="28">
        <f>'טבלה מסכמת מוצרים סל'!$U82/'טבלה מסכמת מוצרים סל'!Q82-1</f>
        <v>3.7217391304347869E-2</v>
      </c>
      <c r="O82" s="28">
        <f>'טבלה מסכמת מוצרים סל'!$U82/'טבלה מסכמת מוצרים סל'!R82-1</f>
        <v>6.0728744939271273E-3</v>
      </c>
      <c r="P82" s="28">
        <f>'טבלה מסכמת מוצרים סל'!$U82/'טבלה מסכמת מוצרים סל'!S82-1</f>
        <v>6.7521944632005226E-3</v>
      </c>
      <c r="R82" s="28">
        <f>'טבלה מסכמת מוצרים סל'!$AA82/'טבלה מסכמת מוצרים סל'!W82-1</f>
        <v>0.26524390243902429</v>
      </c>
      <c r="S82" s="28">
        <f>'טבלה מסכמת מוצרים סל'!$AA82/'טבלה מסכמת מוצרים סל'!X82-1</f>
        <v>0</v>
      </c>
      <c r="T82" s="28">
        <f>'טבלה מסכמת מוצרים סל'!$AA82/'טבלה מסכמת מוצרים סל'!Y82-1</f>
        <v>-6.2852841550621097E-2</v>
      </c>
      <c r="U82" s="28">
        <f>'טבלה מסכמת מוצרים סל'!$AA82/'טבלה מסכמת מוצרים סל'!Z82-1</f>
        <v>0</v>
      </c>
      <c r="W82" s="28">
        <f>'טבלה מסכמת מוצרים סל'!$AG82/'טבלה מסכמת מוצרים סל'!AC82-1</f>
        <v>0.4635340186000978</v>
      </c>
      <c r="X82" s="28">
        <f>'טבלה מסכמת מוצרים סל'!$AG82/'טבלה מסכמת מוצרים סל'!AD82-1</f>
        <v>0.49639589169001597</v>
      </c>
      <c r="Y82" s="28">
        <f>'טבלה מסכמת מוצרים סל'!$AG82/'טבלה מסכמת מוצרים סל'!AE82-1</f>
        <v>0.43311546840961079</v>
      </c>
      <c r="Z82" s="28">
        <f>'טבלה מסכמת מוצרים סל'!$AG82/'טבלה מסכמת מוצרים סל'!AF82-1</f>
        <v>0.50251256281407031</v>
      </c>
      <c r="AB82" s="28">
        <f>'טבלה מסכמת מוצרים סל'!$AM82/'טבלה מסכמת מוצרים סל'!AI82-1</f>
        <v>0.573290453622185</v>
      </c>
      <c r="AC82" s="28">
        <f>'טבלה מסכמת מוצרים סל'!$AM82/'טבלה מסכמת מוצרים סל'!AJ82-1</f>
        <v>1.0125581898885465</v>
      </c>
      <c r="AD82" s="28">
        <f>'טבלה מסכמת מוצרים סל'!$AM82/'טבלה מסכמת מוצרים סל'!AK82-1</f>
        <v>1.0963013080739779</v>
      </c>
      <c r="AE82" s="28">
        <f>'טבלה מסכמת מוצרים סל'!$AM82/'טבלה מסכמת מוצרים סל'!AL82-1</f>
        <v>-0.14358108108108103</v>
      </c>
      <c r="AG82" s="28">
        <f>'טבלה מסכמת מוצרים סל'!$AS82/'טבלה מסכמת מוצרים סל'!AO82-1</f>
        <v>0.36703910614525137</v>
      </c>
      <c r="AH82" s="28">
        <f>'טבלה מסכמת מוצרים סל'!$AS82/'טבלה מסכמת מוצרים סל'!AP82-1</f>
        <v>0.22964824120603011</v>
      </c>
      <c r="AI82" s="28">
        <f>'טבלה מסכמת מוצרים סל'!$AS82/'טבלה מסכמת מוצרים סל'!AQ82-1</f>
        <v>2.384937238493734E-2</v>
      </c>
      <c r="AJ82" s="28">
        <f>'טבלה מסכמת מוצרים סל'!$AS82/'טבלה מסכמת מוצרים סל'!AR82-1</f>
        <v>-1.224489795918382E-3</v>
      </c>
    </row>
    <row r="83" spans="1:36" x14ac:dyDescent="0.3">
      <c r="A83" s="27" t="s">
        <v>86</v>
      </c>
      <c r="B83" s="24">
        <v>0</v>
      </c>
      <c r="C83" s="28">
        <f>'טבלה מסכמת מוצרים סל'!$G83/'טבלה מסכמת מוצרים סל'!C83-1</f>
        <v>0.32051282051282071</v>
      </c>
      <c r="D83" s="28">
        <f>'טבלה מסכמת מוצרים סל'!$G83/'טבלה מסכמת מוצרים סל'!D83-1</f>
        <v>0.77586206896551735</v>
      </c>
      <c r="E83" s="28">
        <f>'טבלה מסכמת מוצרים סל'!$G83/'טבלה מסכמת מוצרים סל'!E83-1</f>
        <v>5.1020408163265252E-2</v>
      </c>
      <c r="F83" s="28">
        <f>'טבלה מסכמת מוצרים סל'!$G83/'טבלה מסכמת מוצרים סל'!F83-1</f>
        <v>0</v>
      </c>
      <c r="G83" s="31"/>
      <c r="H83" s="28">
        <f>'טבלה מסכמת מוצרים סל'!$N83/'טבלה מסכמת מוצרים סל'!I83-1</f>
        <v>0.55579868708971558</v>
      </c>
      <c r="I83" s="28">
        <f>'טבלה מסכמת מוצרים סל'!$N83/'טבלה מסכמת מוצרים סל'!J83-1</f>
        <v>0.20918367346938793</v>
      </c>
      <c r="J83" s="28">
        <f>'טבלה מסכמת מוצרים סל'!$N83/'טבלה מסכמת מוצרים סל'!K83-1</f>
        <v>0.20713073005093396</v>
      </c>
      <c r="K83" s="28">
        <f>'טבלה מסכמת מוצרים סל'!$N83/'טבלה מסכמת מוצרים סל'!L83-1</f>
        <v>0.20918367346938793</v>
      </c>
      <c r="M83" s="28">
        <f>'טבלה מסכמת מוצרים סל'!$U83/'טבלה מסכמת מוצרים סל'!P83-1</f>
        <v>0.51474530831099208</v>
      </c>
      <c r="N83" s="28">
        <f>'טבלה מסכמת מוצרים סל'!$U83/'טבלה מסכמת מוצרים סל'!Q83-1</f>
        <v>0.26398210290827762</v>
      </c>
      <c r="O83" s="28">
        <f>'טבלה מסכמת מוצרים סל'!$U83/'טבלה מסכמת מוצרים סל'!R83-1</f>
        <v>0.16255144032921809</v>
      </c>
      <c r="P83" s="28">
        <f>'טבלה מסכמת מוצרים סל'!$U83/'טבלה מסכמת מוצרים סל'!S83-1</f>
        <v>0.15306122448979598</v>
      </c>
      <c r="R83" s="28">
        <f>'טבלה מסכמת מוצרים סל'!$AA83/'טבלה מסכמת מוצרים סל'!W83-1</f>
        <v>0.65266106442577043</v>
      </c>
      <c r="S83" s="28">
        <f>'טבלה מסכמת מוצרים סל'!$AA83/'טבלה מסכמת מוצרים סל'!X83-1</f>
        <v>0.512820512820513</v>
      </c>
      <c r="T83" s="28">
        <f>'טבלה מסכמת מוצרים סל'!$AA83/'טבלה מסכמת מוצרים סל'!Y83-1</f>
        <v>0.29102844638949676</v>
      </c>
      <c r="U83" s="28">
        <f>'טבלה מסכמת מוצרים סל'!$AA83/'טבלה מסכמת מוצרים סל'!Z83-1</f>
        <v>0</v>
      </c>
      <c r="W83" s="28">
        <f>'טבלה מסכמת מוצרים סל'!$AG83/'טבלה מסכמת מוצרים סל'!AC83-1</f>
        <v>0.99052801289800096</v>
      </c>
      <c r="X83" s="28">
        <f>'טבלה מסכמת מוצרים סל'!$AG83/'טבלה מסכמת מוצרים סל'!AD83-1</f>
        <v>0.43352685050797857</v>
      </c>
      <c r="Y83" s="28">
        <f>'טבלה מסכמת מוצרים סל'!$AG83/'טבלה מסכמת מוצרים סל'!AE83-1</f>
        <v>0.13466489125611303</v>
      </c>
      <c r="Z83" s="28">
        <f>'טבלה מסכמת מוצרים סל'!$AG83/'טבלה מסכמת מוצרים סל'!AF83-1</f>
        <v>0.79320987654320962</v>
      </c>
      <c r="AB83" s="28">
        <f>'טבלה מסכמת מוצרים סל'!$AM83/'טבלה מסכמת מוצרים סל'!AI83-1</f>
        <v>0.39315371288609535</v>
      </c>
      <c r="AC83" s="28">
        <f>'טבלה מסכמת מוצרים סל'!$AM83/'טבלה מסכמת מוצרים סל'!AJ83-1</f>
        <v>-5.8828544632939517E-3</v>
      </c>
      <c r="AD83" s="28">
        <f>'טבלה מסכמת מוצרים סל'!$AM83/'טבלה מסכמת מוצרים סל'!AK83-1</f>
        <v>9.0815538976074084E-2</v>
      </c>
      <c r="AE83" s="28">
        <f>'טבלה מסכמת מוצרים סל'!$AM83/'טבלה מסכמת מוצרים סל'!AL83-1</f>
        <v>8.9974293059126076E-2</v>
      </c>
      <c r="AG83" s="28">
        <f>'טבלה מסכמת מוצרים סל'!$AS83/'טבלה מסכמת מוצרים סל'!AO83-1</f>
        <v>0.62020905923344949</v>
      </c>
      <c r="AH83" s="28">
        <f>'טבלה מסכמת מוצרים סל'!$AS83/'טבלה מסכמת מוצרים סל'!AP83-1</f>
        <v>0.32857142857142874</v>
      </c>
      <c r="AI83" s="28">
        <f>'טבלה מסכמת מוצרים סל'!$AS83/'טבלה מסכמת מוצרים סל'!AQ83-1</f>
        <v>-4.7131147540983465E-2</v>
      </c>
      <c r="AJ83" s="28">
        <f>'טבלה מסכמת מוצרים סל'!$AS83/'טבלה מסכמת מוצרים סל'!AR83-1</f>
        <v>-0.12429378531073432</v>
      </c>
    </row>
    <row r="84" spans="1:36" x14ac:dyDescent="0.3">
      <c r="C84" s="5"/>
      <c r="D84" s="5"/>
      <c r="E84" s="5"/>
    </row>
  </sheetData>
  <autoFilter ref="A1:F83">
    <filterColumn colId="2" showButton="0"/>
    <filterColumn colId="3" showButton="0"/>
    <filterColumn colId="4" showButton="0"/>
  </autoFilter>
  <mergeCells count="7">
    <mergeCell ref="AG1:AJ1"/>
    <mergeCell ref="C1:F1"/>
    <mergeCell ref="H1:K1"/>
    <mergeCell ref="M1:P1"/>
    <mergeCell ref="W1:Z1"/>
    <mergeCell ref="AB1:AE1"/>
    <mergeCell ref="R1:U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73"/>
  <sheetViews>
    <sheetView rightToLeft="1" topLeftCell="C1" workbookViewId="0">
      <selection activeCell="C2" sqref="C2"/>
    </sheetView>
  </sheetViews>
  <sheetFormatPr defaultRowHeight="14" x14ac:dyDescent="0.3"/>
  <cols>
    <col min="1" max="1" width="23.5" bestFit="1" customWidth="1"/>
    <col min="2" max="2" width="52" bestFit="1" customWidth="1"/>
    <col min="3" max="3" width="13.83203125" bestFit="1" customWidth="1"/>
    <col min="55" max="55" width="8.75" customWidth="1"/>
    <col min="56" max="57" width="15" bestFit="1" customWidth="1"/>
    <col min="58" max="58" width="8.75" customWidth="1"/>
    <col min="59" max="59" width="15" customWidth="1"/>
    <col min="60" max="60" width="15" bestFit="1" customWidth="1"/>
  </cols>
  <sheetData>
    <row r="1" spans="1:60" ht="14.5" x14ac:dyDescent="0.35">
      <c r="A1" s="2" t="s">
        <v>3</v>
      </c>
      <c r="B1" s="2" t="s">
        <v>4</v>
      </c>
      <c r="C1" s="2" t="s">
        <v>5</v>
      </c>
      <c r="D1" s="2" t="s">
        <v>105</v>
      </c>
      <c r="E1" s="2" t="s">
        <v>106</v>
      </c>
      <c r="F1" s="2" t="s">
        <v>107</v>
      </c>
      <c r="G1" s="2" t="s">
        <v>108</v>
      </c>
      <c r="H1" s="2" t="s">
        <v>109</v>
      </c>
      <c r="I1" s="2" t="s">
        <v>110</v>
      </c>
      <c r="J1" s="2" t="s">
        <v>111</v>
      </c>
      <c r="K1" s="2" t="s">
        <v>112</v>
      </c>
      <c r="L1" s="2" t="s">
        <v>113</v>
      </c>
      <c r="M1" s="2" t="s">
        <v>114</v>
      </c>
      <c r="N1" s="2" t="s">
        <v>115</v>
      </c>
      <c r="O1" s="2" t="s">
        <v>116</v>
      </c>
      <c r="P1" s="2" t="s">
        <v>117</v>
      </c>
      <c r="Q1" s="2" t="s">
        <v>118</v>
      </c>
      <c r="R1" s="2" t="s">
        <v>119</v>
      </c>
      <c r="S1" s="2" t="s">
        <v>120</v>
      </c>
      <c r="T1" s="2" t="s">
        <v>121</v>
      </c>
      <c r="U1" s="2" t="s">
        <v>122</v>
      </c>
      <c r="V1" s="2" t="s">
        <v>123</v>
      </c>
      <c r="W1" s="2" t="s">
        <v>124</v>
      </c>
      <c r="X1" s="2" t="s">
        <v>125</v>
      </c>
      <c r="Y1" s="2" t="s">
        <v>126</v>
      </c>
      <c r="Z1" s="2" t="s">
        <v>127</v>
      </c>
      <c r="AA1" s="2" t="s">
        <v>128</v>
      </c>
      <c r="AB1" s="2" t="s">
        <v>129</v>
      </c>
      <c r="AC1" s="2" t="s">
        <v>130</v>
      </c>
      <c r="AD1" s="2" t="s">
        <v>131</v>
      </c>
      <c r="AE1" s="2" t="s">
        <v>132</v>
      </c>
      <c r="AF1" s="2" t="s">
        <v>133</v>
      </c>
      <c r="AG1" s="2" t="s">
        <v>134</v>
      </c>
      <c r="AH1" s="2" t="s">
        <v>135</v>
      </c>
      <c r="AI1" s="2" t="s">
        <v>136</v>
      </c>
      <c r="AJ1" s="2" t="s">
        <v>137</v>
      </c>
      <c r="AK1" s="2" t="s">
        <v>138</v>
      </c>
      <c r="AL1" s="2" t="s">
        <v>139</v>
      </c>
      <c r="AM1" s="2" t="s">
        <v>140</v>
      </c>
      <c r="AN1" s="2" t="s">
        <v>141</v>
      </c>
      <c r="AO1" s="2" t="s">
        <v>142</v>
      </c>
      <c r="AP1" s="2" t="s">
        <v>143</v>
      </c>
      <c r="AQ1" s="2" t="s">
        <v>144</v>
      </c>
      <c r="AR1" s="2" t="s">
        <v>145</v>
      </c>
      <c r="AS1" s="2" t="s">
        <v>146</v>
      </c>
      <c r="AT1" s="2" t="s">
        <v>147</v>
      </c>
      <c r="AU1" s="2" t="s">
        <v>148</v>
      </c>
      <c r="AV1" s="2" t="s">
        <v>149</v>
      </c>
      <c r="AW1" s="2" t="s">
        <v>150</v>
      </c>
      <c r="AX1" s="2" t="s">
        <v>151</v>
      </c>
      <c r="AY1" s="2" t="s">
        <v>152</v>
      </c>
      <c r="AZ1" s="2" t="s">
        <v>153</v>
      </c>
      <c r="BA1" s="2" t="s">
        <v>154</v>
      </c>
      <c r="BB1" s="2" t="s">
        <v>155</v>
      </c>
      <c r="BC1" s="2" t="s">
        <v>98</v>
      </c>
      <c r="BD1" s="2" t="s">
        <v>99</v>
      </c>
      <c r="BE1" s="2" t="s">
        <v>156</v>
      </c>
      <c r="BF1" s="2" t="s">
        <v>157</v>
      </c>
      <c r="BG1" s="2" t="s">
        <v>158</v>
      </c>
      <c r="BH1" s="2" t="s">
        <v>159</v>
      </c>
    </row>
    <row r="2" spans="1:60" x14ac:dyDescent="0.3">
      <c r="A2" s="1" t="s">
        <v>6</v>
      </c>
      <c r="B2" s="1" t="s">
        <v>160</v>
      </c>
      <c r="C2" s="5">
        <v>7290000197548</v>
      </c>
      <c r="D2" s="6">
        <v>31.67</v>
      </c>
      <c r="E2" s="6">
        <v>31.67</v>
      </c>
      <c r="F2" s="6">
        <v>31.67</v>
      </c>
      <c r="G2" s="6">
        <v>31.67</v>
      </c>
      <c r="H2" s="6">
        <v>31.67</v>
      </c>
      <c r="I2" s="6">
        <v>31.67</v>
      </c>
      <c r="J2" s="6">
        <v>41.64425</v>
      </c>
      <c r="K2" s="6">
        <v>34.723999999999997</v>
      </c>
      <c r="L2" s="6">
        <v>34.723999999999997</v>
      </c>
      <c r="M2" s="6">
        <v>34.53</v>
      </c>
      <c r="N2" s="6">
        <v>34.738461538461998</v>
      </c>
      <c r="O2" s="6">
        <v>34.689743589743998</v>
      </c>
      <c r="P2" s="6">
        <v>34.49</v>
      </c>
      <c r="Q2" s="6">
        <v>34.53</v>
      </c>
      <c r="R2" s="6">
        <v>34.54</v>
      </c>
      <c r="S2" s="6">
        <v>34.54</v>
      </c>
      <c r="T2" s="6">
        <v>34.689743589743998</v>
      </c>
      <c r="U2" s="6">
        <v>32.53</v>
      </c>
      <c r="V2" s="6">
        <v>32.651219512194999</v>
      </c>
      <c r="W2" s="6">
        <v>32.651219512194999</v>
      </c>
      <c r="X2" s="6">
        <v>32.651219512194999</v>
      </c>
      <c r="Y2" s="6">
        <v>32.651219512194999</v>
      </c>
      <c r="Z2" s="6">
        <v>32.637500000000003</v>
      </c>
      <c r="AA2" s="6">
        <v>32.891951219512002</v>
      </c>
      <c r="AB2" s="6">
        <v>32.380000000000003</v>
      </c>
      <c r="AC2" s="6">
        <v>32.627749999999999</v>
      </c>
      <c r="AD2" s="6">
        <v>32.409999999999997</v>
      </c>
      <c r="AE2" s="6">
        <v>41.400975609756003</v>
      </c>
      <c r="AF2" s="6">
        <v>41.650487804877997</v>
      </c>
      <c r="AG2" s="6">
        <v>39.482820512821</v>
      </c>
      <c r="AH2" s="6">
        <v>33.510769230769</v>
      </c>
      <c r="AI2" s="6">
        <v>33.29</v>
      </c>
      <c r="AJ2" s="6">
        <v>33.505249999999997</v>
      </c>
      <c r="AK2" s="6">
        <v>33.29</v>
      </c>
      <c r="AL2" s="6">
        <v>33.29</v>
      </c>
      <c r="AM2" s="6">
        <v>33.29</v>
      </c>
      <c r="AN2" s="6">
        <v>33.29</v>
      </c>
      <c r="AO2" s="6">
        <v>33.29</v>
      </c>
      <c r="AP2" s="6">
        <v>33.29</v>
      </c>
      <c r="AQ2" s="6">
        <v>33.29</v>
      </c>
      <c r="AR2" s="6">
        <v>33.29</v>
      </c>
      <c r="AS2" s="6">
        <v>33.29</v>
      </c>
      <c r="AT2" s="6">
        <v>33.5</v>
      </c>
      <c r="AU2" s="6">
        <v>33.29</v>
      </c>
      <c r="AV2" s="6">
        <v>33.29</v>
      </c>
      <c r="AW2" s="6">
        <v>33.29</v>
      </c>
      <c r="AX2" s="6">
        <v>33.29</v>
      </c>
      <c r="AY2" s="6">
        <v>33.29</v>
      </c>
      <c r="AZ2" s="6">
        <v>33.29</v>
      </c>
      <c r="BA2" s="6">
        <v>38.279230769230999</v>
      </c>
      <c r="BB2" s="6">
        <v>37.220526315789002</v>
      </c>
      <c r="BC2" s="6">
        <v>37.082894736842</v>
      </c>
      <c r="BD2" s="6">
        <v>37.072307692308001</v>
      </c>
      <c r="BE2" s="6">
        <v>36.804102564102998</v>
      </c>
      <c r="BF2" s="6">
        <v>36.800750000000001</v>
      </c>
      <c r="BG2" s="6">
        <v>36.800750000000001</v>
      </c>
      <c r="BH2" s="6">
        <v>36.797560975609997</v>
      </c>
    </row>
    <row r="3" spans="1:60" x14ac:dyDescent="0.3">
      <c r="A3" s="1" t="s">
        <v>6</v>
      </c>
      <c r="B3" s="1" t="s">
        <v>161</v>
      </c>
      <c r="C3" s="5">
        <v>7290000201863</v>
      </c>
      <c r="D3" s="6">
        <v>28.33</v>
      </c>
      <c r="E3" s="6">
        <v>28.33</v>
      </c>
      <c r="F3" s="6">
        <v>28.33</v>
      </c>
      <c r="G3" s="6">
        <v>28.1</v>
      </c>
      <c r="H3" s="6">
        <v>28.33</v>
      </c>
      <c r="I3" s="6">
        <v>28.11</v>
      </c>
      <c r="J3" s="6">
        <v>28.11</v>
      </c>
      <c r="K3" s="6">
        <v>28.11</v>
      </c>
      <c r="L3" s="6">
        <v>27.88</v>
      </c>
      <c r="M3" s="6">
        <v>27.87</v>
      </c>
      <c r="N3" s="6">
        <v>27.923421052632001</v>
      </c>
      <c r="O3" s="6">
        <v>28.09</v>
      </c>
      <c r="P3" s="6">
        <v>27.65</v>
      </c>
      <c r="Q3" s="6">
        <v>27.63</v>
      </c>
      <c r="R3" s="6">
        <v>27.63</v>
      </c>
      <c r="S3" s="6">
        <v>27.63</v>
      </c>
      <c r="T3" s="6">
        <v>27.6</v>
      </c>
      <c r="U3" s="6">
        <v>27.62</v>
      </c>
      <c r="V3" s="6">
        <v>27.63</v>
      </c>
      <c r="W3" s="6">
        <v>27.66</v>
      </c>
      <c r="X3" s="6">
        <v>27.66</v>
      </c>
      <c r="Y3" s="6">
        <v>27.65</v>
      </c>
      <c r="Z3" s="6">
        <v>27.64</v>
      </c>
      <c r="AA3" s="6">
        <v>27.701081081081</v>
      </c>
      <c r="AB3" s="6">
        <v>27.61</v>
      </c>
      <c r="AC3" s="6">
        <v>27.61</v>
      </c>
      <c r="AD3" s="6">
        <v>27.63</v>
      </c>
      <c r="AE3" s="6">
        <v>28.936756756756999</v>
      </c>
      <c r="AF3" s="6">
        <v>28.936756756756999</v>
      </c>
      <c r="AG3" s="6">
        <v>27.87</v>
      </c>
      <c r="AH3" s="6">
        <v>27.89</v>
      </c>
      <c r="AI3" s="6">
        <v>27.89</v>
      </c>
      <c r="AJ3" s="6">
        <v>27.87</v>
      </c>
      <c r="AK3" s="6">
        <v>27.86</v>
      </c>
      <c r="AL3" s="6">
        <v>27.89</v>
      </c>
      <c r="AM3" s="6">
        <v>27.89</v>
      </c>
      <c r="AN3" s="6">
        <v>27.89</v>
      </c>
      <c r="AO3" s="6">
        <v>27.87</v>
      </c>
      <c r="AP3" s="6">
        <v>27.87</v>
      </c>
      <c r="AQ3" s="6">
        <v>27.87</v>
      </c>
      <c r="AR3" s="6">
        <v>27.87</v>
      </c>
      <c r="AS3" s="6">
        <v>27.87</v>
      </c>
      <c r="AT3" s="6">
        <v>27.923421052632001</v>
      </c>
      <c r="AU3" s="6">
        <v>27.87</v>
      </c>
      <c r="AV3" s="6">
        <v>27.87</v>
      </c>
      <c r="AW3" s="6">
        <v>27.89</v>
      </c>
      <c r="AX3" s="6">
        <v>27.89</v>
      </c>
      <c r="AY3" s="6">
        <v>27.86</v>
      </c>
      <c r="AZ3" s="6">
        <v>27.89</v>
      </c>
      <c r="BA3" s="6">
        <v>28.743157894736999</v>
      </c>
      <c r="BB3" s="6">
        <v>28.464571428570999</v>
      </c>
      <c r="BC3" s="6">
        <v>28.468529411765001</v>
      </c>
      <c r="BD3" s="6">
        <v>28.419714285714001</v>
      </c>
      <c r="BE3" s="6">
        <v>28.373611111111</v>
      </c>
      <c r="BF3" s="6">
        <v>28.377575757576</v>
      </c>
      <c r="BG3" s="6">
        <v>28.374857142857</v>
      </c>
      <c r="BH3" s="6">
        <v>28.376176470588</v>
      </c>
    </row>
    <row r="4" spans="1:60" x14ac:dyDescent="0.3">
      <c r="A4" s="1" t="s">
        <v>6</v>
      </c>
      <c r="B4" s="1" t="s">
        <v>162</v>
      </c>
      <c r="C4" s="5">
        <v>8001090379399</v>
      </c>
      <c r="D4" s="6">
        <v>31</v>
      </c>
      <c r="E4" s="6">
        <v>31.312000000000001</v>
      </c>
      <c r="F4" s="6">
        <v>31</v>
      </c>
      <c r="G4" s="6">
        <v>31</v>
      </c>
      <c r="H4" s="6">
        <v>31</v>
      </c>
      <c r="I4" s="6">
        <v>31</v>
      </c>
      <c r="J4" s="6">
        <v>31</v>
      </c>
      <c r="K4" s="6">
        <v>31</v>
      </c>
      <c r="L4" s="6">
        <v>31.205263157895001</v>
      </c>
      <c r="M4" s="6">
        <v>31</v>
      </c>
      <c r="N4" s="6">
        <v>31.177272727272999</v>
      </c>
      <c r="O4" s="6">
        <v>31.139285714286</v>
      </c>
      <c r="P4" s="6">
        <v>31</v>
      </c>
      <c r="Q4" s="6">
        <v>31</v>
      </c>
      <c r="R4" s="6">
        <v>31</v>
      </c>
      <c r="S4" s="6">
        <v>31</v>
      </c>
      <c r="T4" s="6">
        <v>31</v>
      </c>
      <c r="U4" s="6">
        <v>31</v>
      </c>
      <c r="V4" s="6">
        <v>31</v>
      </c>
      <c r="W4" s="6">
        <v>31</v>
      </c>
      <c r="X4" s="6">
        <v>31.134482758621001</v>
      </c>
      <c r="Y4" s="6">
        <v>31</v>
      </c>
      <c r="Z4" s="6">
        <v>31</v>
      </c>
      <c r="AA4" s="6">
        <v>31.155999999999999</v>
      </c>
      <c r="AB4" s="6">
        <v>31</v>
      </c>
      <c r="AC4" s="6">
        <v>31.144444444444002</v>
      </c>
      <c r="AD4" s="6">
        <v>31</v>
      </c>
      <c r="AE4" s="6">
        <v>31</v>
      </c>
      <c r="AF4" s="6">
        <v>31</v>
      </c>
      <c r="AG4" s="6">
        <v>31</v>
      </c>
      <c r="AH4" s="6">
        <v>31</v>
      </c>
      <c r="AI4" s="6">
        <v>31</v>
      </c>
      <c r="AJ4" s="6">
        <v>31</v>
      </c>
      <c r="AK4" s="6">
        <v>31</v>
      </c>
      <c r="AL4" s="6">
        <v>31.288888888889002</v>
      </c>
      <c r="AM4" s="6">
        <v>31</v>
      </c>
      <c r="AN4" s="6">
        <v>31</v>
      </c>
      <c r="AO4" s="6">
        <v>31</v>
      </c>
      <c r="AP4" s="6">
        <v>31</v>
      </c>
      <c r="AQ4" s="6">
        <v>31</v>
      </c>
      <c r="AR4" s="6">
        <v>31</v>
      </c>
      <c r="AS4" s="6">
        <v>31</v>
      </c>
      <c r="AT4" s="6">
        <v>31</v>
      </c>
      <c r="AU4" s="6">
        <v>31</v>
      </c>
      <c r="AV4" s="6">
        <v>31</v>
      </c>
      <c r="AW4" s="6">
        <v>31</v>
      </c>
      <c r="AX4" s="6">
        <v>31</v>
      </c>
      <c r="AY4" s="6">
        <v>31</v>
      </c>
      <c r="AZ4" s="6">
        <v>31</v>
      </c>
      <c r="BA4" s="6">
        <v>34.9</v>
      </c>
      <c r="BB4" s="6">
        <v>34.9</v>
      </c>
      <c r="BC4" s="6">
        <v>34.9</v>
      </c>
      <c r="BD4" s="6">
        <v>34.295454545455001</v>
      </c>
      <c r="BE4" s="6">
        <v>33.086363636363998</v>
      </c>
      <c r="BF4" s="6">
        <v>33.082608695651999</v>
      </c>
      <c r="BG4" s="6">
        <v>33.082608695651999</v>
      </c>
      <c r="BH4" s="6">
        <v>33.082608695651999</v>
      </c>
    </row>
    <row r="5" spans="1:60" x14ac:dyDescent="0.3">
      <c r="A5" s="1" t="s">
        <v>6</v>
      </c>
      <c r="B5" s="1" t="s">
        <v>163</v>
      </c>
      <c r="C5" s="5">
        <v>7290017088082</v>
      </c>
      <c r="D5" s="6">
        <v>25.197500000000002</v>
      </c>
      <c r="E5" s="6">
        <v>25.405128205128001</v>
      </c>
      <c r="F5" s="6">
        <v>25.197500000000002</v>
      </c>
      <c r="G5" s="6">
        <v>25.405128205128001</v>
      </c>
      <c r="H5" s="6">
        <v>25.207894736842</v>
      </c>
      <c r="I5" s="6">
        <v>25.207894736842</v>
      </c>
      <c r="J5" s="6">
        <v>32.692105263157998</v>
      </c>
      <c r="K5" s="6">
        <v>27.39</v>
      </c>
      <c r="L5" s="6">
        <v>27.39</v>
      </c>
      <c r="M5" s="6">
        <v>27.39</v>
      </c>
      <c r="N5" s="6">
        <v>27.544736842104999</v>
      </c>
      <c r="O5" s="6">
        <v>27.41</v>
      </c>
      <c r="P5" s="6">
        <v>27.41</v>
      </c>
      <c r="Q5" s="6">
        <v>27.41</v>
      </c>
      <c r="R5" s="6">
        <v>27.41</v>
      </c>
      <c r="S5" s="6">
        <v>27.41</v>
      </c>
      <c r="T5" s="6">
        <v>27.41</v>
      </c>
      <c r="U5" s="6">
        <v>27.41</v>
      </c>
      <c r="V5" s="6">
        <v>27.41</v>
      </c>
      <c r="W5" s="6">
        <v>27.43</v>
      </c>
      <c r="X5" s="6">
        <v>27.43</v>
      </c>
      <c r="Y5" s="6">
        <v>27.43</v>
      </c>
      <c r="Z5" s="6">
        <v>27.43</v>
      </c>
      <c r="AA5" s="6">
        <v>27.576499999999999</v>
      </c>
      <c r="AB5" s="6">
        <v>27.43</v>
      </c>
      <c r="AC5" s="6">
        <v>27.43</v>
      </c>
      <c r="AD5" s="6">
        <v>27.41</v>
      </c>
      <c r="AE5" s="6">
        <v>32.9</v>
      </c>
      <c r="AF5" s="6">
        <v>32.9</v>
      </c>
      <c r="AG5" s="6">
        <v>30.152631578946998</v>
      </c>
      <c r="AH5" s="6">
        <v>30</v>
      </c>
      <c r="AI5" s="6">
        <v>30</v>
      </c>
      <c r="AJ5" s="6">
        <v>30.076315789473998</v>
      </c>
      <c r="AK5" s="6">
        <v>30</v>
      </c>
      <c r="AL5" s="6">
        <v>30</v>
      </c>
      <c r="AM5" s="6">
        <v>30</v>
      </c>
      <c r="AN5" s="6">
        <v>30</v>
      </c>
      <c r="AO5" s="6">
        <v>30</v>
      </c>
      <c r="AP5" s="6">
        <v>30</v>
      </c>
      <c r="AQ5" s="6">
        <v>30</v>
      </c>
      <c r="AR5" s="6">
        <v>30</v>
      </c>
      <c r="AS5" s="6">
        <v>30</v>
      </c>
      <c r="AT5" s="6">
        <v>30.076315789473998</v>
      </c>
      <c r="AU5" s="6">
        <v>30</v>
      </c>
      <c r="AV5" s="6">
        <v>30.074358974359001</v>
      </c>
      <c r="AW5" s="6">
        <v>30</v>
      </c>
      <c r="AX5" s="6">
        <v>30</v>
      </c>
      <c r="AY5" s="6">
        <v>30</v>
      </c>
      <c r="AZ5" s="6">
        <v>30</v>
      </c>
      <c r="BA5" s="6">
        <v>30.09</v>
      </c>
      <c r="BB5" s="6">
        <v>30.09</v>
      </c>
      <c r="BC5" s="6">
        <v>30.138888888888999</v>
      </c>
      <c r="BD5" s="6">
        <v>30.08</v>
      </c>
      <c r="BE5" s="6">
        <v>30.156216216215999</v>
      </c>
      <c r="BF5" s="6">
        <v>30.37</v>
      </c>
      <c r="BG5" s="6">
        <v>30.37</v>
      </c>
      <c r="BH5" s="6">
        <v>30.38</v>
      </c>
    </row>
    <row r="6" spans="1:60" x14ac:dyDescent="0.3">
      <c r="A6" s="1" t="s">
        <v>6</v>
      </c>
      <c r="B6" s="1" t="s">
        <v>164</v>
      </c>
      <c r="C6" s="5">
        <v>8712400802512</v>
      </c>
      <c r="D6" s="6">
        <v>55</v>
      </c>
      <c r="E6" s="6">
        <v>55</v>
      </c>
      <c r="F6" s="6">
        <v>55</v>
      </c>
      <c r="G6" s="6">
        <v>55.207894736842</v>
      </c>
      <c r="H6" s="6">
        <v>55</v>
      </c>
      <c r="I6" s="6">
        <v>55</v>
      </c>
      <c r="J6" s="6">
        <v>62.697435897436002</v>
      </c>
      <c r="K6" s="6">
        <v>60</v>
      </c>
      <c r="L6" s="6">
        <v>60</v>
      </c>
      <c r="M6" s="6">
        <v>50.26</v>
      </c>
      <c r="N6" s="6">
        <v>50</v>
      </c>
      <c r="O6" s="6">
        <v>50.339473684211001</v>
      </c>
      <c r="P6" s="6">
        <v>60.074358974359001</v>
      </c>
      <c r="Q6" s="6">
        <v>60.074358974359001</v>
      </c>
      <c r="R6" s="6">
        <v>60</v>
      </c>
      <c r="S6" s="6">
        <v>53.33</v>
      </c>
      <c r="T6" s="6">
        <v>53.42</v>
      </c>
      <c r="U6" s="6">
        <v>53.42</v>
      </c>
      <c r="V6" s="6">
        <v>53.663076923077</v>
      </c>
      <c r="W6" s="6">
        <v>53.5</v>
      </c>
      <c r="X6" s="6">
        <v>53.68</v>
      </c>
      <c r="Y6" s="6">
        <v>53.78</v>
      </c>
      <c r="Z6" s="6">
        <v>53.78</v>
      </c>
      <c r="AA6" s="6">
        <v>54.02</v>
      </c>
      <c r="AB6" s="6">
        <v>53.59</v>
      </c>
      <c r="AC6" s="6">
        <v>54.140999999999998</v>
      </c>
      <c r="AD6" s="6">
        <v>53.16</v>
      </c>
      <c r="AE6" s="6">
        <v>53.33</v>
      </c>
      <c r="AF6" s="6">
        <v>53.33</v>
      </c>
      <c r="AG6" s="6">
        <v>62.9</v>
      </c>
      <c r="AH6" s="6">
        <v>62.9</v>
      </c>
      <c r="AI6" s="6">
        <v>62.9</v>
      </c>
      <c r="AJ6" s="6">
        <v>62.9</v>
      </c>
      <c r="AK6" s="6">
        <v>62.9</v>
      </c>
      <c r="AL6" s="6">
        <v>62.9</v>
      </c>
      <c r="AM6" s="6">
        <v>62.9</v>
      </c>
      <c r="AN6" s="6">
        <v>62.9</v>
      </c>
      <c r="AO6" s="6">
        <v>62.9</v>
      </c>
      <c r="AP6" s="6">
        <v>62.9</v>
      </c>
      <c r="AQ6" s="6">
        <v>62.9</v>
      </c>
      <c r="AR6" s="6">
        <v>62.9</v>
      </c>
      <c r="AS6" s="6">
        <v>62.9</v>
      </c>
      <c r="AT6" s="6">
        <v>62.9</v>
      </c>
      <c r="AU6" s="6">
        <v>62.9</v>
      </c>
      <c r="AV6" s="6">
        <v>62.9</v>
      </c>
      <c r="AW6" s="6">
        <v>62.9</v>
      </c>
      <c r="AX6" s="6">
        <v>62.9</v>
      </c>
      <c r="AY6" s="6">
        <v>62.9</v>
      </c>
      <c r="AZ6" s="6">
        <v>62.9</v>
      </c>
      <c r="BA6" s="6">
        <v>62.9</v>
      </c>
      <c r="BB6" s="6">
        <v>62.9</v>
      </c>
      <c r="BC6" s="6">
        <v>62.9</v>
      </c>
      <c r="BD6" s="6">
        <v>62.9</v>
      </c>
      <c r="BE6" s="6">
        <v>62.9</v>
      </c>
      <c r="BF6" s="6">
        <v>62.9</v>
      </c>
      <c r="BG6" s="6">
        <v>62.9</v>
      </c>
      <c r="BH6" s="6">
        <v>62.9</v>
      </c>
    </row>
    <row r="7" spans="1:60" x14ac:dyDescent="0.3">
      <c r="A7" s="1" t="s">
        <v>6</v>
      </c>
      <c r="B7" s="1" t="s">
        <v>165</v>
      </c>
      <c r="C7" s="5">
        <v>7290013083678</v>
      </c>
      <c r="D7" s="6">
        <v>59.9</v>
      </c>
      <c r="E7" s="6">
        <v>59.9</v>
      </c>
      <c r="F7" s="6">
        <v>56.507692307691997</v>
      </c>
      <c r="G7" s="6">
        <v>55</v>
      </c>
      <c r="H7" s="6">
        <v>55</v>
      </c>
      <c r="I7" s="6">
        <v>55</v>
      </c>
      <c r="J7" s="6">
        <v>55</v>
      </c>
      <c r="K7" s="6">
        <v>54.98</v>
      </c>
      <c r="L7" s="6">
        <v>55.1</v>
      </c>
      <c r="M7" s="6">
        <v>54.9</v>
      </c>
      <c r="N7" s="6">
        <v>54.9</v>
      </c>
      <c r="O7" s="6">
        <v>54.9</v>
      </c>
      <c r="P7" s="6">
        <v>54.9</v>
      </c>
      <c r="Q7" s="6">
        <v>54.9</v>
      </c>
      <c r="R7" s="6">
        <v>54.9</v>
      </c>
      <c r="S7" s="6">
        <v>55.212499999999999</v>
      </c>
      <c r="T7" s="6">
        <v>54.9</v>
      </c>
      <c r="U7" s="6">
        <v>54.9</v>
      </c>
      <c r="V7" s="6">
        <v>55.233333333333</v>
      </c>
      <c r="W7" s="6">
        <v>54.9</v>
      </c>
      <c r="X7" s="6">
        <v>54.9</v>
      </c>
      <c r="Y7" s="6">
        <v>54.9</v>
      </c>
      <c r="Z7" s="6">
        <v>54.9</v>
      </c>
      <c r="AA7" s="6">
        <v>55.212499999999999</v>
      </c>
      <c r="AB7" s="6">
        <v>55.354545454544997</v>
      </c>
      <c r="AC7" s="6">
        <v>54.9</v>
      </c>
      <c r="AD7" s="6">
        <v>54.9</v>
      </c>
      <c r="AE7" s="6">
        <v>54.9</v>
      </c>
      <c r="AF7" s="6">
        <v>54.9</v>
      </c>
      <c r="AG7" s="6">
        <v>59.9</v>
      </c>
      <c r="AH7" s="6">
        <v>59.9</v>
      </c>
      <c r="AI7" s="6">
        <v>59.9</v>
      </c>
      <c r="AJ7" s="6">
        <v>59.9</v>
      </c>
      <c r="AK7" s="6">
        <v>59.9</v>
      </c>
      <c r="AL7" s="6">
        <v>59.9</v>
      </c>
      <c r="AM7" s="6">
        <v>59.9</v>
      </c>
      <c r="AN7" s="6">
        <v>59.9</v>
      </c>
      <c r="AO7" s="6">
        <v>59.9</v>
      </c>
      <c r="AP7" s="6">
        <v>59.9</v>
      </c>
      <c r="AQ7" s="6">
        <v>59.9</v>
      </c>
      <c r="AR7" s="6">
        <v>59.9</v>
      </c>
      <c r="AS7" s="6">
        <v>59.9</v>
      </c>
      <c r="AT7" s="6">
        <v>59.9</v>
      </c>
      <c r="AU7" s="6">
        <v>59.9</v>
      </c>
      <c r="AV7" s="6">
        <v>59.9</v>
      </c>
      <c r="AW7" s="6">
        <v>59.9</v>
      </c>
      <c r="AX7" s="6">
        <v>59.9</v>
      </c>
      <c r="AY7" s="6">
        <v>59.9</v>
      </c>
      <c r="AZ7" s="6">
        <v>59.9</v>
      </c>
      <c r="BA7" s="6">
        <v>59.9</v>
      </c>
      <c r="BB7" s="6">
        <v>59.9</v>
      </c>
      <c r="BC7" s="6">
        <v>59.9</v>
      </c>
      <c r="BD7" s="6">
        <v>59.9</v>
      </c>
      <c r="BE7" s="6">
        <v>59.9</v>
      </c>
      <c r="BF7" s="6">
        <v>59.9</v>
      </c>
      <c r="BG7" s="6">
        <v>59.9</v>
      </c>
      <c r="BH7" s="6">
        <v>59.9</v>
      </c>
    </row>
    <row r="8" spans="1:60" x14ac:dyDescent="0.3">
      <c r="A8" s="1" t="s">
        <v>6</v>
      </c>
      <c r="B8" s="1" t="s">
        <v>166</v>
      </c>
      <c r="C8" s="5">
        <v>5391523058087</v>
      </c>
      <c r="D8" s="6">
        <v>60</v>
      </c>
      <c r="E8" s="6">
        <v>60.272222222221998</v>
      </c>
      <c r="F8" s="6">
        <v>60</v>
      </c>
      <c r="G8" s="6">
        <v>60</v>
      </c>
      <c r="H8" s="6">
        <v>60</v>
      </c>
      <c r="I8" s="6">
        <v>60</v>
      </c>
      <c r="J8" s="6">
        <v>60.148484848484998</v>
      </c>
      <c r="K8" s="6">
        <v>60</v>
      </c>
      <c r="L8" s="6">
        <v>55.291176470587999</v>
      </c>
      <c r="M8" s="6">
        <v>55</v>
      </c>
      <c r="N8" s="6">
        <v>55.761538461538002</v>
      </c>
      <c r="O8" s="6">
        <v>55</v>
      </c>
      <c r="P8" s="6">
        <v>55</v>
      </c>
      <c r="Q8" s="6">
        <v>55</v>
      </c>
      <c r="R8" s="6">
        <v>55</v>
      </c>
      <c r="S8" s="6">
        <v>55.282857142856997</v>
      </c>
      <c r="T8" s="6">
        <v>55.426315789474003</v>
      </c>
      <c r="U8" s="6">
        <v>54.9</v>
      </c>
      <c r="V8" s="6">
        <v>54.9</v>
      </c>
      <c r="W8" s="6">
        <v>54.9</v>
      </c>
      <c r="X8" s="6">
        <v>55.177777777777997</v>
      </c>
      <c r="Y8" s="6">
        <v>54.9</v>
      </c>
      <c r="Z8" s="6">
        <v>54.9</v>
      </c>
      <c r="AA8" s="6">
        <v>55.455555555556003</v>
      </c>
      <c r="AB8" s="6">
        <v>54.9</v>
      </c>
      <c r="AC8" s="6">
        <v>54.9</v>
      </c>
      <c r="AD8" s="6">
        <v>54.9</v>
      </c>
      <c r="AE8" s="6">
        <v>64.900000000000006</v>
      </c>
      <c r="AF8" s="6">
        <v>64.900000000000006</v>
      </c>
      <c r="AG8" s="6">
        <v>64.900000000000006</v>
      </c>
      <c r="AH8" s="6">
        <v>64.900000000000006</v>
      </c>
      <c r="AI8" s="6">
        <v>64.900000000000006</v>
      </c>
      <c r="AJ8" s="6">
        <v>64.900000000000006</v>
      </c>
      <c r="AK8" s="6">
        <v>64.900000000000006</v>
      </c>
      <c r="AL8" s="6">
        <v>64.900000000000006</v>
      </c>
      <c r="AM8" s="6">
        <v>64.900000000000006</v>
      </c>
      <c r="AN8" s="6">
        <v>64.900000000000006</v>
      </c>
      <c r="AO8" s="6">
        <v>64.900000000000006</v>
      </c>
      <c r="AP8" s="6">
        <v>64.900000000000006</v>
      </c>
      <c r="AQ8" s="6">
        <v>64.900000000000006</v>
      </c>
      <c r="AR8" s="6">
        <v>64.900000000000006</v>
      </c>
      <c r="AS8" s="6">
        <v>64.900000000000006</v>
      </c>
      <c r="AT8" s="6">
        <v>64.900000000000006</v>
      </c>
      <c r="AU8" s="6">
        <v>64.900000000000006</v>
      </c>
      <c r="AV8" s="6">
        <v>64.900000000000006</v>
      </c>
      <c r="AW8" s="6">
        <v>64.900000000000006</v>
      </c>
      <c r="AX8" s="6">
        <v>64.900000000000006</v>
      </c>
      <c r="AY8" s="6">
        <v>64.900000000000006</v>
      </c>
      <c r="AZ8" s="6">
        <v>64.900000000000006</v>
      </c>
      <c r="BA8" s="6">
        <v>64.900000000000006</v>
      </c>
      <c r="BB8" s="6">
        <v>64.900000000000006</v>
      </c>
      <c r="BC8" s="6">
        <v>64.900000000000006</v>
      </c>
      <c r="BD8" s="6">
        <v>64.900000000000006</v>
      </c>
      <c r="BE8" s="6">
        <v>64.900000000000006</v>
      </c>
      <c r="BF8" s="6">
        <v>64.900000000000006</v>
      </c>
      <c r="BG8" s="6">
        <v>64.900000000000006</v>
      </c>
      <c r="BH8" s="6">
        <v>64.900000000000006</v>
      </c>
    </row>
    <row r="9" spans="1:60" x14ac:dyDescent="0.3">
      <c r="A9" s="1" t="s">
        <v>6</v>
      </c>
      <c r="B9" s="1" t="s">
        <v>167</v>
      </c>
      <c r="C9" s="5">
        <v>8712400802499</v>
      </c>
      <c r="D9" s="6">
        <v>55</v>
      </c>
      <c r="E9" s="6">
        <v>55.202564102563997</v>
      </c>
      <c r="F9" s="6">
        <v>55</v>
      </c>
      <c r="G9" s="6">
        <v>55</v>
      </c>
      <c r="H9" s="6">
        <v>55</v>
      </c>
      <c r="I9" s="6">
        <v>55</v>
      </c>
      <c r="J9" s="6">
        <v>62.697435897436002</v>
      </c>
      <c r="K9" s="6">
        <v>60.078378378377998</v>
      </c>
      <c r="L9" s="6">
        <v>60</v>
      </c>
      <c r="M9" s="6">
        <v>50.27</v>
      </c>
      <c r="N9" s="6">
        <v>50.358333333333</v>
      </c>
      <c r="O9" s="6">
        <v>50</v>
      </c>
      <c r="P9" s="6">
        <v>60</v>
      </c>
      <c r="Q9" s="6">
        <v>60</v>
      </c>
      <c r="R9" s="6">
        <v>60</v>
      </c>
      <c r="S9" s="6">
        <v>53.231315789474003</v>
      </c>
      <c r="T9" s="6">
        <v>53.16</v>
      </c>
      <c r="U9" s="6">
        <v>53.33</v>
      </c>
      <c r="V9" s="6">
        <v>53.569249999999997</v>
      </c>
      <c r="W9" s="6">
        <v>53.5</v>
      </c>
      <c r="X9" s="6">
        <v>53.33</v>
      </c>
      <c r="Y9" s="6">
        <v>53.33</v>
      </c>
      <c r="Z9" s="6">
        <v>53.33</v>
      </c>
      <c r="AA9" s="6">
        <v>53.663076923077</v>
      </c>
      <c r="AB9" s="6">
        <v>53.33</v>
      </c>
      <c r="AC9" s="6">
        <v>53.33</v>
      </c>
      <c r="AD9" s="6">
        <v>53.588648648648999</v>
      </c>
      <c r="AE9" s="6">
        <v>53.42</v>
      </c>
      <c r="AF9" s="6">
        <v>53.42</v>
      </c>
      <c r="AG9" s="6">
        <v>62.9</v>
      </c>
      <c r="AH9" s="6">
        <v>62.9</v>
      </c>
      <c r="AI9" s="6">
        <v>62.9</v>
      </c>
      <c r="AJ9" s="6">
        <v>62.9</v>
      </c>
      <c r="AK9" s="6">
        <v>62.9</v>
      </c>
      <c r="AL9" s="6">
        <v>62.9</v>
      </c>
      <c r="AM9" s="6">
        <v>62.9</v>
      </c>
      <c r="AN9" s="6">
        <v>62.9</v>
      </c>
      <c r="AO9" s="6">
        <v>62.9</v>
      </c>
      <c r="AP9" s="6">
        <v>62.9</v>
      </c>
      <c r="AQ9" s="6">
        <v>62.9</v>
      </c>
      <c r="AR9" s="6">
        <v>62.9</v>
      </c>
      <c r="AS9" s="6">
        <v>62.9</v>
      </c>
      <c r="AT9" s="6">
        <v>62.9</v>
      </c>
      <c r="AU9" s="6">
        <v>62.9</v>
      </c>
      <c r="AV9" s="6">
        <v>62.9</v>
      </c>
      <c r="AW9" s="6">
        <v>62.9</v>
      </c>
      <c r="AX9" s="6">
        <v>62.9</v>
      </c>
      <c r="AY9" s="6">
        <v>62.9</v>
      </c>
      <c r="AZ9" s="6">
        <v>62.9</v>
      </c>
      <c r="BA9" s="6">
        <v>62.9</v>
      </c>
      <c r="BB9" s="6">
        <v>62.9</v>
      </c>
      <c r="BC9" s="6">
        <v>62.9</v>
      </c>
      <c r="BD9" s="6">
        <v>62.9</v>
      </c>
      <c r="BE9" s="6">
        <v>62.9</v>
      </c>
      <c r="BF9" s="6">
        <v>62.9</v>
      </c>
      <c r="BG9" s="6">
        <v>62.9</v>
      </c>
      <c r="BH9" s="6">
        <v>62.9</v>
      </c>
    </row>
    <row r="10" spans="1:60" x14ac:dyDescent="0.3">
      <c r="A10" s="1" t="s">
        <v>6</v>
      </c>
      <c r="B10" s="1" t="s">
        <v>168</v>
      </c>
      <c r="C10" s="5">
        <v>7290012823602</v>
      </c>
      <c r="D10" s="6">
        <v>33.9</v>
      </c>
      <c r="E10" s="6">
        <v>33.9</v>
      </c>
      <c r="F10" s="6">
        <v>33.450000000000003</v>
      </c>
      <c r="G10" s="6">
        <v>32.090000000000003</v>
      </c>
      <c r="H10" s="6">
        <v>31.96</v>
      </c>
      <c r="I10" s="6">
        <v>31.96</v>
      </c>
      <c r="J10" s="6">
        <v>31.96</v>
      </c>
      <c r="K10" s="6">
        <v>31.9</v>
      </c>
      <c r="L10" s="6">
        <v>31.9</v>
      </c>
      <c r="M10" s="6">
        <v>31.9</v>
      </c>
      <c r="N10" s="6">
        <v>31.93</v>
      </c>
      <c r="O10" s="6">
        <v>31.93</v>
      </c>
      <c r="P10" s="6">
        <v>31.9</v>
      </c>
      <c r="Q10" s="6">
        <v>31.9</v>
      </c>
      <c r="R10" s="6">
        <v>31.94</v>
      </c>
      <c r="S10" s="6">
        <v>31.9</v>
      </c>
      <c r="T10" s="6">
        <v>31.9</v>
      </c>
      <c r="U10" s="6">
        <v>31.9</v>
      </c>
      <c r="V10" s="6">
        <v>31.9</v>
      </c>
      <c r="W10" s="6">
        <v>31.9</v>
      </c>
      <c r="X10" s="6">
        <v>31.93</v>
      </c>
      <c r="Y10" s="6">
        <v>31.9</v>
      </c>
      <c r="Z10" s="6">
        <v>31.9</v>
      </c>
      <c r="AA10" s="6">
        <v>31.9</v>
      </c>
      <c r="AB10" s="6">
        <v>31.9</v>
      </c>
      <c r="AC10" s="6">
        <v>31.9</v>
      </c>
      <c r="AD10" s="6">
        <v>31.9</v>
      </c>
      <c r="AE10" s="6">
        <v>31.9</v>
      </c>
      <c r="AF10" s="6">
        <v>31.9</v>
      </c>
      <c r="AG10" s="6">
        <v>24.9</v>
      </c>
      <c r="AH10" s="6">
        <v>24.9</v>
      </c>
      <c r="AI10" s="6">
        <v>24.9</v>
      </c>
      <c r="AJ10" s="6">
        <v>24.9</v>
      </c>
      <c r="AK10" s="6">
        <v>24.9</v>
      </c>
      <c r="AL10" s="6">
        <v>24.9</v>
      </c>
      <c r="AM10" s="6">
        <v>24.9</v>
      </c>
      <c r="AN10" s="6">
        <v>24.9</v>
      </c>
      <c r="AO10" s="6">
        <v>24.9</v>
      </c>
      <c r="AP10" s="6">
        <v>24.9</v>
      </c>
      <c r="AQ10" s="6">
        <v>24.9</v>
      </c>
      <c r="AR10" s="6">
        <v>24.9</v>
      </c>
      <c r="AS10" s="6">
        <v>24.9</v>
      </c>
      <c r="AT10" s="6">
        <v>24.9</v>
      </c>
      <c r="AU10" s="6">
        <v>24.9</v>
      </c>
      <c r="AV10" s="6">
        <v>24.9</v>
      </c>
      <c r="AW10" s="6">
        <v>24.9</v>
      </c>
      <c r="AX10" s="6">
        <v>24.9</v>
      </c>
      <c r="AY10" s="6">
        <v>24.9</v>
      </c>
      <c r="AZ10" s="6">
        <v>24.9</v>
      </c>
      <c r="BA10" s="6">
        <v>33.9</v>
      </c>
      <c r="BB10" s="6">
        <v>33.9</v>
      </c>
      <c r="BC10" s="6">
        <v>33.9</v>
      </c>
      <c r="BD10" s="6">
        <v>33.9</v>
      </c>
      <c r="BE10" s="6">
        <v>33.9</v>
      </c>
      <c r="BF10" s="6">
        <v>33.9</v>
      </c>
      <c r="BG10" s="6">
        <v>33.9</v>
      </c>
      <c r="BH10" s="6">
        <v>33.9</v>
      </c>
    </row>
    <row r="11" spans="1:60" x14ac:dyDescent="0.3">
      <c r="A11" s="1" t="s">
        <v>91</v>
      </c>
      <c r="B11" s="1" t="s">
        <v>160</v>
      </c>
      <c r="C11" s="5">
        <v>7290000197548</v>
      </c>
      <c r="D11" s="6">
        <v>33.94</v>
      </c>
      <c r="E11" s="6">
        <v>31.67</v>
      </c>
      <c r="F11" s="6">
        <v>31.67</v>
      </c>
      <c r="G11" s="6">
        <v>31.67</v>
      </c>
      <c r="H11" s="6">
        <v>31.67</v>
      </c>
      <c r="I11" s="6">
        <v>31.67</v>
      </c>
      <c r="J11" s="6">
        <v>31.67</v>
      </c>
      <c r="K11" s="6">
        <v>31.67</v>
      </c>
      <c r="L11" s="6">
        <v>31.67</v>
      </c>
      <c r="M11" s="6">
        <v>31.67</v>
      </c>
      <c r="N11" s="6">
        <v>31.67</v>
      </c>
      <c r="O11" s="6">
        <v>31.67</v>
      </c>
      <c r="P11" s="6">
        <v>31.67</v>
      </c>
      <c r="Q11" s="6">
        <v>31.67</v>
      </c>
      <c r="R11" s="6">
        <v>31.67</v>
      </c>
      <c r="S11" s="6">
        <v>31.67</v>
      </c>
      <c r="T11" s="6">
        <v>31.67</v>
      </c>
      <c r="U11" s="6">
        <v>31.67</v>
      </c>
      <c r="V11" s="6">
        <v>31.67</v>
      </c>
      <c r="W11" s="6">
        <v>31.67</v>
      </c>
      <c r="X11" s="6">
        <v>31.67</v>
      </c>
      <c r="Y11" s="6">
        <v>31.67</v>
      </c>
      <c r="Z11" s="6">
        <v>31.67</v>
      </c>
      <c r="AA11" s="6">
        <v>31.67</v>
      </c>
      <c r="AB11" s="6">
        <v>31.67</v>
      </c>
      <c r="AC11" s="6">
        <v>31.67</v>
      </c>
      <c r="AD11" s="6">
        <v>31.67</v>
      </c>
      <c r="AE11" s="6">
        <v>31.67</v>
      </c>
      <c r="AF11" s="6">
        <v>31.67</v>
      </c>
      <c r="AG11" s="6">
        <v>31.67</v>
      </c>
      <c r="AH11" s="6">
        <v>31.67</v>
      </c>
      <c r="AI11" s="6">
        <v>31.67</v>
      </c>
      <c r="AJ11" s="6">
        <v>31.67</v>
      </c>
      <c r="AK11" s="6">
        <v>31.67</v>
      </c>
      <c r="AL11" s="6">
        <v>31.67</v>
      </c>
      <c r="AM11" s="6">
        <v>31.67</v>
      </c>
      <c r="AN11" s="6">
        <v>31.67</v>
      </c>
      <c r="AO11" s="6">
        <v>31.67</v>
      </c>
      <c r="AP11" s="6">
        <v>31.67</v>
      </c>
      <c r="AQ11" s="6">
        <v>31.67</v>
      </c>
      <c r="AR11" s="6">
        <v>31.67</v>
      </c>
      <c r="AS11" s="6">
        <v>31.67</v>
      </c>
      <c r="AT11" s="6">
        <v>31.67</v>
      </c>
      <c r="AU11" s="6">
        <v>31.67</v>
      </c>
      <c r="AV11" s="6">
        <v>31.67</v>
      </c>
      <c r="AW11" s="6">
        <v>31.67</v>
      </c>
      <c r="AX11" s="6">
        <v>31.67</v>
      </c>
      <c r="AY11" s="6">
        <v>31.67</v>
      </c>
      <c r="AZ11" s="6">
        <v>31.67</v>
      </c>
      <c r="BA11" s="6">
        <v>39.938749999999999</v>
      </c>
      <c r="BB11" s="6">
        <v>37.417142857142998</v>
      </c>
      <c r="BC11" s="6">
        <v>36.950178571428999</v>
      </c>
      <c r="BD11" s="6">
        <v>36.950178571428999</v>
      </c>
      <c r="BE11" s="6">
        <v>36.763392857143003</v>
      </c>
      <c r="BF11" s="6">
        <v>36.67</v>
      </c>
      <c r="BG11" s="6">
        <v>36.67</v>
      </c>
      <c r="BH11" s="6">
        <v>36.67</v>
      </c>
    </row>
    <row r="12" spans="1:60" x14ac:dyDescent="0.3">
      <c r="A12" s="1" t="s">
        <v>91</v>
      </c>
      <c r="B12" s="1" t="s">
        <v>161</v>
      </c>
      <c r="C12" s="5">
        <v>7290000201863</v>
      </c>
      <c r="D12" s="6">
        <v>28.33</v>
      </c>
      <c r="E12" s="6">
        <v>28.33</v>
      </c>
      <c r="F12" s="6">
        <v>28.33</v>
      </c>
      <c r="G12" s="6">
        <v>28.33</v>
      </c>
      <c r="H12" s="6">
        <v>28.33</v>
      </c>
      <c r="I12" s="6">
        <v>28.33</v>
      </c>
      <c r="J12" s="6">
        <v>28.33</v>
      </c>
      <c r="K12" s="6">
        <v>28.33</v>
      </c>
      <c r="L12" s="6">
        <v>28.06</v>
      </c>
      <c r="M12" s="6">
        <v>27.95</v>
      </c>
      <c r="N12" s="6">
        <v>27.95</v>
      </c>
      <c r="O12" s="6">
        <v>27.94</v>
      </c>
      <c r="P12" s="6">
        <v>27.94</v>
      </c>
      <c r="Q12" s="6">
        <v>27.94</v>
      </c>
      <c r="R12" s="6">
        <v>28</v>
      </c>
      <c r="S12" s="6">
        <v>28</v>
      </c>
      <c r="T12" s="6">
        <v>28</v>
      </c>
      <c r="U12" s="6">
        <v>28</v>
      </c>
      <c r="V12" s="6">
        <v>28</v>
      </c>
      <c r="W12" s="6">
        <v>28</v>
      </c>
      <c r="X12" s="6">
        <v>28</v>
      </c>
      <c r="Y12" s="6">
        <v>28</v>
      </c>
      <c r="Z12" s="6">
        <v>28</v>
      </c>
      <c r="AA12" s="6">
        <v>28</v>
      </c>
      <c r="AB12" s="6">
        <v>28</v>
      </c>
      <c r="AC12" s="6">
        <v>28</v>
      </c>
      <c r="AD12" s="6">
        <v>28</v>
      </c>
      <c r="AE12" s="6">
        <v>28</v>
      </c>
      <c r="AF12" s="6">
        <v>28</v>
      </c>
      <c r="AG12" s="6">
        <v>28</v>
      </c>
      <c r="AH12" s="6">
        <v>28</v>
      </c>
      <c r="AI12" s="6">
        <v>28</v>
      </c>
      <c r="AJ12" s="6">
        <v>28</v>
      </c>
      <c r="AK12" s="6">
        <v>28</v>
      </c>
      <c r="AL12" s="6">
        <v>28</v>
      </c>
      <c r="AM12" s="6">
        <v>28</v>
      </c>
      <c r="AN12" s="6">
        <v>28</v>
      </c>
      <c r="AO12" s="6">
        <v>28</v>
      </c>
      <c r="AP12" s="6">
        <v>28.035849056604</v>
      </c>
      <c r="AQ12" s="6">
        <v>28</v>
      </c>
      <c r="AR12" s="6">
        <v>28</v>
      </c>
      <c r="AS12" s="6">
        <v>28</v>
      </c>
      <c r="AT12" s="6">
        <v>28</v>
      </c>
      <c r="AU12" s="6">
        <v>28</v>
      </c>
      <c r="AV12" s="6">
        <v>28</v>
      </c>
      <c r="AW12" s="6">
        <v>28</v>
      </c>
      <c r="AX12" s="6">
        <v>28</v>
      </c>
      <c r="AY12" s="6">
        <v>28</v>
      </c>
      <c r="AZ12" s="6">
        <v>28</v>
      </c>
      <c r="BA12" s="6">
        <v>29.329090909091001</v>
      </c>
      <c r="BB12" s="6">
        <v>28.558363636364</v>
      </c>
      <c r="BC12" s="6">
        <v>28.415636363636001</v>
      </c>
      <c r="BD12" s="6">
        <v>28.415636363636001</v>
      </c>
      <c r="BE12" s="6">
        <v>28.358545454544998</v>
      </c>
      <c r="BF12" s="6">
        <v>28.358545454544998</v>
      </c>
      <c r="BG12" s="6">
        <v>28.358545454544998</v>
      </c>
      <c r="BH12" s="6">
        <v>28.358545454544998</v>
      </c>
    </row>
    <row r="13" spans="1:60" x14ac:dyDescent="0.3">
      <c r="A13" s="1" t="s">
        <v>91</v>
      </c>
      <c r="B13" s="1" t="s">
        <v>162</v>
      </c>
      <c r="C13" s="5">
        <v>8001090379399</v>
      </c>
      <c r="D13" s="6">
        <v>31.5</v>
      </c>
      <c r="E13" s="6">
        <v>31.5</v>
      </c>
      <c r="F13" s="6">
        <v>31.5</v>
      </c>
      <c r="G13" s="6">
        <v>31.5</v>
      </c>
      <c r="H13" s="6">
        <v>31.5</v>
      </c>
      <c r="I13" s="6">
        <v>31.5</v>
      </c>
      <c r="J13" s="6">
        <v>31.5</v>
      </c>
      <c r="K13" s="6">
        <v>31.5</v>
      </c>
      <c r="L13" s="6">
        <v>31.01</v>
      </c>
      <c r="M13" s="6">
        <v>30.91</v>
      </c>
      <c r="N13" s="6">
        <v>30.991041666667002</v>
      </c>
      <c r="O13" s="6">
        <v>30.9</v>
      </c>
      <c r="P13" s="6">
        <v>30.9</v>
      </c>
      <c r="Q13" s="6">
        <v>30.9</v>
      </c>
      <c r="R13" s="6">
        <v>30.9</v>
      </c>
      <c r="S13" s="6">
        <v>30.9</v>
      </c>
      <c r="T13" s="6">
        <v>30.9</v>
      </c>
      <c r="U13" s="6">
        <v>30.9</v>
      </c>
      <c r="V13" s="6">
        <v>30.9</v>
      </c>
      <c r="W13" s="6">
        <v>30.9</v>
      </c>
      <c r="X13" s="6">
        <v>30.9</v>
      </c>
      <c r="Y13" s="6">
        <v>30.9</v>
      </c>
      <c r="Z13" s="6">
        <v>30.9</v>
      </c>
      <c r="AA13" s="6">
        <v>30.9</v>
      </c>
      <c r="AB13" s="6">
        <v>30.990697674419</v>
      </c>
      <c r="AC13" s="6">
        <v>30.9</v>
      </c>
      <c r="AD13" s="6">
        <v>30.9</v>
      </c>
      <c r="AE13" s="6">
        <v>30.9</v>
      </c>
      <c r="AF13" s="6">
        <v>30.9</v>
      </c>
      <c r="AG13" s="6">
        <v>30.9</v>
      </c>
      <c r="AH13" s="6">
        <v>30.9</v>
      </c>
      <c r="AI13" s="6">
        <v>30.9</v>
      </c>
      <c r="AJ13" s="6">
        <v>30.9</v>
      </c>
      <c r="AK13" s="6">
        <v>30.9</v>
      </c>
      <c r="AL13" s="6">
        <v>30.9</v>
      </c>
      <c r="AM13" s="6">
        <v>30.9</v>
      </c>
      <c r="AN13" s="6">
        <v>30.9</v>
      </c>
      <c r="AO13" s="6">
        <v>30.9</v>
      </c>
      <c r="AP13" s="6">
        <v>30.9</v>
      </c>
      <c r="AQ13" s="6">
        <v>30.9</v>
      </c>
      <c r="AR13" s="6">
        <v>30.981249999999999</v>
      </c>
      <c r="AS13" s="6">
        <v>30.9</v>
      </c>
      <c r="AT13" s="6">
        <v>30.9</v>
      </c>
      <c r="AU13" s="6">
        <v>30.979591836735</v>
      </c>
      <c r="AV13" s="6">
        <v>30.9</v>
      </c>
      <c r="AW13" s="6">
        <v>30.9</v>
      </c>
      <c r="AX13" s="6">
        <v>30.9</v>
      </c>
      <c r="AY13" s="6">
        <v>30.9</v>
      </c>
      <c r="AZ13" s="6">
        <v>30.9</v>
      </c>
      <c r="BA13" s="6">
        <v>34.799999999999997</v>
      </c>
      <c r="BB13" s="6">
        <v>34.799999999999997</v>
      </c>
      <c r="BC13" s="6">
        <v>34.799999999999997</v>
      </c>
      <c r="BD13" s="6">
        <v>33.848823529412002</v>
      </c>
      <c r="BE13" s="6">
        <v>33.474117647059003</v>
      </c>
      <c r="BF13" s="6">
        <v>33.447600000000001</v>
      </c>
      <c r="BG13" s="6">
        <v>33.445294117647002</v>
      </c>
      <c r="BH13" s="6">
        <v>33.358823529412</v>
      </c>
    </row>
    <row r="14" spans="1:60" x14ac:dyDescent="0.3">
      <c r="A14" s="1" t="s">
        <v>91</v>
      </c>
      <c r="B14" s="1" t="s">
        <v>163</v>
      </c>
      <c r="C14" s="5">
        <v>7290017088082</v>
      </c>
      <c r="D14" s="6">
        <v>26.5</v>
      </c>
      <c r="E14" s="6">
        <v>25</v>
      </c>
      <c r="F14" s="6">
        <v>25</v>
      </c>
      <c r="G14" s="6">
        <v>25.149056603774</v>
      </c>
      <c r="H14" s="6">
        <v>25</v>
      </c>
      <c r="I14" s="6">
        <v>25</v>
      </c>
      <c r="J14" s="6">
        <v>25</v>
      </c>
      <c r="K14" s="6">
        <v>25</v>
      </c>
      <c r="L14" s="6">
        <v>25</v>
      </c>
      <c r="M14" s="6">
        <v>26.85</v>
      </c>
      <c r="N14" s="6">
        <v>26.96</v>
      </c>
      <c r="O14" s="6">
        <v>26.96</v>
      </c>
      <c r="P14" s="6">
        <v>27</v>
      </c>
      <c r="Q14" s="6">
        <v>27</v>
      </c>
      <c r="R14" s="6">
        <v>26.69</v>
      </c>
      <c r="S14" s="6">
        <v>26.67</v>
      </c>
      <c r="T14" s="6">
        <v>26.67</v>
      </c>
      <c r="U14" s="6">
        <v>26.67</v>
      </c>
      <c r="V14" s="6">
        <v>26.67</v>
      </c>
      <c r="W14" s="6">
        <v>26.67</v>
      </c>
      <c r="X14" s="6">
        <v>26.67</v>
      </c>
      <c r="Y14" s="6">
        <v>26.67</v>
      </c>
      <c r="Z14" s="6">
        <v>26.67</v>
      </c>
      <c r="AA14" s="6">
        <v>26.67</v>
      </c>
      <c r="AB14" s="6">
        <v>26.67</v>
      </c>
      <c r="AC14" s="6">
        <v>26.67</v>
      </c>
      <c r="AD14" s="6">
        <v>26.67</v>
      </c>
      <c r="AE14" s="6">
        <v>30.754150943395999</v>
      </c>
      <c r="AF14" s="6">
        <v>30.754150943395999</v>
      </c>
      <c r="AG14" s="6">
        <v>30.67</v>
      </c>
      <c r="AH14" s="6">
        <v>30.02</v>
      </c>
      <c r="AI14" s="6">
        <v>29.95</v>
      </c>
      <c r="AJ14" s="6">
        <v>29.95</v>
      </c>
      <c r="AK14" s="6">
        <v>29.94</v>
      </c>
      <c r="AL14" s="6">
        <v>29.94</v>
      </c>
      <c r="AM14" s="6">
        <v>29.94</v>
      </c>
      <c r="AN14" s="6">
        <v>29.94</v>
      </c>
      <c r="AO14" s="6">
        <v>29.94</v>
      </c>
      <c r="AP14" s="6">
        <v>29.995849056604001</v>
      </c>
      <c r="AQ14" s="6">
        <v>29.94</v>
      </c>
      <c r="AR14" s="6">
        <v>29.95</v>
      </c>
      <c r="AS14" s="6">
        <v>29.95</v>
      </c>
      <c r="AT14" s="6">
        <v>29.95</v>
      </c>
      <c r="AU14" s="6">
        <v>29.95</v>
      </c>
      <c r="AV14" s="6">
        <v>29.95</v>
      </c>
      <c r="AW14" s="6">
        <v>29.95</v>
      </c>
      <c r="AX14" s="6">
        <v>29.94</v>
      </c>
      <c r="AY14" s="6">
        <v>29.93</v>
      </c>
      <c r="AZ14" s="6">
        <v>29.94</v>
      </c>
      <c r="BA14" s="6">
        <v>30.67</v>
      </c>
      <c r="BB14" s="6">
        <v>30.67</v>
      </c>
      <c r="BC14" s="6">
        <v>30.67</v>
      </c>
      <c r="BD14" s="6">
        <v>30.67</v>
      </c>
      <c r="BE14" s="6">
        <v>30.67</v>
      </c>
      <c r="BF14" s="6">
        <v>30.67</v>
      </c>
      <c r="BG14" s="6">
        <v>30.67</v>
      </c>
      <c r="BH14" s="6">
        <v>30.67</v>
      </c>
    </row>
    <row r="15" spans="1:60" x14ac:dyDescent="0.3">
      <c r="A15" s="1" t="s">
        <v>91</v>
      </c>
      <c r="B15" s="1" t="s">
        <v>164</v>
      </c>
      <c r="C15" s="5">
        <v>8712400802512</v>
      </c>
      <c r="D15" s="6">
        <v>57.35</v>
      </c>
      <c r="E15" s="6">
        <v>55</v>
      </c>
      <c r="F15" s="6">
        <v>55</v>
      </c>
      <c r="G15" s="6">
        <v>55</v>
      </c>
      <c r="H15" s="6">
        <v>55</v>
      </c>
      <c r="I15" s="6">
        <v>55</v>
      </c>
      <c r="J15" s="6">
        <v>55.15</v>
      </c>
      <c r="K15" s="6">
        <v>62.8</v>
      </c>
      <c r="L15" s="6">
        <v>50.246153846154002</v>
      </c>
      <c r="M15" s="6">
        <v>50</v>
      </c>
      <c r="N15" s="6">
        <v>50</v>
      </c>
      <c r="O15" s="6">
        <v>50</v>
      </c>
      <c r="P15" s="6">
        <v>62.8</v>
      </c>
      <c r="Q15" s="6">
        <v>62.8</v>
      </c>
      <c r="R15" s="6">
        <v>51.207547169811001</v>
      </c>
      <c r="S15" s="6">
        <v>50</v>
      </c>
      <c r="T15" s="6">
        <v>50</v>
      </c>
      <c r="U15" s="6">
        <v>50</v>
      </c>
      <c r="V15" s="6">
        <v>50</v>
      </c>
      <c r="W15" s="6">
        <v>50</v>
      </c>
      <c r="X15" s="6">
        <v>50.237037037036998</v>
      </c>
      <c r="Y15" s="6">
        <v>50</v>
      </c>
      <c r="Z15" s="6">
        <v>50</v>
      </c>
      <c r="AA15" s="6">
        <v>50</v>
      </c>
      <c r="AB15" s="6">
        <v>50</v>
      </c>
      <c r="AC15" s="6">
        <v>50</v>
      </c>
      <c r="AD15" s="6">
        <v>50</v>
      </c>
      <c r="AE15" s="6">
        <v>50</v>
      </c>
      <c r="AF15" s="6">
        <v>50</v>
      </c>
      <c r="AG15" s="6">
        <v>62.8</v>
      </c>
      <c r="AH15" s="6">
        <v>62.8</v>
      </c>
      <c r="AI15" s="6">
        <v>62.8</v>
      </c>
      <c r="AJ15" s="6">
        <v>62.8</v>
      </c>
      <c r="AK15" s="6">
        <v>62.8</v>
      </c>
      <c r="AL15" s="6">
        <v>62.8</v>
      </c>
      <c r="AM15" s="6">
        <v>62.8</v>
      </c>
      <c r="AN15" s="6">
        <v>62.8</v>
      </c>
      <c r="AO15" s="6">
        <v>62.8</v>
      </c>
      <c r="AP15" s="6">
        <v>62.8</v>
      </c>
      <c r="AQ15" s="6">
        <v>62.8</v>
      </c>
      <c r="AR15" s="6">
        <v>62.8</v>
      </c>
      <c r="AS15" s="6">
        <v>62.8</v>
      </c>
      <c r="AT15" s="6">
        <v>62.8</v>
      </c>
      <c r="AU15" s="6">
        <v>62.8</v>
      </c>
      <c r="AV15" s="6">
        <v>62.8</v>
      </c>
      <c r="AW15" s="6">
        <v>62.8</v>
      </c>
      <c r="AX15" s="6">
        <v>62.8</v>
      </c>
      <c r="AY15" s="6">
        <v>62.8</v>
      </c>
      <c r="AZ15" s="6">
        <v>62.8</v>
      </c>
      <c r="BA15" s="6">
        <v>62.8</v>
      </c>
      <c r="BB15" s="6">
        <v>62.8</v>
      </c>
      <c r="BC15" s="6">
        <v>62.8</v>
      </c>
      <c r="BD15" s="6">
        <v>62.66</v>
      </c>
      <c r="BE15" s="6">
        <v>62.56</v>
      </c>
      <c r="BF15" s="6">
        <v>62.56</v>
      </c>
      <c r="BG15" s="6">
        <v>62.56</v>
      </c>
      <c r="BH15" s="6">
        <v>62.52</v>
      </c>
    </row>
    <row r="16" spans="1:60" x14ac:dyDescent="0.3">
      <c r="A16" s="1" t="s">
        <v>91</v>
      </c>
      <c r="B16" s="1" t="s">
        <v>165</v>
      </c>
      <c r="C16" s="5">
        <v>7290013083678</v>
      </c>
      <c r="D16" s="6">
        <v>49.9</v>
      </c>
      <c r="E16" s="6">
        <v>49.9</v>
      </c>
      <c r="F16" s="6">
        <v>49.9</v>
      </c>
      <c r="G16" s="6">
        <v>49.9</v>
      </c>
      <c r="H16" s="6">
        <v>49.9</v>
      </c>
      <c r="I16" s="6">
        <v>49.9</v>
      </c>
      <c r="J16" s="6">
        <v>49.9</v>
      </c>
      <c r="K16" s="6">
        <v>49.9</v>
      </c>
      <c r="L16" s="6">
        <v>45.23</v>
      </c>
      <c r="M16" s="6">
        <v>45</v>
      </c>
      <c r="N16" s="6">
        <v>45</v>
      </c>
      <c r="O16" s="6">
        <v>45</v>
      </c>
      <c r="P16" s="6">
        <v>58.9</v>
      </c>
      <c r="Q16" s="6">
        <v>58.9</v>
      </c>
      <c r="R16" s="6">
        <v>50.743749999999999</v>
      </c>
      <c r="S16" s="6">
        <v>49.9</v>
      </c>
      <c r="T16" s="6">
        <v>50.190322580645002</v>
      </c>
      <c r="U16" s="6">
        <v>50.5</v>
      </c>
      <c r="V16" s="6">
        <v>49.9</v>
      </c>
      <c r="W16" s="6">
        <v>49.9</v>
      </c>
      <c r="X16" s="6">
        <v>49.9</v>
      </c>
      <c r="Y16" s="6">
        <v>49.9</v>
      </c>
      <c r="Z16" s="6">
        <v>49.9</v>
      </c>
      <c r="AA16" s="6">
        <v>49.9</v>
      </c>
      <c r="AB16" s="6">
        <v>49.9</v>
      </c>
      <c r="AC16" s="6">
        <v>49.9</v>
      </c>
      <c r="AD16" s="6">
        <v>49.9</v>
      </c>
      <c r="AE16" s="6">
        <v>58.9</v>
      </c>
      <c r="AF16" s="6">
        <v>58.9</v>
      </c>
      <c r="AG16" s="6">
        <v>55.344444444444001</v>
      </c>
      <c r="AH16" s="6">
        <v>54.9</v>
      </c>
      <c r="AI16" s="6">
        <v>54.9</v>
      </c>
      <c r="AJ16" s="6">
        <v>54.9</v>
      </c>
      <c r="AK16" s="6">
        <v>54.9</v>
      </c>
      <c r="AL16" s="6">
        <v>54.9</v>
      </c>
      <c r="AM16" s="6">
        <v>55.06</v>
      </c>
      <c r="AN16" s="6">
        <v>54.9</v>
      </c>
      <c r="AO16" s="6">
        <v>54.9</v>
      </c>
      <c r="AP16" s="6">
        <v>55.042857142857002</v>
      </c>
      <c r="AQ16" s="6">
        <v>54.9</v>
      </c>
      <c r="AR16" s="6">
        <v>54.9</v>
      </c>
      <c r="AS16" s="6">
        <v>54.99756097561</v>
      </c>
      <c r="AT16" s="6">
        <v>54.9</v>
      </c>
      <c r="AU16" s="6">
        <v>54.9</v>
      </c>
      <c r="AV16" s="6">
        <v>54.9</v>
      </c>
      <c r="AW16" s="6">
        <v>54.9</v>
      </c>
      <c r="AX16" s="6">
        <v>54.9</v>
      </c>
      <c r="AY16" s="6">
        <v>54.9</v>
      </c>
      <c r="AZ16" s="6">
        <v>54.9</v>
      </c>
      <c r="BA16" s="6">
        <v>54.9</v>
      </c>
      <c r="BB16" s="6">
        <v>51.01</v>
      </c>
      <c r="BC16" s="6">
        <v>49.9</v>
      </c>
      <c r="BD16" s="6">
        <v>49.9</v>
      </c>
      <c r="BE16" s="6">
        <v>49.9</v>
      </c>
      <c r="BF16" s="6">
        <v>49.9</v>
      </c>
      <c r="BG16" s="6">
        <v>49.9</v>
      </c>
      <c r="BH16" s="6">
        <v>49.9</v>
      </c>
    </row>
    <row r="17" spans="1:60" x14ac:dyDescent="0.3">
      <c r="A17" s="1" t="s">
        <v>91</v>
      </c>
      <c r="B17" s="1" t="s">
        <v>166</v>
      </c>
      <c r="C17" s="5">
        <v>5391523058087</v>
      </c>
      <c r="D17" s="6">
        <v>61.92</v>
      </c>
      <c r="E17" s="6">
        <v>60</v>
      </c>
      <c r="F17" s="6">
        <v>60</v>
      </c>
      <c r="G17" s="6">
        <v>60</v>
      </c>
      <c r="H17" s="6">
        <v>60</v>
      </c>
      <c r="I17" s="6">
        <v>60.104347826087</v>
      </c>
      <c r="J17" s="6">
        <v>60</v>
      </c>
      <c r="K17" s="6">
        <v>60</v>
      </c>
      <c r="L17" s="6">
        <v>55.188461538462001</v>
      </c>
      <c r="M17" s="6">
        <v>55.188461538462001</v>
      </c>
      <c r="N17" s="6">
        <v>55</v>
      </c>
      <c r="O17" s="6">
        <v>55</v>
      </c>
      <c r="P17" s="6">
        <v>55</v>
      </c>
      <c r="Q17" s="6">
        <v>55</v>
      </c>
      <c r="R17" s="6">
        <v>55</v>
      </c>
      <c r="S17" s="6">
        <v>55</v>
      </c>
      <c r="T17" s="6">
        <v>54.9</v>
      </c>
      <c r="U17" s="6">
        <v>54.9</v>
      </c>
      <c r="V17" s="6">
        <v>54.9</v>
      </c>
      <c r="W17" s="6">
        <v>54.9</v>
      </c>
      <c r="X17" s="6">
        <v>54.9</v>
      </c>
      <c r="Y17" s="6">
        <v>54.9</v>
      </c>
      <c r="Z17" s="6">
        <v>54.9</v>
      </c>
      <c r="AA17" s="6">
        <v>54.9</v>
      </c>
      <c r="AB17" s="6">
        <v>54.9</v>
      </c>
      <c r="AC17" s="6">
        <v>54.9</v>
      </c>
      <c r="AD17" s="6">
        <v>54.9</v>
      </c>
      <c r="AE17" s="6">
        <v>64.8</v>
      </c>
      <c r="AF17" s="6">
        <v>64.8</v>
      </c>
      <c r="AG17" s="6">
        <v>64.8</v>
      </c>
      <c r="AH17" s="6">
        <v>64.8</v>
      </c>
      <c r="AI17" s="6">
        <v>64.8</v>
      </c>
      <c r="AJ17" s="6">
        <v>64.8</v>
      </c>
      <c r="AK17" s="6">
        <v>64.8</v>
      </c>
      <c r="AL17" s="6">
        <v>64.8</v>
      </c>
      <c r="AM17" s="6">
        <v>64.8</v>
      </c>
      <c r="AN17" s="6">
        <v>64.8</v>
      </c>
      <c r="AO17" s="6">
        <v>64.8</v>
      </c>
      <c r="AP17" s="6">
        <v>64.8</v>
      </c>
      <c r="AQ17" s="6">
        <v>64.8</v>
      </c>
      <c r="AR17" s="6">
        <v>64.8</v>
      </c>
      <c r="AS17" s="6">
        <v>64.8</v>
      </c>
      <c r="AT17" s="6">
        <v>64.8</v>
      </c>
      <c r="AU17" s="6">
        <v>64.8</v>
      </c>
      <c r="AV17" s="6">
        <v>64.8</v>
      </c>
      <c r="AW17" s="6">
        <v>64.8</v>
      </c>
      <c r="AX17" s="6">
        <v>64.8</v>
      </c>
      <c r="AY17" s="6">
        <v>64.8</v>
      </c>
      <c r="AZ17" s="6">
        <v>64.8</v>
      </c>
      <c r="BA17" s="6">
        <v>64.8</v>
      </c>
      <c r="BB17" s="6">
        <v>64.8</v>
      </c>
      <c r="BC17" s="6">
        <v>64.8</v>
      </c>
      <c r="BD17" s="6">
        <v>64.8</v>
      </c>
      <c r="BE17" s="6">
        <v>64.8</v>
      </c>
      <c r="BF17" s="6">
        <v>64.8</v>
      </c>
      <c r="BG17" s="6">
        <v>64.8</v>
      </c>
      <c r="BH17" s="6">
        <v>64.8</v>
      </c>
    </row>
    <row r="18" spans="1:60" x14ac:dyDescent="0.3">
      <c r="A18" s="1" t="s">
        <v>91</v>
      </c>
      <c r="B18" s="1" t="s">
        <v>167</v>
      </c>
      <c r="C18" s="5">
        <v>8712400802499</v>
      </c>
      <c r="D18" s="6">
        <v>57.21</v>
      </c>
      <c r="E18" s="6">
        <v>55</v>
      </c>
      <c r="F18" s="6">
        <v>55</v>
      </c>
      <c r="G18" s="6">
        <v>55</v>
      </c>
      <c r="H18" s="6">
        <v>55</v>
      </c>
      <c r="I18" s="6">
        <v>55</v>
      </c>
      <c r="J18" s="6">
        <v>55</v>
      </c>
      <c r="K18" s="6">
        <v>62.8</v>
      </c>
      <c r="L18" s="6">
        <v>50.241509433962001</v>
      </c>
      <c r="M18" s="6">
        <v>50</v>
      </c>
      <c r="N18" s="6">
        <v>50</v>
      </c>
      <c r="O18" s="6">
        <v>50</v>
      </c>
      <c r="P18" s="6">
        <v>62.8</v>
      </c>
      <c r="Q18" s="6">
        <v>62.8</v>
      </c>
      <c r="R18" s="6">
        <v>51.185185185184999</v>
      </c>
      <c r="S18" s="6">
        <v>50</v>
      </c>
      <c r="T18" s="6">
        <v>50</v>
      </c>
      <c r="U18" s="6">
        <v>50</v>
      </c>
      <c r="V18" s="6">
        <v>50</v>
      </c>
      <c r="W18" s="6">
        <v>50</v>
      </c>
      <c r="X18" s="6">
        <v>50.237037037036998</v>
      </c>
      <c r="Y18" s="6">
        <v>50</v>
      </c>
      <c r="Z18" s="6">
        <v>50</v>
      </c>
      <c r="AA18" s="6">
        <v>50</v>
      </c>
      <c r="AB18" s="6">
        <v>50.246153846154002</v>
      </c>
      <c r="AC18" s="6">
        <v>50</v>
      </c>
      <c r="AD18" s="6">
        <v>50</v>
      </c>
      <c r="AE18" s="6">
        <v>50</v>
      </c>
      <c r="AF18" s="6">
        <v>50</v>
      </c>
      <c r="AG18" s="6">
        <v>62.8</v>
      </c>
      <c r="AH18" s="6">
        <v>62.8</v>
      </c>
      <c r="AI18" s="6">
        <v>62.8</v>
      </c>
      <c r="AJ18" s="6">
        <v>62.8</v>
      </c>
      <c r="AK18" s="6">
        <v>62.8</v>
      </c>
      <c r="AL18" s="6">
        <v>62.8</v>
      </c>
      <c r="AM18" s="6">
        <v>62.8</v>
      </c>
      <c r="AN18" s="6">
        <v>62.8</v>
      </c>
      <c r="AO18" s="6">
        <v>62.8</v>
      </c>
      <c r="AP18" s="6">
        <v>62.8</v>
      </c>
      <c r="AQ18" s="6">
        <v>62.8</v>
      </c>
      <c r="AR18" s="6">
        <v>62.8</v>
      </c>
      <c r="AS18" s="6">
        <v>62.8</v>
      </c>
      <c r="AT18" s="6">
        <v>62.8</v>
      </c>
      <c r="AU18" s="6">
        <v>62.8</v>
      </c>
      <c r="AV18" s="6">
        <v>62.8</v>
      </c>
      <c r="AW18" s="6">
        <v>62.8</v>
      </c>
      <c r="AX18" s="6">
        <v>62.8</v>
      </c>
      <c r="AY18" s="6">
        <v>62.8</v>
      </c>
      <c r="AZ18" s="6">
        <v>62.8</v>
      </c>
      <c r="BA18" s="6">
        <v>62.8</v>
      </c>
      <c r="BB18" s="6">
        <v>62.8</v>
      </c>
      <c r="BC18" s="6">
        <v>62.8</v>
      </c>
      <c r="BD18" s="6">
        <v>62.66</v>
      </c>
      <c r="BE18" s="6">
        <v>62.56</v>
      </c>
      <c r="BF18" s="6">
        <v>62.56</v>
      </c>
      <c r="BG18" s="6">
        <v>62.56</v>
      </c>
      <c r="BH18" s="6">
        <v>62.52</v>
      </c>
    </row>
    <row r="19" spans="1:60" x14ac:dyDescent="0.3">
      <c r="A19" s="1" t="s">
        <v>91</v>
      </c>
      <c r="B19" s="1" t="s">
        <v>169</v>
      </c>
      <c r="C19" s="5">
        <v>7290000262031</v>
      </c>
      <c r="D19" s="6">
        <v>27.5</v>
      </c>
      <c r="E19" s="6">
        <v>27.5</v>
      </c>
      <c r="F19" s="6">
        <v>27.5</v>
      </c>
      <c r="G19" s="6">
        <v>27.5</v>
      </c>
      <c r="H19" s="6">
        <v>27.5</v>
      </c>
      <c r="I19" s="6">
        <v>27.5</v>
      </c>
      <c r="J19" s="6">
        <v>27.5</v>
      </c>
      <c r="K19" s="6">
        <v>27.5</v>
      </c>
      <c r="L19" s="6">
        <v>27.5</v>
      </c>
      <c r="M19" s="6">
        <v>27.5</v>
      </c>
      <c r="N19" s="6">
        <v>27.5</v>
      </c>
      <c r="O19" s="6">
        <v>27.5</v>
      </c>
      <c r="P19" s="6">
        <v>27.5</v>
      </c>
      <c r="Q19" s="6">
        <v>27.5</v>
      </c>
      <c r="R19" s="6">
        <v>27.5</v>
      </c>
      <c r="S19" s="6">
        <v>27.5</v>
      </c>
      <c r="T19" s="6">
        <v>27.5</v>
      </c>
      <c r="U19" s="6">
        <v>27.5</v>
      </c>
      <c r="V19" s="6">
        <v>27.5</v>
      </c>
      <c r="W19" s="6">
        <v>27.5</v>
      </c>
      <c r="X19" s="6">
        <v>27.5</v>
      </c>
      <c r="Y19" s="6">
        <v>27.5</v>
      </c>
      <c r="Z19" s="6">
        <v>25.87</v>
      </c>
      <c r="AA19" s="6">
        <v>25.87</v>
      </c>
      <c r="AB19" s="6">
        <v>25.75</v>
      </c>
      <c r="AC19" s="6">
        <v>25.6</v>
      </c>
      <c r="AD19" s="6">
        <v>25.6</v>
      </c>
      <c r="AE19" s="6">
        <v>27.5</v>
      </c>
      <c r="AF19" s="6">
        <v>27.5</v>
      </c>
      <c r="AG19" s="6">
        <v>27.5</v>
      </c>
      <c r="AH19" s="6">
        <v>27.5</v>
      </c>
      <c r="AI19" s="6">
        <v>27.5</v>
      </c>
      <c r="AJ19" s="6">
        <v>27.5</v>
      </c>
      <c r="AK19" s="6">
        <v>27.5</v>
      </c>
      <c r="AL19" s="6">
        <v>27.5</v>
      </c>
      <c r="AM19" s="6">
        <v>27.5</v>
      </c>
      <c r="AN19" s="6">
        <v>27.5</v>
      </c>
      <c r="AO19" s="6">
        <v>27.5</v>
      </c>
      <c r="AP19" s="6">
        <v>27.5</v>
      </c>
      <c r="AQ19" s="6">
        <v>27.5</v>
      </c>
      <c r="AR19" s="6">
        <v>27.5</v>
      </c>
      <c r="AS19" s="6">
        <v>27.5</v>
      </c>
      <c r="AT19" s="6">
        <v>27.5</v>
      </c>
      <c r="AU19" s="6">
        <v>27.5</v>
      </c>
      <c r="AV19" s="6">
        <v>27.5</v>
      </c>
      <c r="AW19" s="6">
        <v>27.5</v>
      </c>
      <c r="AX19" s="6">
        <v>27.5</v>
      </c>
      <c r="AY19" s="6">
        <v>27.5</v>
      </c>
      <c r="AZ19" s="6">
        <v>27.5</v>
      </c>
      <c r="BA19" s="6">
        <v>29.7</v>
      </c>
      <c r="BB19" s="6">
        <v>29.7</v>
      </c>
      <c r="BC19" s="6">
        <v>29.7</v>
      </c>
      <c r="BD19" s="6">
        <v>29.7</v>
      </c>
      <c r="BE19" s="6">
        <v>29.7</v>
      </c>
      <c r="BF19" s="6">
        <v>29.7</v>
      </c>
      <c r="BG19" s="6">
        <v>29.7</v>
      </c>
      <c r="BH19" s="6">
        <v>29.7</v>
      </c>
    </row>
    <row r="20" spans="1:60" x14ac:dyDescent="0.3">
      <c r="A20" s="1" t="s">
        <v>92</v>
      </c>
      <c r="B20" s="1" t="s">
        <v>160</v>
      </c>
      <c r="C20" s="5">
        <v>7290000197548</v>
      </c>
      <c r="D20" s="6">
        <v>39.659999999999997</v>
      </c>
      <c r="E20" s="6">
        <v>39.760701754385998</v>
      </c>
      <c r="F20" s="6">
        <v>39.815932203389998</v>
      </c>
      <c r="G20" s="6">
        <v>39.81</v>
      </c>
      <c r="H20" s="6">
        <v>39.702033898304997</v>
      </c>
      <c r="I20" s="6">
        <v>39.697368421053</v>
      </c>
      <c r="J20" s="6">
        <v>39.748965517240997</v>
      </c>
      <c r="K20" s="6">
        <v>39.637999999999998</v>
      </c>
      <c r="L20" s="6">
        <v>39.636545454545001</v>
      </c>
      <c r="M20" s="6">
        <v>39.683636363635998</v>
      </c>
      <c r="N20" s="6">
        <v>39.689642857142999</v>
      </c>
      <c r="O20" s="6">
        <v>36.763500000000001</v>
      </c>
      <c r="P20" s="6">
        <v>36.603999999999999</v>
      </c>
      <c r="Q20" s="6">
        <v>36.543278688525</v>
      </c>
      <c r="R20" s="6">
        <v>36.649672131148002</v>
      </c>
      <c r="S20" s="6">
        <v>36.693442622950997</v>
      </c>
      <c r="T20" s="6">
        <v>36.595999999999997</v>
      </c>
      <c r="U20" s="6">
        <v>36.642499999999998</v>
      </c>
      <c r="V20" s="6">
        <v>36.528225806451999</v>
      </c>
      <c r="W20" s="6">
        <v>36.688387096774001</v>
      </c>
      <c r="X20" s="6">
        <v>36.626984126983999</v>
      </c>
      <c r="Y20" s="6">
        <v>36.703728813559003</v>
      </c>
      <c r="Z20" s="6">
        <v>36.702203389830999</v>
      </c>
      <c r="AA20" s="6">
        <v>36.702203389830999</v>
      </c>
      <c r="AB20" s="6">
        <v>36.865593220339001</v>
      </c>
      <c r="AC20" s="6">
        <v>40.160322580645001</v>
      </c>
      <c r="AD20" s="6">
        <v>40.078360655738003</v>
      </c>
      <c r="AE20" s="6">
        <v>40.074838709677003</v>
      </c>
      <c r="AF20" s="6">
        <v>40.032499999999999</v>
      </c>
      <c r="AG20" s="6">
        <v>39.847543859649001</v>
      </c>
      <c r="AH20" s="6">
        <v>39.895263157895002</v>
      </c>
      <c r="AI20" s="6">
        <v>40.036551724138</v>
      </c>
      <c r="AJ20" s="6">
        <v>39.995925925926002</v>
      </c>
      <c r="AK20" s="6">
        <v>39.993214285713997</v>
      </c>
      <c r="AL20" s="6">
        <v>40.033999999999999</v>
      </c>
      <c r="AM20" s="6">
        <v>40.033999999999999</v>
      </c>
      <c r="AN20" s="6">
        <v>40.078360655738003</v>
      </c>
      <c r="AO20" s="6">
        <v>40.082000000000001</v>
      </c>
      <c r="AP20" s="6">
        <v>40.118548387097</v>
      </c>
      <c r="AQ20" s="6">
        <v>40.076393442623001</v>
      </c>
      <c r="AR20" s="6">
        <v>39.989824561403999</v>
      </c>
      <c r="AS20" s="6">
        <v>39.989824561403999</v>
      </c>
      <c r="AT20" s="6">
        <v>39.946603773584997</v>
      </c>
      <c r="AU20" s="6">
        <v>39.945</v>
      </c>
      <c r="AV20" s="6">
        <v>39.989310344827999</v>
      </c>
      <c r="AW20" s="6">
        <v>39.989310344827999</v>
      </c>
      <c r="AX20" s="6">
        <v>39.989310344827999</v>
      </c>
      <c r="AY20" s="6">
        <v>39.998113207547</v>
      </c>
      <c r="AZ20" s="6">
        <v>39.995272727272997</v>
      </c>
      <c r="BA20" s="6">
        <v>39.998113207547</v>
      </c>
      <c r="BB20" s="6">
        <v>40.126666666666999</v>
      </c>
      <c r="BC20" s="6">
        <v>40.116406249999997</v>
      </c>
      <c r="BD20" s="6">
        <v>40.113846153845998</v>
      </c>
      <c r="BE20" s="6">
        <v>40.075238095237999</v>
      </c>
      <c r="BF20" s="6">
        <v>40.075238095237999</v>
      </c>
      <c r="BG20" s="6">
        <v>40.075238095237999</v>
      </c>
      <c r="BH20" s="6">
        <v>40.082000000000001</v>
      </c>
    </row>
    <row r="21" spans="1:60" x14ac:dyDescent="0.3">
      <c r="A21" s="1" t="s">
        <v>92</v>
      </c>
      <c r="B21" s="1" t="s">
        <v>161</v>
      </c>
      <c r="C21" s="5">
        <v>7290000201863</v>
      </c>
      <c r="D21" s="6">
        <v>29.32</v>
      </c>
      <c r="E21" s="6">
        <v>29.360784313724999</v>
      </c>
      <c r="F21" s="6">
        <v>29.344799999999999</v>
      </c>
      <c r="G21" s="6">
        <v>29.361538461538</v>
      </c>
      <c r="H21" s="6">
        <v>29.379622641508998</v>
      </c>
      <c r="I21" s="6">
        <v>29.390384615384999</v>
      </c>
      <c r="J21" s="6">
        <v>29.415636363636001</v>
      </c>
      <c r="K21" s="6">
        <v>29.3736</v>
      </c>
      <c r="L21" s="6">
        <v>29.436111111111</v>
      </c>
      <c r="M21" s="6">
        <v>29.451964285713998</v>
      </c>
      <c r="N21" s="6">
        <v>29.451964285713998</v>
      </c>
      <c r="O21" s="6">
        <v>29.408490566038001</v>
      </c>
      <c r="P21" s="6">
        <v>29.409230769231002</v>
      </c>
      <c r="Q21" s="6">
        <v>29.389056603774002</v>
      </c>
      <c r="R21" s="6">
        <v>29.203921568626999</v>
      </c>
      <c r="S21" s="6">
        <v>29.157083333332999</v>
      </c>
      <c r="T21" s="6">
        <v>29.184999999999999</v>
      </c>
      <c r="U21" s="6">
        <v>29.206808510638002</v>
      </c>
      <c r="V21" s="6">
        <v>29.186458333333</v>
      </c>
      <c r="W21" s="6">
        <v>29.214400000000001</v>
      </c>
      <c r="X21" s="6">
        <v>29.233333333333</v>
      </c>
      <c r="Y21" s="6">
        <v>29.449215686275</v>
      </c>
      <c r="Z21" s="6">
        <v>29.457692307692</v>
      </c>
      <c r="AA21" s="6">
        <v>29.362708333333</v>
      </c>
      <c r="AB21" s="6">
        <v>29.377659574468002</v>
      </c>
      <c r="AC21" s="6">
        <v>29.377659574468002</v>
      </c>
      <c r="AD21" s="6">
        <v>29.3736</v>
      </c>
      <c r="AE21" s="6">
        <v>29.3736</v>
      </c>
      <c r="AF21" s="6">
        <v>29.394081632652998</v>
      </c>
      <c r="AG21" s="6">
        <v>29.368085106382999</v>
      </c>
      <c r="AH21" s="6">
        <v>29.323541666667001</v>
      </c>
      <c r="AI21" s="6">
        <v>29.37</v>
      </c>
      <c r="AJ21" s="6">
        <v>29.37</v>
      </c>
      <c r="AK21" s="6">
        <v>29.378518518519002</v>
      </c>
      <c r="AL21" s="6">
        <v>29.387090909091</v>
      </c>
      <c r="AM21" s="6">
        <v>29.443999999999999</v>
      </c>
      <c r="AN21" s="6">
        <v>29.451964285713998</v>
      </c>
      <c r="AO21" s="6">
        <v>29.464444444443998</v>
      </c>
      <c r="AP21" s="6">
        <v>29.443999999999999</v>
      </c>
      <c r="AQ21" s="6">
        <v>29.418867924528001</v>
      </c>
      <c r="AR21" s="6">
        <v>29.403529411765</v>
      </c>
      <c r="AS21" s="6">
        <v>29.403529411765</v>
      </c>
      <c r="AT21" s="6">
        <v>29.388571428571002</v>
      </c>
      <c r="AU21" s="6">
        <v>29.403529411765</v>
      </c>
      <c r="AV21" s="6">
        <v>29.403529411765</v>
      </c>
      <c r="AW21" s="6">
        <v>29.365306122448999</v>
      </c>
      <c r="AX21" s="6">
        <v>29.396000000000001</v>
      </c>
      <c r="AY21" s="6">
        <v>29.418867924528001</v>
      </c>
      <c r="AZ21" s="6">
        <v>29.451964285713998</v>
      </c>
      <c r="BA21" s="6">
        <v>29.456603773585002</v>
      </c>
      <c r="BB21" s="6">
        <v>29.436111111111</v>
      </c>
      <c r="BC21" s="6">
        <v>29.436111111111</v>
      </c>
      <c r="BD21" s="6">
        <v>29.436111111111</v>
      </c>
      <c r="BE21" s="6">
        <v>29.436111111111</v>
      </c>
      <c r="BF21" s="6">
        <v>29.436111111111</v>
      </c>
      <c r="BG21" s="6">
        <v>29.451964285713998</v>
      </c>
      <c r="BH21" s="6">
        <v>29.418867924528001</v>
      </c>
    </row>
    <row r="22" spans="1:60" x14ac:dyDescent="0.3">
      <c r="A22" s="1" t="s">
        <v>92</v>
      </c>
      <c r="B22" s="1" t="s">
        <v>162</v>
      </c>
      <c r="C22" s="5">
        <v>8001090379399</v>
      </c>
      <c r="D22" s="6">
        <v>35.31</v>
      </c>
      <c r="E22" s="6">
        <v>35.201739130435001</v>
      </c>
      <c r="F22" s="6">
        <v>34.370149253731</v>
      </c>
      <c r="G22" s="6">
        <v>33.396279069766997</v>
      </c>
      <c r="H22" s="6">
        <v>33.396279069766997</v>
      </c>
      <c r="I22" s="6">
        <v>33.399250000000002</v>
      </c>
      <c r="J22" s="6">
        <v>33.389574468085002</v>
      </c>
      <c r="K22" s="6">
        <v>34.946279069767002</v>
      </c>
      <c r="L22" s="6">
        <v>34.895121951219998</v>
      </c>
      <c r="M22" s="6">
        <v>34.5</v>
      </c>
      <c r="N22" s="6">
        <v>33.33</v>
      </c>
      <c r="O22" s="6">
        <v>33.33</v>
      </c>
      <c r="P22" s="6">
        <v>33.33</v>
      </c>
      <c r="Q22" s="6">
        <v>33.33</v>
      </c>
      <c r="R22" s="6">
        <v>35.169090909090997</v>
      </c>
      <c r="S22" s="6">
        <v>35.173111111110998</v>
      </c>
      <c r="T22" s="6">
        <v>34.422537313432997</v>
      </c>
      <c r="U22" s="6">
        <v>33.33</v>
      </c>
      <c r="V22" s="6">
        <v>33.33</v>
      </c>
      <c r="W22" s="6">
        <v>33.33</v>
      </c>
      <c r="X22" s="6">
        <v>33.33</v>
      </c>
      <c r="Y22" s="6">
        <v>35.209787234042999</v>
      </c>
      <c r="Z22" s="6">
        <v>35.119534883721002</v>
      </c>
      <c r="AA22" s="6">
        <v>35.042894736842001</v>
      </c>
      <c r="AB22" s="6">
        <v>35.130975609756</v>
      </c>
      <c r="AC22" s="6">
        <v>35.092500000000001</v>
      </c>
      <c r="AD22" s="6">
        <v>35.132093023255997</v>
      </c>
      <c r="AE22" s="6">
        <v>34.254242424242001</v>
      </c>
      <c r="AF22" s="6">
        <v>33.33</v>
      </c>
      <c r="AG22" s="6">
        <v>33.33</v>
      </c>
      <c r="AH22" s="6">
        <v>35.083846153845997</v>
      </c>
      <c r="AI22" s="6">
        <v>35.213571428571001</v>
      </c>
      <c r="AJ22" s="6">
        <v>35.05170212766</v>
      </c>
      <c r="AK22" s="6">
        <v>35.115681818181997</v>
      </c>
      <c r="AL22" s="6">
        <v>35.150212765957001</v>
      </c>
      <c r="AM22" s="6">
        <v>33.33</v>
      </c>
      <c r="AN22" s="6">
        <v>33.33</v>
      </c>
      <c r="AO22" s="6">
        <v>33.33</v>
      </c>
      <c r="AP22" s="6">
        <v>33.33</v>
      </c>
      <c r="AQ22" s="6">
        <v>33.33</v>
      </c>
      <c r="AR22" s="6">
        <v>33.33</v>
      </c>
      <c r="AS22" s="6">
        <v>33.33</v>
      </c>
      <c r="AT22" s="6">
        <v>35.137872340426</v>
      </c>
      <c r="AU22" s="6">
        <v>35.076000000000001</v>
      </c>
      <c r="AV22" s="6">
        <v>34.285970149253998</v>
      </c>
      <c r="AW22" s="6">
        <v>33.33</v>
      </c>
      <c r="AX22" s="6">
        <v>33.33</v>
      </c>
      <c r="AY22" s="6">
        <v>33.33</v>
      </c>
      <c r="AZ22" s="6">
        <v>33.33</v>
      </c>
      <c r="BA22" s="6">
        <v>36.220999999999997</v>
      </c>
      <c r="BB22" s="6">
        <v>36.28</v>
      </c>
      <c r="BC22" s="6">
        <v>33.967313432836001</v>
      </c>
      <c r="BD22" s="6">
        <v>33.488035714285999</v>
      </c>
      <c r="BE22" s="6">
        <v>33.526666666666998</v>
      </c>
      <c r="BF22" s="6">
        <v>33.529322033897998</v>
      </c>
      <c r="BG22" s="6">
        <v>33.526666666666998</v>
      </c>
      <c r="BH22" s="6">
        <v>33.547777777778002</v>
      </c>
    </row>
    <row r="23" spans="1:60" x14ac:dyDescent="0.3">
      <c r="A23" s="1" t="s">
        <v>92</v>
      </c>
      <c r="B23" s="1" t="s">
        <v>163</v>
      </c>
      <c r="C23" s="5">
        <v>7290017088082</v>
      </c>
      <c r="D23" s="6">
        <v>29.4175</v>
      </c>
      <c r="E23" s="6">
        <v>26.67</v>
      </c>
      <c r="F23" s="6">
        <v>30.725454545455001</v>
      </c>
      <c r="G23" s="6">
        <v>28.508039215686001</v>
      </c>
      <c r="H23" s="6">
        <v>28.514897959184001</v>
      </c>
      <c r="I23" s="6">
        <v>28.515714285714001</v>
      </c>
      <c r="J23" s="6">
        <v>28.512599999999999</v>
      </c>
      <c r="K23" s="6">
        <v>29.956567164178999</v>
      </c>
      <c r="L23" s="6">
        <v>26.8858</v>
      </c>
      <c r="M23" s="6">
        <v>30.702388059701001</v>
      </c>
      <c r="N23" s="6">
        <v>28.509607843137001</v>
      </c>
      <c r="O23" s="6">
        <v>28.520624999999999</v>
      </c>
      <c r="P23" s="6">
        <v>28.511800000000001</v>
      </c>
      <c r="Q23" s="6">
        <v>28.511800000000001</v>
      </c>
      <c r="R23" s="6">
        <v>29.902352941176002</v>
      </c>
      <c r="S23" s="6">
        <v>26.67</v>
      </c>
      <c r="T23" s="6">
        <v>30.694776119402999</v>
      </c>
      <c r="U23" s="6">
        <v>28.33</v>
      </c>
      <c r="V23" s="6">
        <v>28.503653846153998</v>
      </c>
      <c r="W23" s="6">
        <v>28.507254901961002</v>
      </c>
      <c r="X23" s="6">
        <v>28.503653846153998</v>
      </c>
      <c r="Y23" s="6">
        <v>29.455970149254</v>
      </c>
      <c r="Z23" s="6">
        <v>26.887959183673001</v>
      </c>
      <c r="AA23" s="6">
        <v>26.892708333333001</v>
      </c>
      <c r="AB23" s="6">
        <v>26.67</v>
      </c>
      <c r="AC23" s="6">
        <v>26.891874999999999</v>
      </c>
      <c r="AD23" s="6">
        <v>26.895744680850999</v>
      </c>
      <c r="AE23" s="6">
        <v>32.336865671642002</v>
      </c>
      <c r="AF23" s="6">
        <v>30.8034</v>
      </c>
      <c r="AG23" s="6">
        <v>30.7544</v>
      </c>
      <c r="AH23" s="6">
        <v>30.555671641791001</v>
      </c>
      <c r="AI23" s="6">
        <v>28.33</v>
      </c>
      <c r="AJ23" s="6">
        <v>28.33</v>
      </c>
      <c r="AK23" s="6">
        <v>28.33</v>
      </c>
      <c r="AL23" s="6">
        <v>37.192745098038998</v>
      </c>
      <c r="AM23" s="6">
        <v>30.801372549020002</v>
      </c>
      <c r="AN23" s="6">
        <v>30.799423076922999</v>
      </c>
      <c r="AO23" s="6">
        <v>30.67</v>
      </c>
      <c r="AP23" s="6">
        <v>30.67</v>
      </c>
      <c r="AQ23" s="6">
        <v>30.67</v>
      </c>
      <c r="AR23" s="6">
        <v>30.67</v>
      </c>
      <c r="AS23" s="6">
        <v>30.67</v>
      </c>
      <c r="AT23" s="6">
        <v>30.275373134327999</v>
      </c>
      <c r="AU23" s="6">
        <v>26.67</v>
      </c>
      <c r="AV23" s="6">
        <v>32.336865671642002</v>
      </c>
      <c r="AW23" s="6">
        <v>30.799423076922999</v>
      </c>
      <c r="AX23" s="6">
        <v>30.800192307692001</v>
      </c>
      <c r="AY23" s="6">
        <v>30.804200000000002</v>
      </c>
      <c r="AZ23" s="6">
        <v>30.799423076922999</v>
      </c>
      <c r="BA23" s="6">
        <v>26.883400000000002</v>
      </c>
      <c r="BB23" s="6">
        <v>26.8842</v>
      </c>
      <c r="BC23" s="6">
        <v>30.792545454544999</v>
      </c>
      <c r="BD23" s="6">
        <v>30.911785714286001</v>
      </c>
      <c r="BE23" s="6">
        <v>30.915090909090999</v>
      </c>
      <c r="BF23" s="6">
        <v>30.915090909090999</v>
      </c>
      <c r="BG23" s="6">
        <v>31.027368421053001</v>
      </c>
      <c r="BH23" s="6">
        <v>31.037636363636</v>
      </c>
    </row>
    <row r="24" spans="1:60" x14ac:dyDescent="0.3">
      <c r="A24" s="1" t="s">
        <v>92</v>
      </c>
      <c r="B24" s="1" t="s">
        <v>164</v>
      </c>
      <c r="C24" s="5">
        <v>8712400802512</v>
      </c>
      <c r="D24" s="6">
        <v>61.601470588235003</v>
      </c>
      <c r="E24" s="6">
        <v>59.66</v>
      </c>
      <c r="F24" s="6">
        <v>67.800655737705</v>
      </c>
      <c r="G24" s="6">
        <v>67.719672131148002</v>
      </c>
      <c r="H24" s="6">
        <v>67.683333333332996</v>
      </c>
      <c r="I24" s="6">
        <v>67.683333333332996</v>
      </c>
      <c r="J24" s="6">
        <v>67.719672131148002</v>
      </c>
      <c r="K24" s="6">
        <v>61.165882352940997</v>
      </c>
      <c r="L24" s="6">
        <v>59.826724137931002</v>
      </c>
      <c r="M24" s="6">
        <v>67.606896551724006</v>
      </c>
      <c r="N24" s="6">
        <v>67.566666666667004</v>
      </c>
      <c r="O24" s="6">
        <v>67.571636363636003</v>
      </c>
      <c r="P24" s="6">
        <v>67.571636363636003</v>
      </c>
      <c r="Q24" s="6">
        <v>67.653333333332995</v>
      </c>
      <c r="R24" s="6">
        <v>61.450588235293999</v>
      </c>
      <c r="S24" s="6">
        <v>59.908421052632001</v>
      </c>
      <c r="T24" s="6">
        <v>68.000175438596997</v>
      </c>
      <c r="U24" s="6">
        <v>67.894629629630003</v>
      </c>
      <c r="V24" s="6">
        <v>68.113090909091</v>
      </c>
      <c r="W24" s="6">
        <v>68.010000000000005</v>
      </c>
      <c r="X24" s="6">
        <v>68.045660377358004</v>
      </c>
      <c r="Y24" s="6">
        <v>62.364179104477998</v>
      </c>
      <c r="Z24" s="6">
        <v>60</v>
      </c>
      <c r="AA24" s="6">
        <v>60</v>
      </c>
      <c r="AB24" s="6">
        <v>59.8</v>
      </c>
      <c r="AC24" s="6">
        <v>59.81</v>
      </c>
      <c r="AD24" s="6">
        <v>59.81</v>
      </c>
      <c r="AE24" s="6">
        <v>69.538181818181997</v>
      </c>
      <c r="AF24" s="6">
        <v>69.524528301887003</v>
      </c>
      <c r="AG24" s="6">
        <v>69.524528301887003</v>
      </c>
      <c r="AH24" s="6">
        <v>62.362686567163998</v>
      </c>
      <c r="AI24" s="6">
        <v>59.81</v>
      </c>
      <c r="AJ24" s="6">
        <v>59.82</v>
      </c>
      <c r="AK24" s="6">
        <v>59.82</v>
      </c>
      <c r="AL24" s="6">
        <v>69.550877192982</v>
      </c>
      <c r="AM24" s="6">
        <v>69.550877192982</v>
      </c>
      <c r="AN24" s="6">
        <v>69.900000000000006</v>
      </c>
      <c r="AO24" s="6">
        <v>69.900000000000006</v>
      </c>
      <c r="AP24" s="6">
        <v>69.900000000000006</v>
      </c>
      <c r="AQ24" s="6">
        <v>69.509803921569002</v>
      </c>
      <c r="AR24" s="6">
        <v>69.531481481480995</v>
      </c>
      <c r="AS24" s="6">
        <v>69.544642857143003</v>
      </c>
      <c r="AT24" s="6">
        <v>61.625373134328001</v>
      </c>
      <c r="AU24" s="6">
        <v>59.82</v>
      </c>
      <c r="AV24" s="6">
        <v>69.538181818181997</v>
      </c>
      <c r="AW24" s="6">
        <v>69.550877192982</v>
      </c>
      <c r="AX24" s="6">
        <v>69.538181818181997</v>
      </c>
      <c r="AY24" s="6">
        <v>69.538181818181997</v>
      </c>
      <c r="AZ24" s="6">
        <v>69.556896551723995</v>
      </c>
      <c r="BA24" s="6">
        <v>60.173684210525998</v>
      </c>
      <c r="BB24" s="6">
        <v>59.83</v>
      </c>
      <c r="BC24" s="6">
        <v>69.568333333333001</v>
      </c>
      <c r="BD24" s="6">
        <v>69.579032258064998</v>
      </c>
      <c r="BE24" s="6">
        <v>69.579032258064998</v>
      </c>
      <c r="BF24" s="6">
        <v>69.584126984126996</v>
      </c>
      <c r="BG24" s="6">
        <v>69.584126984126996</v>
      </c>
      <c r="BH24" s="6">
        <v>69.573770491803003</v>
      </c>
    </row>
    <row r="25" spans="1:60" x14ac:dyDescent="0.3">
      <c r="A25" s="1" t="s">
        <v>92</v>
      </c>
      <c r="B25" s="1" t="s">
        <v>165</v>
      </c>
      <c r="C25" s="5">
        <v>7290013083678</v>
      </c>
      <c r="D25" s="6">
        <v>57.419104477612002</v>
      </c>
      <c r="E25" s="6">
        <v>50</v>
      </c>
      <c r="F25" s="6">
        <v>59.191111111110999</v>
      </c>
      <c r="G25" s="6">
        <v>55.272272727272998</v>
      </c>
      <c r="H25" s="6">
        <v>55.280454545455001</v>
      </c>
      <c r="I25" s="6">
        <v>55.266086956522003</v>
      </c>
      <c r="J25" s="6">
        <v>55.266086956522003</v>
      </c>
      <c r="K25" s="6">
        <v>57.936716417909999</v>
      </c>
      <c r="L25" s="6">
        <v>50.587368421053</v>
      </c>
      <c r="M25" s="6">
        <v>59.797611940298999</v>
      </c>
      <c r="N25" s="6">
        <v>55.349444444444003</v>
      </c>
      <c r="O25" s="6">
        <v>55.349444444444003</v>
      </c>
      <c r="P25" s="6">
        <v>55.349444444444003</v>
      </c>
      <c r="Q25" s="6">
        <v>55.338421052632</v>
      </c>
      <c r="R25" s="6">
        <v>58.477941176470999</v>
      </c>
      <c r="S25" s="6">
        <v>50.576315789474002</v>
      </c>
      <c r="T25" s="6">
        <v>59.656716417909998</v>
      </c>
      <c r="U25" s="6">
        <v>55</v>
      </c>
      <c r="V25" s="6">
        <v>55</v>
      </c>
      <c r="W25" s="6">
        <v>55</v>
      </c>
      <c r="X25" s="6">
        <v>55</v>
      </c>
      <c r="Y25" s="6">
        <v>58.410447761194</v>
      </c>
      <c r="Z25" s="6">
        <v>50</v>
      </c>
      <c r="AA25" s="6">
        <v>50</v>
      </c>
      <c r="AB25" s="6">
        <v>50</v>
      </c>
      <c r="AC25" s="6">
        <v>50</v>
      </c>
      <c r="AD25" s="6">
        <v>50</v>
      </c>
      <c r="AE25" s="6">
        <v>60.238805970149002</v>
      </c>
      <c r="AF25" s="6">
        <v>55</v>
      </c>
      <c r="AG25" s="6">
        <v>55</v>
      </c>
      <c r="AH25" s="6">
        <v>59.774545454544999</v>
      </c>
      <c r="AI25" s="6">
        <v>50</v>
      </c>
      <c r="AJ25" s="6">
        <v>50</v>
      </c>
      <c r="AK25" s="6">
        <v>50</v>
      </c>
      <c r="AL25" s="6">
        <v>60.57</v>
      </c>
      <c r="AM25" s="6">
        <v>55</v>
      </c>
      <c r="AN25" s="6">
        <v>55.274999999999999</v>
      </c>
      <c r="AO25" s="6">
        <v>55</v>
      </c>
      <c r="AP25" s="6">
        <v>55</v>
      </c>
      <c r="AQ25" s="6">
        <v>55</v>
      </c>
      <c r="AR25" s="6">
        <v>55</v>
      </c>
      <c r="AS25" s="6">
        <v>55</v>
      </c>
      <c r="AT25" s="6">
        <v>57.723880597014997</v>
      </c>
      <c r="AU25" s="6">
        <v>50</v>
      </c>
      <c r="AV25" s="6">
        <v>59.462686567163999</v>
      </c>
      <c r="AW25" s="6">
        <v>55</v>
      </c>
      <c r="AX25" s="6">
        <v>55</v>
      </c>
      <c r="AY25" s="6">
        <v>55</v>
      </c>
      <c r="AZ25" s="6">
        <v>55</v>
      </c>
      <c r="BA25" s="6">
        <v>55</v>
      </c>
      <c r="BB25" s="6">
        <v>55</v>
      </c>
      <c r="BC25" s="6">
        <v>55</v>
      </c>
      <c r="BD25" s="6">
        <v>55</v>
      </c>
      <c r="BE25" s="6">
        <v>55</v>
      </c>
      <c r="BF25" s="6">
        <v>55</v>
      </c>
      <c r="BG25" s="6">
        <v>55</v>
      </c>
      <c r="BH25" s="6">
        <v>55</v>
      </c>
    </row>
    <row r="26" spans="1:60" x14ac:dyDescent="0.3">
      <c r="A26" s="1" t="s">
        <v>92</v>
      </c>
      <c r="B26" s="1" t="s">
        <v>166</v>
      </c>
      <c r="C26" s="5">
        <v>5391523058087</v>
      </c>
      <c r="D26" s="6">
        <v>64.043283582089998</v>
      </c>
      <c r="E26" s="6">
        <v>60</v>
      </c>
      <c r="F26" s="6">
        <v>65.94</v>
      </c>
      <c r="G26" s="6">
        <v>65.7</v>
      </c>
      <c r="H26" s="6">
        <v>65.7</v>
      </c>
      <c r="I26" s="6">
        <v>65.75</v>
      </c>
      <c r="J26" s="6">
        <v>65.760000000000005</v>
      </c>
      <c r="K26" s="6">
        <v>63.465671641790998</v>
      </c>
      <c r="L26" s="6">
        <v>60.180624999999999</v>
      </c>
      <c r="M26" s="6">
        <v>66.040000000000006</v>
      </c>
      <c r="N26" s="6">
        <v>65.900000000000006</v>
      </c>
      <c r="O26" s="6">
        <v>62.493749999999999</v>
      </c>
      <c r="P26" s="6">
        <v>62.332941176471003</v>
      </c>
      <c r="Q26" s="6">
        <v>61.979459459459001</v>
      </c>
      <c r="R26" s="6">
        <v>62.426323529412002</v>
      </c>
      <c r="S26" s="6">
        <v>58.107352941176003</v>
      </c>
      <c r="T26" s="6">
        <v>61.605454545454997</v>
      </c>
      <c r="U26" s="6">
        <v>61.84</v>
      </c>
      <c r="V26" s="6">
        <v>61.581249999999997</v>
      </c>
      <c r="W26" s="6">
        <v>61.369696969697003</v>
      </c>
      <c r="X26" s="6">
        <v>61.392222222222003</v>
      </c>
      <c r="Y26" s="6">
        <v>61.790895522387999</v>
      </c>
      <c r="Z26" s="6">
        <v>56.37</v>
      </c>
      <c r="AA26" s="6">
        <v>56.36</v>
      </c>
      <c r="AB26" s="6">
        <v>56.47</v>
      </c>
      <c r="AC26" s="6">
        <v>60.681481481481001</v>
      </c>
      <c r="AD26" s="6">
        <v>57.5</v>
      </c>
      <c r="AE26" s="6">
        <v>61.752499999999998</v>
      </c>
      <c r="AF26" s="6">
        <v>65.52</v>
      </c>
      <c r="AG26" s="6">
        <v>65.55</v>
      </c>
      <c r="AH26" s="6">
        <v>61.745970149253999</v>
      </c>
      <c r="AI26" s="6">
        <v>57.5</v>
      </c>
      <c r="AJ26" s="6">
        <v>57.5</v>
      </c>
      <c r="AK26" s="6">
        <v>57.5</v>
      </c>
      <c r="AL26" s="6">
        <v>66.069999999999993</v>
      </c>
      <c r="AM26" s="6">
        <v>66.069999999999993</v>
      </c>
      <c r="AN26" s="6">
        <v>66.11</v>
      </c>
      <c r="AO26" s="6">
        <v>66.06</v>
      </c>
      <c r="AP26" s="6">
        <v>65.97</v>
      </c>
      <c r="AQ26" s="6">
        <v>65.84</v>
      </c>
      <c r="AR26" s="6">
        <v>65.73</v>
      </c>
      <c r="AS26" s="6">
        <v>65.87</v>
      </c>
      <c r="AT26" s="6">
        <v>63.910298507462997</v>
      </c>
      <c r="AU26" s="6">
        <v>60</v>
      </c>
      <c r="AV26" s="6">
        <v>65.849999999999994</v>
      </c>
      <c r="AW26" s="6">
        <v>66</v>
      </c>
      <c r="AX26" s="6">
        <v>65.95</v>
      </c>
      <c r="AY26" s="6">
        <v>65.680000000000007</v>
      </c>
      <c r="AZ26" s="6">
        <v>65.72</v>
      </c>
      <c r="BA26" s="6">
        <v>60.155675675676001</v>
      </c>
      <c r="BB26" s="6">
        <v>59.8</v>
      </c>
      <c r="BC26" s="6">
        <v>65.768000000000001</v>
      </c>
      <c r="BD26" s="6">
        <v>65.861724137931006</v>
      </c>
      <c r="BE26" s="6">
        <v>65.861724137931006</v>
      </c>
      <c r="BF26" s="6">
        <v>65.861724137931006</v>
      </c>
      <c r="BG26" s="6">
        <v>65.861724137931006</v>
      </c>
      <c r="BH26" s="6">
        <v>66.11</v>
      </c>
    </row>
    <row r="27" spans="1:60" x14ac:dyDescent="0.3">
      <c r="A27" s="1" t="s">
        <v>92</v>
      </c>
      <c r="B27" s="1" t="s">
        <v>167</v>
      </c>
      <c r="C27" s="5">
        <v>8712400802499</v>
      </c>
      <c r="D27" s="6">
        <v>63.562941176471</v>
      </c>
      <c r="E27" s="6">
        <v>59.65</v>
      </c>
      <c r="F27" s="6">
        <v>68.063529411765003</v>
      </c>
      <c r="G27" s="6">
        <v>67.435000000000002</v>
      </c>
      <c r="H27" s="6">
        <v>67.536666666667003</v>
      </c>
      <c r="I27" s="6">
        <v>67.327826086957003</v>
      </c>
      <c r="J27" s="6">
        <v>67.435000000000002</v>
      </c>
      <c r="K27" s="6">
        <v>63.244626865671997</v>
      </c>
      <c r="L27" s="6">
        <v>59.75</v>
      </c>
      <c r="M27" s="6">
        <v>68.331702127659995</v>
      </c>
      <c r="N27" s="6">
        <v>67.790000000000006</v>
      </c>
      <c r="O27" s="6">
        <v>67.930666666666994</v>
      </c>
      <c r="P27" s="6">
        <v>67.885909090908996</v>
      </c>
      <c r="Q27" s="6">
        <v>67.973478260869996</v>
      </c>
      <c r="R27" s="6">
        <v>63.639705882352999</v>
      </c>
      <c r="S27" s="6">
        <v>60.118571428571002</v>
      </c>
      <c r="T27" s="6">
        <v>68.644680851063995</v>
      </c>
      <c r="U27" s="6">
        <v>68.124722222222005</v>
      </c>
      <c r="V27" s="6">
        <v>68.302250000000001</v>
      </c>
      <c r="W27" s="6">
        <v>68.341219512194996</v>
      </c>
      <c r="X27" s="6">
        <v>67.905714285713998</v>
      </c>
      <c r="Y27" s="6">
        <v>64.283731343284003</v>
      </c>
      <c r="Z27" s="6">
        <v>59.75</v>
      </c>
      <c r="AA27" s="6">
        <v>59.76</v>
      </c>
      <c r="AB27" s="6">
        <v>59.75</v>
      </c>
      <c r="AC27" s="6">
        <v>59.77</v>
      </c>
      <c r="AD27" s="6">
        <v>59.77</v>
      </c>
      <c r="AE27" s="6">
        <v>69.476595744681006</v>
      </c>
      <c r="AF27" s="6">
        <v>69.426190476190001</v>
      </c>
      <c r="AG27" s="6">
        <v>69.389743589744</v>
      </c>
      <c r="AH27" s="6">
        <v>63.694029850745999</v>
      </c>
      <c r="AI27" s="6">
        <v>60</v>
      </c>
      <c r="AJ27" s="6">
        <v>60</v>
      </c>
      <c r="AK27" s="6">
        <v>59.79</v>
      </c>
      <c r="AL27" s="6">
        <v>69.501999999999995</v>
      </c>
      <c r="AM27" s="6">
        <v>69.501999999999995</v>
      </c>
      <c r="AN27" s="6">
        <v>69.467391304347998</v>
      </c>
      <c r="AO27" s="6">
        <v>69.414634146341001</v>
      </c>
      <c r="AP27" s="6">
        <v>69.447727272726993</v>
      </c>
      <c r="AQ27" s="6">
        <v>69.447727272726993</v>
      </c>
      <c r="AR27" s="6">
        <v>69.426190476190001</v>
      </c>
      <c r="AS27" s="6">
        <v>69.457777777778006</v>
      </c>
      <c r="AT27" s="6">
        <v>63.694925373133998</v>
      </c>
      <c r="AU27" s="6">
        <v>59.78</v>
      </c>
      <c r="AV27" s="6">
        <v>69.485416666667007</v>
      </c>
      <c r="AW27" s="6">
        <v>69.485416666667007</v>
      </c>
      <c r="AX27" s="6">
        <v>69.501999999999995</v>
      </c>
      <c r="AY27" s="6">
        <v>69.493877551020006</v>
      </c>
      <c r="AZ27" s="6">
        <v>69.501999999999995</v>
      </c>
      <c r="BA27" s="6">
        <v>59.996326530612002</v>
      </c>
      <c r="BB27" s="6">
        <v>59.82</v>
      </c>
      <c r="BC27" s="6">
        <v>69.562711864407007</v>
      </c>
      <c r="BD27" s="6">
        <v>69.568333333333001</v>
      </c>
      <c r="BE27" s="6">
        <v>69.568333333333001</v>
      </c>
      <c r="BF27" s="6">
        <v>69.568333333333001</v>
      </c>
      <c r="BG27" s="6">
        <v>69.568333333333001</v>
      </c>
      <c r="BH27" s="6">
        <v>69.538181818181997</v>
      </c>
    </row>
    <row r="28" spans="1:60" x14ac:dyDescent="0.3">
      <c r="A28" s="1" t="s">
        <v>92</v>
      </c>
      <c r="B28" s="1" t="s">
        <v>168</v>
      </c>
      <c r="C28" s="5">
        <v>7290012823602</v>
      </c>
      <c r="D28" s="6">
        <v>31.97</v>
      </c>
      <c r="E28" s="6">
        <v>31.76</v>
      </c>
      <c r="F28" s="6">
        <v>31.9</v>
      </c>
      <c r="G28" s="6">
        <v>31.9</v>
      </c>
      <c r="H28" s="6">
        <v>31.9</v>
      </c>
      <c r="I28" s="6">
        <v>31.76</v>
      </c>
      <c r="J28" s="6">
        <v>31.76</v>
      </c>
      <c r="K28" s="6">
        <v>31.88</v>
      </c>
      <c r="L28" s="6">
        <v>31.88</v>
      </c>
      <c r="M28" s="6">
        <v>32.090000000000003</v>
      </c>
      <c r="N28" s="6">
        <v>32.090000000000003</v>
      </c>
      <c r="O28" s="6">
        <v>32.090000000000003</v>
      </c>
      <c r="P28" s="6">
        <v>32.090000000000003</v>
      </c>
      <c r="Q28" s="6">
        <v>32.090000000000003</v>
      </c>
      <c r="R28" s="6">
        <v>26.05</v>
      </c>
      <c r="S28" s="6">
        <v>26.05</v>
      </c>
      <c r="T28" s="6">
        <v>26.05</v>
      </c>
      <c r="U28" s="6">
        <v>26.05</v>
      </c>
      <c r="V28" s="6">
        <v>26.05</v>
      </c>
      <c r="W28" s="6">
        <v>26.05</v>
      </c>
      <c r="X28" s="6">
        <v>26.05</v>
      </c>
      <c r="Y28" s="6">
        <v>26.05</v>
      </c>
      <c r="Z28" s="6">
        <v>26.05</v>
      </c>
      <c r="AA28" s="6">
        <v>26.07</v>
      </c>
      <c r="AB28" s="6">
        <v>26.05</v>
      </c>
      <c r="AC28" s="6">
        <v>26.07</v>
      </c>
      <c r="AD28" s="6">
        <v>26.07</v>
      </c>
      <c r="AE28" s="6">
        <v>32.330447761194002</v>
      </c>
      <c r="AF28" s="6">
        <v>32.25</v>
      </c>
      <c r="AG28" s="6">
        <v>32.25</v>
      </c>
      <c r="AH28" s="6">
        <v>32.25</v>
      </c>
      <c r="AI28" s="6">
        <v>32.25</v>
      </c>
      <c r="AJ28" s="6">
        <v>32.24</v>
      </c>
      <c r="AK28" s="6">
        <v>32.24</v>
      </c>
      <c r="AL28" s="6">
        <v>32.24</v>
      </c>
      <c r="AM28" s="6">
        <v>32.24</v>
      </c>
      <c r="AN28" s="6">
        <v>32.24</v>
      </c>
      <c r="AO28" s="6">
        <v>32.25</v>
      </c>
      <c r="AP28" s="6">
        <v>32.21</v>
      </c>
      <c r="AQ28" s="6">
        <v>32.21</v>
      </c>
      <c r="AR28" s="6">
        <v>32.200000000000003</v>
      </c>
      <c r="AS28" s="6">
        <v>32.200000000000003</v>
      </c>
      <c r="AT28" s="6">
        <v>32.200000000000003</v>
      </c>
      <c r="AU28" s="6">
        <v>32.24</v>
      </c>
      <c r="AV28" s="6">
        <v>32.24</v>
      </c>
      <c r="AW28" s="6">
        <v>32.229999999999997</v>
      </c>
      <c r="AX28" s="6">
        <v>32.229999999999997</v>
      </c>
      <c r="AY28" s="6">
        <v>32.229999999999997</v>
      </c>
      <c r="AZ28" s="6">
        <v>32.229999999999997</v>
      </c>
      <c r="BA28" s="6">
        <v>32.229999999999997</v>
      </c>
      <c r="BB28" s="6">
        <v>32.229999999999997</v>
      </c>
      <c r="BC28" s="6">
        <v>32.229999999999997</v>
      </c>
      <c r="BD28" s="6">
        <v>32.229999999999997</v>
      </c>
      <c r="BE28" s="6">
        <v>32.229999999999997</v>
      </c>
      <c r="BF28" s="6">
        <v>32.229999999999997</v>
      </c>
      <c r="BG28" s="6">
        <v>32.229999999999997</v>
      </c>
      <c r="BH28" s="6">
        <v>32.24</v>
      </c>
    </row>
    <row r="29" spans="1:60" x14ac:dyDescent="0.3">
      <c r="A29" s="1" t="s">
        <v>92</v>
      </c>
      <c r="B29" s="1" t="s">
        <v>170</v>
      </c>
      <c r="C29" s="5">
        <v>7290000187921</v>
      </c>
      <c r="D29" s="6">
        <v>40.229999999999997</v>
      </c>
      <c r="E29" s="6">
        <v>40.229999999999997</v>
      </c>
      <c r="F29" s="6">
        <v>40.229999999999997</v>
      </c>
      <c r="G29" s="6">
        <v>40.4</v>
      </c>
      <c r="H29" s="6">
        <v>40.4</v>
      </c>
      <c r="I29" s="6">
        <v>40.4</v>
      </c>
      <c r="J29" s="6">
        <v>40.4</v>
      </c>
      <c r="K29" s="6">
        <v>40.4</v>
      </c>
      <c r="L29" s="6">
        <v>39.9</v>
      </c>
      <c r="M29" s="6">
        <v>40.4</v>
      </c>
      <c r="N29" s="6">
        <v>40.4</v>
      </c>
      <c r="O29" s="6">
        <v>40.4</v>
      </c>
      <c r="P29" s="6">
        <v>40.229999999999997</v>
      </c>
      <c r="Q29" s="6">
        <v>40.229999999999997</v>
      </c>
      <c r="R29" s="6">
        <v>40.229999999999997</v>
      </c>
      <c r="S29" s="6">
        <v>40.229999999999997</v>
      </c>
      <c r="T29" s="6">
        <v>40.229999999999997</v>
      </c>
      <c r="U29" s="6">
        <v>40.4</v>
      </c>
      <c r="V29" s="6">
        <v>40.57</v>
      </c>
      <c r="W29" s="6">
        <v>40.57</v>
      </c>
      <c r="X29" s="6">
        <v>40.65</v>
      </c>
      <c r="Y29" s="6">
        <v>40.65</v>
      </c>
      <c r="Z29" s="6">
        <v>40.9</v>
      </c>
      <c r="AA29" s="6">
        <v>40.9</v>
      </c>
      <c r="AB29" s="6">
        <v>40.9</v>
      </c>
      <c r="AC29" s="6">
        <v>40.4</v>
      </c>
      <c r="AD29" s="6">
        <v>40.4</v>
      </c>
      <c r="AE29" s="6">
        <v>40.4</v>
      </c>
      <c r="AF29" s="6">
        <v>40.4</v>
      </c>
      <c r="AG29" s="6">
        <v>40.229999999999997</v>
      </c>
      <c r="AH29" s="6">
        <v>40.229999999999997</v>
      </c>
      <c r="AI29" s="6">
        <v>40.229999999999997</v>
      </c>
      <c r="AJ29" s="6">
        <v>39.9</v>
      </c>
      <c r="AK29" s="6">
        <v>39.9</v>
      </c>
      <c r="AL29" s="6">
        <v>40.4</v>
      </c>
      <c r="AM29" s="6">
        <v>40.4</v>
      </c>
      <c r="AN29" s="6">
        <v>40.229999999999997</v>
      </c>
      <c r="AO29" s="6">
        <v>40.229999999999997</v>
      </c>
      <c r="AP29" s="6">
        <v>40.229999999999997</v>
      </c>
      <c r="AQ29" s="6">
        <v>40.15</v>
      </c>
      <c r="AR29" s="6">
        <v>39.9</v>
      </c>
      <c r="AS29" s="6">
        <v>39.9</v>
      </c>
      <c r="AT29" s="6">
        <v>39.9</v>
      </c>
      <c r="AU29" s="6">
        <v>40.229999999999997</v>
      </c>
      <c r="AV29" s="6">
        <v>40.229999999999997</v>
      </c>
      <c r="AW29" s="6">
        <v>40.4</v>
      </c>
      <c r="AX29" s="6">
        <v>40.4</v>
      </c>
      <c r="AY29" s="6">
        <v>40.4</v>
      </c>
      <c r="AZ29" s="6">
        <v>40.4</v>
      </c>
      <c r="BA29" s="6">
        <v>39.9</v>
      </c>
      <c r="BB29" s="6">
        <v>40.4</v>
      </c>
      <c r="BC29" s="6">
        <v>40.4</v>
      </c>
      <c r="BD29" s="6">
        <v>40.4</v>
      </c>
      <c r="BE29" s="6">
        <v>40.4</v>
      </c>
      <c r="BF29" s="6">
        <v>40.4</v>
      </c>
      <c r="BG29" s="6">
        <v>40.4</v>
      </c>
      <c r="BH29" s="6">
        <v>40.4</v>
      </c>
    </row>
    <row r="30" spans="1:60" x14ac:dyDescent="0.3">
      <c r="A30" s="1" t="s">
        <v>92</v>
      </c>
      <c r="B30" s="1" t="s">
        <v>169</v>
      </c>
      <c r="C30" s="5">
        <v>7290000262031</v>
      </c>
      <c r="D30" s="6"/>
      <c r="E30" s="6">
        <v>32.9</v>
      </c>
      <c r="F30" s="6">
        <v>32.9</v>
      </c>
      <c r="G30" s="6">
        <v>28.6</v>
      </c>
      <c r="H30" s="6">
        <v>28.6</v>
      </c>
      <c r="I30" s="6">
        <v>29.741666666667001</v>
      </c>
      <c r="J30" s="6">
        <v>29.741666666667001</v>
      </c>
      <c r="K30" s="6">
        <v>29.13</v>
      </c>
      <c r="L30" s="6">
        <v>28.225000000000001</v>
      </c>
      <c r="M30" s="6">
        <v>31.9</v>
      </c>
      <c r="N30" s="6">
        <v>31.9</v>
      </c>
      <c r="O30" s="6"/>
      <c r="P30" s="6"/>
      <c r="Q30" s="6"/>
      <c r="R30" s="6"/>
      <c r="S30" s="6"/>
      <c r="T30" s="6"/>
      <c r="U30" s="6"/>
      <c r="V30" s="6"/>
      <c r="W30" s="6">
        <v>32.9</v>
      </c>
      <c r="X30" s="6">
        <v>32.9</v>
      </c>
      <c r="Y30" s="6">
        <v>32.9</v>
      </c>
      <c r="Z30" s="6">
        <v>32.9</v>
      </c>
      <c r="AA30" s="6">
        <v>32.9</v>
      </c>
      <c r="AB30" s="6">
        <v>32.9</v>
      </c>
      <c r="AC30" s="6">
        <v>32.9</v>
      </c>
      <c r="AD30" s="6">
        <v>32.4</v>
      </c>
      <c r="AE30" s="6">
        <v>32.4</v>
      </c>
      <c r="AF30" s="6">
        <v>32.4</v>
      </c>
      <c r="AG30" s="6">
        <v>32.4</v>
      </c>
      <c r="AH30" s="6">
        <v>32.4</v>
      </c>
      <c r="AI30" s="6">
        <v>32.57</v>
      </c>
      <c r="AJ30" s="6">
        <v>32.9</v>
      </c>
      <c r="AK30" s="6">
        <v>32.9</v>
      </c>
      <c r="AL30" s="6">
        <v>32.9</v>
      </c>
      <c r="AM30" s="6">
        <v>32.9</v>
      </c>
      <c r="AN30" s="6">
        <v>32.9</v>
      </c>
      <c r="AO30" s="6"/>
      <c r="AP30" s="6">
        <v>32.4</v>
      </c>
      <c r="AQ30" s="6">
        <v>32.4</v>
      </c>
      <c r="AR30" s="6">
        <v>32.4</v>
      </c>
      <c r="AS30" s="6">
        <v>32.4</v>
      </c>
      <c r="AT30" s="6">
        <v>32.4</v>
      </c>
      <c r="AU30" s="6">
        <v>32.4</v>
      </c>
      <c r="AV30" s="6">
        <v>32.9</v>
      </c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</row>
    <row r="31" spans="1:60" x14ac:dyDescent="0.3">
      <c r="A31" s="1" t="s">
        <v>96</v>
      </c>
      <c r="B31" s="1" t="s">
        <v>160</v>
      </c>
      <c r="C31" s="5">
        <v>7290000197548</v>
      </c>
      <c r="D31" s="6">
        <v>36.67</v>
      </c>
      <c r="E31" s="6">
        <v>31.67</v>
      </c>
      <c r="F31" s="6">
        <v>31.67</v>
      </c>
      <c r="G31" s="6">
        <v>31.67</v>
      </c>
      <c r="H31" s="6">
        <v>31.67</v>
      </c>
      <c r="I31" s="6">
        <v>31.67</v>
      </c>
      <c r="J31" s="6">
        <v>36.67</v>
      </c>
      <c r="K31" s="6">
        <v>34</v>
      </c>
      <c r="L31" s="6">
        <v>34</v>
      </c>
      <c r="M31" s="6">
        <v>34</v>
      </c>
      <c r="N31" s="6">
        <v>34</v>
      </c>
      <c r="O31" s="6">
        <v>34</v>
      </c>
      <c r="P31" s="6">
        <v>34</v>
      </c>
      <c r="Q31" s="6">
        <v>34</v>
      </c>
      <c r="R31" s="6">
        <v>34</v>
      </c>
      <c r="S31" s="6">
        <v>39.266666666667</v>
      </c>
      <c r="T31" s="6">
        <v>34</v>
      </c>
      <c r="U31" s="6">
        <v>34</v>
      </c>
      <c r="V31" s="6">
        <v>32</v>
      </c>
      <c r="W31" s="6">
        <v>32</v>
      </c>
      <c r="X31" s="6">
        <v>32</v>
      </c>
      <c r="Y31" s="6">
        <v>32</v>
      </c>
      <c r="Z31" s="6">
        <v>32</v>
      </c>
      <c r="AA31" s="6">
        <v>32</v>
      </c>
      <c r="AB31" s="6">
        <v>32</v>
      </c>
      <c r="AC31" s="6">
        <v>32</v>
      </c>
      <c r="AD31" s="6">
        <v>32</v>
      </c>
      <c r="AE31" s="6">
        <v>41.9</v>
      </c>
      <c r="AF31" s="6">
        <v>36.67</v>
      </c>
      <c r="AG31" s="6">
        <v>36.67</v>
      </c>
      <c r="AH31" s="6">
        <v>33.33</v>
      </c>
      <c r="AI31" s="6">
        <v>33.33</v>
      </c>
      <c r="AJ31" s="6">
        <v>33.33</v>
      </c>
      <c r="AK31" s="6">
        <v>33.33</v>
      </c>
      <c r="AL31" s="6">
        <v>33.33</v>
      </c>
      <c r="AM31" s="6">
        <v>33.33</v>
      </c>
      <c r="AN31" s="6">
        <v>33.33</v>
      </c>
      <c r="AO31" s="6">
        <v>33.33</v>
      </c>
      <c r="AP31" s="6">
        <v>33.33</v>
      </c>
      <c r="AQ31" s="6">
        <v>33.33</v>
      </c>
      <c r="AR31" s="6">
        <v>33.33</v>
      </c>
      <c r="AS31" s="6">
        <v>33.33</v>
      </c>
      <c r="AT31" s="6">
        <v>33.33</v>
      </c>
      <c r="AU31" s="6">
        <v>33.33</v>
      </c>
      <c r="AV31" s="6">
        <v>33.33</v>
      </c>
      <c r="AW31" s="6">
        <v>33.33</v>
      </c>
      <c r="AX31" s="6">
        <v>33.33</v>
      </c>
      <c r="AY31" s="6">
        <v>33.33</v>
      </c>
      <c r="AZ31" s="6">
        <v>41.9</v>
      </c>
      <c r="BA31" s="6">
        <v>36.67</v>
      </c>
      <c r="BB31" s="6">
        <v>36.67</v>
      </c>
      <c r="BC31" s="6">
        <v>36.67</v>
      </c>
      <c r="BD31" s="6">
        <v>36.67</v>
      </c>
      <c r="BE31" s="6">
        <v>36.67</v>
      </c>
      <c r="BF31" s="6">
        <v>36.67</v>
      </c>
      <c r="BG31" s="6">
        <v>36.67</v>
      </c>
      <c r="BH31" s="6">
        <v>36.67</v>
      </c>
    </row>
    <row r="32" spans="1:60" x14ac:dyDescent="0.3">
      <c r="A32" s="1" t="s">
        <v>96</v>
      </c>
      <c r="B32" s="1" t="s">
        <v>161</v>
      </c>
      <c r="C32" s="5">
        <v>7290000201863</v>
      </c>
      <c r="D32" s="6">
        <v>29.9</v>
      </c>
      <c r="E32" s="6">
        <v>29.9</v>
      </c>
      <c r="F32" s="6">
        <v>29.9</v>
      </c>
      <c r="G32" s="6">
        <v>29.9</v>
      </c>
      <c r="H32" s="6">
        <v>28.33</v>
      </c>
      <c r="I32" s="6">
        <v>28.33</v>
      </c>
      <c r="J32" s="6">
        <v>28.33</v>
      </c>
      <c r="K32" s="6">
        <v>28.33</v>
      </c>
      <c r="L32" s="6">
        <v>28.33</v>
      </c>
      <c r="M32" s="6">
        <v>28.33</v>
      </c>
      <c r="N32" s="6">
        <v>28.33</v>
      </c>
      <c r="O32" s="6">
        <v>28.33</v>
      </c>
      <c r="P32" s="6">
        <v>28.33</v>
      </c>
      <c r="Q32" s="6">
        <v>28.33</v>
      </c>
      <c r="R32" s="6">
        <v>28.33</v>
      </c>
      <c r="S32" s="6">
        <v>28.33</v>
      </c>
      <c r="T32" s="6">
        <v>28.33</v>
      </c>
      <c r="U32" s="6">
        <v>28.33</v>
      </c>
      <c r="V32" s="6">
        <v>28.33</v>
      </c>
      <c r="W32" s="6">
        <v>28.33</v>
      </c>
      <c r="X32" s="6">
        <v>28.33</v>
      </c>
      <c r="Y32" s="6">
        <v>28.33</v>
      </c>
      <c r="Z32" s="6">
        <v>28.33</v>
      </c>
      <c r="AA32" s="6">
        <v>28.33</v>
      </c>
      <c r="AB32" s="6">
        <v>28.33</v>
      </c>
      <c r="AC32" s="6">
        <v>28.33</v>
      </c>
      <c r="AD32" s="6">
        <v>28.33</v>
      </c>
      <c r="AE32" s="6">
        <v>29.9</v>
      </c>
      <c r="AF32" s="6">
        <v>29</v>
      </c>
      <c r="AG32" s="6">
        <v>29</v>
      </c>
      <c r="AH32" s="6">
        <v>29</v>
      </c>
      <c r="AI32" s="6">
        <v>29</v>
      </c>
      <c r="AJ32" s="6">
        <v>28.33</v>
      </c>
      <c r="AK32" s="6">
        <v>28.33</v>
      </c>
      <c r="AL32" s="6">
        <v>28.33</v>
      </c>
      <c r="AM32" s="6">
        <v>28.33</v>
      </c>
      <c r="AN32" s="6">
        <v>28.33</v>
      </c>
      <c r="AO32" s="6">
        <v>28.33</v>
      </c>
      <c r="AP32" s="6">
        <v>28.33</v>
      </c>
      <c r="AQ32" s="6">
        <v>28.33</v>
      </c>
      <c r="AR32" s="6">
        <v>28.33</v>
      </c>
      <c r="AS32" s="6">
        <v>28.33</v>
      </c>
      <c r="AT32" s="6">
        <v>28.33</v>
      </c>
      <c r="AU32" s="6">
        <v>28.33</v>
      </c>
      <c r="AV32" s="6">
        <v>28.33</v>
      </c>
      <c r="AW32" s="6">
        <v>28.33</v>
      </c>
      <c r="AX32" s="6">
        <v>28.33</v>
      </c>
      <c r="AY32" s="6">
        <v>28.33</v>
      </c>
      <c r="AZ32" s="6">
        <v>29.9</v>
      </c>
      <c r="BA32" s="6">
        <v>29.9</v>
      </c>
      <c r="BB32" s="6">
        <v>29.9</v>
      </c>
      <c r="BC32" s="6">
        <v>29.9</v>
      </c>
      <c r="BD32" s="6">
        <v>29.9</v>
      </c>
      <c r="BE32" s="6">
        <v>29.9</v>
      </c>
      <c r="BF32" s="6">
        <v>29.9</v>
      </c>
      <c r="BG32" s="6">
        <v>29.9</v>
      </c>
      <c r="BH32" s="6">
        <v>29.9</v>
      </c>
    </row>
    <row r="33" spans="1:60" x14ac:dyDescent="0.3">
      <c r="A33" s="1" t="s">
        <v>96</v>
      </c>
      <c r="B33" s="1" t="s">
        <v>163</v>
      </c>
      <c r="C33" s="5">
        <v>7290017088082</v>
      </c>
      <c r="D33" s="6">
        <v>28.33</v>
      </c>
      <c r="E33" s="6">
        <v>28.33</v>
      </c>
      <c r="F33" s="6">
        <v>28.33</v>
      </c>
      <c r="G33" s="6">
        <v>28.33</v>
      </c>
      <c r="H33" s="6">
        <v>25</v>
      </c>
      <c r="I33" s="6">
        <v>25</v>
      </c>
      <c r="J33" s="6">
        <v>28.33</v>
      </c>
      <c r="K33" s="6">
        <v>27</v>
      </c>
      <c r="L33" s="6">
        <v>27</v>
      </c>
      <c r="M33" s="6">
        <v>27</v>
      </c>
      <c r="N33" s="6">
        <v>27</v>
      </c>
      <c r="O33" s="6">
        <v>27</v>
      </c>
      <c r="P33" s="6">
        <v>27</v>
      </c>
      <c r="Q33" s="6">
        <v>27</v>
      </c>
      <c r="R33" s="6">
        <v>27</v>
      </c>
      <c r="S33" s="6">
        <v>27</v>
      </c>
      <c r="T33" s="6">
        <v>27</v>
      </c>
      <c r="U33" s="6">
        <v>27</v>
      </c>
      <c r="V33" s="6">
        <v>27</v>
      </c>
      <c r="W33" s="6">
        <v>27</v>
      </c>
      <c r="X33" s="6">
        <v>27</v>
      </c>
      <c r="Y33" s="6">
        <v>27</v>
      </c>
      <c r="Z33" s="6">
        <v>27</v>
      </c>
      <c r="AA33" s="6">
        <v>27</v>
      </c>
      <c r="AB33" s="6">
        <v>27</v>
      </c>
      <c r="AC33" s="6">
        <v>27</v>
      </c>
      <c r="AD33" s="6">
        <v>27</v>
      </c>
      <c r="AE33" s="6">
        <v>32.9</v>
      </c>
      <c r="AF33" s="6">
        <v>32.9</v>
      </c>
      <c r="AG33" s="6">
        <v>32.9</v>
      </c>
      <c r="AH33" s="6">
        <v>32.9</v>
      </c>
      <c r="AI33" s="6">
        <v>32.9</v>
      </c>
      <c r="AJ33" s="6">
        <v>30</v>
      </c>
      <c r="AK33" s="6">
        <v>30</v>
      </c>
      <c r="AL33" s="6">
        <v>30</v>
      </c>
      <c r="AM33" s="6">
        <v>30</v>
      </c>
      <c r="AN33" s="6">
        <v>30</v>
      </c>
      <c r="AO33" s="6">
        <v>30</v>
      </c>
      <c r="AP33" s="6">
        <v>30</v>
      </c>
      <c r="AQ33" s="6">
        <v>30</v>
      </c>
      <c r="AR33" s="6">
        <v>30</v>
      </c>
      <c r="AS33" s="6">
        <v>30</v>
      </c>
      <c r="AT33" s="6">
        <v>30</v>
      </c>
      <c r="AU33" s="6">
        <v>30</v>
      </c>
      <c r="AV33" s="6">
        <v>30</v>
      </c>
      <c r="AW33" s="6">
        <v>30</v>
      </c>
      <c r="AX33" s="6">
        <v>30</v>
      </c>
      <c r="AY33" s="6">
        <v>30</v>
      </c>
      <c r="AZ33" s="6">
        <v>32.9</v>
      </c>
      <c r="BA33" s="6">
        <v>30.67</v>
      </c>
      <c r="BB33" s="6">
        <v>30.67</v>
      </c>
      <c r="BC33" s="6">
        <v>30.67</v>
      </c>
      <c r="BD33" s="6">
        <v>30.67</v>
      </c>
      <c r="BE33" s="6">
        <v>30.67</v>
      </c>
      <c r="BF33" s="6">
        <v>30.67</v>
      </c>
      <c r="BG33" s="6">
        <v>30.67</v>
      </c>
      <c r="BH33" s="6">
        <v>30.67</v>
      </c>
    </row>
    <row r="34" spans="1:60" x14ac:dyDescent="0.3">
      <c r="A34" s="1" t="s">
        <v>96</v>
      </c>
      <c r="B34" s="1" t="s">
        <v>164</v>
      </c>
      <c r="C34" s="5">
        <v>8712400802512</v>
      </c>
      <c r="D34" s="6">
        <v>60</v>
      </c>
      <c r="E34" s="6">
        <v>55</v>
      </c>
      <c r="F34" s="6">
        <v>55</v>
      </c>
      <c r="G34" s="6">
        <v>55</v>
      </c>
      <c r="H34" s="6">
        <v>55</v>
      </c>
      <c r="I34" s="6">
        <v>55</v>
      </c>
      <c r="J34" s="6">
        <v>60</v>
      </c>
      <c r="K34" s="6">
        <v>60</v>
      </c>
      <c r="L34" s="6">
        <v>60</v>
      </c>
      <c r="M34" s="6">
        <v>50</v>
      </c>
      <c r="N34" s="6">
        <v>50</v>
      </c>
      <c r="O34" s="6">
        <v>50</v>
      </c>
      <c r="P34" s="6">
        <v>60</v>
      </c>
      <c r="Q34" s="6">
        <v>60</v>
      </c>
      <c r="R34" s="6">
        <v>60</v>
      </c>
      <c r="S34" s="6">
        <v>60</v>
      </c>
      <c r="T34" s="6">
        <v>60</v>
      </c>
      <c r="U34" s="6">
        <v>50</v>
      </c>
      <c r="V34" s="6">
        <v>50</v>
      </c>
      <c r="W34" s="6">
        <v>50</v>
      </c>
      <c r="X34" s="6">
        <v>50</v>
      </c>
      <c r="Y34" s="6">
        <v>50</v>
      </c>
      <c r="Z34" s="6">
        <v>50</v>
      </c>
      <c r="AA34" s="6">
        <v>50</v>
      </c>
      <c r="AB34" s="6">
        <v>50</v>
      </c>
      <c r="AC34" s="6">
        <v>50</v>
      </c>
      <c r="AD34" s="6">
        <v>50</v>
      </c>
      <c r="AE34" s="6">
        <v>62.9</v>
      </c>
      <c r="AF34" s="6">
        <v>62.9</v>
      </c>
      <c r="AG34" s="6">
        <v>62.9</v>
      </c>
      <c r="AH34" s="6">
        <v>62.9</v>
      </c>
      <c r="AI34" s="6">
        <v>62.9</v>
      </c>
      <c r="AJ34" s="6">
        <v>62.9</v>
      </c>
      <c r="AK34" s="6">
        <v>62.9</v>
      </c>
      <c r="AL34" s="6">
        <v>62.9</v>
      </c>
      <c r="AM34" s="6">
        <v>62.9</v>
      </c>
      <c r="AN34" s="6">
        <v>62.9</v>
      </c>
      <c r="AO34" s="6">
        <v>62.9</v>
      </c>
      <c r="AP34" s="6">
        <v>62.9</v>
      </c>
      <c r="AQ34" s="6">
        <v>62.9</v>
      </c>
      <c r="AR34" s="6">
        <v>62.9</v>
      </c>
      <c r="AS34" s="6">
        <v>62.9</v>
      </c>
      <c r="AT34" s="6">
        <v>62.9</v>
      </c>
      <c r="AU34" s="6">
        <v>62.9</v>
      </c>
      <c r="AV34" s="6">
        <v>62.9</v>
      </c>
      <c r="AW34" s="6">
        <v>62.9</v>
      </c>
      <c r="AX34" s="6">
        <v>62.9</v>
      </c>
      <c r="AY34" s="6">
        <v>62.9</v>
      </c>
      <c r="AZ34" s="6">
        <v>62.9</v>
      </c>
      <c r="BA34" s="6">
        <v>62.9</v>
      </c>
      <c r="BB34" s="6">
        <v>62.9</v>
      </c>
      <c r="BC34" s="6">
        <v>62.9</v>
      </c>
      <c r="BD34" s="6">
        <v>62.9</v>
      </c>
      <c r="BE34" s="6">
        <v>62.9</v>
      </c>
      <c r="BF34" s="6">
        <v>62.9</v>
      </c>
      <c r="BG34" s="6">
        <v>62.9</v>
      </c>
      <c r="BH34" s="6">
        <v>60</v>
      </c>
    </row>
    <row r="35" spans="1:60" x14ac:dyDescent="0.3">
      <c r="A35" s="1" t="s">
        <v>96</v>
      </c>
      <c r="B35" s="1" t="s">
        <v>165</v>
      </c>
      <c r="C35" s="5">
        <v>7290013083678</v>
      </c>
      <c r="D35" s="6"/>
      <c r="E35" s="6"/>
      <c r="F35" s="6">
        <v>59.9</v>
      </c>
      <c r="G35" s="6">
        <v>55</v>
      </c>
      <c r="H35" s="6">
        <v>55</v>
      </c>
      <c r="I35" s="6">
        <v>55</v>
      </c>
      <c r="J35" s="6">
        <v>55</v>
      </c>
      <c r="K35" s="6">
        <v>55</v>
      </c>
      <c r="L35" s="6">
        <v>55</v>
      </c>
      <c r="M35" s="6">
        <v>50</v>
      </c>
      <c r="N35" s="6">
        <v>50</v>
      </c>
      <c r="O35" s="6">
        <v>50</v>
      </c>
      <c r="P35" s="6">
        <v>59.9</v>
      </c>
      <c r="Q35" s="6">
        <v>59.9</v>
      </c>
      <c r="R35" s="6">
        <v>54.9</v>
      </c>
      <c r="S35" s="6">
        <v>54.9</v>
      </c>
      <c r="T35" s="6">
        <v>54.9</v>
      </c>
      <c r="U35" s="6">
        <v>54.9</v>
      </c>
      <c r="V35" s="6">
        <v>54.9</v>
      </c>
      <c r="W35" s="6">
        <v>54.9</v>
      </c>
      <c r="X35" s="6">
        <v>54.9</v>
      </c>
      <c r="Y35" s="6">
        <v>54.9</v>
      </c>
      <c r="Z35" s="6">
        <v>54.9</v>
      </c>
      <c r="AA35" s="6">
        <v>54.9</v>
      </c>
      <c r="AB35" s="6">
        <v>54.9</v>
      </c>
      <c r="AC35" s="6">
        <v>54.9</v>
      </c>
      <c r="AD35" s="6">
        <v>54.9</v>
      </c>
      <c r="AE35" s="6">
        <v>59.9</v>
      </c>
      <c r="AF35" s="6">
        <v>59.9</v>
      </c>
      <c r="AG35" s="6">
        <v>59.9</v>
      </c>
      <c r="AH35" s="6">
        <v>59.9</v>
      </c>
      <c r="AI35" s="6">
        <v>59.9</v>
      </c>
      <c r="AJ35" s="6">
        <v>59.9</v>
      </c>
      <c r="AK35" s="6">
        <v>59.9</v>
      </c>
      <c r="AL35" s="6">
        <v>59.9</v>
      </c>
      <c r="AM35" s="6">
        <v>59.9</v>
      </c>
      <c r="AN35" s="6">
        <v>59.9</v>
      </c>
      <c r="AO35" s="6">
        <v>59.9</v>
      </c>
      <c r="AP35" s="6">
        <v>59.9</v>
      </c>
      <c r="AQ35" s="6">
        <v>59.9</v>
      </c>
      <c r="AR35" s="6">
        <v>59.9</v>
      </c>
      <c r="AS35" s="6">
        <v>59.9</v>
      </c>
      <c r="AT35" s="6">
        <v>59.9</v>
      </c>
      <c r="AU35" s="6">
        <v>59.9</v>
      </c>
      <c r="AV35" s="6">
        <v>59.9</v>
      </c>
      <c r="AW35" s="6">
        <v>59.9</v>
      </c>
      <c r="AX35" s="6">
        <v>59.9</v>
      </c>
      <c r="AY35" s="6">
        <v>59.9</v>
      </c>
      <c r="AZ35" s="6">
        <v>59.9</v>
      </c>
      <c r="BA35" s="6">
        <v>59.9</v>
      </c>
      <c r="BB35" s="6">
        <v>59.9</v>
      </c>
      <c r="BC35" s="6">
        <v>59.9</v>
      </c>
      <c r="BD35" s="6">
        <v>59.9</v>
      </c>
      <c r="BE35" s="6">
        <v>59.9</v>
      </c>
      <c r="BF35" s="6">
        <v>59.9</v>
      </c>
      <c r="BG35" s="6">
        <v>59.9</v>
      </c>
      <c r="BH35" s="6">
        <v>59.9</v>
      </c>
    </row>
    <row r="36" spans="1:60" x14ac:dyDescent="0.3">
      <c r="A36" s="1" t="s">
        <v>96</v>
      </c>
      <c r="B36" s="1" t="s">
        <v>166</v>
      </c>
      <c r="C36" s="5">
        <v>5391523058087</v>
      </c>
      <c r="D36" s="6">
        <v>64.900000000000006</v>
      </c>
      <c r="E36" s="6">
        <v>64.900000000000006</v>
      </c>
      <c r="F36" s="6">
        <v>64.900000000000006</v>
      </c>
      <c r="G36" s="6">
        <v>64.900000000000006</v>
      </c>
      <c r="H36" s="6">
        <v>60</v>
      </c>
      <c r="I36" s="6">
        <v>60</v>
      </c>
      <c r="J36" s="6">
        <v>64.900000000000006</v>
      </c>
      <c r="K36" s="6">
        <v>64.900000000000006</v>
      </c>
      <c r="L36" s="6">
        <v>64.900000000000006</v>
      </c>
      <c r="M36" s="6">
        <v>55</v>
      </c>
      <c r="N36" s="6">
        <v>55</v>
      </c>
      <c r="O36" s="6">
        <v>55</v>
      </c>
      <c r="P36" s="6">
        <v>55</v>
      </c>
      <c r="Q36" s="6">
        <v>55</v>
      </c>
      <c r="R36" s="6">
        <v>55</v>
      </c>
      <c r="S36" s="6">
        <v>55</v>
      </c>
      <c r="T36" s="6">
        <v>64.900000000000006</v>
      </c>
      <c r="U36" s="6">
        <v>54.9</v>
      </c>
      <c r="V36" s="6">
        <v>54.9</v>
      </c>
      <c r="W36" s="6">
        <v>54.9</v>
      </c>
      <c r="X36" s="6">
        <v>54.9</v>
      </c>
      <c r="Y36" s="6">
        <v>54.9</v>
      </c>
      <c r="Z36" s="6">
        <v>54.9</v>
      </c>
      <c r="AA36" s="6">
        <v>54.9</v>
      </c>
      <c r="AB36" s="6">
        <v>54.9</v>
      </c>
      <c r="AC36" s="6">
        <v>54.9</v>
      </c>
      <c r="AD36" s="6">
        <v>54.9</v>
      </c>
      <c r="AE36" s="6">
        <v>64.900000000000006</v>
      </c>
      <c r="AF36" s="6">
        <v>64.900000000000006</v>
      </c>
      <c r="AG36" s="6">
        <v>64.900000000000006</v>
      </c>
      <c r="AH36" s="6">
        <v>64.900000000000006</v>
      </c>
      <c r="AI36" s="6">
        <v>64.900000000000006</v>
      </c>
      <c r="AJ36" s="6">
        <v>64.900000000000006</v>
      </c>
      <c r="AK36" s="6">
        <v>64.900000000000006</v>
      </c>
      <c r="AL36" s="6">
        <v>64.900000000000006</v>
      </c>
      <c r="AM36" s="6">
        <v>64.900000000000006</v>
      </c>
      <c r="AN36" s="6">
        <v>64.900000000000006</v>
      </c>
      <c r="AO36" s="6">
        <v>64.900000000000006</v>
      </c>
      <c r="AP36" s="6">
        <v>64.900000000000006</v>
      </c>
      <c r="AQ36" s="6">
        <v>64.900000000000006</v>
      </c>
      <c r="AR36" s="6">
        <v>64.900000000000006</v>
      </c>
      <c r="AS36" s="6">
        <v>64.900000000000006</v>
      </c>
      <c r="AT36" s="6">
        <v>64.900000000000006</v>
      </c>
      <c r="AU36" s="6">
        <v>64.900000000000006</v>
      </c>
      <c r="AV36" s="6">
        <v>64.900000000000006</v>
      </c>
      <c r="AW36" s="6">
        <v>64.900000000000006</v>
      </c>
      <c r="AX36" s="6">
        <v>64.900000000000006</v>
      </c>
      <c r="AY36" s="6">
        <v>64.900000000000006</v>
      </c>
      <c r="AZ36" s="6">
        <v>64.900000000000006</v>
      </c>
      <c r="BA36" s="6">
        <v>64.900000000000006</v>
      </c>
      <c r="BB36" s="6">
        <v>64.900000000000006</v>
      </c>
      <c r="BC36" s="6">
        <v>64.900000000000006</v>
      </c>
      <c r="BD36" s="6">
        <v>64.900000000000006</v>
      </c>
      <c r="BE36" s="6">
        <v>64.900000000000006</v>
      </c>
      <c r="BF36" s="6">
        <v>64.900000000000006</v>
      </c>
      <c r="BG36" s="6">
        <v>64.900000000000006</v>
      </c>
      <c r="BH36" s="6">
        <v>64.900000000000006</v>
      </c>
    </row>
    <row r="37" spans="1:60" x14ac:dyDescent="0.3">
      <c r="A37" s="1" t="s">
        <v>96</v>
      </c>
      <c r="B37" s="1" t="s">
        <v>167</v>
      </c>
      <c r="C37" s="5">
        <v>8712400802499</v>
      </c>
      <c r="D37" s="6">
        <v>60</v>
      </c>
      <c r="E37" s="6">
        <v>55</v>
      </c>
      <c r="F37" s="6">
        <v>55</v>
      </c>
      <c r="G37" s="6">
        <v>55</v>
      </c>
      <c r="H37" s="6">
        <v>55</v>
      </c>
      <c r="I37" s="6">
        <v>55</v>
      </c>
      <c r="J37" s="6">
        <v>60</v>
      </c>
      <c r="K37" s="6">
        <v>60</v>
      </c>
      <c r="L37" s="6">
        <v>60</v>
      </c>
      <c r="M37" s="6">
        <v>50</v>
      </c>
      <c r="N37" s="6">
        <v>50</v>
      </c>
      <c r="O37" s="6">
        <v>50</v>
      </c>
      <c r="P37" s="6">
        <v>60</v>
      </c>
      <c r="Q37" s="6">
        <v>60</v>
      </c>
      <c r="R37" s="6">
        <v>60</v>
      </c>
      <c r="S37" s="6">
        <v>60</v>
      </c>
      <c r="T37" s="6">
        <v>60</v>
      </c>
      <c r="U37" s="6">
        <v>50</v>
      </c>
      <c r="V37" s="6">
        <v>50</v>
      </c>
      <c r="W37" s="6">
        <v>50</v>
      </c>
      <c r="X37" s="6">
        <v>50</v>
      </c>
      <c r="Y37" s="6">
        <v>50</v>
      </c>
      <c r="Z37" s="6">
        <v>50</v>
      </c>
      <c r="AA37" s="6">
        <v>50</v>
      </c>
      <c r="AB37" s="6">
        <v>50</v>
      </c>
      <c r="AC37" s="6">
        <v>50</v>
      </c>
      <c r="AD37" s="6">
        <v>50</v>
      </c>
      <c r="AE37" s="6">
        <v>62.9</v>
      </c>
      <c r="AF37" s="6">
        <v>62.9</v>
      </c>
      <c r="AG37" s="6">
        <v>62.9</v>
      </c>
      <c r="AH37" s="6">
        <v>62.9</v>
      </c>
      <c r="AI37" s="6">
        <v>62.9</v>
      </c>
      <c r="AJ37" s="6">
        <v>62.9</v>
      </c>
      <c r="AK37" s="6">
        <v>62.9</v>
      </c>
      <c r="AL37" s="6">
        <v>62.9</v>
      </c>
      <c r="AM37" s="6">
        <v>62.9</v>
      </c>
      <c r="AN37" s="6">
        <v>62.9</v>
      </c>
      <c r="AO37" s="6">
        <v>62.9</v>
      </c>
      <c r="AP37" s="6">
        <v>62.9</v>
      </c>
      <c r="AQ37" s="6">
        <v>62.9</v>
      </c>
      <c r="AR37" s="6">
        <v>62.9</v>
      </c>
      <c r="AS37" s="6">
        <v>62.9</v>
      </c>
      <c r="AT37" s="6">
        <v>62.9</v>
      </c>
      <c r="AU37" s="6">
        <v>62.9</v>
      </c>
      <c r="AV37" s="6">
        <v>62.9</v>
      </c>
      <c r="AW37" s="6">
        <v>62.9</v>
      </c>
      <c r="AX37" s="6">
        <v>62.9</v>
      </c>
      <c r="AY37" s="6">
        <v>62.9</v>
      </c>
      <c r="AZ37" s="6">
        <v>62.9</v>
      </c>
      <c r="BA37" s="6">
        <v>62.9</v>
      </c>
      <c r="BB37" s="6">
        <v>62.9</v>
      </c>
      <c r="BC37" s="6">
        <v>62.9</v>
      </c>
      <c r="BD37" s="6">
        <v>62.9</v>
      </c>
      <c r="BE37" s="6">
        <v>62.9</v>
      </c>
      <c r="BF37" s="6">
        <v>62.9</v>
      </c>
      <c r="BG37" s="6">
        <v>62.9</v>
      </c>
      <c r="BH37" s="6">
        <v>60</v>
      </c>
    </row>
    <row r="38" spans="1:60" x14ac:dyDescent="0.3">
      <c r="A38" s="1" t="s">
        <v>96</v>
      </c>
      <c r="B38" s="1" t="s">
        <v>168</v>
      </c>
      <c r="C38" s="5">
        <v>7290012823602</v>
      </c>
      <c r="D38" s="6">
        <v>33.9</v>
      </c>
      <c r="E38" s="6">
        <v>33.9</v>
      </c>
      <c r="F38" s="6">
        <v>33.9</v>
      </c>
      <c r="G38" s="6">
        <v>33.9</v>
      </c>
      <c r="H38" s="6">
        <v>33.9</v>
      </c>
      <c r="I38" s="6">
        <v>31.9</v>
      </c>
      <c r="J38" s="6">
        <v>31.9</v>
      </c>
      <c r="K38" s="6">
        <v>31.9</v>
      </c>
      <c r="L38" s="6">
        <v>31.9</v>
      </c>
      <c r="M38" s="6">
        <v>31.9</v>
      </c>
      <c r="N38" s="6">
        <v>31.9</v>
      </c>
      <c r="O38" s="6">
        <v>31.9</v>
      </c>
      <c r="P38" s="6">
        <v>31.9</v>
      </c>
      <c r="Q38" s="6">
        <v>31.9</v>
      </c>
      <c r="R38" s="6">
        <v>31.9</v>
      </c>
      <c r="S38" s="6">
        <v>31.9</v>
      </c>
      <c r="T38" s="6">
        <v>31.9</v>
      </c>
      <c r="U38" s="6">
        <v>31.9</v>
      </c>
      <c r="V38" s="6">
        <v>31.9</v>
      </c>
      <c r="W38" s="6">
        <v>31.9</v>
      </c>
      <c r="X38" s="6">
        <v>31.9</v>
      </c>
      <c r="Y38" s="6">
        <v>31.9</v>
      </c>
      <c r="Z38" s="6">
        <v>31.9</v>
      </c>
      <c r="AA38" s="6">
        <v>31.9</v>
      </c>
      <c r="AB38" s="6">
        <v>31.9</v>
      </c>
      <c r="AC38" s="6">
        <v>31.9</v>
      </c>
      <c r="AD38" s="6">
        <v>31.9</v>
      </c>
      <c r="AE38" s="6">
        <v>33.9</v>
      </c>
      <c r="AF38" s="6">
        <v>33.9</v>
      </c>
      <c r="AG38" s="6">
        <v>25</v>
      </c>
      <c r="AH38" s="6">
        <v>25</v>
      </c>
      <c r="AI38" s="6">
        <v>25</v>
      </c>
      <c r="AJ38" s="6">
        <v>25</v>
      </c>
      <c r="AK38" s="6">
        <v>25</v>
      </c>
      <c r="AL38" s="6">
        <v>25</v>
      </c>
      <c r="AM38" s="6">
        <v>25</v>
      </c>
      <c r="AN38" s="6">
        <v>25</v>
      </c>
      <c r="AO38" s="6">
        <v>25</v>
      </c>
      <c r="AP38" s="6">
        <v>25</v>
      </c>
      <c r="AQ38" s="6">
        <v>25</v>
      </c>
      <c r="AR38" s="6">
        <v>25</v>
      </c>
      <c r="AS38" s="6">
        <v>25</v>
      </c>
      <c r="AT38" s="6">
        <v>25</v>
      </c>
      <c r="AU38" s="6">
        <v>25</v>
      </c>
      <c r="AV38" s="6">
        <v>25</v>
      </c>
      <c r="AW38" s="6">
        <v>25</v>
      </c>
      <c r="AX38" s="6">
        <v>25</v>
      </c>
      <c r="AY38" s="6">
        <v>25</v>
      </c>
      <c r="AZ38" s="6">
        <v>25</v>
      </c>
      <c r="BA38" s="6">
        <v>33.9</v>
      </c>
      <c r="BB38" s="6">
        <v>33.9</v>
      </c>
      <c r="BC38" s="6">
        <v>33.9</v>
      </c>
      <c r="BD38" s="6">
        <v>33.9</v>
      </c>
      <c r="BE38" s="6">
        <v>33.9</v>
      </c>
      <c r="BF38" s="6">
        <v>33.9</v>
      </c>
      <c r="BG38" s="6">
        <v>33.9</v>
      </c>
      <c r="BH38" s="6">
        <v>29.9</v>
      </c>
    </row>
    <row r="39" spans="1:60" x14ac:dyDescent="0.3">
      <c r="A39" s="1" t="s">
        <v>96</v>
      </c>
      <c r="B39" s="1" t="s">
        <v>170</v>
      </c>
      <c r="C39" s="5">
        <v>7290000187921</v>
      </c>
      <c r="D39" s="6">
        <v>32.9</v>
      </c>
      <c r="E39" s="6">
        <v>32.9</v>
      </c>
      <c r="F39" s="6">
        <v>32.9</v>
      </c>
      <c r="G39" s="6">
        <v>32.9</v>
      </c>
      <c r="H39" s="6">
        <v>32.9</v>
      </c>
      <c r="I39" s="6">
        <v>32.9</v>
      </c>
      <c r="J39" s="6">
        <v>32.9</v>
      </c>
      <c r="K39" s="6">
        <v>32.9</v>
      </c>
      <c r="L39" s="6">
        <v>32.9</v>
      </c>
      <c r="M39" s="6">
        <v>32.9</v>
      </c>
      <c r="N39" s="6">
        <v>32.9</v>
      </c>
      <c r="O39" s="6">
        <v>32.9</v>
      </c>
      <c r="P39" s="6">
        <v>32.9</v>
      </c>
      <c r="Q39" s="6">
        <v>32.9</v>
      </c>
      <c r="R39" s="6">
        <v>32.9</v>
      </c>
      <c r="S39" s="6">
        <v>32.9</v>
      </c>
      <c r="T39" s="6">
        <v>32.9</v>
      </c>
      <c r="U39" s="6">
        <v>32.9</v>
      </c>
      <c r="V39" s="6">
        <v>32.9</v>
      </c>
      <c r="W39" s="6">
        <v>32.9</v>
      </c>
      <c r="X39" s="6">
        <v>32.9</v>
      </c>
      <c r="Y39" s="6">
        <v>32.9</v>
      </c>
      <c r="Z39" s="6">
        <v>32.9</v>
      </c>
      <c r="AA39" s="6">
        <v>32.9</v>
      </c>
      <c r="AB39" s="6">
        <v>32.9</v>
      </c>
      <c r="AC39" s="6">
        <v>32.9</v>
      </c>
      <c r="AD39" s="6">
        <v>32.9</v>
      </c>
      <c r="AE39" s="6">
        <v>39.9</v>
      </c>
      <c r="AF39" s="6">
        <v>32.9</v>
      </c>
      <c r="AG39" s="6">
        <v>32.9</v>
      </c>
      <c r="AH39" s="6">
        <v>32.9</v>
      </c>
      <c r="AI39" s="6">
        <v>32.9</v>
      </c>
      <c r="AJ39" s="6">
        <v>32.9</v>
      </c>
      <c r="AK39" s="6">
        <v>32.9</v>
      </c>
      <c r="AL39" s="6">
        <v>32.9</v>
      </c>
      <c r="AM39" s="6">
        <v>32.9</v>
      </c>
      <c r="AN39" s="6">
        <v>32.9</v>
      </c>
      <c r="AO39" s="6">
        <v>32.9</v>
      </c>
      <c r="AP39" s="6">
        <v>32.9</v>
      </c>
      <c r="AQ39" s="6">
        <v>32.9</v>
      </c>
      <c r="AR39" s="6">
        <v>32.9</v>
      </c>
      <c r="AS39" s="6">
        <v>32.9</v>
      </c>
      <c r="AT39" s="6">
        <v>39.9</v>
      </c>
      <c r="AU39" s="6">
        <v>39.9</v>
      </c>
      <c r="AV39" s="6">
        <v>39.9</v>
      </c>
      <c r="AW39" s="6">
        <v>39.9</v>
      </c>
      <c r="AX39" s="6">
        <v>39.9</v>
      </c>
      <c r="AY39" s="6">
        <v>39.9</v>
      </c>
      <c r="AZ39" s="6">
        <v>39.9</v>
      </c>
      <c r="BA39" s="6">
        <v>39.9</v>
      </c>
      <c r="BB39" s="6">
        <v>39.9</v>
      </c>
      <c r="BC39" s="6">
        <v>39.9</v>
      </c>
      <c r="BD39" s="6">
        <v>39.9</v>
      </c>
      <c r="BE39" s="6">
        <v>39.9</v>
      </c>
      <c r="BF39" s="6">
        <v>39.9</v>
      </c>
      <c r="BG39" s="6">
        <v>39.9</v>
      </c>
      <c r="BH39" s="6">
        <v>39.9</v>
      </c>
    </row>
    <row r="40" spans="1:60" x14ac:dyDescent="0.3">
      <c r="A40" s="1" t="s">
        <v>96</v>
      </c>
      <c r="B40" s="1" t="s">
        <v>169</v>
      </c>
      <c r="C40" s="5">
        <v>7290000262031</v>
      </c>
      <c r="D40" s="6">
        <v>31.9</v>
      </c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>
        <v>31.9</v>
      </c>
      <c r="X40" s="6">
        <v>31.9</v>
      </c>
      <c r="Y40" s="6">
        <v>31.9</v>
      </c>
      <c r="Z40" s="6">
        <v>31.9</v>
      </c>
      <c r="AA40" s="6">
        <v>31.9</v>
      </c>
      <c r="AB40" s="6">
        <v>31.9</v>
      </c>
      <c r="AC40" s="6">
        <v>31.9</v>
      </c>
      <c r="AD40" s="6">
        <v>31.9</v>
      </c>
      <c r="AE40" s="6">
        <v>31.9</v>
      </c>
      <c r="AF40" s="6">
        <v>31.9</v>
      </c>
      <c r="AG40" s="6">
        <v>31.9</v>
      </c>
      <c r="AH40" s="6">
        <v>31.9</v>
      </c>
      <c r="AI40" s="6">
        <v>31.9</v>
      </c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</row>
    <row r="41" spans="1:60" x14ac:dyDescent="0.3">
      <c r="A41" s="1" t="s">
        <v>94</v>
      </c>
      <c r="B41" s="1" t="s">
        <v>160</v>
      </c>
      <c r="C41" s="5">
        <v>7290000197548</v>
      </c>
      <c r="D41" s="6">
        <v>34.130000000000003</v>
      </c>
      <c r="E41" s="6">
        <v>31.67</v>
      </c>
      <c r="F41" s="6">
        <v>31.67</v>
      </c>
      <c r="G41" s="6">
        <v>31.67</v>
      </c>
      <c r="H41" s="6">
        <v>31.67</v>
      </c>
      <c r="I41" s="6">
        <v>31.67</v>
      </c>
      <c r="J41" s="6">
        <v>31.67</v>
      </c>
      <c r="K41" s="6">
        <v>31.67</v>
      </c>
      <c r="L41" s="6">
        <v>31.67</v>
      </c>
      <c r="M41" s="6">
        <v>31.67</v>
      </c>
      <c r="N41" s="6">
        <v>31.67</v>
      </c>
      <c r="O41" s="6">
        <v>31.67</v>
      </c>
      <c r="P41" s="6">
        <v>31.67</v>
      </c>
      <c r="Q41" s="6">
        <v>31.67</v>
      </c>
      <c r="R41" s="6">
        <v>31.67</v>
      </c>
      <c r="S41" s="6">
        <v>31.67</v>
      </c>
      <c r="T41" s="6">
        <v>31.67</v>
      </c>
      <c r="U41" s="6">
        <v>31.67</v>
      </c>
      <c r="V41" s="6">
        <v>31.67</v>
      </c>
      <c r="W41" s="6">
        <v>31.67</v>
      </c>
      <c r="X41" s="6">
        <v>31.67</v>
      </c>
      <c r="Y41" s="6">
        <v>31.67</v>
      </c>
      <c r="Z41" s="6">
        <v>31.67</v>
      </c>
      <c r="AA41" s="6">
        <v>31.67</v>
      </c>
      <c r="AB41" s="6">
        <v>31.67</v>
      </c>
      <c r="AC41" s="6">
        <v>31.67</v>
      </c>
      <c r="AD41" s="6">
        <v>31.67</v>
      </c>
      <c r="AE41" s="6">
        <v>31.67</v>
      </c>
      <c r="AF41" s="6">
        <v>31.67</v>
      </c>
      <c r="AG41" s="6">
        <v>31.67</v>
      </c>
      <c r="AH41" s="6">
        <v>31.67</v>
      </c>
      <c r="AI41" s="6">
        <v>31.76</v>
      </c>
      <c r="AJ41" s="6">
        <v>31.67</v>
      </c>
      <c r="AK41" s="6">
        <v>31.67</v>
      </c>
      <c r="AL41" s="6">
        <v>31.67</v>
      </c>
      <c r="AM41" s="6">
        <v>31.67</v>
      </c>
      <c r="AN41" s="6">
        <v>31.67</v>
      </c>
      <c r="AO41" s="6">
        <v>31.67</v>
      </c>
      <c r="AP41" s="6">
        <v>31.67</v>
      </c>
      <c r="AQ41" s="6">
        <v>31.67</v>
      </c>
      <c r="AR41" s="6">
        <v>31.67</v>
      </c>
      <c r="AS41" s="6">
        <v>31.67</v>
      </c>
      <c r="AT41" s="6">
        <v>31.67</v>
      </c>
      <c r="AU41" s="6">
        <v>31.67</v>
      </c>
      <c r="AV41" s="6">
        <v>31.67</v>
      </c>
      <c r="AW41" s="6">
        <v>31.67</v>
      </c>
      <c r="AX41" s="6">
        <v>31.67</v>
      </c>
      <c r="AY41" s="6">
        <v>31.67</v>
      </c>
      <c r="AZ41" s="6">
        <v>31.67</v>
      </c>
      <c r="BA41" s="6">
        <v>41.647894736841998</v>
      </c>
      <c r="BB41" s="6">
        <v>41.647894736841998</v>
      </c>
      <c r="BC41" s="6">
        <v>36.776315789473998</v>
      </c>
      <c r="BD41" s="6">
        <v>36.67</v>
      </c>
      <c r="BE41" s="6">
        <v>36.67</v>
      </c>
      <c r="BF41" s="6">
        <v>36.67</v>
      </c>
      <c r="BG41" s="6">
        <v>36.67</v>
      </c>
      <c r="BH41" s="6">
        <v>36.67</v>
      </c>
    </row>
    <row r="42" spans="1:60" x14ac:dyDescent="0.3">
      <c r="A42" s="1" t="s">
        <v>94</v>
      </c>
      <c r="B42" s="1" t="s">
        <v>161</v>
      </c>
      <c r="C42" s="5">
        <v>7290000201863</v>
      </c>
      <c r="D42" s="6">
        <v>28.415263157895001</v>
      </c>
      <c r="E42" s="6">
        <v>28.415263157895001</v>
      </c>
      <c r="F42" s="6">
        <v>28.415263157895001</v>
      </c>
      <c r="G42" s="6">
        <v>28.415263157895001</v>
      </c>
      <c r="H42" s="6">
        <v>28.415263157895001</v>
      </c>
      <c r="I42" s="6">
        <v>28.415263157895001</v>
      </c>
      <c r="J42" s="6">
        <v>28.415263157895001</v>
      </c>
      <c r="K42" s="6">
        <v>28.415263157895001</v>
      </c>
      <c r="L42" s="6">
        <v>28.415263157895001</v>
      </c>
      <c r="M42" s="6">
        <v>28.415263157895001</v>
      </c>
      <c r="N42" s="6">
        <v>28.415263157895001</v>
      </c>
      <c r="O42" s="6">
        <v>28.415263157895001</v>
      </c>
      <c r="P42" s="6">
        <v>28.415263157895001</v>
      </c>
      <c r="Q42" s="6">
        <v>28.415263157895001</v>
      </c>
      <c r="R42" s="6">
        <v>28.415263157895001</v>
      </c>
      <c r="S42" s="6">
        <v>28.415263157895001</v>
      </c>
      <c r="T42" s="6">
        <v>28.415263157895001</v>
      </c>
      <c r="U42" s="6">
        <v>28.415263157895001</v>
      </c>
      <c r="V42" s="6">
        <v>28.244736842104999</v>
      </c>
      <c r="W42" s="6">
        <v>28.244736842104999</v>
      </c>
      <c r="X42" s="6">
        <v>28.244736842104999</v>
      </c>
      <c r="Y42" s="6">
        <v>28.244736842104999</v>
      </c>
      <c r="Z42" s="6">
        <v>28.244736842104999</v>
      </c>
      <c r="AA42" s="6">
        <v>28.244736842104999</v>
      </c>
      <c r="AB42" s="6">
        <v>28.244736842104999</v>
      </c>
      <c r="AC42" s="6">
        <v>28.244736842104999</v>
      </c>
      <c r="AD42" s="6">
        <v>28.244736842104999</v>
      </c>
      <c r="AE42" s="6">
        <v>28.244736842104999</v>
      </c>
      <c r="AF42" s="6">
        <v>28.244736842104999</v>
      </c>
      <c r="AG42" s="6">
        <v>28.244736842104999</v>
      </c>
      <c r="AH42" s="6">
        <v>28.244736842104999</v>
      </c>
      <c r="AI42" s="6">
        <v>28.244736842104999</v>
      </c>
      <c r="AJ42" s="6">
        <v>28.244736842104999</v>
      </c>
      <c r="AK42" s="6">
        <v>28.244736842104999</v>
      </c>
      <c r="AL42" s="6">
        <v>28.244736842104999</v>
      </c>
      <c r="AM42" s="6">
        <v>28.244736842104999</v>
      </c>
      <c r="AN42" s="6">
        <v>28.244736842104999</v>
      </c>
      <c r="AO42" s="6">
        <v>28.244736842104999</v>
      </c>
      <c r="AP42" s="6">
        <v>28.244736842104999</v>
      </c>
      <c r="AQ42" s="6">
        <v>28.244736842104999</v>
      </c>
      <c r="AR42" s="6">
        <v>28.244736842104999</v>
      </c>
      <c r="AS42" s="6">
        <v>28.244736842104999</v>
      </c>
      <c r="AT42" s="6">
        <v>28.244736842104999</v>
      </c>
      <c r="AU42" s="6">
        <v>28.244736842104999</v>
      </c>
      <c r="AV42" s="6">
        <v>28.244736842104999</v>
      </c>
      <c r="AW42" s="6">
        <v>28.244736842104999</v>
      </c>
      <c r="AX42" s="6">
        <v>28.244736842104999</v>
      </c>
      <c r="AY42" s="6">
        <v>28.244736842104999</v>
      </c>
      <c r="AZ42" s="6">
        <v>28.244736842104999</v>
      </c>
      <c r="BA42" s="6">
        <v>29.95</v>
      </c>
      <c r="BB42" s="6">
        <v>29.95</v>
      </c>
      <c r="BC42" s="6">
        <v>28.585789473683999</v>
      </c>
      <c r="BD42" s="6">
        <v>28.500526315788999</v>
      </c>
      <c r="BE42" s="6">
        <v>28.500526315788999</v>
      </c>
      <c r="BF42" s="6">
        <v>28.500526315788999</v>
      </c>
      <c r="BG42" s="6">
        <v>28.500526315788999</v>
      </c>
      <c r="BH42" s="6">
        <v>28.500526315788999</v>
      </c>
    </row>
    <row r="43" spans="1:60" x14ac:dyDescent="0.3">
      <c r="A43" s="1" t="s">
        <v>94</v>
      </c>
      <c r="B43" s="1" t="s">
        <v>168</v>
      </c>
      <c r="C43" s="5">
        <v>7290012823602</v>
      </c>
      <c r="D43" s="6">
        <v>29.9</v>
      </c>
      <c r="E43" s="6">
        <v>29.9</v>
      </c>
      <c r="F43" s="6">
        <v>29.9</v>
      </c>
      <c r="G43" s="6">
        <v>29.9</v>
      </c>
      <c r="H43" s="6">
        <v>29.9</v>
      </c>
      <c r="I43" s="6">
        <v>29.9</v>
      </c>
      <c r="J43" s="6">
        <v>29.9</v>
      </c>
      <c r="K43" s="6">
        <v>26.225000000000001</v>
      </c>
      <c r="L43" s="6">
        <v>25.296875</v>
      </c>
      <c r="M43" s="6">
        <v>25.296875</v>
      </c>
      <c r="N43" s="6">
        <v>25.296875</v>
      </c>
      <c r="O43" s="6">
        <v>25.53125</v>
      </c>
      <c r="P43" s="6">
        <v>25.53125</v>
      </c>
      <c r="Q43" s="6">
        <v>25.504705882353001</v>
      </c>
      <c r="R43" s="6">
        <v>25.504705882353001</v>
      </c>
      <c r="S43" s="6">
        <v>25.504705882353001</v>
      </c>
      <c r="T43" s="6">
        <v>25.504705882353001</v>
      </c>
      <c r="U43" s="6">
        <v>25.504705882353001</v>
      </c>
      <c r="V43" s="6">
        <v>25.504705882353001</v>
      </c>
      <c r="W43" s="6">
        <v>25.504705882353001</v>
      </c>
      <c r="X43" s="6">
        <v>25.504705882353001</v>
      </c>
      <c r="Y43" s="6">
        <v>25.504705882353001</v>
      </c>
      <c r="Z43" s="6">
        <v>25.504705882353001</v>
      </c>
      <c r="AA43" s="6">
        <v>25.504705882353001</v>
      </c>
      <c r="AB43" s="6">
        <v>25.53125</v>
      </c>
      <c r="AC43" s="6">
        <v>25.53125</v>
      </c>
      <c r="AD43" s="6">
        <v>25.53125</v>
      </c>
      <c r="AE43" s="6">
        <v>25.53125</v>
      </c>
      <c r="AF43" s="6">
        <v>25.53125</v>
      </c>
      <c r="AG43" s="6">
        <v>25.53125</v>
      </c>
      <c r="AH43" s="6">
        <v>25.53125</v>
      </c>
      <c r="AI43" s="6">
        <v>25.53125</v>
      </c>
      <c r="AJ43" s="6">
        <v>25.561333333333</v>
      </c>
      <c r="AK43" s="6">
        <v>25.561333333333</v>
      </c>
      <c r="AL43" s="6">
        <v>25.561333333333</v>
      </c>
      <c r="AM43" s="6">
        <v>25.561333333333</v>
      </c>
      <c r="AN43" s="6">
        <v>25.561333333333</v>
      </c>
      <c r="AO43" s="6">
        <v>25.561333333333</v>
      </c>
      <c r="AP43" s="6">
        <v>25.561333333333</v>
      </c>
      <c r="AQ43" s="6">
        <v>25.561333333333</v>
      </c>
      <c r="AR43" s="6">
        <v>25.561333333333</v>
      </c>
      <c r="AS43" s="6">
        <v>25.561333333333</v>
      </c>
      <c r="AT43" s="6">
        <v>25.561333333333</v>
      </c>
      <c r="AU43" s="6">
        <v>25.561333333333</v>
      </c>
      <c r="AV43" s="6">
        <v>25.561333333333</v>
      </c>
      <c r="AW43" s="6">
        <v>25.561333333333</v>
      </c>
      <c r="AX43" s="6">
        <v>25.561333333333</v>
      </c>
      <c r="AY43" s="6">
        <v>25.635999999999999</v>
      </c>
      <c r="AZ43" s="6">
        <v>25.31</v>
      </c>
      <c r="BA43" s="6">
        <v>30.88</v>
      </c>
      <c r="BB43" s="6">
        <v>30.88</v>
      </c>
      <c r="BC43" s="6">
        <v>31.06</v>
      </c>
      <c r="BD43" s="6">
        <v>31.17</v>
      </c>
      <c r="BE43" s="6">
        <v>31.17</v>
      </c>
      <c r="BF43" s="6">
        <v>31.17</v>
      </c>
      <c r="BG43" s="6">
        <v>31.17</v>
      </c>
      <c r="BH43" s="6">
        <v>31.17</v>
      </c>
    </row>
    <row r="44" spans="1:60" x14ac:dyDescent="0.3">
      <c r="A44" s="1" t="s">
        <v>94</v>
      </c>
      <c r="B44" s="1" t="s">
        <v>170</v>
      </c>
      <c r="C44" s="5">
        <v>7290000187921</v>
      </c>
      <c r="D44" s="6">
        <v>39.807368421052999</v>
      </c>
      <c r="E44" s="6">
        <v>39.807368421052999</v>
      </c>
      <c r="F44" s="6">
        <v>39.807368421052999</v>
      </c>
      <c r="G44" s="6">
        <v>39.637777777777998</v>
      </c>
      <c r="H44" s="6">
        <v>39.637777777777998</v>
      </c>
      <c r="I44" s="6">
        <v>39.637777777777998</v>
      </c>
      <c r="J44" s="6">
        <v>39.637777777777998</v>
      </c>
      <c r="K44" s="6">
        <v>39.637777777777998</v>
      </c>
      <c r="L44" s="6">
        <v>39.637777777777998</v>
      </c>
      <c r="M44" s="6">
        <v>39.637777777777998</v>
      </c>
      <c r="N44" s="6">
        <v>39.637777777777998</v>
      </c>
      <c r="O44" s="6">
        <v>39.637777777777998</v>
      </c>
      <c r="P44" s="6">
        <v>39.637777777777998</v>
      </c>
      <c r="Q44" s="6">
        <v>39.726842105263003</v>
      </c>
      <c r="R44" s="6">
        <v>39.726842105263003</v>
      </c>
      <c r="S44" s="6">
        <v>39.726842105263003</v>
      </c>
      <c r="T44" s="6">
        <v>39.726842105263003</v>
      </c>
      <c r="U44" s="6">
        <v>39.655263157895</v>
      </c>
      <c r="V44" s="6">
        <v>39.655263157895</v>
      </c>
      <c r="W44" s="6">
        <v>39.655263157895</v>
      </c>
      <c r="X44" s="6">
        <v>39.655263157895</v>
      </c>
      <c r="Y44" s="6">
        <v>39.655263157895</v>
      </c>
      <c r="Z44" s="6">
        <v>39.655263157895</v>
      </c>
      <c r="AA44" s="6">
        <v>39.655263157895</v>
      </c>
      <c r="AB44" s="6">
        <v>39.655263157895</v>
      </c>
      <c r="AC44" s="6">
        <v>39.557777777778</v>
      </c>
      <c r="AD44" s="6">
        <v>39.557777777778</v>
      </c>
      <c r="AE44" s="6">
        <v>40.39</v>
      </c>
      <c r="AF44" s="6">
        <v>40.39</v>
      </c>
      <c r="AG44" s="6">
        <v>40.39</v>
      </c>
      <c r="AH44" s="6">
        <v>40.39</v>
      </c>
      <c r="AI44" s="6">
        <v>40.39</v>
      </c>
      <c r="AJ44" s="6">
        <v>40.39</v>
      </c>
      <c r="AK44" s="6">
        <v>40.39</v>
      </c>
      <c r="AL44" s="6">
        <v>40.39</v>
      </c>
      <c r="AM44" s="6">
        <v>40.39</v>
      </c>
      <c r="AN44" s="6">
        <v>40.39</v>
      </c>
      <c r="AO44" s="6">
        <v>40.39</v>
      </c>
      <c r="AP44" s="6">
        <v>40.39</v>
      </c>
      <c r="AQ44" s="6">
        <v>40.39</v>
      </c>
      <c r="AR44" s="6">
        <v>40.39</v>
      </c>
      <c r="AS44" s="6">
        <v>40.39</v>
      </c>
      <c r="AT44" s="6">
        <v>40.39</v>
      </c>
      <c r="AU44" s="6">
        <v>40.450000000000003</v>
      </c>
      <c r="AV44" s="6">
        <v>40.450000000000003</v>
      </c>
      <c r="AW44" s="6">
        <v>40.450000000000003</v>
      </c>
      <c r="AX44" s="6">
        <v>40.450000000000003</v>
      </c>
      <c r="AY44" s="6">
        <v>40.450000000000003</v>
      </c>
      <c r="AZ44" s="6">
        <v>40.450000000000003</v>
      </c>
      <c r="BA44" s="6">
        <v>40.78</v>
      </c>
      <c r="BB44" s="6">
        <v>40.78</v>
      </c>
      <c r="BC44" s="6">
        <v>40.78</v>
      </c>
      <c r="BD44" s="6">
        <v>40.78</v>
      </c>
      <c r="BE44" s="6">
        <v>40.78</v>
      </c>
      <c r="BF44" s="6">
        <v>40.78</v>
      </c>
      <c r="BG44" s="6">
        <v>40.78</v>
      </c>
      <c r="BH44" s="6">
        <v>40.78</v>
      </c>
    </row>
    <row r="45" spans="1:60" x14ac:dyDescent="0.3">
      <c r="A45" s="1" t="s">
        <v>94</v>
      </c>
      <c r="B45" s="1" t="s">
        <v>169</v>
      </c>
      <c r="C45" s="5">
        <v>7290000262031</v>
      </c>
      <c r="D45" s="6">
        <v>29.9</v>
      </c>
      <c r="E45" s="6">
        <v>29.9</v>
      </c>
      <c r="F45" s="6">
        <v>27.9</v>
      </c>
      <c r="G45" s="6">
        <v>27.5</v>
      </c>
      <c r="H45" s="6">
        <v>27.5</v>
      </c>
      <c r="I45" s="6">
        <v>27.5</v>
      </c>
      <c r="J45" s="6">
        <v>27.5</v>
      </c>
      <c r="K45" s="6">
        <v>27.5</v>
      </c>
      <c r="L45" s="6">
        <v>27.5</v>
      </c>
      <c r="M45" s="6">
        <v>27.5</v>
      </c>
      <c r="N45" s="6">
        <v>27.5</v>
      </c>
      <c r="O45" s="6">
        <v>27.5</v>
      </c>
      <c r="P45" s="6">
        <v>27.5</v>
      </c>
      <c r="Q45" s="6">
        <v>27.5</v>
      </c>
      <c r="R45" s="6">
        <v>27.5</v>
      </c>
      <c r="S45" s="6">
        <v>27.5</v>
      </c>
      <c r="T45" s="6">
        <v>27.5</v>
      </c>
      <c r="U45" s="6">
        <v>27.5</v>
      </c>
      <c r="V45" s="6">
        <v>27.5</v>
      </c>
      <c r="W45" s="6">
        <v>27.5</v>
      </c>
      <c r="X45" s="6">
        <v>27.5</v>
      </c>
      <c r="Y45" s="6">
        <v>27.5</v>
      </c>
      <c r="Z45" s="6">
        <v>27.5</v>
      </c>
      <c r="AA45" s="6">
        <v>27.5</v>
      </c>
      <c r="AB45" s="6">
        <v>27.5</v>
      </c>
      <c r="AC45" s="6">
        <v>27.5</v>
      </c>
      <c r="AD45" s="6">
        <v>27.5</v>
      </c>
      <c r="AE45" s="6">
        <v>27.5</v>
      </c>
      <c r="AF45" s="6">
        <v>27.5</v>
      </c>
      <c r="AG45" s="6">
        <v>27.5</v>
      </c>
      <c r="AH45" s="6">
        <v>27.5</v>
      </c>
      <c r="AI45" s="6">
        <v>27.5</v>
      </c>
      <c r="AJ45" s="6">
        <v>27.5</v>
      </c>
      <c r="AK45" s="6">
        <v>27.5</v>
      </c>
      <c r="AL45" s="6">
        <v>27.5</v>
      </c>
      <c r="AM45" s="6">
        <v>27.5</v>
      </c>
      <c r="AN45" s="6">
        <v>27.5</v>
      </c>
      <c r="AO45" s="6">
        <v>27.5</v>
      </c>
      <c r="AP45" s="6">
        <v>27.5</v>
      </c>
      <c r="AQ45" s="6">
        <v>27.5</v>
      </c>
      <c r="AR45" s="6">
        <v>27.5</v>
      </c>
      <c r="AS45" s="6">
        <v>27.5</v>
      </c>
      <c r="AT45" s="6">
        <v>27.5</v>
      </c>
      <c r="AU45" s="6">
        <v>27.5</v>
      </c>
      <c r="AV45" s="6">
        <v>27.5</v>
      </c>
      <c r="AW45" s="6">
        <v>27.5</v>
      </c>
      <c r="AX45" s="6">
        <v>27.5</v>
      </c>
      <c r="AY45" s="6">
        <v>27.5</v>
      </c>
      <c r="AZ45" s="6">
        <v>27.5</v>
      </c>
      <c r="BA45" s="6">
        <v>29.9</v>
      </c>
      <c r="BB45" s="6">
        <v>29.9</v>
      </c>
      <c r="BC45" s="6">
        <v>29.9</v>
      </c>
      <c r="BD45" s="6">
        <v>29.9</v>
      </c>
      <c r="BE45" s="6">
        <v>29.9</v>
      </c>
      <c r="BF45" s="6">
        <v>29.53</v>
      </c>
      <c r="BG45" s="6">
        <v>29.6</v>
      </c>
      <c r="BH45" s="6">
        <v>29.6</v>
      </c>
    </row>
    <row r="46" spans="1:60" x14ac:dyDescent="0.3">
      <c r="A46" s="1" t="s">
        <v>94</v>
      </c>
      <c r="B46" s="1" t="s">
        <v>171</v>
      </c>
      <c r="C46" s="5">
        <v>7290003643370</v>
      </c>
      <c r="D46" s="6">
        <v>4.9000000000000004</v>
      </c>
      <c r="E46" s="6">
        <v>4.9000000000000004</v>
      </c>
      <c r="F46" s="6">
        <v>4.9000000000000004</v>
      </c>
      <c r="G46" s="6">
        <v>4.9000000000000004</v>
      </c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>
        <v>4.9000000000000004</v>
      </c>
      <c r="V46" s="6">
        <v>4.9000000000000004</v>
      </c>
      <c r="W46" s="6"/>
      <c r="X46" s="6"/>
      <c r="Y46" s="6"/>
      <c r="Z46" s="6"/>
      <c r="AA46" s="6">
        <v>4.9000000000000004</v>
      </c>
      <c r="AB46" s="6">
        <v>4.9000000000000004</v>
      </c>
      <c r="AC46" s="6">
        <v>4.9000000000000004</v>
      </c>
      <c r="AD46" s="6">
        <v>4.9000000000000004</v>
      </c>
      <c r="AE46" s="6">
        <v>4.9000000000000004</v>
      </c>
      <c r="AF46" s="6">
        <v>4.9000000000000004</v>
      </c>
      <c r="AG46" s="6"/>
      <c r="AH46" s="6"/>
      <c r="AI46" s="6"/>
      <c r="AJ46" s="6"/>
      <c r="AK46" s="6"/>
      <c r="AL46" s="6">
        <v>4.9000000000000004</v>
      </c>
      <c r="AM46" s="6">
        <v>4.9000000000000004</v>
      </c>
      <c r="AN46" s="6">
        <v>4.9000000000000004</v>
      </c>
      <c r="AO46" s="6">
        <v>4.9000000000000004</v>
      </c>
      <c r="AP46" s="6">
        <v>4.9000000000000004</v>
      </c>
      <c r="AQ46" s="6">
        <v>4.9000000000000004</v>
      </c>
      <c r="AR46" s="6"/>
      <c r="AS46" s="6">
        <v>4.9000000000000004</v>
      </c>
      <c r="AT46" s="6">
        <v>4.9000000000000004</v>
      </c>
      <c r="AU46" s="6">
        <v>4.9000000000000004</v>
      </c>
      <c r="AV46" s="6">
        <v>4.9000000000000004</v>
      </c>
      <c r="AW46" s="6">
        <v>4.9000000000000004</v>
      </c>
      <c r="AX46" s="6">
        <v>4.9000000000000004</v>
      </c>
      <c r="AY46" s="6"/>
      <c r="AZ46" s="6"/>
      <c r="BA46" s="6"/>
      <c r="BB46" s="6"/>
      <c r="BC46" s="6"/>
      <c r="BD46" s="6">
        <v>4.9000000000000004</v>
      </c>
      <c r="BE46" s="6">
        <v>4.9000000000000004</v>
      </c>
      <c r="BF46" s="6">
        <v>4.9000000000000004</v>
      </c>
      <c r="BG46" s="6">
        <v>4.9000000000000004</v>
      </c>
      <c r="BH46" s="6">
        <v>4.9000000000000004</v>
      </c>
    </row>
    <row r="47" spans="1:60" x14ac:dyDescent="0.3">
      <c r="A47" s="1" t="s">
        <v>95</v>
      </c>
      <c r="B47" s="1" t="s">
        <v>160</v>
      </c>
      <c r="C47" s="5">
        <v>7290000197548</v>
      </c>
      <c r="D47" s="6">
        <v>36.67</v>
      </c>
      <c r="E47" s="6">
        <v>36.67</v>
      </c>
      <c r="F47" s="6">
        <v>36.67</v>
      </c>
      <c r="G47" s="6">
        <v>36.67</v>
      </c>
      <c r="H47" s="6">
        <v>36.67</v>
      </c>
      <c r="I47" s="6">
        <v>36.67</v>
      </c>
      <c r="J47" s="6">
        <v>36.67</v>
      </c>
      <c r="K47" s="6">
        <v>36.67</v>
      </c>
      <c r="L47" s="6">
        <v>33.33</v>
      </c>
      <c r="M47" s="6">
        <v>33.33</v>
      </c>
      <c r="N47" s="6">
        <v>33.33</v>
      </c>
      <c r="O47" s="6">
        <v>33.33</v>
      </c>
      <c r="P47" s="6">
        <v>36.67</v>
      </c>
      <c r="Q47" s="6">
        <v>36.67</v>
      </c>
      <c r="R47" s="6">
        <v>36.67</v>
      </c>
      <c r="S47" s="6">
        <v>33.33</v>
      </c>
      <c r="T47" s="6">
        <v>33.33</v>
      </c>
      <c r="U47" s="6">
        <v>33.33</v>
      </c>
      <c r="V47" s="6">
        <v>33.33</v>
      </c>
      <c r="W47" s="6">
        <v>36.67</v>
      </c>
      <c r="X47" s="6">
        <v>36.67</v>
      </c>
      <c r="Y47" s="6">
        <v>36.67</v>
      </c>
      <c r="Z47" s="6">
        <v>36.67</v>
      </c>
      <c r="AA47" s="6">
        <v>36.67</v>
      </c>
      <c r="AB47" s="6">
        <v>36.67</v>
      </c>
      <c r="AC47" s="6">
        <v>36.67</v>
      </c>
      <c r="AD47" s="6">
        <v>36.741584158416003</v>
      </c>
      <c r="AE47" s="6">
        <v>43.9</v>
      </c>
      <c r="AF47" s="6">
        <v>36.67</v>
      </c>
      <c r="AG47" s="6">
        <v>36.67</v>
      </c>
      <c r="AH47" s="6">
        <v>36.67</v>
      </c>
      <c r="AI47" s="6">
        <v>36.67</v>
      </c>
      <c r="AJ47" s="6">
        <v>36.67</v>
      </c>
      <c r="AK47" s="6">
        <v>36.741584158416003</v>
      </c>
      <c r="AL47" s="6">
        <v>36.67</v>
      </c>
      <c r="AM47" s="6">
        <v>36.67</v>
      </c>
      <c r="AN47" s="6">
        <v>36.67</v>
      </c>
      <c r="AO47" s="6">
        <v>36.67</v>
      </c>
      <c r="AP47" s="6">
        <v>36.67</v>
      </c>
      <c r="AQ47" s="6">
        <v>36.67</v>
      </c>
      <c r="AR47" s="6">
        <v>36.67</v>
      </c>
      <c r="AS47" s="6">
        <v>36.67</v>
      </c>
      <c r="AT47" s="6">
        <v>36.67</v>
      </c>
      <c r="AU47" s="6">
        <v>36.67</v>
      </c>
      <c r="AV47" s="6">
        <v>36.67</v>
      </c>
      <c r="AW47" s="6">
        <v>36.67</v>
      </c>
      <c r="AX47" s="6">
        <v>36.67</v>
      </c>
      <c r="AY47" s="6">
        <v>36.67</v>
      </c>
      <c r="AZ47" s="6">
        <v>36.67</v>
      </c>
      <c r="BA47" s="6">
        <v>36.67</v>
      </c>
      <c r="BB47" s="6">
        <v>36.67</v>
      </c>
      <c r="BC47" s="6">
        <v>43.9</v>
      </c>
      <c r="BD47" s="6">
        <v>43.9</v>
      </c>
      <c r="BE47" s="6">
        <v>43.9</v>
      </c>
      <c r="BF47" s="6">
        <v>36.67</v>
      </c>
      <c r="BG47" s="6">
        <v>36.67</v>
      </c>
      <c r="BH47" s="6">
        <v>36.67</v>
      </c>
    </row>
    <row r="48" spans="1:60" x14ac:dyDescent="0.3">
      <c r="A48" s="1" t="s">
        <v>95</v>
      </c>
      <c r="B48" s="1" t="s">
        <v>161</v>
      </c>
      <c r="C48" s="5">
        <v>7290000201863</v>
      </c>
      <c r="D48" s="6">
        <v>29.9</v>
      </c>
      <c r="E48" s="6">
        <v>29.9</v>
      </c>
      <c r="F48" s="6">
        <v>29.9</v>
      </c>
      <c r="G48" s="6">
        <v>29.9</v>
      </c>
      <c r="H48" s="6">
        <v>29.9</v>
      </c>
      <c r="I48" s="6">
        <v>29.9</v>
      </c>
      <c r="J48" s="6">
        <v>29.9</v>
      </c>
      <c r="K48" s="6">
        <v>29.9</v>
      </c>
      <c r="L48" s="6">
        <v>29.9</v>
      </c>
      <c r="M48" s="6">
        <v>29.9</v>
      </c>
      <c r="N48" s="6">
        <v>29.9</v>
      </c>
      <c r="O48" s="6">
        <v>29.9</v>
      </c>
      <c r="P48" s="6">
        <v>29.9</v>
      </c>
      <c r="Q48" s="6">
        <v>29.9</v>
      </c>
      <c r="R48" s="6">
        <v>29.9</v>
      </c>
      <c r="S48" s="6">
        <v>29.9</v>
      </c>
      <c r="T48" s="6">
        <v>29.9</v>
      </c>
      <c r="U48" s="6">
        <v>29.9</v>
      </c>
      <c r="V48" s="6">
        <v>29.9</v>
      </c>
      <c r="W48" s="6">
        <v>29.9</v>
      </c>
      <c r="X48" s="6">
        <v>29.9</v>
      </c>
      <c r="Y48" s="6">
        <v>29.9</v>
      </c>
      <c r="Z48" s="6">
        <v>29.9</v>
      </c>
      <c r="AA48" s="6">
        <v>29.9</v>
      </c>
      <c r="AB48" s="6">
        <v>29.9</v>
      </c>
      <c r="AC48" s="6">
        <v>29.9</v>
      </c>
      <c r="AD48" s="6">
        <v>29.9</v>
      </c>
      <c r="AE48" s="6">
        <v>29.9</v>
      </c>
      <c r="AF48" s="6">
        <v>29.9</v>
      </c>
      <c r="AG48" s="6">
        <v>29.9</v>
      </c>
      <c r="AH48" s="6">
        <v>29.9</v>
      </c>
      <c r="AI48" s="6">
        <v>29.9</v>
      </c>
      <c r="AJ48" s="6">
        <v>29.9</v>
      </c>
      <c r="AK48" s="6">
        <v>29.9</v>
      </c>
      <c r="AL48" s="6">
        <v>29.9</v>
      </c>
      <c r="AM48" s="6">
        <v>29.9</v>
      </c>
      <c r="AN48" s="6">
        <v>29.9</v>
      </c>
      <c r="AO48" s="6">
        <v>29.9</v>
      </c>
      <c r="AP48" s="6">
        <v>29.9</v>
      </c>
      <c r="AQ48" s="6">
        <v>29.9</v>
      </c>
      <c r="AR48" s="6">
        <v>29.9</v>
      </c>
      <c r="AS48" s="6">
        <v>29.9</v>
      </c>
      <c r="AT48" s="6">
        <v>29.9</v>
      </c>
      <c r="AU48" s="6">
        <v>29.9</v>
      </c>
      <c r="AV48" s="6">
        <v>29.9</v>
      </c>
      <c r="AW48" s="6">
        <v>29.9</v>
      </c>
      <c r="AX48" s="6">
        <v>29.9</v>
      </c>
      <c r="AY48" s="6">
        <v>29.9</v>
      </c>
      <c r="AZ48" s="6">
        <v>29.9</v>
      </c>
      <c r="BA48" s="6">
        <v>29.9</v>
      </c>
      <c r="BB48" s="6">
        <v>29.9</v>
      </c>
      <c r="BC48" s="6">
        <v>29.9</v>
      </c>
      <c r="BD48" s="6">
        <v>29.9</v>
      </c>
      <c r="BE48" s="6">
        <v>29.9</v>
      </c>
      <c r="BF48" s="6">
        <v>29.9</v>
      </c>
      <c r="BG48" s="6">
        <v>29.9</v>
      </c>
      <c r="BH48" s="6">
        <v>29.9</v>
      </c>
    </row>
    <row r="49" spans="1:60" x14ac:dyDescent="0.3">
      <c r="A49" s="1" t="s">
        <v>95</v>
      </c>
      <c r="B49" s="1" t="s">
        <v>162</v>
      </c>
      <c r="C49" s="5">
        <v>8001090379399</v>
      </c>
      <c r="D49" s="6">
        <v>33.33</v>
      </c>
      <c r="E49" s="6">
        <v>33.33</v>
      </c>
      <c r="F49" s="6">
        <v>33.367978723404001</v>
      </c>
      <c r="G49" s="6">
        <v>33.33</v>
      </c>
      <c r="H49" s="6">
        <v>33.33</v>
      </c>
      <c r="I49" s="6">
        <v>33.33</v>
      </c>
      <c r="J49" s="6">
        <v>33.33</v>
      </c>
      <c r="K49" s="6">
        <v>33.33</v>
      </c>
      <c r="L49" s="6">
        <v>33.33</v>
      </c>
      <c r="M49" s="6">
        <v>33.33</v>
      </c>
      <c r="N49" s="6">
        <v>33.33</v>
      </c>
      <c r="O49" s="6">
        <v>33.33</v>
      </c>
      <c r="P49" s="6">
        <v>33.33</v>
      </c>
      <c r="Q49" s="6">
        <v>33.33</v>
      </c>
      <c r="R49" s="6">
        <v>33.33</v>
      </c>
      <c r="S49" s="6">
        <v>33.33</v>
      </c>
      <c r="T49" s="6">
        <v>33.33</v>
      </c>
      <c r="U49" s="6">
        <v>33.33</v>
      </c>
      <c r="V49" s="6">
        <v>33.33</v>
      </c>
      <c r="W49" s="6">
        <v>33.33</v>
      </c>
      <c r="X49" s="6">
        <v>33.33</v>
      </c>
      <c r="Y49" s="6">
        <v>33.33</v>
      </c>
      <c r="Z49" s="6">
        <v>33.33</v>
      </c>
      <c r="AA49" s="6">
        <v>33.33</v>
      </c>
      <c r="AB49" s="6">
        <v>33.33</v>
      </c>
      <c r="AC49" s="6">
        <v>33.33</v>
      </c>
      <c r="AD49" s="6">
        <v>33.439285714286001</v>
      </c>
      <c r="AE49" s="6">
        <v>36.9</v>
      </c>
      <c r="AF49" s="6">
        <v>33.33</v>
      </c>
      <c r="AG49" s="6">
        <v>31.67</v>
      </c>
      <c r="AH49" s="6">
        <v>31.67</v>
      </c>
      <c r="AI49" s="6">
        <v>31.67</v>
      </c>
      <c r="AJ49" s="6">
        <v>31.67</v>
      </c>
      <c r="AK49" s="6">
        <v>31.67</v>
      </c>
      <c r="AL49" s="6">
        <v>31.67</v>
      </c>
      <c r="AM49" s="6">
        <v>31.67</v>
      </c>
      <c r="AN49" s="6">
        <v>31.67</v>
      </c>
      <c r="AO49" s="6">
        <v>31.67</v>
      </c>
      <c r="AP49" s="6">
        <v>31.67</v>
      </c>
      <c r="AQ49" s="6">
        <v>31.67</v>
      </c>
      <c r="AR49" s="6">
        <v>31.67</v>
      </c>
      <c r="AS49" s="6">
        <v>31.67</v>
      </c>
      <c r="AT49" s="6">
        <v>31.67</v>
      </c>
      <c r="AU49" s="6">
        <v>31.67</v>
      </c>
      <c r="AV49" s="6">
        <v>31.67</v>
      </c>
      <c r="AW49" s="6">
        <v>31.67</v>
      </c>
      <c r="AX49" s="6">
        <v>31.67</v>
      </c>
      <c r="AY49" s="6">
        <v>31.67</v>
      </c>
      <c r="AZ49" s="6">
        <v>31.67</v>
      </c>
      <c r="BA49" s="6">
        <v>31.67</v>
      </c>
      <c r="BB49" s="6">
        <v>31.67</v>
      </c>
      <c r="BC49" s="6">
        <v>35</v>
      </c>
      <c r="BD49" s="6">
        <v>35</v>
      </c>
      <c r="BE49" s="6">
        <v>35</v>
      </c>
      <c r="BF49" s="6">
        <v>35</v>
      </c>
      <c r="BG49" s="6">
        <v>35</v>
      </c>
      <c r="BH49" s="6">
        <v>35</v>
      </c>
    </row>
    <row r="50" spans="1:60" x14ac:dyDescent="0.3">
      <c r="A50" s="1" t="s">
        <v>95</v>
      </c>
      <c r="B50" s="1" t="s">
        <v>163</v>
      </c>
      <c r="C50" s="5">
        <v>7290017088082</v>
      </c>
      <c r="D50" s="6">
        <v>30</v>
      </c>
      <c r="E50" s="6">
        <v>30</v>
      </c>
      <c r="F50" s="6">
        <v>30</v>
      </c>
      <c r="G50" s="6">
        <v>30</v>
      </c>
      <c r="H50" s="6">
        <v>30</v>
      </c>
      <c r="I50" s="6">
        <v>30</v>
      </c>
      <c r="J50" s="6">
        <v>30</v>
      </c>
      <c r="K50" s="6">
        <v>30</v>
      </c>
      <c r="L50" s="6">
        <v>30</v>
      </c>
      <c r="M50" s="6">
        <v>30</v>
      </c>
      <c r="N50" s="6">
        <v>30</v>
      </c>
      <c r="O50" s="6">
        <v>30</v>
      </c>
      <c r="P50" s="6">
        <v>30</v>
      </c>
      <c r="Q50" s="6">
        <v>30</v>
      </c>
      <c r="R50" s="6">
        <v>30</v>
      </c>
      <c r="S50" s="6">
        <v>30</v>
      </c>
      <c r="T50" s="6">
        <v>30</v>
      </c>
      <c r="U50" s="6">
        <v>28.33</v>
      </c>
      <c r="V50" s="6">
        <v>28.33</v>
      </c>
      <c r="W50" s="6">
        <v>28.33</v>
      </c>
      <c r="X50" s="6">
        <v>28.33</v>
      </c>
      <c r="Y50" s="6">
        <v>28.33</v>
      </c>
      <c r="Z50" s="6">
        <v>28.33</v>
      </c>
      <c r="AA50" s="6">
        <v>28.33</v>
      </c>
      <c r="AB50" s="6">
        <v>28.33</v>
      </c>
      <c r="AC50" s="6">
        <v>28.33</v>
      </c>
      <c r="AD50" s="6">
        <v>28.408750000000001</v>
      </c>
      <c r="AE50" s="6">
        <v>34</v>
      </c>
      <c r="AF50" s="6">
        <v>30</v>
      </c>
      <c r="AG50" s="6">
        <v>30</v>
      </c>
      <c r="AH50" s="6">
        <v>30</v>
      </c>
      <c r="AI50" s="6">
        <v>30</v>
      </c>
      <c r="AJ50" s="6">
        <v>30</v>
      </c>
      <c r="AK50" s="6">
        <v>30.052631578947</v>
      </c>
      <c r="AL50" s="6">
        <v>30</v>
      </c>
      <c r="AM50" s="6">
        <v>30</v>
      </c>
      <c r="AN50" s="6">
        <v>30</v>
      </c>
      <c r="AO50" s="6">
        <v>30</v>
      </c>
      <c r="AP50" s="6">
        <v>30</v>
      </c>
      <c r="AQ50" s="6">
        <v>30</v>
      </c>
      <c r="AR50" s="6">
        <v>30</v>
      </c>
      <c r="AS50" s="6">
        <v>30</v>
      </c>
      <c r="AT50" s="6">
        <v>30</v>
      </c>
      <c r="AU50" s="6">
        <v>30</v>
      </c>
      <c r="AV50" s="6">
        <v>30</v>
      </c>
      <c r="AW50" s="6">
        <v>30</v>
      </c>
      <c r="AX50" s="6">
        <v>30</v>
      </c>
      <c r="AY50" s="6">
        <v>30.050632911392</v>
      </c>
      <c r="AZ50" s="6">
        <v>30</v>
      </c>
      <c r="BA50" s="6">
        <v>30</v>
      </c>
      <c r="BB50" s="6">
        <v>30</v>
      </c>
      <c r="BC50" s="6">
        <v>34</v>
      </c>
      <c r="BD50" s="6">
        <v>34</v>
      </c>
      <c r="BE50" s="6">
        <v>34</v>
      </c>
      <c r="BF50" s="6">
        <v>34</v>
      </c>
      <c r="BG50" s="6">
        <v>34</v>
      </c>
      <c r="BH50" s="6">
        <v>34</v>
      </c>
    </row>
    <row r="51" spans="1:60" x14ac:dyDescent="0.3">
      <c r="A51" s="1" t="s">
        <v>95</v>
      </c>
      <c r="B51" s="1" t="s">
        <v>164</v>
      </c>
      <c r="C51" s="5">
        <v>8712400802512</v>
      </c>
      <c r="D51" s="6">
        <v>60</v>
      </c>
      <c r="E51" s="6">
        <v>60</v>
      </c>
      <c r="F51" s="6">
        <v>55</v>
      </c>
      <c r="G51" s="6">
        <v>55.304081632653002</v>
      </c>
      <c r="H51" s="6">
        <v>55</v>
      </c>
      <c r="I51" s="6">
        <v>55</v>
      </c>
      <c r="J51" s="6">
        <v>55</v>
      </c>
      <c r="K51" s="6">
        <v>60</v>
      </c>
      <c r="L51" s="6">
        <v>50</v>
      </c>
      <c r="M51" s="6">
        <v>50</v>
      </c>
      <c r="N51" s="6">
        <v>50</v>
      </c>
      <c r="O51" s="6">
        <v>50</v>
      </c>
      <c r="P51" s="6">
        <v>60</v>
      </c>
      <c r="Q51" s="6">
        <v>60</v>
      </c>
      <c r="R51" s="6">
        <v>60</v>
      </c>
      <c r="S51" s="6">
        <v>60</v>
      </c>
      <c r="T51" s="6">
        <v>60</v>
      </c>
      <c r="U51" s="6">
        <v>60</v>
      </c>
      <c r="V51" s="6">
        <v>60</v>
      </c>
      <c r="W51" s="6">
        <v>60</v>
      </c>
      <c r="X51" s="6">
        <v>60</v>
      </c>
      <c r="Y51" s="6">
        <v>60</v>
      </c>
      <c r="Z51" s="6">
        <v>60</v>
      </c>
      <c r="AA51" s="6">
        <v>60</v>
      </c>
      <c r="AB51" s="6">
        <v>57.5</v>
      </c>
      <c r="AC51" s="6">
        <v>57.5</v>
      </c>
      <c r="AD51" s="6">
        <v>57.5</v>
      </c>
      <c r="AE51" s="6">
        <v>57.5</v>
      </c>
      <c r="AF51" s="6">
        <v>60</v>
      </c>
      <c r="AG51" s="6">
        <v>60</v>
      </c>
      <c r="AH51" s="6">
        <v>60</v>
      </c>
      <c r="AI51" s="6">
        <v>60</v>
      </c>
      <c r="AJ51" s="6">
        <v>60</v>
      </c>
      <c r="AK51" s="6">
        <v>60</v>
      </c>
      <c r="AL51" s="6">
        <v>60</v>
      </c>
      <c r="AM51" s="6">
        <v>60</v>
      </c>
      <c r="AN51" s="6">
        <v>60</v>
      </c>
      <c r="AO51" s="6">
        <v>60</v>
      </c>
      <c r="AP51" s="6">
        <v>60</v>
      </c>
      <c r="AQ51" s="6">
        <v>60</v>
      </c>
      <c r="AR51" s="6">
        <v>60</v>
      </c>
      <c r="AS51" s="6">
        <v>60</v>
      </c>
      <c r="AT51" s="6">
        <v>60</v>
      </c>
      <c r="AU51" s="6">
        <v>60</v>
      </c>
      <c r="AV51" s="6">
        <v>60</v>
      </c>
      <c r="AW51" s="6">
        <v>60</v>
      </c>
      <c r="AX51" s="6">
        <v>60</v>
      </c>
      <c r="AY51" s="6">
        <v>60</v>
      </c>
      <c r="AZ51" s="6">
        <v>60</v>
      </c>
      <c r="BA51" s="6">
        <v>60</v>
      </c>
      <c r="BB51" s="6">
        <v>60</v>
      </c>
      <c r="BC51" s="6">
        <v>62.5</v>
      </c>
      <c r="BD51" s="6">
        <v>62.5</v>
      </c>
      <c r="BE51" s="6">
        <v>62.5</v>
      </c>
      <c r="BF51" s="6">
        <v>62.5</v>
      </c>
      <c r="BG51" s="6">
        <v>62.5</v>
      </c>
      <c r="BH51" s="6">
        <v>62.5</v>
      </c>
    </row>
    <row r="52" spans="1:60" x14ac:dyDescent="0.3">
      <c r="A52" s="1" t="s">
        <v>95</v>
      </c>
      <c r="B52" s="1" t="s">
        <v>165</v>
      </c>
      <c r="C52" s="5">
        <v>7290013083678</v>
      </c>
      <c r="D52" s="6">
        <v>60.5</v>
      </c>
      <c r="E52" s="6">
        <v>60.5</v>
      </c>
      <c r="F52" s="6">
        <v>60.5</v>
      </c>
      <c r="G52" s="6">
        <v>60.5</v>
      </c>
      <c r="H52" s="6">
        <v>60.5</v>
      </c>
      <c r="I52" s="6">
        <v>60.5</v>
      </c>
      <c r="J52" s="6">
        <v>60.5</v>
      </c>
      <c r="K52" s="6">
        <v>60.5</v>
      </c>
      <c r="L52" s="6">
        <v>45</v>
      </c>
      <c r="M52" s="6">
        <v>45</v>
      </c>
      <c r="N52" s="6">
        <v>45</v>
      </c>
      <c r="O52" s="6">
        <v>45</v>
      </c>
      <c r="P52" s="6">
        <v>60.5</v>
      </c>
      <c r="Q52" s="6">
        <v>60.5</v>
      </c>
      <c r="R52" s="6">
        <v>60.5</v>
      </c>
      <c r="S52" s="6">
        <v>60.5</v>
      </c>
      <c r="T52" s="6">
        <v>60.5</v>
      </c>
      <c r="U52" s="6">
        <v>60.5</v>
      </c>
      <c r="V52" s="6">
        <v>60.5</v>
      </c>
      <c r="W52" s="6">
        <v>60.5</v>
      </c>
      <c r="X52" s="6">
        <v>60.5</v>
      </c>
      <c r="Y52" s="6">
        <v>60.5</v>
      </c>
      <c r="Z52" s="6">
        <v>60.5</v>
      </c>
      <c r="AA52" s="6">
        <v>60.5</v>
      </c>
      <c r="AB52" s="6">
        <v>60.5</v>
      </c>
      <c r="AC52" s="6">
        <v>60.5</v>
      </c>
      <c r="AD52" s="6">
        <v>60.5</v>
      </c>
      <c r="AE52" s="6">
        <v>60.5</v>
      </c>
      <c r="AF52" s="6">
        <v>60.5</v>
      </c>
      <c r="AG52" s="6">
        <v>60.5</v>
      </c>
      <c r="AH52" s="6">
        <v>60.5</v>
      </c>
      <c r="AI52" s="6">
        <v>60.5</v>
      </c>
      <c r="AJ52" s="6">
        <v>60.5</v>
      </c>
      <c r="AK52" s="6">
        <v>60.5</v>
      </c>
      <c r="AL52" s="6">
        <v>60.5</v>
      </c>
      <c r="AM52" s="6">
        <v>60.5</v>
      </c>
      <c r="AN52" s="6">
        <v>60.5</v>
      </c>
      <c r="AO52" s="6">
        <v>60.5</v>
      </c>
      <c r="AP52" s="6">
        <v>60.5</v>
      </c>
      <c r="AQ52" s="6">
        <v>60.5</v>
      </c>
      <c r="AR52" s="6">
        <v>60.5</v>
      </c>
      <c r="AS52" s="6">
        <v>60.5</v>
      </c>
      <c r="AT52" s="6">
        <v>60.5</v>
      </c>
      <c r="AU52" s="6">
        <v>60.5</v>
      </c>
      <c r="AV52" s="6">
        <v>60.5</v>
      </c>
      <c r="AW52" s="6">
        <v>60.5</v>
      </c>
      <c r="AX52" s="6">
        <v>60.5</v>
      </c>
      <c r="AY52" s="6">
        <v>60.5</v>
      </c>
      <c r="AZ52" s="6">
        <v>60.5</v>
      </c>
      <c r="BA52" s="6">
        <v>60.5</v>
      </c>
      <c r="BB52" s="6">
        <v>50</v>
      </c>
      <c r="BC52" s="6">
        <v>50</v>
      </c>
      <c r="BD52" s="6">
        <v>50</v>
      </c>
      <c r="BE52" s="6">
        <v>50</v>
      </c>
      <c r="BF52" s="6">
        <v>50</v>
      </c>
      <c r="BG52" s="6">
        <v>50</v>
      </c>
      <c r="BH52" s="6">
        <v>50</v>
      </c>
    </row>
    <row r="53" spans="1:60" x14ac:dyDescent="0.3">
      <c r="A53" s="1" t="s">
        <v>95</v>
      </c>
      <c r="B53" s="1" t="s">
        <v>166</v>
      </c>
      <c r="C53" s="5">
        <v>5391523058087</v>
      </c>
      <c r="D53" s="6">
        <v>64.900000000000006</v>
      </c>
      <c r="E53" s="6">
        <v>64.900000000000006</v>
      </c>
      <c r="F53" s="6">
        <v>64.900000000000006</v>
      </c>
      <c r="G53" s="6">
        <v>64.900000000000006</v>
      </c>
      <c r="H53" s="6">
        <v>64.900000000000006</v>
      </c>
      <c r="I53" s="6">
        <v>64.900000000000006</v>
      </c>
      <c r="J53" s="6">
        <v>64.900000000000006</v>
      </c>
      <c r="K53" s="6">
        <v>64.900000000000006</v>
      </c>
      <c r="L53" s="6">
        <v>55</v>
      </c>
      <c r="M53" s="6">
        <v>55</v>
      </c>
      <c r="N53" s="6">
        <v>55</v>
      </c>
      <c r="O53" s="6">
        <v>55</v>
      </c>
      <c r="P53" s="6">
        <v>64.900000000000006</v>
      </c>
      <c r="Q53" s="6">
        <v>64.900000000000006</v>
      </c>
      <c r="R53" s="6">
        <v>64.900000000000006</v>
      </c>
      <c r="S53" s="6">
        <v>55</v>
      </c>
      <c r="T53" s="6">
        <v>55</v>
      </c>
      <c r="U53" s="6">
        <v>55.106451612903001</v>
      </c>
      <c r="V53" s="6">
        <v>55</v>
      </c>
      <c r="W53" s="6">
        <v>64.900000000000006</v>
      </c>
      <c r="X53" s="6">
        <v>64.900000000000006</v>
      </c>
      <c r="Y53" s="6">
        <v>64.900000000000006</v>
      </c>
      <c r="Z53" s="6">
        <v>64.900000000000006</v>
      </c>
      <c r="AA53" s="6">
        <v>64.900000000000006</v>
      </c>
      <c r="AB53" s="6">
        <v>64.900000000000006</v>
      </c>
      <c r="AC53" s="6">
        <v>64.900000000000006</v>
      </c>
      <c r="AD53" s="6">
        <v>64.900000000000006</v>
      </c>
      <c r="AE53" s="6">
        <v>64.900000000000006</v>
      </c>
      <c r="AF53" s="6">
        <v>64.900000000000006</v>
      </c>
      <c r="AG53" s="6">
        <v>64.900000000000006</v>
      </c>
      <c r="AH53" s="6">
        <v>64.900000000000006</v>
      </c>
      <c r="AI53" s="6">
        <v>64.900000000000006</v>
      </c>
      <c r="AJ53" s="6">
        <v>64.900000000000006</v>
      </c>
      <c r="AK53" s="6">
        <v>64.900000000000006</v>
      </c>
      <c r="AL53" s="6">
        <v>64.900000000000006</v>
      </c>
      <c r="AM53" s="6">
        <v>64.900000000000006</v>
      </c>
      <c r="AN53" s="6">
        <v>64.900000000000006</v>
      </c>
      <c r="AO53" s="6">
        <v>64.900000000000006</v>
      </c>
      <c r="AP53" s="6">
        <v>64.900000000000006</v>
      </c>
      <c r="AQ53" s="6">
        <v>64.900000000000006</v>
      </c>
      <c r="AR53" s="6">
        <v>64.900000000000006</v>
      </c>
      <c r="AS53" s="6">
        <v>64.900000000000006</v>
      </c>
      <c r="AT53" s="6">
        <v>64.900000000000006</v>
      </c>
      <c r="AU53" s="6">
        <v>64.900000000000006</v>
      </c>
      <c r="AV53" s="6">
        <v>64.900000000000006</v>
      </c>
      <c r="AW53" s="6">
        <v>64.900000000000006</v>
      </c>
      <c r="AX53" s="6">
        <v>64.900000000000006</v>
      </c>
      <c r="AY53" s="6">
        <v>64.900000000000006</v>
      </c>
      <c r="AZ53" s="6">
        <v>64.900000000000006</v>
      </c>
      <c r="BA53" s="6">
        <v>64.900000000000006</v>
      </c>
      <c r="BB53" s="6">
        <v>64.900000000000006</v>
      </c>
      <c r="BC53" s="6">
        <v>64.900000000000006</v>
      </c>
      <c r="BD53" s="6">
        <v>64.900000000000006</v>
      </c>
      <c r="BE53" s="6">
        <v>64.900000000000006</v>
      </c>
      <c r="BF53" s="6">
        <v>64.900000000000006</v>
      </c>
      <c r="BG53" s="6">
        <v>64.900000000000006</v>
      </c>
      <c r="BH53" s="6">
        <v>64.900000000000006</v>
      </c>
    </row>
    <row r="54" spans="1:60" x14ac:dyDescent="0.3">
      <c r="A54" s="1" t="s">
        <v>95</v>
      </c>
      <c r="B54" s="1" t="s">
        <v>167</v>
      </c>
      <c r="C54" s="5">
        <v>8712400802499</v>
      </c>
      <c r="D54" s="6">
        <v>60</v>
      </c>
      <c r="E54" s="6">
        <v>60</v>
      </c>
      <c r="F54" s="6">
        <v>55</v>
      </c>
      <c r="G54" s="6">
        <v>55</v>
      </c>
      <c r="H54" s="6">
        <v>55</v>
      </c>
      <c r="I54" s="6">
        <v>55</v>
      </c>
      <c r="J54" s="6">
        <v>55</v>
      </c>
      <c r="K54" s="6">
        <v>60</v>
      </c>
      <c r="L54" s="6">
        <v>50</v>
      </c>
      <c r="M54" s="6">
        <v>50</v>
      </c>
      <c r="N54" s="6">
        <v>50</v>
      </c>
      <c r="O54" s="6">
        <v>50</v>
      </c>
      <c r="P54" s="6">
        <v>60</v>
      </c>
      <c r="Q54" s="6">
        <v>60</v>
      </c>
      <c r="R54" s="6">
        <v>60</v>
      </c>
      <c r="S54" s="6">
        <v>60</v>
      </c>
      <c r="T54" s="6">
        <v>60</v>
      </c>
      <c r="U54" s="6">
        <v>60</v>
      </c>
      <c r="V54" s="6">
        <v>60</v>
      </c>
      <c r="W54" s="6">
        <v>60</v>
      </c>
      <c r="X54" s="6">
        <v>60</v>
      </c>
      <c r="Y54" s="6">
        <v>60</v>
      </c>
      <c r="Z54" s="6">
        <v>60</v>
      </c>
      <c r="AA54" s="6">
        <v>60</v>
      </c>
      <c r="AB54" s="6">
        <v>57.5</v>
      </c>
      <c r="AC54" s="6">
        <v>57.5</v>
      </c>
      <c r="AD54" s="6">
        <v>57.5</v>
      </c>
      <c r="AE54" s="6">
        <v>57.5</v>
      </c>
      <c r="AF54" s="6">
        <v>60</v>
      </c>
      <c r="AG54" s="6">
        <v>60</v>
      </c>
      <c r="AH54" s="6">
        <v>60</v>
      </c>
      <c r="AI54" s="6">
        <v>60</v>
      </c>
      <c r="AJ54" s="6">
        <v>60</v>
      </c>
      <c r="AK54" s="6">
        <v>60.206249999999997</v>
      </c>
      <c r="AL54" s="6">
        <v>60</v>
      </c>
      <c r="AM54" s="6">
        <v>60</v>
      </c>
      <c r="AN54" s="6">
        <v>60</v>
      </c>
      <c r="AO54" s="6">
        <v>60</v>
      </c>
      <c r="AP54" s="6">
        <v>60</v>
      </c>
      <c r="AQ54" s="6">
        <v>60</v>
      </c>
      <c r="AR54" s="6">
        <v>60</v>
      </c>
      <c r="AS54" s="6">
        <v>60</v>
      </c>
      <c r="AT54" s="6">
        <v>60</v>
      </c>
      <c r="AU54" s="6">
        <v>60</v>
      </c>
      <c r="AV54" s="6">
        <v>60</v>
      </c>
      <c r="AW54" s="6">
        <v>60</v>
      </c>
      <c r="AX54" s="6">
        <v>60.102061855670001</v>
      </c>
      <c r="AY54" s="6">
        <v>60</v>
      </c>
      <c r="AZ54" s="6">
        <v>60</v>
      </c>
      <c r="BA54" s="6">
        <v>60</v>
      </c>
      <c r="BB54" s="6">
        <v>60</v>
      </c>
      <c r="BC54" s="6">
        <v>62.5</v>
      </c>
      <c r="BD54" s="6">
        <v>62.5</v>
      </c>
      <c r="BE54" s="6">
        <v>62.5</v>
      </c>
      <c r="BF54" s="6">
        <v>62.5</v>
      </c>
      <c r="BG54" s="6">
        <v>62.5</v>
      </c>
      <c r="BH54" s="6">
        <v>62.5</v>
      </c>
    </row>
    <row r="55" spans="1:60" x14ac:dyDescent="0.3">
      <c r="A55" s="1" t="s">
        <v>95</v>
      </c>
      <c r="B55" s="1" t="s">
        <v>168</v>
      </c>
      <c r="C55" s="5">
        <v>7290012823602</v>
      </c>
      <c r="D55" s="6">
        <v>33.9</v>
      </c>
      <c r="E55" s="6">
        <v>33.9</v>
      </c>
      <c r="F55" s="6">
        <v>33.9</v>
      </c>
      <c r="G55" s="6">
        <v>33.9</v>
      </c>
      <c r="H55" s="6">
        <v>33.9</v>
      </c>
      <c r="I55" s="6">
        <v>33.9</v>
      </c>
      <c r="J55" s="6">
        <v>33.9</v>
      </c>
      <c r="K55" s="6">
        <v>33.9</v>
      </c>
      <c r="L55" s="6">
        <v>33.9</v>
      </c>
      <c r="M55" s="6">
        <v>33.9</v>
      </c>
      <c r="N55" s="6">
        <v>33.9</v>
      </c>
      <c r="O55" s="6">
        <v>33.9</v>
      </c>
      <c r="P55" s="6">
        <v>33.9</v>
      </c>
      <c r="Q55" s="6">
        <v>33.9</v>
      </c>
      <c r="R55" s="6">
        <v>33.9</v>
      </c>
      <c r="S55" s="6">
        <v>33.9</v>
      </c>
      <c r="T55" s="6">
        <v>33.9</v>
      </c>
      <c r="U55" s="6">
        <v>33.9</v>
      </c>
      <c r="V55" s="6">
        <v>33.9</v>
      </c>
      <c r="W55" s="6">
        <v>33.9</v>
      </c>
      <c r="X55" s="6">
        <v>33.9</v>
      </c>
      <c r="Y55" s="6">
        <v>33.9</v>
      </c>
      <c r="Z55" s="6">
        <v>33.9</v>
      </c>
      <c r="AA55" s="6">
        <v>33.9</v>
      </c>
      <c r="AB55" s="6">
        <v>33.9</v>
      </c>
      <c r="AC55" s="6">
        <v>33.9</v>
      </c>
      <c r="AD55" s="6">
        <v>33.9</v>
      </c>
      <c r="AE55" s="6">
        <v>33.9</v>
      </c>
      <c r="AF55" s="6">
        <v>33.9</v>
      </c>
      <c r="AG55" s="6">
        <v>29.9</v>
      </c>
      <c r="AH55" s="6">
        <v>29.9</v>
      </c>
      <c r="AI55" s="6">
        <v>29.9</v>
      </c>
      <c r="AJ55" s="6">
        <v>29.9</v>
      </c>
      <c r="AK55" s="6">
        <v>29.9</v>
      </c>
      <c r="AL55" s="6">
        <v>29.9</v>
      </c>
      <c r="AM55" s="6">
        <v>29.9</v>
      </c>
      <c r="AN55" s="6">
        <v>29.9</v>
      </c>
      <c r="AO55" s="6">
        <v>29.9</v>
      </c>
      <c r="AP55" s="6">
        <v>29.9</v>
      </c>
      <c r="AQ55" s="6">
        <v>29.9</v>
      </c>
      <c r="AR55" s="6">
        <v>29.9</v>
      </c>
      <c r="AS55" s="6">
        <v>29.9</v>
      </c>
      <c r="AT55" s="6">
        <v>29.9</v>
      </c>
      <c r="AU55" s="6">
        <v>29.9</v>
      </c>
      <c r="AV55" s="6">
        <v>29.9</v>
      </c>
      <c r="AW55" s="6">
        <v>29.9</v>
      </c>
      <c r="AX55" s="6">
        <v>29.9</v>
      </c>
      <c r="AY55" s="6">
        <v>29.9</v>
      </c>
      <c r="AZ55" s="6">
        <v>29.9</v>
      </c>
      <c r="BA55" s="6">
        <v>29.9</v>
      </c>
      <c r="BB55" s="6">
        <v>29.9</v>
      </c>
      <c r="BC55" s="6">
        <v>33.9</v>
      </c>
      <c r="BD55" s="6">
        <v>33.9</v>
      </c>
      <c r="BE55" s="6">
        <v>29.9</v>
      </c>
      <c r="BF55" s="6">
        <v>29.9</v>
      </c>
      <c r="BG55" s="6">
        <v>29.9</v>
      </c>
      <c r="BH55" s="6">
        <v>29.9</v>
      </c>
    </row>
    <row r="56" spans="1:60" x14ac:dyDescent="0.3">
      <c r="A56" s="1" t="s">
        <v>95</v>
      </c>
      <c r="B56" s="1" t="s">
        <v>170</v>
      </c>
      <c r="C56" s="5">
        <v>7290000187921</v>
      </c>
      <c r="D56" s="6">
        <v>39.9</v>
      </c>
      <c r="E56" s="6">
        <v>39.9</v>
      </c>
      <c r="F56" s="6">
        <v>39.9</v>
      </c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>
        <v>39.9</v>
      </c>
      <c r="AY56" s="6">
        <v>39.9</v>
      </c>
      <c r="AZ56" s="6">
        <v>39.9</v>
      </c>
      <c r="BA56" s="6">
        <v>39.9</v>
      </c>
      <c r="BB56" s="6">
        <v>39.9</v>
      </c>
      <c r="BC56" s="6">
        <v>39.9</v>
      </c>
      <c r="BD56" s="6">
        <v>39.9</v>
      </c>
      <c r="BE56" s="6">
        <v>39.9</v>
      </c>
      <c r="BF56" s="6">
        <v>39.9</v>
      </c>
      <c r="BG56" s="6">
        <v>39.9</v>
      </c>
      <c r="BH56" s="6">
        <v>39.9</v>
      </c>
    </row>
    <row r="57" spans="1:60" x14ac:dyDescent="0.3">
      <c r="A57" s="1" t="s">
        <v>95</v>
      </c>
      <c r="B57" s="1" t="s">
        <v>169</v>
      </c>
      <c r="C57" s="5">
        <v>7290000262031</v>
      </c>
      <c r="D57" s="6">
        <v>31.9</v>
      </c>
      <c r="E57" s="6">
        <v>31.9</v>
      </c>
      <c r="F57" s="6">
        <v>31.9</v>
      </c>
      <c r="G57" s="6">
        <v>31.9</v>
      </c>
      <c r="H57" s="6">
        <v>31.9</v>
      </c>
      <c r="I57" s="6">
        <v>31.9</v>
      </c>
      <c r="J57" s="6">
        <v>31.9</v>
      </c>
      <c r="K57" s="6">
        <v>31.9</v>
      </c>
      <c r="L57" s="6">
        <v>27.5</v>
      </c>
      <c r="M57" s="6">
        <v>27.5</v>
      </c>
      <c r="N57" s="6">
        <v>27.5</v>
      </c>
      <c r="O57" s="6">
        <v>27.5</v>
      </c>
      <c r="P57" s="6">
        <v>31.9</v>
      </c>
      <c r="Q57" s="6">
        <v>31.9</v>
      </c>
      <c r="R57" s="6">
        <v>31.9</v>
      </c>
      <c r="S57" s="6">
        <v>31.9</v>
      </c>
      <c r="T57" s="6">
        <v>31.9</v>
      </c>
      <c r="U57" s="6">
        <v>31.9</v>
      </c>
      <c r="V57" s="6">
        <v>31.9</v>
      </c>
      <c r="W57" s="6">
        <v>31.9</v>
      </c>
      <c r="X57" s="6">
        <v>31.9</v>
      </c>
      <c r="Y57" s="6">
        <v>31.9</v>
      </c>
      <c r="Z57" s="6">
        <v>31.9</v>
      </c>
      <c r="AA57" s="6">
        <v>31.9</v>
      </c>
      <c r="AB57" s="6">
        <v>31.9</v>
      </c>
      <c r="AC57" s="6">
        <v>31.9</v>
      </c>
      <c r="AD57" s="6">
        <v>31.9</v>
      </c>
      <c r="AE57" s="6">
        <v>31.9</v>
      </c>
      <c r="AF57" s="6">
        <v>31.9</v>
      </c>
      <c r="AG57" s="6">
        <v>31.9</v>
      </c>
      <c r="AH57" s="6">
        <v>31.9</v>
      </c>
      <c r="AI57" s="6">
        <v>31.9</v>
      </c>
      <c r="AJ57" s="6">
        <v>31.9</v>
      </c>
      <c r="AK57" s="6">
        <v>31.9</v>
      </c>
      <c r="AL57" s="6">
        <v>31.9</v>
      </c>
      <c r="AM57" s="6">
        <v>31.9</v>
      </c>
      <c r="AN57" s="6">
        <v>31.9</v>
      </c>
      <c r="AO57" s="6">
        <v>31.9</v>
      </c>
      <c r="AP57" s="6">
        <v>31.9</v>
      </c>
      <c r="AQ57" s="6">
        <v>31.9</v>
      </c>
      <c r="AR57" s="6">
        <v>31.9</v>
      </c>
      <c r="AS57" s="6">
        <v>31.9</v>
      </c>
      <c r="AT57" s="6">
        <v>31.9</v>
      </c>
      <c r="AU57" s="6">
        <v>31.9</v>
      </c>
      <c r="AV57" s="6">
        <v>31.9</v>
      </c>
      <c r="AW57" s="6">
        <v>31.9</v>
      </c>
      <c r="AX57" s="6">
        <v>31.9</v>
      </c>
      <c r="AY57" s="6">
        <v>31.9</v>
      </c>
      <c r="AZ57" s="6">
        <v>31.9</v>
      </c>
      <c r="BA57" s="6">
        <v>31.9</v>
      </c>
      <c r="BB57" s="6">
        <v>31.9</v>
      </c>
      <c r="BC57" s="6">
        <v>31.9</v>
      </c>
      <c r="BD57" s="6">
        <v>31.9</v>
      </c>
      <c r="BE57" s="6">
        <v>31.9</v>
      </c>
      <c r="BF57" s="6">
        <v>31.9</v>
      </c>
      <c r="BG57" s="6">
        <v>31.9</v>
      </c>
      <c r="BH57" s="6">
        <v>31.9</v>
      </c>
    </row>
    <row r="58" spans="1:60" x14ac:dyDescent="0.3">
      <c r="A58" s="1" t="s">
        <v>97</v>
      </c>
      <c r="B58" s="1" t="s">
        <v>160</v>
      </c>
      <c r="C58" s="5">
        <v>7290000197548</v>
      </c>
      <c r="D58" s="6">
        <v>36.67</v>
      </c>
      <c r="E58" s="6">
        <v>36.67</v>
      </c>
      <c r="F58" s="6">
        <v>36.925227272727</v>
      </c>
      <c r="G58" s="6">
        <v>36.67</v>
      </c>
      <c r="H58" s="6">
        <v>36.67</v>
      </c>
      <c r="I58" s="6">
        <v>37.472142857142998</v>
      </c>
      <c r="J58" s="6">
        <v>36.67</v>
      </c>
      <c r="K58" s="6">
        <v>36.67</v>
      </c>
      <c r="L58" s="6">
        <v>36.67</v>
      </c>
      <c r="M58" s="6">
        <v>36.67</v>
      </c>
      <c r="N58" s="6">
        <v>36.67</v>
      </c>
      <c r="O58" s="6">
        <v>36.67</v>
      </c>
      <c r="P58" s="6">
        <v>36.67</v>
      </c>
      <c r="Q58" s="6">
        <v>36.67</v>
      </c>
      <c r="R58" s="6">
        <v>36.67</v>
      </c>
      <c r="S58" s="6">
        <v>36.67</v>
      </c>
      <c r="T58" s="6">
        <v>36.67</v>
      </c>
      <c r="U58" s="6">
        <v>37.119199999999999</v>
      </c>
      <c r="V58" s="6">
        <v>36.67</v>
      </c>
      <c r="W58" s="6">
        <v>36.67</v>
      </c>
      <c r="X58" s="6">
        <v>36.67</v>
      </c>
      <c r="Y58" s="6">
        <v>36.67</v>
      </c>
      <c r="Z58" s="6">
        <v>36.67</v>
      </c>
      <c r="AA58" s="6">
        <v>36.67</v>
      </c>
      <c r="AB58" s="6">
        <v>36.67</v>
      </c>
      <c r="AC58" s="6">
        <v>36.67</v>
      </c>
      <c r="AD58" s="6">
        <v>37.418666666667001</v>
      </c>
      <c r="AE58" s="6">
        <v>47.9</v>
      </c>
      <c r="AF58" s="6">
        <v>36.67</v>
      </c>
      <c r="AG58" s="6">
        <v>36.67</v>
      </c>
      <c r="AH58" s="6">
        <v>36.67</v>
      </c>
      <c r="AI58" s="6">
        <v>36.67</v>
      </c>
      <c r="AJ58" s="6">
        <v>36.67</v>
      </c>
      <c r="AK58" s="6">
        <v>37.204761904762002</v>
      </c>
      <c r="AL58" s="6">
        <v>36.67</v>
      </c>
      <c r="AM58" s="6">
        <v>36.67</v>
      </c>
      <c r="AN58" s="6">
        <v>36.67</v>
      </c>
      <c r="AO58" s="6">
        <v>36.67</v>
      </c>
      <c r="AP58" s="6">
        <v>36.67</v>
      </c>
      <c r="AQ58" s="6">
        <v>36.67</v>
      </c>
      <c r="AR58" s="6">
        <v>36.67</v>
      </c>
      <c r="AS58" s="6">
        <v>36.67</v>
      </c>
      <c r="AT58" s="6">
        <v>36.67</v>
      </c>
      <c r="AU58" s="6">
        <v>36.67</v>
      </c>
      <c r="AV58" s="6">
        <v>36.67</v>
      </c>
      <c r="AW58" s="6">
        <v>36.67</v>
      </c>
      <c r="AX58" s="6">
        <v>36.914130434782997</v>
      </c>
      <c r="AY58" s="6">
        <v>37.646521739130002</v>
      </c>
      <c r="AZ58" s="6">
        <v>36.67</v>
      </c>
      <c r="BA58" s="6">
        <v>36.67</v>
      </c>
      <c r="BB58" s="6">
        <v>36.67</v>
      </c>
      <c r="BC58" s="6">
        <v>47.9</v>
      </c>
      <c r="BD58" s="6">
        <v>47.9</v>
      </c>
      <c r="BE58" s="6">
        <v>47.9</v>
      </c>
      <c r="BF58" s="6">
        <v>47.9</v>
      </c>
      <c r="BG58" s="6">
        <v>47.9</v>
      </c>
      <c r="BH58" s="6">
        <v>47.9</v>
      </c>
    </row>
    <row r="59" spans="1:60" x14ac:dyDescent="0.3">
      <c r="A59" s="1" t="s">
        <v>97</v>
      </c>
      <c r="B59" s="1" t="s">
        <v>161</v>
      </c>
      <c r="C59" s="5">
        <v>7290000201863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>
        <v>31.9</v>
      </c>
      <c r="BD59" s="6">
        <v>31.9</v>
      </c>
      <c r="BE59" s="6">
        <v>31.9</v>
      </c>
      <c r="BF59" s="6">
        <v>31.9</v>
      </c>
      <c r="BG59" s="6">
        <v>31.9</v>
      </c>
      <c r="BH59" s="6">
        <v>31.9</v>
      </c>
    </row>
    <row r="60" spans="1:60" x14ac:dyDescent="0.3">
      <c r="A60" s="1" t="s">
        <v>97</v>
      </c>
      <c r="B60" s="1" t="s">
        <v>164</v>
      </c>
      <c r="C60" s="5">
        <v>8712400802512</v>
      </c>
      <c r="D60" s="6">
        <v>65</v>
      </c>
      <c r="E60" s="6">
        <v>65</v>
      </c>
      <c r="F60" s="6">
        <v>65</v>
      </c>
      <c r="G60" s="6">
        <v>65</v>
      </c>
      <c r="H60" s="6">
        <v>65</v>
      </c>
      <c r="I60" s="6">
        <v>65</v>
      </c>
      <c r="J60" s="6">
        <v>65</v>
      </c>
      <c r="K60" s="6">
        <v>65</v>
      </c>
      <c r="L60" s="6">
        <v>65</v>
      </c>
      <c r="M60" s="6">
        <v>65</v>
      </c>
      <c r="N60" s="6">
        <v>65</v>
      </c>
      <c r="O60" s="6">
        <v>65</v>
      </c>
      <c r="P60" s="6">
        <v>65</v>
      </c>
      <c r="Q60" s="6">
        <v>65</v>
      </c>
      <c r="R60" s="6">
        <v>65</v>
      </c>
      <c r="S60" s="6">
        <v>65</v>
      </c>
      <c r="T60" s="6">
        <v>65</v>
      </c>
      <c r="U60" s="6">
        <v>65.523529411764997</v>
      </c>
      <c r="V60" s="6">
        <v>65</v>
      </c>
      <c r="W60" s="6">
        <v>65</v>
      </c>
      <c r="X60" s="6">
        <v>65</v>
      </c>
      <c r="Y60" s="6">
        <v>65</v>
      </c>
      <c r="Z60" s="6">
        <v>65</v>
      </c>
      <c r="AA60" s="6">
        <v>65</v>
      </c>
      <c r="AB60" s="6">
        <v>65</v>
      </c>
      <c r="AC60" s="6">
        <v>65</v>
      </c>
      <c r="AD60" s="6">
        <v>65.556250000000006</v>
      </c>
      <c r="AE60" s="6">
        <v>73.900000000000006</v>
      </c>
      <c r="AF60" s="6">
        <v>65</v>
      </c>
      <c r="AG60" s="6">
        <v>65</v>
      </c>
      <c r="AH60" s="6">
        <v>65</v>
      </c>
      <c r="AI60" s="6">
        <v>65</v>
      </c>
      <c r="AJ60" s="6">
        <v>65</v>
      </c>
      <c r="AK60" s="6">
        <v>66.405263157895007</v>
      </c>
      <c r="AL60" s="6">
        <v>65</v>
      </c>
      <c r="AM60" s="6">
        <v>65</v>
      </c>
      <c r="AN60" s="6">
        <v>65</v>
      </c>
      <c r="AO60" s="6">
        <v>65</v>
      </c>
      <c r="AP60" s="6">
        <v>65</v>
      </c>
      <c r="AQ60" s="6">
        <v>65</v>
      </c>
      <c r="AR60" s="6">
        <v>65</v>
      </c>
      <c r="AS60" s="6">
        <v>65</v>
      </c>
      <c r="AT60" s="6">
        <v>65</v>
      </c>
      <c r="AU60" s="6">
        <v>65</v>
      </c>
      <c r="AV60" s="6">
        <v>65</v>
      </c>
      <c r="AW60" s="6">
        <v>65</v>
      </c>
      <c r="AX60" s="6">
        <v>65.404545454545001</v>
      </c>
      <c r="AY60" s="6">
        <v>65.773913043478004</v>
      </c>
      <c r="AZ60" s="6">
        <v>73.900000000000006</v>
      </c>
      <c r="BA60" s="6">
        <v>65</v>
      </c>
      <c r="BB60" s="6">
        <v>65</v>
      </c>
      <c r="BC60" s="6">
        <v>65</v>
      </c>
      <c r="BD60" s="6">
        <v>65</v>
      </c>
      <c r="BE60" s="6">
        <v>65</v>
      </c>
      <c r="BF60" s="6">
        <v>65</v>
      </c>
      <c r="BG60" s="6">
        <v>65</v>
      </c>
      <c r="BH60" s="6">
        <v>65</v>
      </c>
    </row>
    <row r="61" spans="1:60" x14ac:dyDescent="0.3">
      <c r="A61" s="1" t="s">
        <v>97</v>
      </c>
      <c r="B61" s="1" t="s">
        <v>165</v>
      </c>
      <c r="C61" s="5">
        <v>7290013083678</v>
      </c>
      <c r="D61" s="6">
        <v>62.6</v>
      </c>
      <c r="E61" s="6">
        <v>62.6</v>
      </c>
      <c r="F61" s="6">
        <v>62.6</v>
      </c>
      <c r="G61" s="6">
        <v>62.6</v>
      </c>
      <c r="H61" s="6">
        <v>62.6</v>
      </c>
      <c r="I61" s="6">
        <v>62.6</v>
      </c>
      <c r="J61" s="6">
        <v>62.6</v>
      </c>
      <c r="K61" s="6">
        <v>62.6</v>
      </c>
      <c r="L61" s="6">
        <v>62.6</v>
      </c>
      <c r="M61" s="6">
        <v>62.6</v>
      </c>
      <c r="N61" s="6">
        <v>62.6</v>
      </c>
      <c r="O61" s="6">
        <v>62.6</v>
      </c>
      <c r="P61" s="6">
        <v>62.6</v>
      </c>
      <c r="Q61" s="6">
        <v>62.6</v>
      </c>
      <c r="R61" s="6">
        <v>62.6</v>
      </c>
      <c r="S61" s="6">
        <v>62.6</v>
      </c>
      <c r="T61" s="6">
        <v>62.6</v>
      </c>
      <c r="U61" s="6">
        <v>62.6</v>
      </c>
      <c r="V61" s="6">
        <v>62.6</v>
      </c>
      <c r="W61" s="6">
        <v>62.6</v>
      </c>
      <c r="X61" s="6">
        <v>62.6</v>
      </c>
      <c r="Y61" s="6">
        <v>62.6</v>
      </c>
      <c r="Z61" s="6">
        <v>62.6</v>
      </c>
      <c r="AA61" s="6">
        <v>62.6</v>
      </c>
      <c r="AB61" s="6">
        <v>62.6</v>
      </c>
      <c r="AC61" s="6">
        <v>62.6</v>
      </c>
      <c r="AD61" s="6">
        <v>62.6</v>
      </c>
      <c r="AE61" s="6">
        <v>62.6</v>
      </c>
      <c r="AF61" s="6">
        <v>62.6</v>
      </c>
      <c r="AG61" s="6">
        <v>62.6</v>
      </c>
      <c r="AH61" s="6">
        <v>62.6</v>
      </c>
      <c r="AI61" s="6">
        <v>62.6</v>
      </c>
      <c r="AJ61" s="6">
        <v>62.6</v>
      </c>
      <c r="AK61" s="6">
        <v>62.6</v>
      </c>
      <c r="AL61" s="6">
        <v>62.6</v>
      </c>
      <c r="AM61" s="6">
        <v>62.6</v>
      </c>
      <c r="AN61" s="6">
        <v>62.6</v>
      </c>
      <c r="AO61" s="6">
        <v>62.6</v>
      </c>
      <c r="AP61" s="6">
        <v>62.6</v>
      </c>
      <c r="AQ61" s="6">
        <v>62.6</v>
      </c>
      <c r="AR61" s="6">
        <v>62.6</v>
      </c>
      <c r="AS61" s="6">
        <v>62.6</v>
      </c>
      <c r="AT61" s="6">
        <v>62.6</v>
      </c>
      <c r="AU61" s="6">
        <v>62.6</v>
      </c>
      <c r="AV61" s="6">
        <v>62.6</v>
      </c>
      <c r="AW61" s="6">
        <v>62.6</v>
      </c>
      <c r="AX61" s="6">
        <v>62.6</v>
      </c>
      <c r="AY61" s="6">
        <v>62.6</v>
      </c>
      <c r="AZ61" s="6">
        <v>62.6</v>
      </c>
      <c r="BA61" s="6">
        <v>62.6</v>
      </c>
      <c r="BB61" s="6">
        <v>62.6</v>
      </c>
      <c r="BC61" s="6">
        <v>62.6</v>
      </c>
      <c r="BD61" s="6">
        <v>62.6</v>
      </c>
      <c r="BE61" s="6">
        <v>62.6</v>
      </c>
      <c r="BF61" s="6">
        <v>62.6</v>
      </c>
      <c r="BG61" s="6">
        <v>62.6</v>
      </c>
      <c r="BH61" s="6">
        <v>62.6</v>
      </c>
    </row>
    <row r="62" spans="1:60" x14ac:dyDescent="0.3">
      <c r="A62" s="1" t="s">
        <v>97</v>
      </c>
      <c r="B62" s="1" t="s">
        <v>166</v>
      </c>
      <c r="C62" s="5">
        <v>5391523058087</v>
      </c>
      <c r="D62" s="6">
        <v>65.900000000000006</v>
      </c>
      <c r="E62" s="6">
        <v>65.900000000000006</v>
      </c>
      <c r="F62" s="6">
        <v>65.900000000000006</v>
      </c>
      <c r="G62" s="6">
        <v>65.900000000000006</v>
      </c>
      <c r="H62" s="6">
        <v>65.900000000000006</v>
      </c>
      <c r="I62" s="6">
        <v>65.900000000000006</v>
      </c>
      <c r="J62" s="6">
        <v>65.900000000000006</v>
      </c>
      <c r="K62" s="6">
        <v>65.900000000000006</v>
      </c>
      <c r="L62" s="6">
        <v>65.900000000000006</v>
      </c>
      <c r="M62" s="6">
        <v>65.900000000000006</v>
      </c>
      <c r="N62" s="6">
        <v>65.900000000000006</v>
      </c>
      <c r="O62" s="6">
        <v>65.900000000000006</v>
      </c>
      <c r="P62" s="6">
        <v>65.900000000000006</v>
      </c>
      <c r="Q62" s="6">
        <v>65.900000000000006</v>
      </c>
      <c r="R62" s="6">
        <v>65.900000000000006</v>
      </c>
      <c r="S62" s="6">
        <v>65.900000000000006</v>
      </c>
      <c r="T62" s="6">
        <v>65.900000000000006</v>
      </c>
      <c r="U62" s="6">
        <v>65.900000000000006</v>
      </c>
      <c r="V62" s="6">
        <v>65.900000000000006</v>
      </c>
      <c r="W62" s="6">
        <v>65.900000000000006</v>
      </c>
      <c r="X62" s="6">
        <v>65.900000000000006</v>
      </c>
      <c r="Y62" s="6">
        <v>65.900000000000006</v>
      </c>
      <c r="Z62" s="6">
        <v>65.900000000000006</v>
      </c>
      <c r="AA62" s="6">
        <v>65.900000000000006</v>
      </c>
      <c r="AB62" s="6">
        <v>65.900000000000006</v>
      </c>
      <c r="AC62" s="6">
        <v>65.900000000000006</v>
      </c>
      <c r="AD62" s="6">
        <v>65.900000000000006</v>
      </c>
      <c r="AE62" s="6">
        <v>65.900000000000006</v>
      </c>
      <c r="AF62" s="6">
        <v>65.900000000000006</v>
      </c>
      <c r="AG62" s="6">
        <v>65.900000000000006</v>
      </c>
      <c r="AH62" s="6">
        <v>65.900000000000006</v>
      </c>
      <c r="AI62" s="6">
        <v>65.900000000000006</v>
      </c>
      <c r="AJ62" s="6">
        <v>65.900000000000006</v>
      </c>
      <c r="AK62" s="6">
        <v>65.900000000000006</v>
      </c>
      <c r="AL62" s="6">
        <v>65.900000000000006</v>
      </c>
      <c r="AM62" s="6">
        <v>65.900000000000006</v>
      </c>
      <c r="AN62" s="6">
        <v>65.900000000000006</v>
      </c>
      <c r="AO62" s="6">
        <v>65.900000000000006</v>
      </c>
      <c r="AP62" s="6">
        <v>65.900000000000006</v>
      </c>
      <c r="AQ62" s="6">
        <v>65.900000000000006</v>
      </c>
      <c r="AR62" s="6">
        <v>65.900000000000006</v>
      </c>
      <c r="AS62" s="6">
        <v>65.900000000000006</v>
      </c>
      <c r="AT62" s="6">
        <v>65.900000000000006</v>
      </c>
      <c r="AU62" s="6">
        <v>65.900000000000006</v>
      </c>
      <c r="AV62" s="6">
        <v>65.900000000000006</v>
      </c>
      <c r="AW62" s="6">
        <v>65.900000000000006</v>
      </c>
      <c r="AX62" s="6">
        <v>65.900000000000006</v>
      </c>
      <c r="AY62" s="6">
        <v>65.900000000000006</v>
      </c>
      <c r="AZ62" s="6">
        <v>65.900000000000006</v>
      </c>
      <c r="BA62" s="6">
        <v>65.900000000000006</v>
      </c>
      <c r="BB62" s="6">
        <v>65.900000000000006</v>
      </c>
      <c r="BC62" s="6">
        <v>65.900000000000006</v>
      </c>
      <c r="BD62" s="6">
        <v>65.900000000000006</v>
      </c>
      <c r="BE62" s="6">
        <v>65.900000000000006</v>
      </c>
      <c r="BF62" s="6">
        <v>65.900000000000006</v>
      </c>
      <c r="BG62" s="6">
        <v>65.900000000000006</v>
      </c>
      <c r="BH62" s="6">
        <v>65.900000000000006</v>
      </c>
    </row>
    <row r="63" spans="1:60" x14ac:dyDescent="0.3">
      <c r="A63" s="1" t="s">
        <v>97</v>
      </c>
      <c r="B63" s="1" t="s">
        <v>167</v>
      </c>
      <c r="C63" s="5">
        <v>8712400802499</v>
      </c>
      <c r="D63" s="6">
        <v>65</v>
      </c>
      <c r="E63" s="6">
        <v>65</v>
      </c>
      <c r="F63" s="6">
        <v>65</v>
      </c>
      <c r="G63" s="6">
        <v>65</v>
      </c>
      <c r="H63" s="6">
        <v>65</v>
      </c>
      <c r="I63" s="6">
        <v>65</v>
      </c>
      <c r="J63" s="6">
        <v>65</v>
      </c>
      <c r="K63" s="6">
        <v>65</v>
      </c>
      <c r="L63" s="6">
        <v>65</v>
      </c>
      <c r="M63" s="6">
        <v>65</v>
      </c>
      <c r="N63" s="6">
        <v>65</v>
      </c>
      <c r="O63" s="6">
        <v>65</v>
      </c>
      <c r="P63" s="6">
        <v>65</v>
      </c>
      <c r="Q63" s="6">
        <v>65</v>
      </c>
      <c r="R63" s="6">
        <v>65</v>
      </c>
      <c r="S63" s="6">
        <v>65</v>
      </c>
      <c r="T63" s="6">
        <v>65</v>
      </c>
      <c r="U63" s="6">
        <v>65</v>
      </c>
      <c r="V63" s="6">
        <v>65</v>
      </c>
      <c r="W63" s="6">
        <v>65</v>
      </c>
      <c r="X63" s="6">
        <v>65</v>
      </c>
      <c r="Y63" s="6">
        <v>65</v>
      </c>
      <c r="Z63" s="6">
        <v>65</v>
      </c>
      <c r="AA63" s="6">
        <v>65</v>
      </c>
      <c r="AB63" s="6">
        <v>65</v>
      </c>
      <c r="AC63" s="6">
        <v>65</v>
      </c>
      <c r="AD63" s="6">
        <v>65</v>
      </c>
      <c r="AE63" s="6">
        <v>73.900000000000006</v>
      </c>
      <c r="AF63" s="6">
        <v>65</v>
      </c>
      <c r="AG63" s="6">
        <v>65</v>
      </c>
      <c r="AH63" s="6">
        <v>65</v>
      </c>
      <c r="AI63" s="6">
        <v>65</v>
      </c>
      <c r="AJ63" s="6">
        <v>65</v>
      </c>
      <c r="AK63" s="6">
        <v>65</v>
      </c>
      <c r="AL63" s="6">
        <v>65</v>
      </c>
      <c r="AM63" s="6">
        <v>65</v>
      </c>
      <c r="AN63" s="6">
        <v>65</v>
      </c>
      <c r="AO63" s="6">
        <v>65</v>
      </c>
      <c r="AP63" s="6">
        <v>65</v>
      </c>
      <c r="AQ63" s="6">
        <v>65</v>
      </c>
      <c r="AR63" s="6">
        <v>65</v>
      </c>
      <c r="AS63" s="6">
        <v>65</v>
      </c>
      <c r="AT63" s="6">
        <v>65</v>
      </c>
      <c r="AU63" s="6">
        <v>65</v>
      </c>
      <c r="AV63" s="6">
        <v>65</v>
      </c>
      <c r="AW63" s="6">
        <v>65</v>
      </c>
      <c r="AX63" s="6">
        <v>66.369230769230995</v>
      </c>
      <c r="AY63" s="6">
        <v>65</v>
      </c>
      <c r="AZ63" s="6">
        <v>73.900000000000006</v>
      </c>
      <c r="BA63" s="6">
        <v>65</v>
      </c>
      <c r="BB63" s="6">
        <v>65</v>
      </c>
      <c r="BC63" s="6">
        <v>65</v>
      </c>
      <c r="BD63" s="6">
        <v>65</v>
      </c>
      <c r="BE63" s="6">
        <v>65</v>
      </c>
      <c r="BF63" s="6">
        <v>65</v>
      </c>
      <c r="BG63" s="6">
        <v>65</v>
      </c>
      <c r="BH63" s="6">
        <v>65</v>
      </c>
    </row>
    <row r="64" spans="1:60" x14ac:dyDescent="0.3">
      <c r="A64" s="1" t="s">
        <v>97</v>
      </c>
      <c r="B64" s="1" t="s">
        <v>168</v>
      </c>
      <c r="C64" s="5">
        <v>7290012823602</v>
      </c>
      <c r="D64" s="6">
        <v>36.9</v>
      </c>
      <c r="E64" s="6">
        <v>36.9</v>
      </c>
      <c r="F64" s="6">
        <v>36.9</v>
      </c>
      <c r="G64" s="6">
        <v>36.9</v>
      </c>
      <c r="H64" s="6">
        <v>36.9</v>
      </c>
      <c r="I64" s="6">
        <v>36.9</v>
      </c>
      <c r="J64" s="6">
        <v>36.9</v>
      </c>
      <c r="K64" s="6">
        <v>36.9</v>
      </c>
      <c r="L64" s="6">
        <v>36.9</v>
      </c>
      <c r="M64" s="6">
        <v>36.9</v>
      </c>
      <c r="N64" s="6">
        <v>36.9</v>
      </c>
      <c r="O64" s="6">
        <v>36.9</v>
      </c>
      <c r="P64" s="6">
        <v>36.9</v>
      </c>
      <c r="Q64" s="6">
        <v>36.9</v>
      </c>
      <c r="R64" s="6">
        <v>36.9</v>
      </c>
      <c r="S64" s="6">
        <v>36.9</v>
      </c>
      <c r="T64" s="6">
        <v>36.9</v>
      </c>
      <c r="U64" s="6">
        <v>36.9</v>
      </c>
      <c r="V64" s="6">
        <v>36.9</v>
      </c>
      <c r="W64" s="6">
        <v>36.9</v>
      </c>
      <c r="X64" s="6">
        <v>36.9</v>
      </c>
      <c r="Y64" s="6">
        <v>36.9</v>
      </c>
      <c r="Z64" s="6">
        <v>36.9</v>
      </c>
      <c r="AA64" s="6">
        <v>36.9</v>
      </c>
      <c r="AB64" s="6">
        <v>36.9</v>
      </c>
      <c r="AC64" s="6">
        <v>36.9</v>
      </c>
      <c r="AD64" s="6">
        <v>36.9</v>
      </c>
      <c r="AE64" s="6">
        <v>36.9</v>
      </c>
      <c r="AF64" s="6">
        <v>36.9</v>
      </c>
      <c r="AG64" s="6">
        <v>36.9</v>
      </c>
      <c r="AH64" s="6">
        <v>36.9</v>
      </c>
      <c r="AI64" s="6">
        <v>36.9</v>
      </c>
      <c r="AJ64" s="6">
        <v>36.9</v>
      </c>
      <c r="AK64" s="6">
        <v>36.9</v>
      </c>
      <c r="AL64" s="6">
        <v>36.9</v>
      </c>
      <c r="AM64" s="6">
        <v>36.9</v>
      </c>
      <c r="AN64" s="6">
        <v>36.9</v>
      </c>
      <c r="AO64" s="6">
        <v>36.9</v>
      </c>
      <c r="AP64" s="6">
        <v>36.9</v>
      </c>
      <c r="AQ64" s="6">
        <v>36.9</v>
      </c>
      <c r="AR64" s="6">
        <v>36.9</v>
      </c>
      <c r="AS64" s="6">
        <v>36.9</v>
      </c>
      <c r="AT64" s="6">
        <v>36.9</v>
      </c>
      <c r="AU64" s="6">
        <v>36.9</v>
      </c>
      <c r="AV64" s="6">
        <v>36.9</v>
      </c>
      <c r="AW64" s="6">
        <v>36.9</v>
      </c>
      <c r="AX64" s="6">
        <v>36.9</v>
      </c>
      <c r="AY64" s="6">
        <v>36.9</v>
      </c>
      <c r="AZ64" s="6">
        <v>36.9</v>
      </c>
      <c r="BA64" s="6">
        <v>36.9</v>
      </c>
      <c r="BB64" s="6">
        <v>36.9</v>
      </c>
      <c r="BC64" s="6">
        <v>36.9</v>
      </c>
      <c r="BD64" s="6">
        <v>36.9</v>
      </c>
      <c r="BE64" s="6">
        <v>36.9</v>
      </c>
      <c r="BF64" s="6">
        <v>36.9</v>
      </c>
      <c r="BG64" s="6">
        <v>36.9</v>
      </c>
      <c r="BH64" s="6">
        <v>36.9</v>
      </c>
    </row>
    <row r="65" spans="1:60" x14ac:dyDescent="0.3">
      <c r="A65" s="1" t="s">
        <v>97</v>
      </c>
      <c r="B65" s="1" t="s">
        <v>170</v>
      </c>
      <c r="C65" s="5">
        <v>7290000187921</v>
      </c>
      <c r="D65" s="6">
        <v>41.9</v>
      </c>
      <c r="E65" s="6">
        <v>41.9</v>
      </c>
      <c r="F65" s="6">
        <v>41.9</v>
      </c>
      <c r="G65" s="6">
        <v>41.9</v>
      </c>
      <c r="H65" s="6">
        <v>41.9</v>
      </c>
      <c r="I65" s="6">
        <v>41.9</v>
      </c>
      <c r="J65" s="6">
        <v>41.9</v>
      </c>
      <c r="K65" s="6">
        <v>41.9</v>
      </c>
      <c r="L65" s="6">
        <v>41.9</v>
      </c>
      <c r="M65" s="6">
        <v>41.9</v>
      </c>
      <c r="N65" s="6">
        <v>41.9</v>
      </c>
      <c r="O65" s="6">
        <v>41.9</v>
      </c>
      <c r="P65" s="6">
        <v>41.9</v>
      </c>
      <c r="Q65" s="6">
        <v>41.9</v>
      </c>
      <c r="R65" s="6">
        <v>41.9</v>
      </c>
      <c r="S65" s="6">
        <v>41.9</v>
      </c>
      <c r="T65" s="6">
        <v>41.9</v>
      </c>
      <c r="U65" s="6">
        <v>41.9</v>
      </c>
      <c r="V65" s="6">
        <v>41.9</v>
      </c>
      <c r="W65" s="6">
        <v>41.9</v>
      </c>
      <c r="X65" s="6">
        <v>41.9</v>
      </c>
      <c r="Y65" s="6">
        <v>41.9</v>
      </c>
      <c r="Z65" s="6">
        <v>41.9</v>
      </c>
      <c r="AA65" s="6">
        <v>41.9</v>
      </c>
      <c r="AB65" s="6">
        <v>41.9</v>
      </c>
      <c r="AC65" s="6">
        <v>41.9</v>
      </c>
      <c r="AD65" s="6">
        <v>41.9</v>
      </c>
      <c r="AE65" s="6">
        <v>41.9</v>
      </c>
      <c r="AF65" s="6">
        <v>41.9</v>
      </c>
      <c r="AG65" s="6">
        <v>41.9</v>
      </c>
      <c r="AH65" s="6">
        <v>41.9</v>
      </c>
      <c r="AI65" s="6">
        <v>41.9</v>
      </c>
      <c r="AJ65" s="6">
        <v>41.9</v>
      </c>
      <c r="AK65" s="6">
        <v>41.9</v>
      </c>
      <c r="AL65" s="6">
        <v>41.9</v>
      </c>
      <c r="AM65" s="6">
        <v>41.9</v>
      </c>
      <c r="AN65" s="6">
        <v>41.9</v>
      </c>
      <c r="AO65" s="6">
        <v>41.9</v>
      </c>
      <c r="AP65" s="6">
        <v>41.9</v>
      </c>
      <c r="AQ65" s="6">
        <v>41.9</v>
      </c>
      <c r="AR65" s="6">
        <v>41.9</v>
      </c>
      <c r="AS65" s="6">
        <v>41.9</v>
      </c>
      <c r="AT65" s="6">
        <v>41.9</v>
      </c>
      <c r="AU65" s="6">
        <v>41.9</v>
      </c>
      <c r="AV65" s="6">
        <v>41.9</v>
      </c>
      <c r="AW65" s="6">
        <v>41.9</v>
      </c>
      <c r="AX65" s="6">
        <v>41.9</v>
      </c>
      <c r="AY65" s="6">
        <v>41.9</v>
      </c>
      <c r="AZ65" s="6">
        <v>41.9</v>
      </c>
      <c r="BA65" s="6">
        <v>41.9</v>
      </c>
      <c r="BB65" s="6">
        <v>41.9</v>
      </c>
      <c r="BC65" s="6">
        <v>41.9</v>
      </c>
      <c r="BD65" s="6">
        <v>41.9</v>
      </c>
      <c r="BE65" s="6">
        <v>41.9</v>
      </c>
      <c r="BF65" s="6">
        <v>41.9</v>
      </c>
      <c r="BG65" s="6">
        <v>41.9</v>
      </c>
      <c r="BH65" s="6">
        <v>41.9</v>
      </c>
    </row>
    <row r="66" spans="1:60" x14ac:dyDescent="0.3">
      <c r="A66" s="1" t="s">
        <v>97</v>
      </c>
      <c r="B66" s="1" t="s">
        <v>169</v>
      </c>
      <c r="C66" s="5">
        <v>7290000262031</v>
      </c>
      <c r="D66" s="6">
        <v>32.9</v>
      </c>
      <c r="E66" s="6">
        <v>32.9</v>
      </c>
      <c r="F66" s="6">
        <v>32.9</v>
      </c>
      <c r="G66" s="6">
        <v>32.9</v>
      </c>
      <c r="H66" s="6">
        <v>32.9</v>
      </c>
      <c r="I66" s="6">
        <v>32.9</v>
      </c>
      <c r="J66" s="6">
        <v>32.9</v>
      </c>
      <c r="K66" s="6">
        <v>32.9</v>
      </c>
      <c r="L66" s="6">
        <v>32.9</v>
      </c>
      <c r="M66" s="6">
        <v>32.9</v>
      </c>
      <c r="N66" s="6">
        <v>32.9</v>
      </c>
      <c r="O66" s="6">
        <v>32.9</v>
      </c>
      <c r="P66" s="6">
        <v>32.9</v>
      </c>
      <c r="Q66" s="6">
        <v>32.9</v>
      </c>
      <c r="R66" s="6">
        <v>32.9</v>
      </c>
      <c r="S66" s="6">
        <v>32.9</v>
      </c>
      <c r="T66" s="6">
        <v>32.9</v>
      </c>
      <c r="U66" s="6">
        <v>32.9</v>
      </c>
      <c r="V66" s="6">
        <v>32.9</v>
      </c>
      <c r="W66" s="6">
        <v>32.9</v>
      </c>
      <c r="X66" s="6">
        <v>32.9</v>
      </c>
      <c r="Y66" s="6">
        <v>32.9</v>
      </c>
      <c r="Z66" s="6">
        <v>32.9</v>
      </c>
      <c r="AA66" s="6">
        <v>32.9</v>
      </c>
      <c r="AB66" s="6">
        <v>32.9</v>
      </c>
      <c r="AC66" s="6">
        <v>32.9</v>
      </c>
      <c r="AD66" s="6">
        <v>32.9</v>
      </c>
      <c r="AE66" s="6">
        <v>32.9</v>
      </c>
      <c r="AF66" s="6">
        <v>32.9</v>
      </c>
      <c r="AG66" s="6">
        <v>32.9</v>
      </c>
      <c r="AH66" s="6">
        <v>32.9</v>
      </c>
      <c r="AI66" s="6">
        <v>32.9</v>
      </c>
      <c r="AJ66" s="6">
        <v>32.9</v>
      </c>
      <c r="AK66" s="6">
        <v>32.9</v>
      </c>
      <c r="AL66" s="6">
        <v>32.9</v>
      </c>
      <c r="AM66" s="6">
        <v>32.9</v>
      </c>
      <c r="AN66" s="6">
        <v>32.9</v>
      </c>
      <c r="AO66" s="6">
        <v>32.9</v>
      </c>
      <c r="AP66" s="6">
        <v>32.9</v>
      </c>
      <c r="AQ66" s="6">
        <v>32.9</v>
      </c>
      <c r="AR66" s="6">
        <v>32.9</v>
      </c>
      <c r="AS66" s="6">
        <v>32.9</v>
      </c>
      <c r="AT66" s="6">
        <v>32.9</v>
      </c>
      <c r="AU66" s="6">
        <v>32.9</v>
      </c>
      <c r="AV66" s="6">
        <v>32.9</v>
      </c>
      <c r="AW66" s="6">
        <v>32.9</v>
      </c>
      <c r="AX66" s="6">
        <v>32.9</v>
      </c>
      <c r="AY66" s="6">
        <v>32.9</v>
      </c>
      <c r="AZ66" s="6">
        <v>32.9</v>
      </c>
      <c r="BA66" s="6">
        <v>32.9</v>
      </c>
      <c r="BB66" s="6">
        <v>32.9</v>
      </c>
      <c r="BC66" s="6">
        <v>32.9</v>
      </c>
      <c r="BD66" s="6">
        <v>32.9</v>
      </c>
      <c r="BE66" s="6">
        <v>32.9</v>
      </c>
      <c r="BF66" s="6">
        <v>32.9</v>
      </c>
      <c r="BG66" s="6">
        <v>32.9</v>
      </c>
      <c r="BH66" s="6">
        <v>32.9</v>
      </c>
    </row>
    <row r="67" spans="1:60" x14ac:dyDescent="0.3">
      <c r="A67" s="1" t="s">
        <v>87</v>
      </c>
      <c r="B67" s="1" t="s">
        <v>162</v>
      </c>
      <c r="C67" s="5">
        <v>8001090379399</v>
      </c>
      <c r="D67" s="6">
        <v>33.33</v>
      </c>
      <c r="E67" s="6">
        <v>33.33</v>
      </c>
      <c r="F67" s="6">
        <v>32.75</v>
      </c>
      <c r="G67" s="6">
        <v>31</v>
      </c>
      <c r="H67" s="6">
        <v>31</v>
      </c>
      <c r="I67" s="6">
        <v>31</v>
      </c>
      <c r="J67" s="6">
        <v>31.842857142857</v>
      </c>
      <c r="K67" s="6">
        <v>31</v>
      </c>
      <c r="L67" s="6">
        <v>31</v>
      </c>
      <c r="M67" s="6">
        <v>31</v>
      </c>
      <c r="N67" s="6">
        <v>31</v>
      </c>
      <c r="O67" s="6">
        <v>31</v>
      </c>
      <c r="P67" s="6">
        <v>31</v>
      </c>
      <c r="Q67" s="6">
        <v>31</v>
      </c>
      <c r="R67" s="6">
        <v>31</v>
      </c>
      <c r="S67" s="6">
        <v>31</v>
      </c>
      <c r="T67" s="6">
        <v>31</v>
      </c>
      <c r="U67" s="6">
        <v>31</v>
      </c>
      <c r="V67" s="6">
        <v>31</v>
      </c>
      <c r="W67" s="6">
        <v>31</v>
      </c>
      <c r="X67" s="6">
        <v>31</v>
      </c>
      <c r="Y67" s="6">
        <v>31</v>
      </c>
      <c r="Z67" s="6">
        <v>31</v>
      </c>
      <c r="AA67" s="6">
        <v>31</v>
      </c>
      <c r="AB67" s="6">
        <v>31</v>
      </c>
      <c r="AC67" s="6">
        <v>31</v>
      </c>
      <c r="AD67" s="6">
        <v>31.842857142857</v>
      </c>
      <c r="AE67" s="6">
        <v>31.842857142857</v>
      </c>
      <c r="AF67" s="6">
        <v>31</v>
      </c>
      <c r="AG67" s="6">
        <v>31</v>
      </c>
      <c r="AH67" s="6">
        <v>36.9</v>
      </c>
      <c r="AI67" s="6">
        <v>36.9</v>
      </c>
      <c r="AJ67" s="6">
        <v>36.9</v>
      </c>
      <c r="AK67" s="6">
        <v>36.9</v>
      </c>
      <c r="AL67" s="6">
        <v>36.9</v>
      </c>
      <c r="AM67" s="6">
        <v>36.9</v>
      </c>
      <c r="AN67" s="6">
        <v>36.9</v>
      </c>
      <c r="AO67" s="6">
        <v>36.9</v>
      </c>
      <c r="AP67" s="6">
        <v>36.9</v>
      </c>
      <c r="AQ67" s="6">
        <v>36.9</v>
      </c>
      <c r="AR67" s="6">
        <v>36.9</v>
      </c>
      <c r="AS67" s="6">
        <v>36.9</v>
      </c>
      <c r="AT67" s="6">
        <v>36.9</v>
      </c>
      <c r="AU67" s="6">
        <v>36.9</v>
      </c>
      <c r="AV67" s="6">
        <v>36.9</v>
      </c>
      <c r="AW67" s="6">
        <v>36.9</v>
      </c>
      <c r="AX67" s="6">
        <v>36.9</v>
      </c>
      <c r="AY67" s="6">
        <v>36.9</v>
      </c>
      <c r="AZ67" s="6">
        <v>36.9</v>
      </c>
      <c r="BA67" s="6">
        <v>36.9</v>
      </c>
      <c r="BB67" s="6">
        <v>36.9</v>
      </c>
      <c r="BC67" s="6">
        <v>36.9</v>
      </c>
      <c r="BD67" s="6">
        <v>36.9</v>
      </c>
      <c r="BE67" s="6">
        <v>33.33</v>
      </c>
      <c r="BF67" s="6">
        <v>33.840000000000003</v>
      </c>
      <c r="BG67" s="6">
        <v>33.33</v>
      </c>
      <c r="BH67" s="6">
        <v>33.33</v>
      </c>
    </row>
    <row r="68" spans="1:60" x14ac:dyDescent="0.3">
      <c r="A68" s="1" t="s">
        <v>87</v>
      </c>
      <c r="B68" s="1" t="s">
        <v>163</v>
      </c>
      <c r="C68" s="5">
        <v>7290017088082</v>
      </c>
      <c r="D68" s="6">
        <v>33</v>
      </c>
      <c r="E68" s="6">
        <v>33</v>
      </c>
      <c r="F68" s="6">
        <v>33</v>
      </c>
      <c r="G68" s="6">
        <v>33</v>
      </c>
      <c r="H68" s="6">
        <v>33</v>
      </c>
      <c r="I68" s="6">
        <v>33</v>
      </c>
      <c r="J68" s="6">
        <v>33</v>
      </c>
      <c r="K68" s="6">
        <v>33</v>
      </c>
      <c r="L68" s="6">
        <v>33</v>
      </c>
      <c r="M68" s="6">
        <v>33</v>
      </c>
      <c r="N68" s="6">
        <v>33</v>
      </c>
      <c r="O68" s="6">
        <v>33</v>
      </c>
      <c r="P68" s="6">
        <v>33</v>
      </c>
      <c r="Q68" s="6">
        <v>33</v>
      </c>
      <c r="R68" s="6">
        <v>33</v>
      </c>
      <c r="S68" s="6">
        <v>33</v>
      </c>
      <c r="T68" s="6">
        <v>33</v>
      </c>
      <c r="U68" s="6">
        <v>33</v>
      </c>
      <c r="V68" s="6">
        <v>33</v>
      </c>
      <c r="W68" s="6">
        <v>33</v>
      </c>
      <c r="X68" s="6">
        <v>33</v>
      </c>
      <c r="Y68" s="6">
        <v>33.271428571428999</v>
      </c>
      <c r="Z68" s="6">
        <v>33</v>
      </c>
      <c r="AA68" s="6">
        <v>33</v>
      </c>
      <c r="AB68" s="6">
        <v>33</v>
      </c>
      <c r="AC68" s="6">
        <v>33</v>
      </c>
      <c r="AD68" s="6">
        <v>33</v>
      </c>
      <c r="AE68" s="6">
        <v>33.271428571428999</v>
      </c>
      <c r="AF68" s="6">
        <v>33</v>
      </c>
      <c r="AG68" s="6">
        <v>33</v>
      </c>
      <c r="AH68" s="6">
        <v>33</v>
      </c>
      <c r="AI68" s="6">
        <v>33</v>
      </c>
      <c r="AJ68" s="6">
        <v>33</v>
      </c>
      <c r="AK68" s="6">
        <v>33</v>
      </c>
      <c r="AL68" s="6">
        <v>33</v>
      </c>
      <c r="AM68" s="6">
        <v>33</v>
      </c>
      <c r="AN68" s="6">
        <v>33</v>
      </c>
      <c r="AO68" s="6">
        <v>33</v>
      </c>
      <c r="AP68" s="6">
        <v>33</v>
      </c>
      <c r="AQ68" s="6">
        <v>33</v>
      </c>
      <c r="AR68" s="6">
        <v>33</v>
      </c>
      <c r="AS68" s="6">
        <v>33</v>
      </c>
      <c r="AT68" s="6">
        <v>33</v>
      </c>
      <c r="AU68" s="6">
        <v>33</v>
      </c>
      <c r="AV68" s="6">
        <v>33</v>
      </c>
      <c r="AW68" s="6">
        <v>33</v>
      </c>
      <c r="AX68" s="6">
        <v>33.271428571428999</v>
      </c>
      <c r="AY68" s="6">
        <v>33</v>
      </c>
      <c r="AZ68" s="6">
        <v>33</v>
      </c>
      <c r="BA68" s="6">
        <v>33</v>
      </c>
      <c r="BB68" s="6">
        <v>33</v>
      </c>
      <c r="BC68" s="6">
        <v>33</v>
      </c>
      <c r="BD68" s="6">
        <v>31</v>
      </c>
      <c r="BE68" s="6">
        <v>28.33</v>
      </c>
      <c r="BF68" s="6">
        <v>29.268571428571001</v>
      </c>
      <c r="BG68" s="6">
        <v>28.33</v>
      </c>
      <c r="BH68" s="6">
        <v>28.33</v>
      </c>
    </row>
    <row r="69" spans="1:60" x14ac:dyDescent="0.3">
      <c r="A69" s="1" t="s">
        <v>87</v>
      </c>
      <c r="B69" s="1" t="s">
        <v>164</v>
      </c>
      <c r="C69" s="5">
        <v>8712400802512</v>
      </c>
      <c r="D69" s="6">
        <v>69.900000000000006</v>
      </c>
      <c r="E69" s="6">
        <v>69.900000000000006</v>
      </c>
      <c r="F69" s="6">
        <v>59.9</v>
      </c>
      <c r="G69" s="6">
        <v>59.9</v>
      </c>
      <c r="H69" s="6">
        <v>59.9</v>
      </c>
      <c r="I69" s="6">
        <v>59.9</v>
      </c>
      <c r="J69" s="6">
        <v>59.9</v>
      </c>
      <c r="K69" s="6">
        <v>59.9</v>
      </c>
      <c r="L69" s="6">
        <v>59.9</v>
      </c>
      <c r="M69" s="6">
        <v>59.9</v>
      </c>
      <c r="N69" s="6">
        <v>59.9</v>
      </c>
      <c r="O69" s="6">
        <v>59.9</v>
      </c>
      <c r="P69" s="6">
        <v>59.9</v>
      </c>
      <c r="Q69" s="6">
        <v>59.9</v>
      </c>
      <c r="R69" s="6">
        <v>59.9</v>
      </c>
      <c r="S69" s="6">
        <v>59.9</v>
      </c>
      <c r="T69" s="6">
        <v>59.9</v>
      </c>
      <c r="U69" s="6">
        <v>59.9</v>
      </c>
      <c r="V69" s="6">
        <v>59.9</v>
      </c>
      <c r="W69" s="6">
        <v>59.9</v>
      </c>
      <c r="X69" s="6">
        <v>59.9</v>
      </c>
      <c r="Y69" s="6">
        <v>59.9</v>
      </c>
      <c r="Z69" s="6">
        <v>59.9</v>
      </c>
      <c r="AA69" s="6">
        <v>59.9</v>
      </c>
      <c r="AB69" s="6">
        <v>59.9</v>
      </c>
      <c r="AC69" s="6">
        <v>59.9</v>
      </c>
      <c r="AD69" s="6">
        <v>59.9</v>
      </c>
      <c r="AE69" s="6">
        <v>59.9</v>
      </c>
      <c r="AF69" s="6">
        <v>59.9</v>
      </c>
      <c r="AG69" s="6">
        <v>59.9</v>
      </c>
      <c r="AH69" s="6">
        <v>69.900000000000006</v>
      </c>
      <c r="AI69" s="6">
        <v>69.900000000000006</v>
      </c>
      <c r="AJ69" s="6">
        <v>69.900000000000006</v>
      </c>
      <c r="AK69" s="6">
        <v>69.900000000000006</v>
      </c>
      <c r="AL69" s="6">
        <v>69.900000000000006</v>
      </c>
      <c r="AM69" s="6">
        <v>69.900000000000006</v>
      </c>
      <c r="AN69" s="6">
        <v>69.900000000000006</v>
      </c>
      <c r="AO69" s="6">
        <v>69.900000000000006</v>
      </c>
      <c r="AP69" s="6">
        <v>69.900000000000006</v>
      </c>
      <c r="AQ69" s="6">
        <v>69.900000000000006</v>
      </c>
      <c r="AR69" s="6">
        <v>69.900000000000006</v>
      </c>
      <c r="AS69" s="6">
        <v>69.900000000000006</v>
      </c>
      <c r="AT69" s="6">
        <v>69.900000000000006</v>
      </c>
      <c r="AU69" s="6">
        <v>69.900000000000006</v>
      </c>
      <c r="AV69" s="6">
        <v>69.900000000000006</v>
      </c>
      <c r="AW69" s="6">
        <v>69.900000000000006</v>
      </c>
      <c r="AX69" s="6">
        <v>69.900000000000006</v>
      </c>
      <c r="AY69" s="6">
        <v>69.900000000000006</v>
      </c>
      <c r="AZ69" s="6">
        <v>69.900000000000006</v>
      </c>
      <c r="BA69" s="6">
        <v>69.900000000000006</v>
      </c>
      <c r="BB69" s="6">
        <v>69.900000000000006</v>
      </c>
      <c r="BC69" s="6">
        <v>69.900000000000006</v>
      </c>
      <c r="BD69" s="6">
        <v>69.900000000000006</v>
      </c>
      <c r="BE69" s="6">
        <v>60</v>
      </c>
      <c r="BF69" s="6">
        <v>62.828571428571003</v>
      </c>
      <c r="BG69" s="6">
        <v>60</v>
      </c>
      <c r="BH69" s="6">
        <v>60</v>
      </c>
    </row>
    <row r="70" spans="1:60" x14ac:dyDescent="0.3">
      <c r="A70" s="1" t="s">
        <v>87</v>
      </c>
      <c r="B70" s="1" t="s">
        <v>165</v>
      </c>
      <c r="C70" s="5">
        <v>7290013083678</v>
      </c>
      <c r="D70" s="6">
        <v>60.9</v>
      </c>
      <c r="E70" s="6">
        <v>60.9</v>
      </c>
      <c r="F70" s="6">
        <v>58.9</v>
      </c>
      <c r="G70" s="6">
        <v>58.9</v>
      </c>
      <c r="H70" s="6">
        <v>58.9</v>
      </c>
      <c r="I70" s="6">
        <v>58.9</v>
      </c>
      <c r="J70" s="6">
        <v>58.9</v>
      </c>
      <c r="K70" s="6">
        <v>49.9</v>
      </c>
      <c r="L70" s="6">
        <v>49.9</v>
      </c>
      <c r="M70" s="6">
        <v>49.9</v>
      </c>
      <c r="N70" s="6">
        <v>49.9</v>
      </c>
      <c r="O70" s="6">
        <v>49.9</v>
      </c>
      <c r="P70" s="6">
        <v>49.9</v>
      </c>
      <c r="Q70" s="6">
        <v>49.9</v>
      </c>
      <c r="R70" s="6">
        <v>49.9</v>
      </c>
      <c r="S70" s="6">
        <v>49.9</v>
      </c>
      <c r="T70" s="6">
        <v>49.9</v>
      </c>
      <c r="U70" s="6">
        <v>57.95</v>
      </c>
      <c r="V70" s="6">
        <v>55</v>
      </c>
      <c r="W70" s="6">
        <v>55</v>
      </c>
      <c r="X70" s="6">
        <v>55.842857142857</v>
      </c>
      <c r="Y70" s="6">
        <v>55.842857142857</v>
      </c>
      <c r="Z70" s="6">
        <v>55</v>
      </c>
      <c r="AA70" s="6">
        <v>55</v>
      </c>
      <c r="AB70" s="6">
        <v>55</v>
      </c>
      <c r="AC70" s="6">
        <v>55</v>
      </c>
      <c r="AD70" s="6">
        <v>55</v>
      </c>
      <c r="AE70" s="6">
        <v>56.18</v>
      </c>
      <c r="AF70" s="6">
        <v>55</v>
      </c>
      <c r="AG70" s="6">
        <v>55</v>
      </c>
      <c r="AH70" s="6">
        <v>60.9</v>
      </c>
      <c r="AI70" s="6">
        <v>60.9</v>
      </c>
      <c r="AJ70" s="6">
        <v>60.9</v>
      </c>
      <c r="AK70" s="6">
        <v>60.9</v>
      </c>
      <c r="AL70" s="6">
        <v>60.9</v>
      </c>
      <c r="AM70" s="6">
        <v>60.9</v>
      </c>
      <c r="AN70" s="6">
        <v>60.9</v>
      </c>
      <c r="AO70" s="6">
        <v>60.9</v>
      </c>
      <c r="AP70" s="6">
        <v>60.9</v>
      </c>
      <c r="AQ70" s="6">
        <v>60.9</v>
      </c>
      <c r="AR70" s="6">
        <v>60.9</v>
      </c>
      <c r="AS70" s="6">
        <v>60.9</v>
      </c>
      <c r="AT70" s="6">
        <v>60.9</v>
      </c>
      <c r="AU70" s="6">
        <v>60.9</v>
      </c>
      <c r="AV70" s="6">
        <v>60.9</v>
      </c>
      <c r="AW70" s="6">
        <v>60.9</v>
      </c>
      <c r="AX70" s="6">
        <v>60.9</v>
      </c>
      <c r="AY70" s="6">
        <v>60.9</v>
      </c>
      <c r="AZ70" s="6">
        <v>60.9</v>
      </c>
      <c r="BA70" s="6">
        <v>60.9</v>
      </c>
      <c r="BB70" s="6">
        <v>60.9</v>
      </c>
      <c r="BC70" s="6">
        <v>60.9</v>
      </c>
      <c r="BD70" s="6">
        <v>60.9</v>
      </c>
      <c r="BE70" s="6">
        <v>60.9</v>
      </c>
      <c r="BF70" s="6">
        <v>60.9</v>
      </c>
      <c r="BG70" s="6">
        <v>60.9</v>
      </c>
      <c r="BH70" s="6">
        <v>60.9</v>
      </c>
    </row>
    <row r="71" spans="1:60" x14ac:dyDescent="0.3">
      <c r="A71" s="1" t="s">
        <v>87</v>
      </c>
      <c r="B71" s="1" t="s">
        <v>166</v>
      </c>
      <c r="C71" s="5">
        <v>5391523058087</v>
      </c>
      <c r="D71" s="6">
        <v>64.900000000000006</v>
      </c>
      <c r="E71" s="6">
        <v>64.900000000000006</v>
      </c>
      <c r="F71" s="6">
        <v>64.900000000000006</v>
      </c>
      <c r="G71" s="6">
        <v>64.900000000000006</v>
      </c>
      <c r="H71" s="6">
        <v>64.900000000000006</v>
      </c>
      <c r="I71" s="6">
        <v>64.900000000000006</v>
      </c>
      <c r="J71" s="6">
        <v>64.900000000000006</v>
      </c>
      <c r="K71" s="6">
        <v>59.9</v>
      </c>
      <c r="L71" s="6">
        <v>59.9</v>
      </c>
      <c r="M71" s="6">
        <v>59.9</v>
      </c>
      <c r="N71" s="6">
        <v>59.9</v>
      </c>
      <c r="O71" s="6">
        <v>59.9</v>
      </c>
      <c r="P71" s="6">
        <v>59.9</v>
      </c>
      <c r="Q71" s="6">
        <v>59.9</v>
      </c>
      <c r="R71" s="6">
        <v>59.9</v>
      </c>
      <c r="S71" s="6">
        <v>59.9</v>
      </c>
      <c r="T71" s="6">
        <v>59.9</v>
      </c>
      <c r="U71" s="6">
        <v>64.069999999999993</v>
      </c>
      <c r="V71" s="6">
        <v>64.900000000000006</v>
      </c>
      <c r="W71" s="6">
        <v>64.900000000000006</v>
      </c>
      <c r="X71" s="6">
        <v>64.900000000000006</v>
      </c>
      <c r="Y71" s="6">
        <v>64.900000000000006</v>
      </c>
      <c r="Z71" s="6">
        <v>64.900000000000006</v>
      </c>
      <c r="AA71" s="6">
        <v>64.900000000000006</v>
      </c>
      <c r="AB71" s="6">
        <v>64.900000000000006</v>
      </c>
      <c r="AC71" s="6">
        <v>64.900000000000006</v>
      </c>
      <c r="AD71" s="6">
        <v>64.900000000000006</v>
      </c>
      <c r="AE71" s="6">
        <v>64.900000000000006</v>
      </c>
      <c r="AF71" s="6">
        <v>64.900000000000006</v>
      </c>
      <c r="AG71" s="6">
        <v>64.900000000000006</v>
      </c>
      <c r="AH71" s="6">
        <v>64.900000000000006</v>
      </c>
      <c r="AI71" s="6">
        <v>64.900000000000006</v>
      </c>
      <c r="AJ71" s="6">
        <v>64.900000000000006</v>
      </c>
      <c r="AK71" s="6">
        <v>64.900000000000006</v>
      </c>
      <c r="AL71" s="6">
        <v>64.900000000000006</v>
      </c>
      <c r="AM71" s="6">
        <v>64.900000000000006</v>
      </c>
      <c r="AN71" s="6">
        <v>64.900000000000006</v>
      </c>
      <c r="AO71" s="6">
        <v>64.900000000000006</v>
      </c>
      <c r="AP71" s="6">
        <v>64.900000000000006</v>
      </c>
      <c r="AQ71" s="6">
        <v>64.900000000000006</v>
      </c>
      <c r="AR71" s="6">
        <v>64.900000000000006</v>
      </c>
      <c r="AS71" s="6">
        <v>64.900000000000006</v>
      </c>
      <c r="AT71" s="6">
        <v>64.900000000000006</v>
      </c>
      <c r="AU71" s="6">
        <v>64.900000000000006</v>
      </c>
      <c r="AV71" s="6">
        <v>64.900000000000006</v>
      </c>
      <c r="AW71" s="6">
        <v>64.900000000000006</v>
      </c>
      <c r="AX71" s="6">
        <v>64.900000000000006</v>
      </c>
      <c r="AY71" s="6">
        <v>64.900000000000006</v>
      </c>
      <c r="AZ71" s="6">
        <v>64.900000000000006</v>
      </c>
      <c r="BA71" s="6">
        <v>64.900000000000006</v>
      </c>
      <c r="BB71" s="6">
        <v>64.900000000000006</v>
      </c>
      <c r="BC71" s="6">
        <v>64.900000000000006</v>
      </c>
      <c r="BD71" s="6">
        <v>57.828571428571003</v>
      </c>
      <c r="BE71" s="6">
        <v>55</v>
      </c>
      <c r="BF71" s="6">
        <v>56.414285714286002</v>
      </c>
      <c r="BG71" s="6">
        <v>55</v>
      </c>
      <c r="BH71" s="6">
        <v>55</v>
      </c>
    </row>
    <row r="72" spans="1:60" x14ac:dyDescent="0.3">
      <c r="A72" s="1" t="s">
        <v>87</v>
      </c>
      <c r="B72" s="1" t="s">
        <v>167</v>
      </c>
      <c r="C72" s="5">
        <v>8712400802499</v>
      </c>
      <c r="D72" s="6">
        <v>69.900000000000006</v>
      </c>
      <c r="E72" s="6">
        <v>69.900000000000006</v>
      </c>
      <c r="F72" s="6">
        <v>59.9</v>
      </c>
      <c r="G72" s="6">
        <v>59.9</v>
      </c>
      <c r="H72" s="6">
        <v>59.9</v>
      </c>
      <c r="I72" s="6">
        <v>59.9</v>
      </c>
      <c r="J72" s="6">
        <v>59.9</v>
      </c>
      <c r="K72" s="6">
        <v>59.9</v>
      </c>
      <c r="L72" s="6">
        <v>59.9</v>
      </c>
      <c r="M72" s="6">
        <v>59.9</v>
      </c>
      <c r="N72" s="6">
        <v>59.9</v>
      </c>
      <c r="O72" s="6">
        <v>59.9</v>
      </c>
      <c r="P72" s="6">
        <v>59.9</v>
      </c>
      <c r="Q72" s="6">
        <v>59.9</v>
      </c>
      <c r="R72" s="6">
        <v>59.9</v>
      </c>
      <c r="S72" s="6">
        <v>59.9</v>
      </c>
      <c r="T72" s="6">
        <v>59.9</v>
      </c>
      <c r="U72" s="6">
        <v>59.9</v>
      </c>
      <c r="V72" s="6">
        <v>59.9</v>
      </c>
      <c r="W72" s="6">
        <v>59.9</v>
      </c>
      <c r="X72" s="6">
        <v>59.9</v>
      </c>
      <c r="Y72" s="6">
        <v>59.9</v>
      </c>
      <c r="Z72" s="6">
        <v>59.9</v>
      </c>
      <c r="AA72" s="6">
        <v>59.9</v>
      </c>
      <c r="AB72" s="6">
        <v>59.9</v>
      </c>
      <c r="AC72" s="6">
        <v>59.9</v>
      </c>
      <c r="AD72" s="6">
        <v>59.9</v>
      </c>
      <c r="AE72" s="6">
        <v>59.9</v>
      </c>
      <c r="AF72" s="6">
        <v>59.9</v>
      </c>
      <c r="AG72" s="6">
        <v>59.9</v>
      </c>
      <c r="AH72" s="6">
        <v>69.900000000000006</v>
      </c>
      <c r="AI72" s="6">
        <v>69.900000000000006</v>
      </c>
      <c r="AJ72" s="6">
        <v>69.900000000000006</v>
      </c>
      <c r="AK72" s="6">
        <v>69.900000000000006</v>
      </c>
      <c r="AL72" s="6">
        <v>69.900000000000006</v>
      </c>
      <c r="AM72" s="6">
        <v>69.900000000000006</v>
      </c>
      <c r="AN72" s="6">
        <v>69.900000000000006</v>
      </c>
      <c r="AO72" s="6">
        <v>69.900000000000006</v>
      </c>
      <c r="AP72" s="6">
        <v>69.900000000000006</v>
      </c>
      <c r="AQ72" s="6">
        <v>69.900000000000006</v>
      </c>
      <c r="AR72" s="6">
        <v>69.900000000000006</v>
      </c>
      <c r="AS72" s="6">
        <v>69.900000000000006</v>
      </c>
      <c r="AT72" s="6">
        <v>69.900000000000006</v>
      </c>
      <c r="AU72" s="6">
        <v>69.900000000000006</v>
      </c>
      <c r="AV72" s="6">
        <v>69.900000000000006</v>
      </c>
      <c r="AW72" s="6">
        <v>69.900000000000006</v>
      </c>
      <c r="AX72" s="6">
        <v>69.900000000000006</v>
      </c>
      <c r="AY72" s="6">
        <v>69.900000000000006</v>
      </c>
      <c r="AZ72" s="6">
        <v>69.900000000000006</v>
      </c>
      <c r="BA72" s="6">
        <v>69.900000000000006</v>
      </c>
      <c r="BB72" s="6">
        <v>69.900000000000006</v>
      </c>
      <c r="BC72" s="6">
        <v>69.900000000000006</v>
      </c>
      <c r="BD72" s="6">
        <v>69.900000000000006</v>
      </c>
      <c r="BE72" s="6">
        <v>60</v>
      </c>
      <c r="BF72" s="6">
        <v>62.828571428571003</v>
      </c>
      <c r="BG72" s="6">
        <v>60</v>
      </c>
      <c r="BH72" s="6">
        <v>60</v>
      </c>
    </row>
    <row r="73" spans="1:60" x14ac:dyDescent="0.3">
      <c r="A73" s="1" t="s">
        <v>87</v>
      </c>
      <c r="B73" s="1" t="s">
        <v>168</v>
      </c>
      <c r="C73" s="5">
        <v>7290012823602</v>
      </c>
      <c r="D73" s="6">
        <v>36.9</v>
      </c>
      <c r="E73" s="6">
        <v>36.9</v>
      </c>
      <c r="F73" s="6">
        <v>34.9</v>
      </c>
      <c r="G73" s="6">
        <v>34.9</v>
      </c>
      <c r="H73" s="6">
        <v>34.9</v>
      </c>
      <c r="I73" s="6">
        <v>34.9</v>
      </c>
      <c r="J73" s="6">
        <v>34.9</v>
      </c>
      <c r="K73" s="6">
        <v>31.9</v>
      </c>
      <c r="L73" s="6">
        <v>31.9</v>
      </c>
      <c r="M73" s="6">
        <v>31.9</v>
      </c>
      <c r="N73" s="6">
        <v>31.9</v>
      </c>
      <c r="O73" s="6">
        <v>31.9</v>
      </c>
      <c r="P73" s="6">
        <v>31.9</v>
      </c>
      <c r="Q73" s="6">
        <v>31.9</v>
      </c>
      <c r="R73" s="6">
        <v>31.9</v>
      </c>
      <c r="S73" s="6">
        <v>31.9</v>
      </c>
      <c r="T73" s="6">
        <v>31.9</v>
      </c>
      <c r="U73" s="6">
        <v>39.9</v>
      </c>
      <c r="V73" s="6">
        <v>34.9</v>
      </c>
      <c r="W73" s="6">
        <v>34.9</v>
      </c>
      <c r="X73" s="6">
        <v>34.9</v>
      </c>
      <c r="Y73" s="6">
        <v>34.9</v>
      </c>
      <c r="Z73" s="6">
        <v>34.9</v>
      </c>
      <c r="AA73" s="6">
        <v>34.9</v>
      </c>
      <c r="AB73" s="6">
        <v>34.9</v>
      </c>
      <c r="AC73" s="6">
        <v>34.9</v>
      </c>
      <c r="AD73" s="6">
        <v>34.9</v>
      </c>
      <c r="AE73" s="6">
        <v>34.9</v>
      </c>
      <c r="AF73" s="6">
        <v>34.9</v>
      </c>
      <c r="AG73" s="6">
        <v>34.9</v>
      </c>
      <c r="AH73" s="6">
        <v>39.9</v>
      </c>
      <c r="AI73" s="6">
        <v>39.9</v>
      </c>
      <c r="AJ73" s="6">
        <v>39.9</v>
      </c>
      <c r="AK73" s="6">
        <v>39.9</v>
      </c>
      <c r="AL73" s="6">
        <v>39.9</v>
      </c>
      <c r="AM73" s="6">
        <v>39.9</v>
      </c>
      <c r="AN73" s="6">
        <v>39.9</v>
      </c>
      <c r="AO73" s="6">
        <v>39.9</v>
      </c>
      <c r="AP73" s="6">
        <v>39.9</v>
      </c>
      <c r="AQ73" s="6">
        <v>39.9</v>
      </c>
      <c r="AR73" s="6">
        <v>39.9</v>
      </c>
      <c r="AS73" s="6">
        <v>39.9</v>
      </c>
      <c r="AT73" s="6">
        <v>39.9</v>
      </c>
      <c r="AU73" s="6">
        <v>39.9</v>
      </c>
      <c r="AV73" s="6">
        <v>39.9</v>
      </c>
      <c r="AW73" s="6">
        <v>39.9</v>
      </c>
      <c r="AX73" s="6">
        <v>39.9</v>
      </c>
      <c r="AY73" s="6">
        <v>39.9</v>
      </c>
      <c r="AZ73" s="6">
        <v>39.9</v>
      </c>
      <c r="BA73" s="6">
        <v>39.9</v>
      </c>
      <c r="BB73" s="6">
        <v>37.33</v>
      </c>
      <c r="BC73" s="6">
        <v>36.9</v>
      </c>
      <c r="BD73" s="6">
        <v>36.9</v>
      </c>
      <c r="BE73" s="6">
        <v>36.9</v>
      </c>
      <c r="BF73" s="6">
        <v>36.9</v>
      </c>
      <c r="BG73" s="6">
        <v>36.9</v>
      </c>
      <c r="BH73" s="6">
        <v>36.9</v>
      </c>
    </row>
  </sheetData>
  <autoFilter ref="A1:BH73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27"/>
  <sheetViews>
    <sheetView rightToLeft="1" workbookViewId="0">
      <selection activeCell="D12" sqref="D12"/>
    </sheetView>
  </sheetViews>
  <sheetFormatPr defaultRowHeight="14" x14ac:dyDescent="0.3"/>
  <cols>
    <col min="1" max="1" width="51.83203125" bestFit="1" customWidth="1"/>
    <col min="2" max="2" width="13.83203125" bestFit="1" customWidth="1"/>
    <col min="3" max="3" width="13.4140625" customWidth="1"/>
    <col min="4" max="6" width="9.75" customWidth="1"/>
    <col min="7" max="7" width="8.6640625" customWidth="1"/>
    <col min="8" max="8" width="13.4140625" customWidth="1"/>
    <col min="9" max="11" width="9.75" customWidth="1"/>
    <col min="12" max="12" width="8.6640625" customWidth="1"/>
    <col min="13" max="13" width="13.4140625" customWidth="1"/>
    <col min="14" max="16" width="9.75" customWidth="1"/>
    <col min="17" max="17" width="8.6640625" customWidth="1"/>
    <col min="18" max="18" width="13.4140625" customWidth="1"/>
    <col min="19" max="21" width="9.75" customWidth="1"/>
    <col min="22" max="22" width="8.6640625" customWidth="1"/>
    <col min="23" max="23" width="13.4140625" customWidth="1"/>
    <col min="24" max="26" width="9.75" customWidth="1"/>
    <col min="27" max="27" width="8.6640625" customWidth="1"/>
    <col min="28" max="28" width="13.4140625" bestFit="1" customWidth="1"/>
    <col min="29" max="31" width="9.75" bestFit="1" customWidth="1"/>
    <col min="33" max="33" width="13.4140625" bestFit="1" customWidth="1"/>
    <col min="34" max="36" width="9.75" bestFit="1" customWidth="1"/>
  </cols>
  <sheetData>
    <row r="1" spans="1:36" ht="15.5" x14ac:dyDescent="0.35">
      <c r="C1" s="41" t="s">
        <v>89</v>
      </c>
      <c r="D1" s="41"/>
      <c r="E1" s="41"/>
      <c r="F1" s="41"/>
      <c r="G1" s="30"/>
      <c r="H1" s="39" t="s">
        <v>95</v>
      </c>
      <c r="I1" s="40"/>
      <c r="J1" s="40"/>
      <c r="K1" s="40"/>
      <c r="M1" s="39" t="s">
        <v>97</v>
      </c>
      <c r="N1" s="40"/>
      <c r="O1" s="40"/>
      <c r="P1" s="40"/>
      <c r="R1" s="40" t="s">
        <v>93</v>
      </c>
      <c r="S1" s="40"/>
      <c r="T1" s="40"/>
      <c r="U1" s="40"/>
      <c r="V1" s="34"/>
      <c r="W1" s="39" t="s">
        <v>92</v>
      </c>
      <c r="X1" s="40"/>
      <c r="Y1" s="40"/>
      <c r="Z1" s="40"/>
      <c r="AB1" s="39" t="s">
        <v>91</v>
      </c>
      <c r="AC1" s="40"/>
      <c r="AD1" s="40"/>
      <c r="AE1" s="40"/>
      <c r="AG1" s="39" t="s">
        <v>6</v>
      </c>
      <c r="AH1" s="40"/>
      <c r="AI1" s="40"/>
      <c r="AJ1" s="40"/>
    </row>
    <row r="2" spans="1:36" x14ac:dyDescent="0.3">
      <c r="C2" s="23" t="s">
        <v>103</v>
      </c>
      <c r="D2" s="23"/>
      <c r="E2" s="23"/>
      <c r="F2" s="23"/>
      <c r="G2" s="23"/>
      <c r="H2" s="23" t="s">
        <v>103</v>
      </c>
      <c r="I2" s="23"/>
      <c r="J2" s="23"/>
      <c r="K2" s="23"/>
      <c r="M2" s="23" t="s">
        <v>103</v>
      </c>
      <c r="N2" s="23"/>
      <c r="O2" s="23"/>
      <c r="P2" s="23"/>
      <c r="R2" s="23" t="s">
        <v>103</v>
      </c>
      <c r="S2" s="23"/>
      <c r="T2" s="23"/>
      <c r="U2" s="23"/>
      <c r="W2" s="23" t="s">
        <v>103</v>
      </c>
      <c r="X2" s="23"/>
      <c r="Y2" s="23"/>
      <c r="Z2" s="23"/>
      <c r="AB2" s="23" t="s">
        <v>103</v>
      </c>
      <c r="AC2" s="23"/>
      <c r="AD2" s="23"/>
      <c r="AE2" s="23"/>
      <c r="AG2" s="23" t="s">
        <v>103</v>
      </c>
      <c r="AH2" s="23"/>
      <c r="AI2" s="23"/>
      <c r="AJ2" s="23"/>
    </row>
    <row r="3" spans="1:36" x14ac:dyDescent="0.3">
      <c r="A3" t="s">
        <v>4</v>
      </c>
      <c r="B3" t="s">
        <v>5</v>
      </c>
      <c r="C3" s="26">
        <v>45159</v>
      </c>
      <c r="D3" s="26">
        <v>45173</v>
      </c>
      <c r="E3" s="26">
        <v>45187</v>
      </c>
      <c r="F3" s="26">
        <v>45201</v>
      </c>
      <c r="G3" s="26"/>
      <c r="H3" s="26">
        <v>45159</v>
      </c>
      <c r="I3" s="26">
        <v>45173</v>
      </c>
      <c r="J3" s="26">
        <v>45187</v>
      </c>
      <c r="K3" s="26">
        <v>45201</v>
      </c>
      <c r="M3" s="26">
        <v>45159</v>
      </c>
      <c r="N3" s="26">
        <v>45173</v>
      </c>
      <c r="O3" s="26">
        <v>45187</v>
      </c>
      <c r="P3" s="26">
        <v>45201</v>
      </c>
      <c r="R3" s="26">
        <v>45159</v>
      </c>
      <c r="S3" s="26">
        <v>45173</v>
      </c>
      <c r="T3" s="26">
        <v>45187</v>
      </c>
      <c r="U3" s="26">
        <v>45201</v>
      </c>
      <c r="W3" s="26">
        <v>45159</v>
      </c>
      <c r="X3" s="26">
        <v>45173</v>
      </c>
      <c r="Y3" s="26">
        <v>45187</v>
      </c>
      <c r="Z3" s="26">
        <v>45201</v>
      </c>
      <c r="AB3" s="26">
        <v>45159</v>
      </c>
      <c r="AC3" s="26">
        <v>45173</v>
      </c>
      <c r="AD3" s="26">
        <v>45187</v>
      </c>
      <c r="AE3" s="26">
        <v>45201</v>
      </c>
      <c r="AG3" s="26">
        <v>45159</v>
      </c>
      <c r="AH3" s="26">
        <v>45173</v>
      </c>
      <c r="AI3" s="26">
        <v>45187</v>
      </c>
      <c r="AJ3" s="26">
        <v>45201</v>
      </c>
    </row>
    <row r="4" spans="1:36" x14ac:dyDescent="0.3">
      <c r="A4" s="1" t="s">
        <v>160</v>
      </c>
      <c r="B4" s="5">
        <v>7290000197548</v>
      </c>
      <c r="C4" s="21"/>
      <c r="D4" s="21"/>
      <c r="E4" s="21"/>
      <c r="F4" s="21"/>
      <c r="H4" s="9">
        <f>'סיכום חיתולים סוכר טואלט תמל'!$BD47/'סיכום חיתולים סוכר טואלט תמל'!E47-1</f>
        <v>0.19716389419143709</v>
      </c>
      <c r="I4" s="9">
        <f>'סיכום חיתולים סוכר טואלט תמל'!$BD47/'סיכום חיתולים סוכר טואלט תמל'!S47-1</f>
        <v>0.31713171317131716</v>
      </c>
      <c r="J4" s="9">
        <f>'סיכום חיתולים סוכר טואלט תמל'!$BD47/'סיכום חיתולים סוכר טואלט תמל'!AG47-1</f>
        <v>0.19716389419143709</v>
      </c>
      <c r="K4" s="9">
        <f>'סיכום חיתולים סוכר טואלט תמל'!$BD47/'סיכום חיתולים סוכר טואלט תמל'!AU47-1</f>
        <v>0.19716389419143709</v>
      </c>
      <c r="M4" s="9">
        <f>'סיכום חיתולים סוכר טואלט תמל'!$BD58/'סיכום חיתולים סוכר טואלט תמל'!E58-1</f>
        <v>0.30624488682846995</v>
      </c>
      <c r="N4" s="9">
        <f>'סיכום חיתולים סוכר טואלט תמל'!$BD58/'סיכום חיתולים סוכר טואלט תמל'!S58-1</f>
        <v>0.30624488682846995</v>
      </c>
      <c r="O4" s="9">
        <f>'סיכום חיתולים סוכר טואלט תמל'!$BD58/'סיכום חיתולים סוכר טואלט תמל'!AG58-1</f>
        <v>0.30624488682846995</v>
      </c>
      <c r="P4" s="9">
        <f>'סיכום חיתולים סוכר טואלט תמל'!$BD58/'סיכום חיתולים סוכר טואלט תמל'!AU58-1</f>
        <v>0.30624488682846995</v>
      </c>
      <c r="R4" s="10">
        <f>'סיכום חיתולים סוכר טואלט תמל'!$BB31/'סיכום חיתולים סוכר טואלט תמל'!E31-1</f>
        <v>0.15787811809283236</v>
      </c>
      <c r="S4" s="10">
        <f>'סיכום חיתולים סוכר טואלט תמל'!$BB31/'סיכום חיתולים סוכר טואלט תמל'!S31-1</f>
        <v>-6.6129032258072429E-2</v>
      </c>
      <c r="T4" s="10">
        <f>'סיכום חיתולים סוכר טואלט תמל'!$BB31/'סיכום חיתולים סוכר טואלט תמל'!AG31-1</f>
        <v>0</v>
      </c>
      <c r="U4" s="21">
        <f>'סיכום חיתולים סוכר טואלט תמל'!$BB31/'סיכום חיתולים סוכר טואלט תמל'!$AU31-1</f>
        <v>0.10021002100210041</v>
      </c>
      <c r="W4" s="10">
        <f>'סיכום חיתולים סוכר טואלט תמל'!$BB20/'סיכום חיתולים סוכר טואלט תמל'!E20-1</f>
        <v>9.2041864487624192E-3</v>
      </c>
      <c r="X4" s="10">
        <f>'סיכום חיתולים סוכר טואלט תמל'!$BB20/'סיכום חיתולים סוכר טואלט תמל'!S20-1</f>
        <v>9.3565056813954772E-2</v>
      </c>
      <c r="Y4" s="10">
        <f>'סיכום חיתולים סוכר טואלט תמל'!$BB20/'סיכום חיתולים סוכר טואלט תמל'!AG20-1</f>
        <v>7.00476817344442E-3</v>
      </c>
      <c r="Z4" s="10">
        <f>'סיכום חיתולים סוכר טואלט תמל'!$BB20/'סיכום חיתולים סוכר טואלט תמל'!AU20-1</f>
        <v>4.5479200567530853E-3</v>
      </c>
      <c r="AB4" s="10">
        <f>'סיכום חיתולים סוכר טואלט תמל'!$BB11/'סיכום חיתולים סוכר טואלט תמל'!E11-1</f>
        <v>0.18146961973928</v>
      </c>
      <c r="AC4" s="10">
        <f>'סיכום חיתולים סוכר טואלט תמל'!$BB11/'סיכום חיתולים סוכר טואלט תמל'!S11-1</f>
        <v>0.18146961973928</v>
      </c>
      <c r="AD4" s="10">
        <f>'סיכום חיתולים סוכר טואלט תמל'!$BB11/'סיכום חיתולים סוכר טואלט תמל'!AG11-1</f>
        <v>0.18146961973928</v>
      </c>
      <c r="AE4" s="10">
        <f>'סיכום חיתולים סוכר טואלט תמל'!$BB11/'סיכום חיתולים סוכר טואלט תמל'!AU11-1</f>
        <v>0.18146961973928</v>
      </c>
      <c r="AG4" s="10">
        <f>'סיכום חיתולים סוכר טואלט תמל'!$BB2/'סיכום חיתולים סוכר טואלט תמל'!E2-1</f>
        <v>0.1752613298323018</v>
      </c>
      <c r="AH4" s="10">
        <f>'סיכום חיתולים סוכר טואלט תמל'!$BB2/'סיכום חיתולים סוכר טואלט תמל'!S2-1</f>
        <v>7.7606436473335316E-2</v>
      </c>
      <c r="AI4" s="10">
        <f>'סיכום חיתולים סוכר טואלט תמל'!$BB2/'סיכום חיתולים סוכר טואלט תמל'!AG2-1</f>
        <v>-5.729819115372925E-2</v>
      </c>
      <c r="AJ4" s="10">
        <f>'סיכום חיתולים סוכר טואלט תמל'!$BB2/'סיכום חיתולים סוכר טואלט תמל'!AU2-1</f>
        <v>0.11806927953706836</v>
      </c>
    </row>
    <row r="5" spans="1:36" x14ac:dyDescent="0.3">
      <c r="A5" s="1" t="s">
        <v>161</v>
      </c>
      <c r="B5" s="5">
        <v>7290000201863</v>
      </c>
      <c r="C5" s="21"/>
      <c r="D5" s="21"/>
      <c r="E5" s="21"/>
      <c r="F5" s="21"/>
      <c r="H5" s="9">
        <f>'סיכום חיתולים סוכר טואלט תמל'!$BD48/'סיכום חיתולים סוכר טואלט תמל'!E48-1</f>
        <v>0</v>
      </c>
      <c r="I5" s="9">
        <f>'סיכום חיתולים סוכר טואלט תמל'!$BD48/'סיכום חיתולים סוכר טואלט תמל'!S48-1</f>
        <v>0</v>
      </c>
      <c r="J5" s="9">
        <f>'סיכום חיתולים סוכר טואלט תמל'!$BD48/'סיכום חיתולים סוכר טואלט תמל'!AG48-1</f>
        <v>0</v>
      </c>
      <c r="K5" s="9">
        <f>'סיכום חיתולים סוכר טואלט תמל'!$BD48/'סיכום חיתולים סוכר טואלט תמל'!AU48-1</f>
        <v>0</v>
      </c>
      <c r="M5" s="9" t="e">
        <f>'סיכום חיתולים סוכר טואלט תמל'!$BD59/'סיכום חיתולים סוכר טואלט תמל'!E59-1</f>
        <v>#DIV/0!</v>
      </c>
      <c r="N5" s="9" t="e">
        <f>'סיכום חיתולים סוכר טואלט תמל'!$BD59/'סיכום חיתולים סוכר טואלט תמל'!S59-1</f>
        <v>#DIV/0!</v>
      </c>
      <c r="O5" s="9" t="e">
        <f>'סיכום חיתולים סוכר טואלט תמל'!$BD59/'סיכום חיתולים סוכר טואלט תמל'!AG59-1</f>
        <v>#DIV/0!</v>
      </c>
      <c r="P5" s="9" t="e">
        <f>'סיכום חיתולים סוכר טואלט תמל'!$BD59/'סיכום חיתולים סוכר טואלט תמל'!AU59-1</f>
        <v>#DIV/0!</v>
      </c>
      <c r="R5" s="10">
        <f>'סיכום חיתולים סוכר טואלט תמל'!$BB32/'סיכום חיתולים סוכר טואלט תמל'!E32-1</f>
        <v>0</v>
      </c>
      <c r="S5" s="10">
        <f>'סיכום חיתולים סוכר טואלט תמל'!$BB32/'סיכום חיתולים סוכר טואלט תמל'!S32-1</f>
        <v>5.541828450405939E-2</v>
      </c>
      <c r="T5" s="10">
        <f>'סיכום חיתולים סוכר טואלט תמל'!$BB32/'סיכום חיתולים סוכר טואלט תמל'!AG32-1</f>
        <v>3.1034482758620641E-2</v>
      </c>
      <c r="U5" s="21">
        <f>'סיכום חיתולים סוכר טואלט תמל'!$BB32/'סיכום חיתולים סוכר טואלט תמל'!$AU32-1</f>
        <v>5.541828450405939E-2</v>
      </c>
      <c r="W5" s="10">
        <f>'סיכום חיתולים סוכר טואלט תמל'!$BB21/'סיכום חיתולים סוכר טואלט תמל'!E21-1</f>
        <v>2.5655580784600396E-3</v>
      </c>
      <c r="X5" s="10">
        <f>'סיכום חיתולים סוכר טואלט תמל'!$BB21/'סיכום חיתולים סוכר טואלט תמל'!S21-1</f>
        <v>9.5698110331567943E-3</v>
      </c>
      <c r="Y5" s="10">
        <f>'סיכום חיתולים סוכר טואלט תמל'!$BB21/'סיכום חיתולים סוכר טואלט תמל'!AG21-1</f>
        <v>2.3163241485300023E-3</v>
      </c>
      <c r="Z5" s="10">
        <f>'סיכום חיתולים סוכר טואלט תמל'!$BB21/'סיכום חיתולים סוכר טואלט תמל'!AU21-1</f>
        <v>1.1080880424159112E-3</v>
      </c>
      <c r="AB5" s="10">
        <f>'סיכום חיתולים סוכר טואלט תמל'!$BB12/'סיכום חיתולים סוכר טואלט תמל'!E12-1</f>
        <v>8.0608413824214686E-3</v>
      </c>
      <c r="AC5" s="10">
        <f>'סיכום חיתולים סוכר טואלט תמל'!$BB12/'סיכום חיתולים סוכר טואלט תמל'!S12-1</f>
        <v>1.9941558441571416E-2</v>
      </c>
      <c r="AD5" s="10">
        <f>'סיכום חיתולים סוכר טואלט תמל'!$BB12/'סיכום חיתולים סוכר טואלט תמל'!AG12-1</f>
        <v>1.9941558441571416E-2</v>
      </c>
      <c r="AE5" s="10">
        <f>'סיכום חיתולים סוכר טואלט תמל'!$BB12/'סיכום חיתולים סוכר טואלט תמל'!AU12-1</f>
        <v>1.9941558441571416E-2</v>
      </c>
      <c r="AG5" s="10">
        <f>'סיכום חיתולים סוכר טואלט תמל'!$BB3/'סיכום חיתולים סוכר טואלט תמל'!E3-1</f>
        <v>4.7501386717614391E-3</v>
      </c>
      <c r="AH5" s="10">
        <f>'סיכום חיתולים סוכר טואלט תמל'!$BB3/'סיכום חיתולים סוכר טואלט תמל'!S3-1</f>
        <v>3.0205263430003626E-2</v>
      </c>
      <c r="AI5" s="10">
        <f>'סיכום חיתולים סוכר טואלט תמל'!$BB3/'סיכום חיתולים סוכר טואלט תמל'!AG3-1</f>
        <v>2.1333743400466343E-2</v>
      </c>
      <c r="AJ5" s="10">
        <f>'סיכום חיתולים סוכר טואלט תמל'!$BB3/'סיכום חיתולים סוכר טואלט תמל'!AU3-1</f>
        <v>2.1333743400466343E-2</v>
      </c>
    </row>
    <row r="6" spans="1:36" x14ac:dyDescent="0.3">
      <c r="A6" s="1" t="s">
        <v>162</v>
      </c>
      <c r="B6" s="5">
        <v>8001090379399</v>
      </c>
      <c r="C6" s="21">
        <f>'סיכום חיתולים סוכר טואלט תמל'!$BB67/'סיכום חיתולים סוכר טואלט תמל'!E67-1</f>
        <v>0.10711071107110715</v>
      </c>
      <c r="D6" s="21">
        <f>'סיכום חיתולים סוכר טואלט תמל'!$BB67/'סיכום חיתולים סוכר טואלט תמל'!S67-1</f>
        <v>0.19032258064516117</v>
      </c>
      <c r="E6" s="21">
        <f>'סיכום חיתולים סוכר טואלט תמל'!$BB67/'סיכום חיתולים סוכר טואלט תמל'!AG67-1</f>
        <v>0.19032258064516117</v>
      </c>
      <c r="F6" s="21">
        <f>'סיכום חיתולים סוכר טואלט תמל'!$BB67/'סיכום חיתולים סוכר טואלט תמל'!AU67-1</f>
        <v>0</v>
      </c>
      <c r="H6" s="9">
        <f>'סיכום חיתולים סוכר טואלט תמל'!$BD49/'סיכום חיתולים סוכר טואלט תמל'!E49-1</f>
        <v>5.0105010501050096E-2</v>
      </c>
      <c r="I6" s="9">
        <f>'סיכום חיתולים סוכר טואלט תמל'!$BD49/'סיכום חיתולים סוכר טואלט תמל'!S49-1</f>
        <v>5.0105010501050096E-2</v>
      </c>
      <c r="J6" s="9">
        <f>'סיכום חיתולים סוכר טואלט תמל'!$BD49/'סיכום חיתולים סוכר טואלט תמל'!AG49-1</f>
        <v>0.10514682664982633</v>
      </c>
      <c r="K6" s="9">
        <f>'סיכום חיתולים סוכר טואלט תמל'!$BD49/'סיכום חיתולים סוכר טואלט תמל'!AU49-1</f>
        <v>0.10514682664982633</v>
      </c>
      <c r="M6" s="9">
        <f>'סיכום חיתולים סוכר טואלט תמל'!$BD60/'סיכום חיתולים סוכר טואלט תמל'!E60-1</f>
        <v>0</v>
      </c>
      <c r="N6" s="9">
        <f>'סיכום חיתולים סוכר טואלט תמל'!$BD60/'סיכום חיתולים סוכר טואלט תמל'!S60-1</f>
        <v>0</v>
      </c>
      <c r="O6" s="9">
        <f>'סיכום חיתולים סוכר טואלט תמל'!$BD60/'סיכום חיתולים סוכר טואלט תמל'!AG60-1</f>
        <v>0</v>
      </c>
      <c r="P6" s="9">
        <f>'סיכום חיתולים סוכר טואלט תמל'!$BD60/'סיכום חיתולים סוכר טואלט תמל'!AU60-1</f>
        <v>0</v>
      </c>
      <c r="U6" s="21"/>
      <c r="W6" s="10">
        <f>'סיכום חיתולים סוכר טואלט תמל'!$BB22/'סיכום חיתולים סוכר טואלט תמל'!E22-1</f>
        <v>3.0630897682914382E-2</v>
      </c>
      <c r="X6" s="10">
        <f>'סיכום חיתולים סוכר טואלט תמל'!$BB22/'סיכום חיתולים סוכר טואלט תמל'!S22-1</f>
        <v>3.1469746460367709E-2</v>
      </c>
      <c r="Y6" s="10">
        <f>'סיכום חיתולים סוכר טואלט תמל'!$BB22/'סיכום חיתולים סוכר טואלט תמל'!AG22-1</f>
        <v>8.8508850885088641E-2</v>
      </c>
      <c r="Z6" s="10">
        <f>'סיכום חיתולים סוכר טואלט תמל'!$BB22/'סיכום חיתולים סוכר טואלט תמל'!AU22-1</f>
        <v>3.4325464705211584E-2</v>
      </c>
      <c r="AB6" s="10">
        <f>'סיכום חיתולים סוכר טואלט תמל'!$BB13/'סיכום חיתולים סוכר טואלט תמל'!E13-1</f>
        <v>0.10476190476190461</v>
      </c>
      <c r="AC6" s="10">
        <f>'סיכום חיתולים סוכר טואלט תמל'!$BB13/'סיכום חיתולים סוכר טואלט תמל'!S13-1</f>
        <v>0.12621359223300965</v>
      </c>
      <c r="AD6" s="10">
        <f>'סיכום חיתולים סוכר טואלט תמל'!$BB13/'סיכום חיתולים סוכר טואלט תמל'!AG13-1</f>
        <v>0.12621359223300965</v>
      </c>
      <c r="AE6" s="10">
        <f>'סיכום חיתולים סוכר טואלט תמל'!$BB13/'סיכום חיתולים סוכר טואלט תמל'!AU13-1</f>
        <v>0.12332015810275565</v>
      </c>
      <c r="AG6" s="10">
        <f>'סיכום חיתולים סוכר טואלט תמל'!$BB4/'סיכום חיתולים סוכר טואלט תמל'!E4-1</f>
        <v>0.11458865610628499</v>
      </c>
      <c r="AH6" s="10">
        <f>'סיכום חיתולים סוכר טואלט תמל'!$BB4/'סיכום חיתולים סוכר טואלט תמל'!S4-1</f>
        <v>0.12580645161290316</v>
      </c>
      <c r="AI6" s="10">
        <f>'סיכום חיתולים סוכר טואלט תמל'!$BB4/'סיכום חיתולים סוכר טואלט תמל'!AG4-1</f>
        <v>0.12580645161290316</v>
      </c>
      <c r="AJ6" s="10">
        <f>'סיכום חיתולים סוכר טואלט תמל'!$BB4/'סיכום חיתולים סוכר טואלט תמל'!AU4-1</f>
        <v>0.12580645161290316</v>
      </c>
    </row>
    <row r="7" spans="1:36" x14ac:dyDescent="0.3">
      <c r="A7" s="1" t="s">
        <v>163</v>
      </c>
      <c r="B7" s="5">
        <v>7290017088082</v>
      </c>
      <c r="C7" s="21">
        <f>'סיכום חיתולים סוכר טואלט תמל'!$BB68/'סיכום חיתולים סוכר טואלט תמל'!E68-1</f>
        <v>0</v>
      </c>
      <c r="D7" s="21">
        <f>'סיכום חיתולים סוכר טואלט תמל'!$BB68/'סיכום חיתולים סוכר טואלט תמל'!S68-1</f>
        <v>0</v>
      </c>
      <c r="E7" s="21">
        <f>'סיכום חיתולים סוכר טואלט תמל'!$BB68/'סיכום חיתולים סוכר טואלט תמל'!AG68-1</f>
        <v>0</v>
      </c>
      <c r="F7" s="21">
        <f>'סיכום חיתולים סוכר טואלט תמל'!$BB68/'סיכום חיתולים סוכר טואלט תמל'!AU68-1</f>
        <v>0</v>
      </c>
      <c r="H7" s="9">
        <f>'סיכום חיתולים סוכר טואלט תמל'!$BD50/'סיכום חיתולים סוכר טואלט תמל'!E50-1</f>
        <v>0.1333333333333333</v>
      </c>
      <c r="I7" s="9">
        <f>'סיכום חיתולים סוכר טואלט תמל'!$BD50/'סיכום חיתולים סוכר טואלט תמל'!S50-1</f>
        <v>0.1333333333333333</v>
      </c>
      <c r="J7" s="9">
        <f>'סיכום חיתולים סוכר טואלט תמל'!$BD50/'סיכום חיתולים סוכר טואלט תמל'!AG50-1</f>
        <v>0.1333333333333333</v>
      </c>
      <c r="K7" s="9">
        <f>'סיכום חיתולים סוכר טואלט תמל'!$BD50/'סיכום חיתולים סוכר טואלט תמל'!AU50-1</f>
        <v>0.1333333333333333</v>
      </c>
      <c r="M7" s="9">
        <f>'סיכום חיתולים סוכר טואלט תמל'!$BD61/'סיכום חיתולים סוכר טואלט תמל'!E61-1</f>
        <v>0</v>
      </c>
      <c r="N7" s="9">
        <f>'סיכום חיתולים סוכר טואלט תמל'!$BD61/'סיכום חיתולים סוכר טואלט תמל'!S61-1</f>
        <v>0</v>
      </c>
      <c r="O7" s="9">
        <f>'סיכום חיתולים סוכר טואלט תמל'!$BD61/'סיכום חיתולים סוכר טואלט תמל'!AG61-1</f>
        <v>0</v>
      </c>
      <c r="P7" s="9">
        <f>'סיכום חיתולים סוכר טואלט תמל'!$BD61/'סיכום חיתולים סוכר טואלט תמל'!AU61-1</f>
        <v>0</v>
      </c>
      <c r="R7" s="10">
        <f>'סיכום חיתולים סוכר טואלט תמל'!$BB33/'סיכום חיתולים סוכר טואלט תמל'!E33-1</f>
        <v>8.2597952700317778E-2</v>
      </c>
      <c r="S7" s="10">
        <f>'סיכום חיתולים סוכר טואלט תמל'!$BB33/'סיכום חיתולים סוכר טואלט תמל'!S33-1</f>
        <v>0.13592592592592601</v>
      </c>
      <c r="T7" s="10">
        <f>'סיכום חיתולים סוכר טואלט תמל'!$BB33/'סיכום חיתולים סוכר טואלט תמל'!AG33-1</f>
        <v>-6.7781155015197436E-2</v>
      </c>
      <c r="U7" s="21">
        <f>'סיכום חיתולים סוכר טואלט תמל'!$BB33/'סיכום חיתולים סוכר טואלט תמל'!$AU33-1</f>
        <v>2.2333333333333316E-2</v>
      </c>
      <c r="W7" s="10">
        <f>'סיכום חיתולים סוכר טואלט תמל'!$BB23/'סיכום חיתולים סוכר טואלט תמל'!E23-1</f>
        <v>8.0314960629921384E-3</v>
      </c>
      <c r="X7" s="10">
        <f>'סיכום חיתולים סוכר טואלט תמל'!$BB23/'סיכום חיתולים סוכר טואלט תמל'!S23-1</f>
        <v>8.0314960629921384E-3</v>
      </c>
      <c r="Y7" s="10">
        <f>'סיכום חיתולים סוכר טואלט תמל'!$BB23/'סיכום חיתולים סוכר טואלט תמל'!AG23-1</f>
        <v>-0.12584215591915304</v>
      </c>
      <c r="Z7" s="10">
        <f>'סיכום חיתולים סוכר טואלט תמל'!$BB23/'סיכום חיתולים סוכר טואלט תמל'!AU23-1</f>
        <v>8.0314960629921384E-3</v>
      </c>
      <c r="AB7" s="10">
        <f>'סיכום חיתולים סוכר טואלט תמל'!$BB14/'סיכום חיתולים סוכר טואלט תמל'!E14-1</f>
        <v>0.22680000000000011</v>
      </c>
      <c r="AC7" s="10">
        <f>'סיכום חיתולים סוכר טואלט תמל'!$BB14/'סיכום חיתולים סוכר טואלט תמל'!S14-1</f>
        <v>0.14998125234345716</v>
      </c>
      <c r="AD7" s="10">
        <f>'סיכום חיתולים סוכר טואלט תמל'!$BB14/'סיכום חיתולים סוכר טואלט תמל'!AG14-1</f>
        <v>0</v>
      </c>
      <c r="AE7" s="10">
        <f>'סיכום חיתולים סוכר טואלט תמל'!$BB14/'סיכום חיתולים סוכר טואלט תמל'!AU14-1</f>
        <v>2.4040066777963442E-2</v>
      </c>
      <c r="AG7" s="10">
        <f>'סיכום חיתולים סוכר טואלט תמל'!$BB5/'סיכום חיתולים סוכר טואלט תמל'!E5-1</f>
        <v>0.18440654016956937</v>
      </c>
      <c r="AH7" s="10">
        <f>'סיכום חיתולים סוכר טואלט תמל'!$BB5/'סיכום חיתולים סוכר טואלט תמל'!S5-1</f>
        <v>9.7774534841298832E-2</v>
      </c>
      <c r="AI7" s="10">
        <f>'סיכום חיתולים סוכר טואלט תמל'!$BB5/'סיכום חיתולים סוכר טואלט תמל'!AG5-1</f>
        <v>-2.0771513352992876E-3</v>
      </c>
      <c r="AJ7" s="10">
        <f>'סיכום חיתולים סוכר טואלט תמל'!$BB5/'סיכום חיתולים סוכר טואלט תמל'!AU5-1</f>
        <v>2.9999999999998916E-3</v>
      </c>
    </row>
    <row r="8" spans="1:36" x14ac:dyDescent="0.3">
      <c r="A8" s="1" t="s">
        <v>164</v>
      </c>
      <c r="B8" s="5">
        <v>8712400802512</v>
      </c>
      <c r="C8" s="21">
        <f>'סיכום חיתולים סוכר טואלט תמל'!$BB69/'סיכום חיתולים סוכר טואלט תמל'!E69-1</f>
        <v>0</v>
      </c>
      <c r="D8" s="21">
        <f>'סיכום חיתולים סוכר טואלט תמל'!$BB69/'סיכום חיתולים סוכר טואלט תמל'!S69-1</f>
        <v>0.16694490818030072</v>
      </c>
      <c r="E8" s="21">
        <f>'סיכום חיתולים סוכר טואלט תמל'!$BB69/'סיכום חיתולים סוכר טואלט תמל'!AG69-1</f>
        <v>0.16694490818030072</v>
      </c>
      <c r="F8" s="21">
        <f>'סיכום חיתולים סוכר טואלט תמל'!$BB69/'סיכום חיתולים סוכר טואלט תמל'!AU69-1</f>
        <v>0</v>
      </c>
      <c r="H8" s="9">
        <f>'סיכום חיתולים סוכר טואלט תמל'!$BD51/'סיכום חיתולים סוכר טואלט תמל'!E51-1</f>
        <v>4.1666666666666741E-2</v>
      </c>
      <c r="I8" s="9">
        <f>'סיכום חיתולים סוכר טואלט תמל'!$BD51/'סיכום חיתולים סוכר טואלט תמל'!S51-1</f>
        <v>4.1666666666666741E-2</v>
      </c>
      <c r="J8" s="9">
        <f>'סיכום חיתולים סוכר טואלט תמל'!$BD51/'סיכום חיתולים סוכר טואלט תמל'!AG51-1</f>
        <v>4.1666666666666741E-2</v>
      </c>
      <c r="K8" s="9">
        <f>'סיכום חיתולים סוכר טואלט תמל'!$BD51/'סיכום חיתולים סוכר טואלט תמל'!AU51-1</f>
        <v>4.1666666666666741E-2</v>
      </c>
      <c r="M8" s="9">
        <f>'סיכום חיתולים סוכר טואלט תמל'!$BD62/'סיכום חיתולים סוכר טואלט תמל'!E62-1</f>
        <v>0</v>
      </c>
      <c r="N8" s="9">
        <f>'סיכום חיתולים סוכר טואלט תמל'!$BD62/'סיכום חיתולים סוכר טואלט תמל'!S62-1</f>
        <v>0</v>
      </c>
      <c r="O8" s="9">
        <f>'סיכום חיתולים סוכר טואלט תמל'!$BD62/'סיכום חיתולים סוכר טואלט תמל'!AG62-1</f>
        <v>0</v>
      </c>
      <c r="P8" s="9">
        <f>'סיכום חיתולים סוכר טואלט תמל'!$BD62/'סיכום חיתולים סוכר טואלט תמל'!AU62-1</f>
        <v>0</v>
      </c>
      <c r="R8" s="10">
        <f>'סיכום חיתולים סוכר טואלט תמל'!$BB34/'סיכום חיתולים סוכר טואלט תמל'!E34-1</f>
        <v>0.14363636363636356</v>
      </c>
      <c r="S8" s="10">
        <f>'סיכום חיתולים סוכר טואלט תמל'!$BB34/'סיכום חיתולים סוכר טואלט תמל'!S34-1</f>
        <v>4.8333333333333339E-2</v>
      </c>
      <c r="T8" s="10">
        <f>'סיכום חיתולים סוכר טואלט תמל'!$BB34/'סיכום חיתולים סוכר טואלט תמל'!AG34-1</f>
        <v>0</v>
      </c>
      <c r="U8" s="21">
        <f>'סיכום חיתולים סוכר טואלט תמל'!$BB34/'סיכום חיתולים סוכר טואלט תמל'!$AU34-1</f>
        <v>0</v>
      </c>
      <c r="W8" s="10">
        <f>'סיכום חיתולים סוכר טואלט תמל'!$BB24/'סיכום חיתולים סוכר טואלט תמל'!E24-1</f>
        <v>2.8494803888703402E-3</v>
      </c>
      <c r="X8" s="10">
        <f>'סיכום חיתולים סוכר טואלט תמל'!$BB24/'סיכום חיתולים סוכר טואלט תמל'!S24-1</f>
        <v>-1.3090155149158011E-3</v>
      </c>
      <c r="Y8" s="10">
        <f>'סיכום חיתולים סוכר טואלט תמל'!$BB24/'סיכום חיתולים סוכר טואלט תמל'!AG24-1</f>
        <v>-0.13944040382110556</v>
      </c>
      <c r="Z8" s="10">
        <f>'סיכום חיתולים סוכר טואלט תמל'!$BB24/'סיכום חיתולים סוכר טואלט תמל'!AU24-1</f>
        <v>1.6716817118012095E-4</v>
      </c>
      <c r="AB8" s="10">
        <f>'סיכום חיתולים סוכר טואלט תמל'!$BB15/'סיכום חיתולים סוכר טואלט תמל'!E15-1</f>
        <v>0.14181818181818184</v>
      </c>
      <c r="AC8" s="10">
        <f>'סיכום חיתולים סוכר טואלט תמל'!$BB15/'סיכום חיתולים סוכר טואלט תמל'!S15-1</f>
        <v>0.25600000000000001</v>
      </c>
      <c r="AD8" s="10">
        <f>'סיכום חיתולים סוכר טואלט תמל'!$BB15/'סיכום חיתולים סוכר טואלט תמל'!AG15-1</f>
        <v>0</v>
      </c>
      <c r="AE8" s="10">
        <f>'סיכום חיתולים סוכר טואלט תמל'!$BB15/'סיכום חיתולים סוכר טואלט תמל'!AU15-1</f>
        <v>0</v>
      </c>
      <c r="AG8" s="10">
        <f>'סיכום חיתולים סוכר טואלט תמל'!$BB6/'סיכום חיתולים סוכר טואלט תמל'!E6-1</f>
        <v>0.14363636363636356</v>
      </c>
      <c r="AH8" s="10">
        <f>'סיכום חיתולים סוכר טואלט תמל'!$BB6/'סיכום חיתולים סוכר טואלט תמל'!S6-1</f>
        <v>0.17944871554472153</v>
      </c>
      <c r="AI8" s="10">
        <f>'סיכום חיתולים סוכר טואלט תמל'!$BB6/'סיכום חיתולים סוכר טואלט תמל'!AG6-1</f>
        <v>0</v>
      </c>
      <c r="AJ8" s="10">
        <f>'סיכום חיתולים סוכר טואלט תמל'!$BB6/'סיכום חיתולים סוכר טואלט תמל'!AU6-1</f>
        <v>0</v>
      </c>
    </row>
    <row r="9" spans="1:36" x14ac:dyDescent="0.3">
      <c r="A9" s="1" t="s">
        <v>165</v>
      </c>
      <c r="B9" s="5">
        <v>7290013083678</v>
      </c>
      <c r="C9" s="21">
        <f>'סיכום חיתולים סוכר טואלט תמל'!$BB70/'סיכום חיתולים סוכר טואלט תמל'!E70-1</f>
        <v>0</v>
      </c>
      <c r="D9" s="21">
        <f>'סיכום חיתולים סוכר טואלט תמל'!$BB70/'סיכום חיתולים סוכר טואלט תמל'!S70-1</f>
        <v>0.22044088176352705</v>
      </c>
      <c r="E9" s="21">
        <f>'סיכום חיתולים סוכר טואלט תמל'!$BB70/'סיכום חיתולים סוכר טואלט תמל'!AG70-1</f>
        <v>0.10727272727272719</v>
      </c>
      <c r="F9" s="21">
        <f>'סיכום חיתולים סוכר טואלט תמל'!$BB70/'סיכום חיתולים סוכר טואלט תמל'!AU70-1</f>
        <v>0</v>
      </c>
      <c r="H9" s="9">
        <f>'סיכום חיתולים סוכר טואלט תמל'!$BD52/'סיכום חיתולים סוכר טואלט תמל'!E52-1</f>
        <v>-0.17355371900826444</v>
      </c>
      <c r="I9" s="9">
        <f>'סיכום חיתולים סוכר טואלט תמל'!$BD52/'סיכום חיתולים סוכר טואלט תמל'!S52-1</f>
        <v>-0.17355371900826444</v>
      </c>
      <c r="J9" s="9">
        <f>'סיכום חיתולים סוכר טואלט תמל'!$BD52/'סיכום חיתולים סוכר טואלט תמל'!AG52-1</f>
        <v>-0.17355371900826444</v>
      </c>
      <c r="K9" s="9">
        <f>'סיכום חיתולים סוכר טואלט תמל'!$BD52/'סיכום חיתולים סוכר טואלט תמל'!AU52-1</f>
        <v>-0.17355371900826444</v>
      </c>
      <c r="M9" s="9">
        <f>'סיכום חיתולים סוכר טואלט תמל'!$BD63/'סיכום חיתולים סוכר טואלט תמל'!E63-1</f>
        <v>0</v>
      </c>
      <c r="N9" s="9">
        <f>'סיכום חיתולים סוכר טואלט תמל'!$BD63/'סיכום חיתולים סוכר טואלט תמל'!S63-1</f>
        <v>0</v>
      </c>
      <c r="O9" s="9">
        <f>'סיכום חיתולים סוכר טואלט תמל'!$BD63/'סיכום חיתולים סוכר טואלט תמל'!AG63-1</f>
        <v>0</v>
      </c>
      <c r="P9" s="9">
        <f>'סיכום חיתולים סוכר טואלט תמל'!$BD63/'סיכום חיתולים סוכר טואלט תמל'!AU63-1</f>
        <v>0</v>
      </c>
      <c r="R9" s="10"/>
      <c r="S9" s="10">
        <f>'סיכום חיתולים סוכר טואלט תמל'!$BB35/'סיכום חיתולים סוכר טואלט תמל'!S35-1</f>
        <v>9.1074681238615618E-2</v>
      </c>
      <c r="T9" s="10">
        <f>'סיכום חיתולים סוכר טואלט תמל'!$BB35/'סיכום חיתולים סוכר טואלט תמל'!AG35-1</f>
        <v>0</v>
      </c>
      <c r="U9" s="21">
        <f>'סיכום חיתולים סוכר טואלט תמל'!$BB35/'סיכום חיתולים סוכר טואלט תמל'!$AU35-1</f>
        <v>0</v>
      </c>
      <c r="W9" s="10">
        <f>'סיכום חיתולים סוכר טואלט תמל'!$BB25/'סיכום חיתולים סוכר טואלט תמל'!E25-1</f>
        <v>0.10000000000000009</v>
      </c>
      <c r="X9" s="10">
        <f>'סיכום חיתולים סוכר טואלט תמל'!$BB25/'סיכום חיתולים סוכר טואלט תמל'!S25-1</f>
        <v>8.746552890368231E-2</v>
      </c>
      <c r="Y9" s="10">
        <f>'סיכום חיתולים סוכר טואלט תמל'!$BB25/'סיכום חיתולים סוכר טואלט תמל'!AG25-1</f>
        <v>0</v>
      </c>
      <c r="Z9" s="10">
        <f>'סיכום חיתולים סוכר טואלט תמל'!$BB25/'סיכום חיתולים סוכר טואלט תמל'!AU25-1</f>
        <v>0.10000000000000009</v>
      </c>
      <c r="AB9" s="10">
        <f>'סיכום חיתולים סוכר טואלט תמל'!$BB16/'סיכום חיתולים סוכר טואלט תמל'!E16-1</f>
        <v>2.2244488977955834E-2</v>
      </c>
      <c r="AC9" s="10">
        <f>'סיכום חיתולים סוכר טואלט תמל'!$BB16/'סיכום חיתולים סוכר טואלט תמל'!S16-1</f>
        <v>2.2244488977955834E-2</v>
      </c>
      <c r="AD9" s="10">
        <f>'סיכום חיתולים סוכר טואלט תמל'!$BB16/'סיכום חיתולים סוכר טואלט תמל'!AG16-1</f>
        <v>-7.8317606906236348E-2</v>
      </c>
      <c r="AE9" s="10">
        <f>'סיכום חיתולים סוכר טואלט תמל'!$BB16/'סיכום חיתולים סוכר טואלט תמל'!AU16-1</f>
        <v>-7.0856102003643007E-2</v>
      </c>
      <c r="AG9" s="10">
        <f>'סיכום חיתולים סוכר טואלט תמל'!$BB7/'סיכום חיתולים סוכר טואלט תמל'!E7-1</f>
        <v>0</v>
      </c>
      <c r="AH9" s="10">
        <f>'סיכום חיתולים סוכר טואלט תמל'!$BB7/'סיכום חיתולים סוכר טואלט תמל'!S7-1</f>
        <v>8.4899252886574628E-2</v>
      </c>
      <c r="AI9" s="10">
        <f>'סיכום חיתולים סוכר טואלט תמל'!$BB7/'סיכום חיתולים סוכר טואלט תמל'!AG7-1</f>
        <v>0</v>
      </c>
      <c r="AJ9" s="10">
        <f>'סיכום חיתולים סוכר טואלט תמל'!$BB7/'סיכום חיתולים סוכר טואלט תמל'!AU7-1</f>
        <v>0</v>
      </c>
    </row>
    <row r="10" spans="1:36" x14ac:dyDescent="0.3">
      <c r="A10" s="1" t="s">
        <v>166</v>
      </c>
      <c r="B10" s="5">
        <v>5391523058087</v>
      </c>
      <c r="C10" s="21">
        <f>'סיכום חיתולים סוכר טואלט תמל'!$BB71/'סיכום חיתולים סוכר טואלט תמל'!E71-1</f>
        <v>0</v>
      </c>
      <c r="D10" s="21">
        <f>'סיכום חיתולים סוכר טואלט תמל'!$BB71/'סיכום חיתולים סוכר טואלט תמל'!S71-1</f>
        <v>8.3472454090150361E-2</v>
      </c>
      <c r="E10" s="21">
        <f>'סיכום חיתולים סוכר טואלט תמל'!$BB71/'סיכום חיתולים סוכר טואלט תמל'!AG71-1</f>
        <v>0</v>
      </c>
      <c r="F10" s="21">
        <f>'סיכום חיתולים סוכר טואלט תמל'!$BB71/'סיכום חיתולים סוכר טואלט תמל'!AU71-1</f>
        <v>0</v>
      </c>
      <c r="H10" s="9">
        <f>'סיכום חיתולים סוכר טואלט תמל'!$BD53/'סיכום חיתולים סוכר טואלט תמל'!E53-1</f>
        <v>0</v>
      </c>
      <c r="I10" s="9">
        <f>'סיכום חיתולים סוכר טואלט תמל'!$BD53/'סיכום חיתולים סוכר טואלט תמל'!S53-1</f>
        <v>0.18000000000000016</v>
      </c>
      <c r="J10" s="9">
        <f>'סיכום חיתולים סוכר טואלט תמל'!$BD53/'סיכום חיתולים סוכר טואלט תמל'!AG53-1</f>
        <v>0</v>
      </c>
      <c r="K10" s="9">
        <f>'סיכום חיתולים סוכר טואלט תמל'!$BD53/'סיכום חיתולים סוכר טואלט תמל'!AU53-1</f>
        <v>0</v>
      </c>
      <c r="M10" s="9">
        <f>'סיכום חיתולים סוכר טואלט תמל'!$BD64/'סיכום חיתולים סוכר טואלט תמל'!E64-1</f>
        <v>0</v>
      </c>
      <c r="N10" s="9">
        <f>'סיכום חיתולים סוכר טואלט תמל'!$BD64/'סיכום חיתולים סוכר טואלט תמל'!S64-1</f>
        <v>0</v>
      </c>
      <c r="O10" s="9">
        <f>'סיכום חיתולים סוכר טואלט תמל'!$BD64/'סיכום חיתולים סוכר טואלט תמל'!AG64-1</f>
        <v>0</v>
      </c>
      <c r="P10" s="9">
        <f>'סיכום חיתולים סוכר טואלט תמל'!$BD64/'סיכום חיתולים סוכר טואלט תמל'!AU64-1</f>
        <v>0</v>
      </c>
      <c r="R10" s="10">
        <f>'סיכום חיתולים סוכר טואלט תמל'!$BB36/'סיכום חיתולים סוכר טואלט תמל'!E36-1</f>
        <v>0</v>
      </c>
      <c r="S10" s="10">
        <f>'סיכום חיתולים סוכר טואלט תמל'!$BB36/'סיכום חיתולים סוכר טואלט תמל'!S36-1</f>
        <v>0.18000000000000016</v>
      </c>
      <c r="T10" s="10">
        <f>'סיכום חיתולים סוכר טואלט תמל'!$BB36/'סיכום חיתולים סוכר טואלט תמל'!AG36-1</f>
        <v>0</v>
      </c>
      <c r="U10" s="21">
        <f>'סיכום חיתולים סוכר טואלט תמל'!$BB36/'סיכום חיתולים סוכר טואלט תמל'!$AU36-1</f>
        <v>0</v>
      </c>
      <c r="W10" s="10">
        <f>'סיכום חיתולים סוכר טואלט תמל'!$BB26/'סיכום חיתולים סוכר טואלט תמל'!E26-1</f>
        <v>-3.3333333333334103E-3</v>
      </c>
      <c r="X10" s="10">
        <f>'סיכום חיתולים סוכר טואלט תמל'!$BB26/'סיכום חיתולים סוכר טואלט תמל'!S26-1</f>
        <v>2.9129653531757338E-2</v>
      </c>
      <c r="Y10" s="10">
        <f>'סיכום חיתולים סוכר טואלט תמל'!$BB26/'סיכום חיתולים סוכר טואלט תמל'!AG26-1</f>
        <v>-8.7719298245614086E-2</v>
      </c>
      <c r="Z10" s="10">
        <f>'סיכום חיתולים סוכר טואלט תמל'!$BB26/'סיכום חיתולים סוכר טואלט תמל'!AU26-1</f>
        <v>-3.3333333333334103E-3</v>
      </c>
      <c r="AB10" s="10">
        <f>'סיכום חיתולים סוכר טואלט תמל'!$BB17/'סיכום חיתולים סוכר טואלט תמל'!E17-1</f>
        <v>7.9999999999999849E-2</v>
      </c>
      <c r="AC10" s="10">
        <f>'סיכום חיתולים סוכר טואלט תמל'!$BB17/'סיכום חיתולים סוכר טואלט תמל'!S17-1</f>
        <v>0.17818181818181822</v>
      </c>
      <c r="AD10" s="10">
        <f>'סיכום חיתולים סוכר טואלט תמל'!$BB17/'סיכום חיתולים סוכר טואלט תמל'!AG17-1</f>
        <v>0</v>
      </c>
      <c r="AE10" s="10">
        <f>'סיכום חיתולים סוכר טואלט תמל'!$BB17/'סיכום חיתולים סוכר טואלט תמל'!AU17-1</f>
        <v>0</v>
      </c>
      <c r="AG10" s="10">
        <f>'סיכום חיתולים סוכר טואלט תמל'!$BB8/'סיכום חיתולים סוכר טואלט תמל'!E8-1</f>
        <v>7.6781270163152726E-2</v>
      </c>
      <c r="AH10" s="10">
        <f>'סיכום חיתולים סוכר טואלט תמל'!$BB8/'סיכום חיתולים סוכר טואלט תמל'!S8-1</f>
        <v>0.17396247868107206</v>
      </c>
      <c r="AI10" s="10">
        <f>'סיכום חיתולים סוכר טואלט תמל'!$BB8/'סיכום חיתולים סוכר טואלט תמל'!AG8-1</f>
        <v>0</v>
      </c>
      <c r="AJ10" s="10">
        <f>'סיכום חיתולים סוכר טואלט תמל'!$BB8/'סיכום חיתולים סוכר טואלט תמל'!AU8-1</f>
        <v>0</v>
      </c>
    </row>
    <row r="11" spans="1:36" x14ac:dyDescent="0.3">
      <c r="A11" s="1" t="s">
        <v>167</v>
      </c>
      <c r="B11" s="5">
        <v>8712400802499</v>
      </c>
      <c r="C11" s="21">
        <f>'סיכום חיתולים סוכר טואלט תמל'!$BB72/'סיכום חיתולים סוכר טואלט תמל'!E72-1</f>
        <v>0</v>
      </c>
      <c r="D11" s="21">
        <f>'סיכום חיתולים סוכר טואלט תמל'!$BB72/'סיכום חיתולים סוכר טואלט תמל'!S72-1</f>
        <v>0.16694490818030072</v>
      </c>
      <c r="E11" s="21">
        <f>'סיכום חיתולים סוכר טואלט תמל'!$BB72/'סיכום חיתולים סוכר טואלט תמל'!AG72-1</f>
        <v>0.16694490818030072</v>
      </c>
      <c r="F11" s="21">
        <f>'סיכום חיתולים סוכר טואלט תמל'!$BB72/'סיכום חיתולים סוכר טואלט תמל'!AU72-1</f>
        <v>0</v>
      </c>
      <c r="H11" s="9">
        <f>'סיכום חיתולים סוכר טואלט תמל'!$BD54/'סיכום חיתולים סוכר טואלט תמל'!E54-1</f>
        <v>4.1666666666666741E-2</v>
      </c>
      <c r="I11" s="9">
        <f>'סיכום חיתולים סוכר טואלט תמל'!$BD54/'סיכום חיתולים סוכר טואלט תמל'!S54-1</f>
        <v>4.1666666666666741E-2</v>
      </c>
      <c r="J11" s="9">
        <f>'סיכום חיתולים סוכר טואלט תמל'!$BD54/'סיכום חיתולים סוכר טואלט תמל'!AG54-1</f>
        <v>4.1666666666666741E-2</v>
      </c>
      <c r="K11" s="9">
        <f>'סיכום חיתולים סוכר טואלט תמל'!$BD54/'סיכום חיתולים סוכר טואלט תמל'!AU54-1</f>
        <v>4.1666666666666741E-2</v>
      </c>
      <c r="M11" s="9">
        <f>'סיכום חיתולים סוכר טואלט תמל'!$BD65/'סיכום חיתולים סוכר טואלט תמל'!E65-1</f>
        <v>0</v>
      </c>
      <c r="N11" s="9">
        <f>'סיכום חיתולים סוכר טואלט תמל'!$BD65/'סיכום חיתולים סוכר טואלט תמל'!S65-1</f>
        <v>0</v>
      </c>
      <c r="O11" s="9">
        <f>'סיכום חיתולים סוכר טואלט תמל'!$BD65/'סיכום חיתולים סוכר טואלט תמל'!AG65-1</f>
        <v>0</v>
      </c>
      <c r="P11" s="9">
        <f>'סיכום חיתולים סוכר טואלט תמל'!$BD65/'סיכום חיתולים סוכר טואלט תמל'!AU65-1</f>
        <v>0</v>
      </c>
      <c r="R11" s="10">
        <f>'סיכום חיתולים סוכר טואלט תמל'!$BB37/'סיכום חיתולים סוכר טואלט תמל'!E37-1</f>
        <v>0.14363636363636356</v>
      </c>
      <c r="S11" s="10">
        <f>'סיכום חיתולים סוכר טואלט תמל'!$BB37/'סיכום חיתולים סוכר טואלט תמל'!S37-1</f>
        <v>4.8333333333333339E-2</v>
      </c>
      <c r="T11" s="10">
        <f>'סיכום חיתולים סוכר טואלט תמל'!$BB37/'סיכום חיתולים סוכר טואלט תמל'!AG37-1</f>
        <v>0</v>
      </c>
      <c r="U11" s="21">
        <f>'סיכום חיתולים סוכר טואלט תמל'!$BB37/'סיכום חיתולים סוכר טואלט תמל'!$AU37-1</f>
        <v>0</v>
      </c>
      <c r="W11" s="10">
        <f>'סיכום חיתולים סוכר טואלט תמל'!$BB27/'סיכום חיתולים סוכר טואלט תמל'!E27-1</f>
        <v>2.8499580888516896E-3</v>
      </c>
      <c r="X11" s="10">
        <f>'סיכום חיתולים סוכר טואלט תמל'!$BB27/'סיכום חיתולים סוכר טואלט תמל'!S27-1</f>
        <v>-4.9663759712877953E-3</v>
      </c>
      <c r="Y11" s="10">
        <f>'סיכום חיתולים סוכר טואלט תמל'!$BB27/'סיכום חיתולים סוכר טואלט תמל'!AG27-1</f>
        <v>-0.13791294065479776</v>
      </c>
      <c r="Z11" s="10">
        <f>'סיכום חיתולים סוכר טואלט תמל'!$BB27/'סיכום חיתולים סוכר טואלט תמל'!AU27-1</f>
        <v>6.6912010705921787E-4</v>
      </c>
      <c r="AB11" s="10">
        <f>'סיכום חיתולים סוכר טואלט תמל'!$BB18/'סיכום חיתולים סוכר טואלט תמל'!E18-1</f>
        <v>0.14181818181818184</v>
      </c>
      <c r="AC11" s="10">
        <f>'סיכום חיתולים סוכר טואלט תמל'!$BB18/'סיכום חיתולים סוכר טואלט תמל'!S18-1</f>
        <v>0.25600000000000001</v>
      </c>
      <c r="AD11" s="10">
        <f>'סיכום חיתולים סוכר טואלט תמל'!$BB18/'סיכום חיתולים סוכר טואלט תמל'!AG18-1</f>
        <v>0</v>
      </c>
      <c r="AG11" s="10">
        <f>'סיכום חיתולים סוכר טואלט תמל'!$BB9/'סיכום חיתולים סוכר טואלט תמל'!E9-1</f>
        <v>0.13943982535185317</v>
      </c>
      <c r="AH11" s="10">
        <f>'סיכום חיתולים סוכר טואלט תמל'!$BB9/'סיכום חיתולים סוכר טואלט תמל'!S9-1</f>
        <v>0.1816352661423013</v>
      </c>
      <c r="AI11" s="10">
        <f>'סיכום חיתולים סוכר טואלט תמל'!$BB9/'סיכום חיתולים סוכר טואלט תמל'!AG9-1</f>
        <v>0</v>
      </c>
      <c r="AJ11" s="10">
        <f>'סיכום חיתולים סוכר טואלט תמל'!$BB9/'סיכום חיתולים סוכר טואלט תמל'!AU9-1</f>
        <v>0</v>
      </c>
    </row>
    <row r="12" spans="1:36" x14ac:dyDescent="0.3">
      <c r="A12" s="1" t="s">
        <v>168</v>
      </c>
      <c r="B12" s="5">
        <v>7290012823602</v>
      </c>
      <c r="C12" s="21">
        <f>'סיכום חיתולים סוכר טואלט תמל'!$BB73/'סיכום חיתולים סוכר טואלט תמל'!E73-1</f>
        <v>1.1653116531165297E-2</v>
      </c>
      <c r="D12" s="21">
        <f>'סיכום חיתולים סוכר טואלט תמל'!$BB73/'סיכום חיתולים סוכר טואלט תמל'!S73-1</f>
        <v>0.17021943573667708</v>
      </c>
      <c r="E12" s="21">
        <f>'סיכום חיתולים סוכר טואלט תמל'!$BB73/'סיכום חיתולים סוכר טואלט תמל'!AG73-1</f>
        <v>6.9627507163323887E-2</v>
      </c>
      <c r="F12" s="21">
        <f>'סיכום חיתולים סוכר טואלט תמל'!$BB73/'סיכום חיתולים סוכר טואלט תמל'!AU73-1</f>
        <v>-6.4411027568922363E-2</v>
      </c>
      <c r="H12" s="9">
        <f>'סיכום חיתולים סוכר טואלט תמל'!$BD55/'סיכום חיתולים סוכר טואלט תמל'!E55-1</f>
        <v>0</v>
      </c>
      <c r="I12" s="9">
        <f>'סיכום חיתולים סוכר טואלט תמל'!$BD55/'סיכום חיתולים סוכר טואלט תמל'!S55-1</f>
        <v>0</v>
      </c>
      <c r="J12" s="9">
        <f>'סיכום חיתולים סוכר טואלט תמל'!$BD55/'סיכום חיתולים סוכר טואלט תמל'!AG55-1</f>
        <v>0.13377926421404673</v>
      </c>
      <c r="K12" s="9">
        <f>'סיכום חיתולים סוכר טואלט תמל'!$BD55/'סיכום חיתולים סוכר טואלט תמל'!AU55-1</f>
        <v>0.13377926421404673</v>
      </c>
      <c r="M12" s="9">
        <f>'סיכום חיתולים סוכר טואלט תמל'!$BD66/'סיכום חיתולים סוכר טואלט תמל'!E66-1</f>
        <v>0</v>
      </c>
      <c r="N12" s="9">
        <f>'סיכום חיתולים סוכר טואלט תמל'!$BD66/'סיכום חיתולים סוכר טואלט תמל'!S66-1</f>
        <v>0</v>
      </c>
      <c r="O12" s="9">
        <f>'סיכום חיתולים סוכר טואלט תמל'!$BD66/'סיכום חיתולים סוכר טואלט תמל'!AG66-1</f>
        <v>0</v>
      </c>
      <c r="P12" s="9">
        <f>'סיכום חיתולים סוכר טואלט תמל'!$BD66/'סיכום חיתולים סוכר טואלט תמל'!AU66-1</f>
        <v>0</v>
      </c>
      <c r="R12" s="10">
        <f>'סיכום חיתולים סוכר טואלט תמל'!$BB38/'סיכום חיתולים סוכר טואלט תמל'!E38-1</f>
        <v>0</v>
      </c>
      <c r="S12" s="10">
        <f>'סיכום חיתולים סוכר טואלט תמל'!$BB38/'סיכום חיתולים סוכר טואלט תמל'!S38-1</f>
        <v>6.2695924764890387E-2</v>
      </c>
      <c r="T12" s="10">
        <f>'סיכום חיתולים סוכר טואלט תמל'!$BB38/'סיכום חיתולים סוכר טואלט תמל'!AG38-1</f>
        <v>0.35599999999999987</v>
      </c>
      <c r="U12" s="21">
        <f>'סיכום חיתולים סוכר טואלט תמל'!$BB38/'סיכום חיתולים סוכר טואלט תמל'!$AU38-1</f>
        <v>0.35599999999999987</v>
      </c>
      <c r="W12" s="10">
        <f>'סיכום חיתולים סוכר טואלט תמל'!$BB28/'סיכום חיתולים סוכר טואלט תמל'!E28-1</f>
        <v>1.479848866498723E-2</v>
      </c>
      <c r="X12" s="10">
        <f>'סיכום חיתולים סוכר טואלט תמל'!$BB28/'סיכום חיתולים סוכר טואלט תמל'!S28-1</f>
        <v>0.23723608445297484</v>
      </c>
      <c r="Y12" s="10">
        <f>'סיכום חיתולים סוכר טואלט תמל'!$BB28/'סיכום חיתולים סוכר טואלט תמל'!AG28-1</f>
        <v>-6.2015503875978428E-4</v>
      </c>
      <c r="Z12" s="10">
        <f>'סיכום חיתולים סוכר טואלט תמל'!$BB28/'סיכום חיתולים סוכר טואלט תמל'!AU28-1</f>
        <v>-3.1017369727059929E-4</v>
      </c>
      <c r="AG12" s="10">
        <f>'סיכום חיתולים סוכר טואלט תמל'!$BB10/'סיכום חיתולים סוכר טואלט תמל'!E10-1</f>
        <v>0</v>
      </c>
      <c r="AH12" s="10">
        <f>'סיכום חיתולים סוכר טואלט תמל'!$BB10/'סיכום חיתולים סוכר טואלט תמל'!S10-1</f>
        <v>6.2695924764890387E-2</v>
      </c>
      <c r="AI12" s="10">
        <f>'סיכום חיתולים סוכר טואלט תמל'!$BB10/'סיכום חיתולים סוכר טואלט תמל'!AG10-1</f>
        <v>0.36144578313253017</v>
      </c>
      <c r="AJ12" s="10">
        <f>'סיכום חיתולים סוכר טואלט תמל'!$BB10/'סיכום חיתולים סוכר טואלט תמל'!AU10-1</f>
        <v>0.36144578313253017</v>
      </c>
    </row>
    <row r="13" spans="1:36" x14ac:dyDescent="0.3">
      <c r="A13" s="1" t="s">
        <v>170</v>
      </c>
      <c r="B13" s="5">
        <v>7290000187921</v>
      </c>
      <c r="C13" s="20"/>
      <c r="D13" s="20"/>
      <c r="E13" s="20"/>
      <c r="F13" s="20"/>
      <c r="H13" s="9">
        <f>'סיכום חיתולים סוכר טואלט תמל'!$BD56/'סיכום חיתולים סוכר טואלט תמל'!E56-1</f>
        <v>0</v>
      </c>
      <c r="I13" s="9" t="e">
        <f>'סיכום חיתולים סוכר טואלט תמל'!$BD56/'סיכום חיתולים סוכר טואלט תמל'!S56-1</f>
        <v>#DIV/0!</v>
      </c>
      <c r="J13" s="9" t="e">
        <f>'סיכום חיתולים סוכר טואלט תמל'!$BD56/'סיכום חיתולים סוכר טואלט תמל'!AG56-1</f>
        <v>#DIV/0!</v>
      </c>
      <c r="K13" s="9" t="e">
        <f>'סיכום חיתולים סוכר טואלט תמל'!$BD56/'סיכום חיתולים סוכר טואלט תמל'!AU56-1</f>
        <v>#DIV/0!</v>
      </c>
      <c r="M13" s="9">
        <f>'סיכום חיתולים סוכר טואלט תמל'!$BD67/'סיכום חיתולים סוכר טואלט תמל'!E67-1</f>
        <v>0.10711071107110715</v>
      </c>
      <c r="N13" s="9">
        <f>'סיכום חיתולים סוכר טואלט תמל'!$BD67/'סיכום חיתולים סוכר טואלט תמל'!S67-1</f>
        <v>0.19032258064516117</v>
      </c>
      <c r="O13" s="9">
        <f>'סיכום חיתולים סוכר טואלט תמל'!$BD67/'סיכום חיתולים סוכר טואלט תמל'!AG67-1</f>
        <v>0.19032258064516117</v>
      </c>
      <c r="P13" s="9">
        <f>'סיכום חיתולים סוכר טואלט תמל'!$BD67/'סיכום חיתולים סוכר טואלט תמל'!AU67-1</f>
        <v>0</v>
      </c>
      <c r="R13" s="10">
        <f>'סיכום חיתולים סוכר טואלט תמל'!$BB39/'סיכום חיתולים סוכר טואלט תמל'!E39-1</f>
        <v>0.2127659574468086</v>
      </c>
      <c r="S13" s="10">
        <f>'סיכום חיתולים סוכר טואלט תמל'!$BB39/'סיכום חיתולים סוכר טואלט תמל'!S39-1</f>
        <v>0.2127659574468086</v>
      </c>
      <c r="T13" s="10">
        <f>'סיכום חיתולים סוכר טואלט תמל'!$BB39/'סיכום חיתולים סוכר טואלט תמל'!AG39-1</f>
        <v>0.2127659574468086</v>
      </c>
      <c r="U13" s="21">
        <f>'סיכום חיתולים סוכר טואלט תמל'!$BB39/'סיכום חיתולים סוכר טואלט תמל'!$AU39-1</f>
        <v>0</v>
      </c>
      <c r="W13" s="21">
        <f>'סיכום חיתולים סוכר טואלט תמל'!$BB29/'סיכום חיתולים סוכר טואלט תמל'!E29-1</f>
        <v>4.2257022122793586E-3</v>
      </c>
      <c r="X13" s="21">
        <f>'סיכום חיתולים סוכר טואלט תמל'!$BB29/'סיכום חיתולים סוכר טואלט תמל'!S29-1</f>
        <v>4.2257022122793586E-3</v>
      </c>
      <c r="Y13" s="21">
        <f>'סיכום חיתולים סוכר טואלט תמל'!$BB29/'סיכום חיתולים סוכר טואלט תמל'!AG29-1</f>
        <v>4.2257022122793586E-3</v>
      </c>
      <c r="Z13" s="21">
        <f>'סיכום חיתולים סוכר טואלט תמל'!$BB29/'סיכום חיתולים סוכר טואלט תמל'!AU29-1</f>
        <v>4.2257022122793586E-3</v>
      </c>
    </row>
    <row r="14" spans="1:36" x14ac:dyDescent="0.3">
      <c r="A14" s="1" t="s">
        <v>169</v>
      </c>
      <c r="B14" s="5">
        <v>7290000262031</v>
      </c>
      <c r="C14" s="20"/>
      <c r="D14" s="20"/>
      <c r="E14" s="20"/>
      <c r="F14" s="20"/>
      <c r="H14" s="9">
        <f>'סיכום חיתולים סוכר טואלט תמל'!$BD57/'סיכום חיתולים סוכר טואלט תמל'!E57-1</f>
        <v>0</v>
      </c>
      <c r="I14" s="9">
        <f>'סיכום חיתולים סוכר טואלט תמל'!$BD57/'סיכום חיתולים סוכר טואלט תמל'!S57-1</f>
        <v>0</v>
      </c>
      <c r="J14" s="9">
        <f>'סיכום חיתולים סוכר טואלט תמל'!$BD57/'סיכום חיתולים סוכר טואלט תמל'!AG57-1</f>
        <v>0</v>
      </c>
      <c r="K14" s="9">
        <f>'סיכום חיתולים סוכר טואלט תמל'!$BD57/'סיכום חיתולים סוכר טואלט תמל'!AU57-1</f>
        <v>0</v>
      </c>
      <c r="M14" s="9">
        <f>'סיכום חיתולים סוכר טואלט תמל'!$BD68/'סיכום חיתולים סוכר טואלט תמל'!E68-1</f>
        <v>-6.0606060606060552E-2</v>
      </c>
      <c r="N14" s="9">
        <f>'סיכום חיתולים סוכר טואלט תמל'!$BD68/'סיכום חיתולים סוכר טואלט תמל'!S68-1</f>
        <v>-6.0606060606060552E-2</v>
      </c>
      <c r="O14" s="9">
        <f>'סיכום חיתולים סוכר טואלט תמל'!$BD68/'סיכום חיתולים סוכר טואלט תמל'!AG68-1</f>
        <v>-6.0606060606060552E-2</v>
      </c>
      <c r="P14" s="9">
        <f>'סיכום חיתולים סוכר טואלט תמל'!$BD68/'סיכום חיתולים סוכר טואלט תמל'!AU68-1</f>
        <v>-6.0606060606060552E-2</v>
      </c>
      <c r="R14" s="10"/>
      <c r="S14" s="10"/>
      <c r="T14" s="10"/>
      <c r="U14" s="10"/>
      <c r="W14" s="10"/>
      <c r="X14" s="10"/>
      <c r="Y14" s="10"/>
      <c r="Z14" s="10"/>
      <c r="AB14" s="10">
        <f>'סיכום חיתולים סוכר טואלט תמל'!$BB19/'סיכום חיתולים סוכר טואלט תמל'!E19-1</f>
        <v>8.0000000000000071E-2</v>
      </c>
      <c r="AC14" s="10">
        <f>'סיכום חיתולים סוכר טואלט תמל'!$BB19/'סיכום חיתולים סוכר טואלט תמל'!S19-1</f>
        <v>8.0000000000000071E-2</v>
      </c>
      <c r="AD14" s="10">
        <f>'סיכום חיתולים סוכר טואלט תמל'!$BB19/'סיכום חיתולים סוכר טואלט תמל'!AG19-1</f>
        <v>8.0000000000000071E-2</v>
      </c>
      <c r="AE14" s="10">
        <f>'סיכום חיתולים סוכר טואלט תמל'!$BB19/'סיכום חיתולים סוכר טואלט תמל'!AU19-1</f>
        <v>8.0000000000000071E-2</v>
      </c>
    </row>
    <row r="15" spans="1:36" x14ac:dyDescent="0.3">
      <c r="R15" s="10"/>
      <c r="S15" s="10"/>
      <c r="T15" s="10"/>
      <c r="U15" s="10"/>
    </row>
    <row r="16" spans="1:36" x14ac:dyDescent="0.3">
      <c r="A16" s="1"/>
    </row>
    <row r="17" spans="1:1" x14ac:dyDescent="0.3">
      <c r="A17" s="1"/>
    </row>
    <row r="18" spans="1:1" x14ac:dyDescent="0.3">
      <c r="A18" s="1"/>
    </row>
    <row r="19" spans="1:1" x14ac:dyDescent="0.3">
      <c r="A19" s="1"/>
    </row>
    <row r="20" spans="1:1" x14ac:dyDescent="0.3">
      <c r="A20" s="1"/>
    </row>
    <row r="21" spans="1:1" x14ac:dyDescent="0.3">
      <c r="A21" s="1"/>
    </row>
    <row r="22" spans="1:1" x14ac:dyDescent="0.3">
      <c r="A22" s="1"/>
    </row>
    <row r="23" spans="1:1" x14ac:dyDescent="0.3">
      <c r="A23" s="1"/>
    </row>
    <row r="24" spans="1:1" x14ac:dyDescent="0.3">
      <c r="A24" s="1"/>
    </row>
    <row r="25" spans="1:1" x14ac:dyDescent="0.3">
      <c r="A25" s="1"/>
    </row>
    <row r="26" spans="1:1" x14ac:dyDescent="0.3">
      <c r="A26" s="1"/>
    </row>
    <row r="27" spans="1:1" x14ac:dyDescent="0.3">
      <c r="A27" s="1"/>
    </row>
  </sheetData>
  <mergeCells count="7">
    <mergeCell ref="AG1:AJ1"/>
    <mergeCell ref="C1:F1"/>
    <mergeCell ref="H1:K1"/>
    <mergeCell ref="M1:P1"/>
    <mergeCell ref="W1:Z1"/>
    <mergeCell ref="AB1:AE1"/>
    <mergeCell ref="R1:U1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12</vt:i4>
      </vt:variant>
    </vt:vector>
  </HeadingPairs>
  <TitlesOfParts>
    <vt:vector size="12" baseType="lpstr">
      <vt:lpstr>רמי לוי</vt:lpstr>
      <vt:lpstr>ויקטורי</vt:lpstr>
      <vt:lpstr>קרפור היפר</vt:lpstr>
      <vt:lpstr>שופרסל דיל</vt:lpstr>
      <vt:lpstr>שופרסל אקספרס</vt:lpstr>
      <vt:lpstr>חצי חינם</vt:lpstr>
      <vt:lpstr>יוחננוף</vt:lpstr>
      <vt:lpstr>טבלה מסכמת  סלים</vt:lpstr>
      <vt:lpstr>טבלה מסכמת מוצרים סל</vt:lpstr>
      <vt:lpstr>טבלה מסכמת עליות אחוזים סל </vt:lpstr>
      <vt:lpstr>סיכום חיתולים סוכר טואלט תמל</vt:lpstr>
      <vt:lpstr>טבלה מסכמת עליית מחירים חיתולים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Harel Nope</dc:creator>
  <cp:lastModifiedBy>דליה שיליאן (Dalia Shilian)</cp:lastModifiedBy>
  <dcterms:created xsi:type="dcterms:W3CDTF">2015-06-05T18:17:20Z</dcterms:created>
  <dcterms:modified xsi:type="dcterms:W3CDTF">2023-10-26T07:27:06Z</dcterms:modified>
</cp:coreProperties>
</file>