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Mankal2\מנכל\פלסטינים\פניות הציבור\"/>
    </mc:Choice>
  </mc:AlternateContent>
  <bookViews>
    <workbookView xWindow="0" yWindow="0" windowWidth="17256" windowHeight="5256" activeTab="1"/>
  </bookViews>
  <sheets>
    <sheet name="גיליון1" sheetId="1" r:id="rId1"/>
    <sheet name="גיליון2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8" i="2" l="1"/>
  <c r="H8" i="2" s="1"/>
  <c r="H7" i="2"/>
  <c r="H6" i="2"/>
  <c r="H12" i="2" l="1"/>
  <c r="H11" i="2" l="1"/>
  <c r="H10" i="2" l="1"/>
  <c r="H9" i="2" l="1"/>
  <c r="I17" i="1" l="1"/>
  <c r="I5" i="1" l="1"/>
  <c r="I6" i="1"/>
  <c r="I14" i="1" s="1"/>
  <c r="I15" i="1" s="1"/>
  <c r="I7" i="1"/>
  <c r="I8" i="1"/>
  <c r="I9" i="1"/>
  <c r="I10" i="1"/>
  <c r="B11" i="1"/>
  <c r="I12" i="1"/>
  <c r="I13" i="1"/>
  <c r="E14" i="1"/>
  <c r="F14" i="1"/>
  <c r="G14" i="1"/>
  <c r="H14" i="1"/>
  <c r="B24" i="1"/>
  <c r="I16" i="1" s="1"/>
</calcChain>
</file>

<file path=xl/sharedStrings.xml><?xml version="1.0" encoding="utf-8"?>
<sst xmlns="http://schemas.openxmlformats.org/spreadsheetml/2006/main" count="37" uniqueCount="28">
  <si>
    <t>סה"כ</t>
  </si>
  <si>
    <t xml:space="preserve">עבור הכספים שהוחזרו </t>
  </si>
  <si>
    <t>תשלום יולי 2019</t>
  </si>
  <si>
    <t>עבור מיסי בלו דלק לתקופה 1-7/19</t>
  </si>
  <si>
    <t>חוב רש"פ לחברת חשמל</t>
  </si>
  <si>
    <t>תשלומים ששולמו לרש"פ ולא הוחזרו</t>
  </si>
  <si>
    <t>נכון ליום 22/10/2019, יתרה נטו לזכות הרש"פ:  205,723,862 ₪.</t>
  </si>
  <si>
    <t xml:space="preserve"> יתרת רש"פ לאחר ניכוי הקפאת כספי טרור, עיקולי צד ג', תשלומים למקורות וגופים ישראליים מסכומים המגיעים לרש"פ, עומדת על סך: </t>
  </si>
  <si>
    <t>כלול בתשלום בסך 1.5 מיליארד ₪</t>
  </si>
  <si>
    <t>לא הוחזר</t>
  </si>
  <si>
    <t>סה"כ כספים שהוחזרו</t>
  </si>
  <si>
    <t>כספי בלו דלק ששולמו וכלולים בסך 2 מיליארד ₪</t>
  </si>
  <si>
    <t>סה"כ לרש"פ</t>
  </si>
  <si>
    <t>סך תשלום לגופים ישראליים</t>
  </si>
  <si>
    <t>תשלום למקורות</t>
  </si>
  <si>
    <t>עיקל צד ג'</t>
  </si>
  <si>
    <t>הקפאת כספי טרור</t>
  </si>
  <si>
    <t>עבור חודש</t>
  </si>
  <si>
    <t>תאריך ההחזר</t>
  </si>
  <si>
    <t xml:space="preserve">סכום התשלום בש"ח </t>
  </si>
  <si>
    <t>לחודשים 1-8/2019</t>
  </si>
  <si>
    <t>התחשבנות בנושא רש"פ לתקופה 1-8/2019</t>
  </si>
  <si>
    <t>סך לאחר ניכוי לגופים ישראליים והקפאת כספי טרור</t>
  </si>
  <si>
    <t>יתרה לאחר תשלומים לרש"פ</t>
  </si>
  <si>
    <t>מיסים ישירים כלולים בסה"כ</t>
  </si>
  <si>
    <t>הערה:</t>
  </si>
  <si>
    <t xml:space="preserve">   100מש"ח לפי הסכם פשרה עבור הפרשי מע"מ מהעבר(ניכוי שולחן).  ו- 20 מש"ח מתוך עודפים</t>
  </si>
  <si>
    <t>התחשבנות בנושא רש"פ לתקופה 1-12/2019 1-3/2020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</si>
</sst>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5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charset val="177"/>
      <scheme val="minor"/>
    </font>
    <font>
      <b/>
      <u/>
      <sz val="12"/>
      <color theme="1"/>
      <name val="Arial"/>
      <family val="2"/>
      <scheme val="minor"/>
    </font>
    <font>
      <b/>
      <sz val="14"/>
      <color theme="1"/>
      <name val="David"/>
      <family val="2"/>
    </font>
    <font>
      <sz val="11"/>
      <color theme="1"/>
      <name val="David"/>
      <family val="2"/>
    </font>
    <font>
      <b/>
      <sz val="11"/>
      <color theme="1"/>
      <name val="Arial"/>
      <family val="2"/>
      <scheme val="minor"/>
    </font>
    <font>
      <sz val="12"/>
      <color theme="1"/>
      <name val="Arial"/>
      <family val="2"/>
      <charset val="177"/>
      <scheme val="minor"/>
    </font>
    <font>
      <sz val="12"/>
      <color theme="1"/>
      <name val="David"/>
      <family val="2"/>
    </font>
    <font>
      <b/>
      <sz val="16"/>
      <color theme="1"/>
      <name val="David"/>
      <family val="2"/>
    </font>
    <font>
      <b/>
      <sz val="12"/>
      <color theme="1"/>
      <name val="Arial"/>
      <family val="2"/>
      <charset val="177"/>
      <scheme val="minor"/>
    </font>
    <font>
      <b/>
      <sz val="12"/>
      <color theme="1"/>
      <name val="David"/>
      <family val="2"/>
    </font>
    <font>
      <b/>
      <sz val="12"/>
      <color theme="1"/>
      <name val="Arial"/>
      <family val="2"/>
      <scheme val="minor"/>
    </font>
    <font>
      <sz val="12"/>
      <color theme="1"/>
      <name val="Arial"/>
      <family val="2"/>
      <scheme val="minor"/>
    </font>
    <font>
      <b/>
      <sz val="14"/>
      <color theme="1"/>
      <name val="Arial"/>
      <family val="2"/>
      <scheme val="minor"/>
    </font>
    <font>
      <u/>
      <sz val="12"/>
      <color theme="1"/>
      <name val="David"/>
      <family val="2"/>
    </font>
    <font>
      <b/>
      <u/>
      <sz val="14"/>
      <color theme="1"/>
      <name val="David"/>
      <family val="2"/>
    </font>
    <font>
      <b/>
      <sz val="11"/>
      <color theme="1"/>
      <name val="David"/>
      <family val="2"/>
    </font>
    <font>
      <b/>
      <sz val="10"/>
      <name val="Arial"/>
      <family val="2"/>
    </font>
    <font>
      <b/>
      <sz val="12"/>
      <color rgb="FFFF0000"/>
      <name val="David"/>
      <family val="2"/>
    </font>
    <font>
      <b/>
      <sz val="14"/>
      <color rgb="FFFF0000"/>
      <name val="David"/>
      <family val="2"/>
    </font>
    <font>
      <u/>
      <sz val="11"/>
      <color theme="1"/>
      <name val="Arial"/>
      <family val="2"/>
      <charset val="177"/>
      <scheme val="minor"/>
    </font>
    <font>
      <b/>
      <u/>
      <sz val="18"/>
      <color theme="1"/>
      <name val="David"/>
      <family val="2"/>
    </font>
    <font>
      <b/>
      <sz val="9"/>
      <color rgb="FFFF0000"/>
      <name val="David"/>
      <family val="2"/>
    </font>
    <font>
      <b/>
      <u/>
      <sz val="11"/>
      <color theme="1"/>
      <name val="Arial"/>
      <family val="2"/>
      <scheme val="minor"/>
    </font>
    <font>
      <b/>
      <sz val="12"/>
      <name val="David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2" fillId="0" borderId="0" xfId="0" applyFont="1"/>
    <xf numFmtId="3" fontId="3" fillId="0" borderId="0" xfId="0" applyNumberFormat="1" applyFont="1" applyBorder="1"/>
    <xf numFmtId="0" fontId="1" fillId="0" borderId="0" xfId="0" applyFont="1" applyBorder="1"/>
    <xf numFmtId="0" fontId="3" fillId="0" borderId="0" xfId="0" applyFont="1" applyBorder="1"/>
    <xf numFmtId="0" fontId="4" fillId="0" borderId="0" xfId="0" applyFont="1"/>
    <xf numFmtId="3" fontId="5" fillId="0" borderId="0" xfId="0" applyNumberFormat="1" applyFont="1"/>
    <xf numFmtId="3" fontId="6" fillId="0" borderId="0" xfId="0" applyNumberFormat="1" applyFont="1"/>
    <xf numFmtId="17" fontId="7" fillId="0" borderId="0" xfId="0" applyNumberFormat="1" applyFont="1"/>
    <xf numFmtId="14" fontId="7" fillId="0" borderId="0" xfId="0" applyNumberFormat="1" applyFont="1"/>
    <xf numFmtId="3" fontId="8" fillId="0" borderId="0" xfId="0" applyNumberFormat="1" applyFont="1"/>
    <xf numFmtId="0" fontId="8" fillId="0" borderId="0" xfId="0" applyFont="1"/>
    <xf numFmtId="3" fontId="9" fillId="0" borderId="0" xfId="0" applyNumberFormat="1" applyFont="1"/>
    <xf numFmtId="17" fontId="10" fillId="0" borderId="0" xfId="0" applyNumberFormat="1" applyFont="1"/>
    <xf numFmtId="14" fontId="10" fillId="0" borderId="0" xfId="0" applyNumberFormat="1" applyFont="1"/>
    <xf numFmtId="3" fontId="3" fillId="0" borderId="0" xfId="0" applyNumberFormat="1" applyFont="1"/>
    <xf numFmtId="14" fontId="3" fillId="0" borderId="0" xfId="0" applyNumberFormat="1" applyFont="1"/>
    <xf numFmtId="3" fontId="11" fillId="0" borderId="0" xfId="0" applyNumberFormat="1" applyFont="1"/>
    <xf numFmtId="3" fontId="12" fillId="0" borderId="0" xfId="0" applyNumberFormat="1" applyFont="1"/>
    <xf numFmtId="3" fontId="0" fillId="0" borderId="0" xfId="0" applyNumberFormat="1"/>
    <xf numFmtId="3" fontId="13" fillId="0" borderId="0" xfId="0" applyNumberFormat="1" applyFont="1"/>
    <xf numFmtId="14" fontId="14" fillId="0" borderId="0" xfId="0" applyNumberFormat="1" applyFont="1"/>
    <xf numFmtId="3" fontId="15" fillId="0" borderId="0" xfId="0" applyNumberFormat="1" applyFont="1"/>
    <xf numFmtId="14" fontId="15" fillId="0" borderId="0" xfId="0" applyNumberFormat="1" applyFont="1"/>
    <xf numFmtId="0" fontId="3" fillId="0" borderId="0" xfId="0" applyFont="1"/>
    <xf numFmtId="3" fontId="11" fillId="0" borderId="1" xfId="0" applyNumberFormat="1" applyFont="1" applyBorder="1"/>
    <xf numFmtId="0" fontId="3" fillId="0" borderId="2" xfId="0" applyFont="1" applyBorder="1"/>
    <xf numFmtId="0" fontId="0" fillId="0" borderId="1" xfId="0" applyBorder="1"/>
    <xf numFmtId="0" fontId="8" fillId="0" borderId="2" xfId="0" applyFont="1" applyBorder="1"/>
    <xf numFmtId="0" fontId="8" fillId="0" borderId="3" xfId="0" applyFont="1" applyBorder="1"/>
    <xf numFmtId="0" fontId="16" fillId="0" borderId="0" xfId="0" applyFont="1"/>
    <xf numFmtId="0" fontId="1" fillId="0" borderId="0" xfId="0" applyFont="1"/>
    <xf numFmtId="3" fontId="10" fillId="0" borderId="0" xfId="0" applyNumberFormat="1" applyFont="1"/>
    <xf numFmtId="3" fontId="16" fillId="0" borderId="0" xfId="0" applyNumberFormat="1" applyFont="1"/>
    <xf numFmtId="3" fontId="17" fillId="0" borderId="0" xfId="0" applyNumberFormat="1" applyFont="1" applyBorder="1"/>
    <xf numFmtId="14" fontId="18" fillId="0" borderId="0" xfId="0" applyNumberFormat="1" applyFont="1" applyAlignment="1">
      <alignment horizontal="right" wrapText="1"/>
    </xf>
    <xf numFmtId="0" fontId="10" fillId="0" borderId="0" xfId="0" applyFont="1"/>
    <xf numFmtId="3" fontId="1" fillId="0" borderId="0" xfId="0" applyNumberFormat="1" applyFont="1"/>
    <xf numFmtId="14" fontId="18" fillId="0" borderId="0" xfId="0" applyNumberFormat="1" applyFont="1"/>
    <xf numFmtId="3" fontId="19" fillId="0" borderId="0" xfId="0" applyNumberFormat="1" applyFont="1"/>
    <xf numFmtId="14" fontId="10" fillId="0" borderId="0" xfId="0" applyNumberFormat="1" applyFont="1" applyAlignment="1">
      <alignment horizontal="right" wrapText="1"/>
    </xf>
    <xf numFmtId="0" fontId="5" fillId="0" borderId="0" xfId="0" applyFont="1"/>
    <xf numFmtId="3" fontId="5" fillId="0" borderId="0" xfId="0" applyNumberFormat="1" applyFont="1" applyBorder="1"/>
    <xf numFmtId="0" fontId="10" fillId="0" borderId="0" xfId="0" applyFont="1" applyAlignment="1">
      <alignment wrapText="1"/>
    </xf>
    <xf numFmtId="0" fontId="11" fillId="0" borderId="0" xfId="0" applyFont="1"/>
    <xf numFmtId="0" fontId="10" fillId="0" borderId="0" xfId="0" applyNumberFormat="1" applyFont="1" applyAlignment="1">
      <alignment wrapText="1"/>
    </xf>
    <xf numFmtId="0" fontId="20" fillId="0" borderId="0" xfId="0" applyFont="1"/>
    <xf numFmtId="0" fontId="21" fillId="0" borderId="0" xfId="0" applyFont="1"/>
    <xf numFmtId="0" fontId="0" fillId="0" borderId="0" xfId="0" applyAlignment="1">
      <alignment wrapText="1"/>
    </xf>
    <xf numFmtId="14" fontId="22" fillId="0" borderId="0" xfId="0" applyNumberFormat="1" applyFont="1" applyAlignment="1">
      <alignment horizontal="right" wrapText="1"/>
    </xf>
    <xf numFmtId="0" fontId="23" fillId="0" borderId="0" xfId="0" applyFont="1"/>
    <xf numFmtId="3" fontId="18" fillId="0" borderId="0" xfId="0" applyNumberFormat="1" applyFont="1"/>
    <xf numFmtId="3" fontId="24" fillId="0" borderId="0" xfId="0" applyNumberFormat="1" applyFont="1" applyBorder="1"/>
    <xf numFmtId="0" fontId="7" fillId="0" borderId="0" xfId="0" applyFont="1"/>
    <xf numFmtId="0" fontId="18" fillId="0" borderId="0" xfId="0" applyFont="1"/>
    <xf numFmtId="0" fontId="6" fillId="0" borderId="0" xfId="0" applyFont="1"/>
    <xf numFmtId="16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30"/>
  <sheetViews>
    <sheetView rightToLeft="1" topLeftCell="A7" zoomScaleNormal="100" workbookViewId="0">
      <selection activeCell="J19" sqref="J19"/>
    </sheetView>
  </sheetViews>
  <sheetFormatPr defaultRowHeight="13.8" x14ac:dyDescent="0.25"/>
  <cols>
    <col min="1" max="1" width="10.69921875" customWidth="1"/>
    <col min="2" max="2" width="17.09765625" bestFit="1" customWidth="1"/>
    <col min="3" max="3" width="11.19921875" bestFit="1" customWidth="1"/>
    <col min="5" max="5" width="15.8984375" bestFit="1" customWidth="1"/>
    <col min="6" max="6" width="10.09765625" customWidth="1"/>
    <col min="7" max="7" width="15.09765625" customWidth="1"/>
    <col min="8" max="8" width="29" customWidth="1"/>
    <col min="9" max="9" width="16.296875" bestFit="1" customWidth="1"/>
    <col min="10" max="10" width="10.8984375" bestFit="1" customWidth="1"/>
    <col min="11" max="11" width="6.59765625" customWidth="1"/>
  </cols>
  <sheetData>
    <row r="2" spans="1:13" ht="22.8" x14ac:dyDescent="0.4">
      <c r="C2" s="47" t="s">
        <v>21</v>
      </c>
      <c r="D2" s="47"/>
      <c r="E2" s="47"/>
      <c r="F2" s="46"/>
    </row>
    <row r="3" spans="1:13" x14ac:dyDescent="0.25">
      <c r="H3" s="19"/>
    </row>
    <row r="4" spans="1:13" ht="62.4" x14ac:dyDescent="0.3">
      <c r="A4" s="45" t="s">
        <v>20</v>
      </c>
      <c r="B4" s="36" t="s">
        <v>19</v>
      </c>
      <c r="C4" s="36" t="s">
        <v>18</v>
      </c>
      <c r="D4" s="36" t="s">
        <v>17</v>
      </c>
      <c r="E4" s="44" t="s">
        <v>16</v>
      </c>
      <c r="F4" s="44" t="s">
        <v>15</v>
      </c>
      <c r="G4" s="36" t="s">
        <v>14</v>
      </c>
      <c r="H4" s="36" t="s">
        <v>13</v>
      </c>
      <c r="I4" s="36" t="s">
        <v>12</v>
      </c>
      <c r="J4" s="43" t="s">
        <v>11</v>
      </c>
    </row>
    <row r="5" spans="1:13" ht="18" x14ac:dyDescent="0.35">
      <c r="A5" s="14">
        <v>43535</v>
      </c>
      <c r="B5" s="15">
        <v>546050722</v>
      </c>
      <c r="C5" s="14">
        <v>43536</v>
      </c>
      <c r="D5" s="13">
        <v>43466</v>
      </c>
      <c r="E5" s="12">
        <v>41891417</v>
      </c>
      <c r="F5" s="12"/>
      <c r="G5" s="34">
        <v>30511566</v>
      </c>
      <c r="H5" s="37">
        <v>109830240</v>
      </c>
      <c r="I5" s="15">
        <f>B5+E5+G5+H5</f>
        <v>728283945</v>
      </c>
      <c r="J5" s="31"/>
    </row>
    <row r="6" spans="1:13" ht="18" x14ac:dyDescent="0.35">
      <c r="A6" s="14">
        <v>43583</v>
      </c>
      <c r="B6" s="15">
        <v>462607097</v>
      </c>
      <c r="C6" s="14">
        <v>43585</v>
      </c>
      <c r="D6" s="13">
        <v>43497</v>
      </c>
      <c r="E6" s="12">
        <v>41891417</v>
      </c>
      <c r="F6" s="12">
        <v>99582</v>
      </c>
      <c r="G6" s="34">
        <v>22070719</v>
      </c>
      <c r="H6" s="37">
        <v>128275503</v>
      </c>
      <c r="I6" s="15">
        <f>B6+E6+G6+H6+F6</f>
        <v>654944318</v>
      </c>
      <c r="J6" s="37"/>
      <c r="K6" s="36"/>
    </row>
    <row r="7" spans="1:13" ht="18" x14ac:dyDescent="0.35">
      <c r="A7" s="14">
        <v>43613</v>
      </c>
      <c r="B7" s="15">
        <v>538792839</v>
      </c>
      <c r="C7" s="14">
        <v>43619</v>
      </c>
      <c r="D7" s="13">
        <v>43525</v>
      </c>
      <c r="E7" s="12">
        <v>41891417</v>
      </c>
      <c r="F7" s="12"/>
      <c r="G7" s="34">
        <v>22202104</v>
      </c>
      <c r="H7" s="37">
        <v>109162422</v>
      </c>
      <c r="I7" s="15">
        <f>B7+E7+G7+H7</f>
        <v>712048782</v>
      </c>
      <c r="J7" s="37"/>
    </row>
    <row r="8" spans="1:13" ht="18" x14ac:dyDescent="0.35">
      <c r="A8" s="14">
        <v>43621</v>
      </c>
      <c r="B8" s="15">
        <v>535959811</v>
      </c>
      <c r="C8" s="14">
        <v>43629</v>
      </c>
      <c r="D8" s="13">
        <v>43556</v>
      </c>
      <c r="E8" s="12">
        <v>41891417</v>
      </c>
      <c r="F8" s="12"/>
      <c r="G8" s="42">
        <v>23716773</v>
      </c>
      <c r="H8" s="37">
        <v>106026451</v>
      </c>
      <c r="I8" s="15">
        <f>B8+E8+G8+H8</f>
        <v>707594452</v>
      </c>
      <c r="J8" s="6"/>
      <c r="K8" s="41"/>
      <c r="L8" s="41"/>
    </row>
    <row r="9" spans="1:13" ht="18" x14ac:dyDescent="0.35">
      <c r="A9" s="14">
        <v>43650</v>
      </c>
      <c r="B9" s="15">
        <v>553338854</v>
      </c>
      <c r="C9" s="14">
        <v>43653</v>
      </c>
      <c r="D9" s="13">
        <v>43586</v>
      </c>
      <c r="E9" s="12">
        <v>41891417</v>
      </c>
      <c r="F9" s="12"/>
      <c r="G9" s="34">
        <v>25963274</v>
      </c>
      <c r="H9" s="37">
        <v>102335319</v>
      </c>
      <c r="I9" s="15">
        <f>B9+E9+G9+H9</f>
        <v>723528864</v>
      </c>
      <c r="J9" s="37"/>
    </row>
    <row r="10" spans="1:13" ht="18" x14ac:dyDescent="0.35">
      <c r="A10" s="14">
        <v>43681</v>
      </c>
      <c r="B10" s="15">
        <v>486797275</v>
      </c>
      <c r="C10" s="14">
        <v>43686</v>
      </c>
      <c r="D10" s="13">
        <v>43617</v>
      </c>
      <c r="E10" s="12">
        <v>41891417</v>
      </c>
      <c r="F10" s="15">
        <v>567788</v>
      </c>
      <c r="G10" s="34">
        <v>28693363</v>
      </c>
      <c r="H10" s="37">
        <v>125680747</v>
      </c>
      <c r="I10" s="15">
        <f>B10+E10+G10+H10</f>
        <v>683062802</v>
      </c>
      <c r="J10" s="37"/>
    </row>
    <row r="11" spans="1:13" ht="47.4" x14ac:dyDescent="0.35">
      <c r="A11" s="40" t="s">
        <v>10</v>
      </c>
      <c r="B11" s="15">
        <f>SUM(B5:B10)</f>
        <v>3123546598</v>
      </c>
      <c r="C11" s="14"/>
      <c r="D11" s="13"/>
      <c r="E11" s="12"/>
      <c r="F11" s="15"/>
      <c r="G11" s="34"/>
      <c r="H11" s="37"/>
      <c r="I11" s="15"/>
      <c r="J11" s="37"/>
    </row>
    <row r="12" spans="1:13" ht="18" x14ac:dyDescent="0.35">
      <c r="A12" s="14">
        <v>43711</v>
      </c>
      <c r="B12" s="39">
        <v>369143450</v>
      </c>
      <c r="C12" s="38" t="s">
        <v>9</v>
      </c>
      <c r="D12" s="13">
        <v>43647</v>
      </c>
      <c r="E12" s="12">
        <v>41891417</v>
      </c>
      <c r="F12" s="12"/>
      <c r="G12" s="34">
        <v>27585628</v>
      </c>
      <c r="H12" s="37">
        <v>101230381</v>
      </c>
      <c r="I12" s="15">
        <f>B12+E12+G12+H12+J12</f>
        <v>792027973</v>
      </c>
      <c r="J12" s="37">
        <v>252177097</v>
      </c>
      <c r="K12" s="36"/>
    </row>
    <row r="13" spans="1:13" ht="47.4" x14ac:dyDescent="0.35">
      <c r="A13" s="14">
        <v>43744</v>
      </c>
      <c r="B13" s="15">
        <v>530567955</v>
      </c>
      <c r="C13" s="35" t="s">
        <v>8</v>
      </c>
      <c r="D13" s="13">
        <v>43678</v>
      </c>
      <c r="E13" s="12">
        <v>41891417</v>
      </c>
      <c r="F13" s="15">
        <v>2762</v>
      </c>
      <c r="G13" s="34">
        <v>30675565</v>
      </c>
      <c r="H13" s="33">
        <v>99289269</v>
      </c>
      <c r="I13" s="15">
        <f>B13+E13+G13+H13+F13</f>
        <v>702426968</v>
      </c>
      <c r="J13" s="31"/>
    </row>
    <row r="14" spans="1:13" ht="21" x14ac:dyDescent="0.4">
      <c r="A14" s="16" t="s">
        <v>0</v>
      </c>
      <c r="B14" s="15"/>
      <c r="C14" s="9"/>
      <c r="D14" s="8"/>
      <c r="E14" s="15">
        <f>SUM(E5:E13)</f>
        <v>335131336</v>
      </c>
      <c r="F14" s="32">
        <f>SUM(F6:F13)</f>
        <v>670132</v>
      </c>
      <c r="G14" s="15">
        <f>SUM(G5:G13)</f>
        <v>211418992</v>
      </c>
      <c r="H14" s="15">
        <f>SUM(H5:H13)</f>
        <v>881830332</v>
      </c>
      <c r="I14" s="10">
        <f>SUM(I5:I13)</f>
        <v>5703918104</v>
      </c>
      <c r="J14" s="31"/>
    </row>
    <row r="15" spans="1:13" ht="18.600000000000001" thickBot="1" x14ac:dyDescent="0.4">
      <c r="A15" s="30" t="s">
        <v>7</v>
      </c>
      <c r="B15" s="24"/>
      <c r="C15" s="24"/>
      <c r="D15" s="24"/>
      <c r="E15" s="24"/>
      <c r="F15" s="17"/>
      <c r="H15" s="15"/>
      <c r="I15" s="20">
        <f>I14-H14-G14-F14-E14</f>
        <v>4274867312</v>
      </c>
      <c r="J15" s="41" t="s">
        <v>22</v>
      </c>
      <c r="K15" s="41"/>
      <c r="L15" s="41"/>
      <c r="M15" s="41"/>
    </row>
    <row r="16" spans="1:13" ht="21.6" thickBot="1" x14ac:dyDescent="0.45">
      <c r="A16" s="29" t="s">
        <v>6</v>
      </c>
      <c r="B16" s="28"/>
      <c r="C16" s="28"/>
      <c r="D16" s="27"/>
      <c r="E16" s="26"/>
      <c r="F16" s="25"/>
      <c r="H16" s="15"/>
      <c r="I16" s="10">
        <f>I25-B24</f>
        <v>-4069143450</v>
      </c>
    </row>
    <row r="17" spans="1:12" ht="21" x14ac:dyDescent="0.4">
      <c r="A17" s="11"/>
      <c r="B17" s="11"/>
      <c r="C17" s="11"/>
      <c r="E17" s="24"/>
      <c r="F17" s="17"/>
      <c r="H17" s="15"/>
      <c r="I17" s="10">
        <f>SUM(I15:I16)</f>
        <v>205723862</v>
      </c>
      <c r="J17" s="41" t="s">
        <v>23</v>
      </c>
      <c r="K17" s="41"/>
      <c r="L17" s="41"/>
    </row>
    <row r="18" spans="1:12" ht="18" x14ac:dyDescent="0.35">
      <c r="A18" s="23" t="s">
        <v>5</v>
      </c>
      <c r="B18" s="22"/>
      <c r="C18" s="21"/>
      <c r="D18" s="8"/>
      <c r="E18" s="15"/>
      <c r="F18" s="17"/>
      <c r="H18" s="15"/>
      <c r="I18" s="20"/>
    </row>
    <row r="19" spans="1:12" ht="18" x14ac:dyDescent="0.35">
      <c r="A19" s="9"/>
      <c r="B19" s="15"/>
      <c r="C19" s="9"/>
      <c r="D19" s="8"/>
      <c r="E19" s="17"/>
      <c r="F19" s="17"/>
      <c r="H19" s="19"/>
    </row>
    <row r="20" spans="1:12" ht="18" x14ac:dyDescent="0.35">
      <c r="A20" s="16">
        <v>43702</v>
      </c>
      <c r="B20" s="15">
        <v>200000000</v>
      </c>
      <c r="C20" s="14" t="s">
        <v>4</v>
      </c>
      <c r="D20" s="13"/>
      <c r="E20" s="12"/>
      <c r="F20" s="7"/>
      <c r="H20" s="19"/>
    </row>
    <row r="21" spans="1:12" ht="18" x14ac:dyDescent="0.35">
      <c r="A21" s="16">
        <v>43702</v>
      </c>
      <c r="B21" s="15">
        <v>2000000000</v>
      </c>
      <c r="C21" s="14" t="s">
        <v>3</v>
      </c>
      <c r="D21" s="13"/>
      <c r="E21" s="18"/>
      <c r="F21" s="7"/>
    </row>
    <row r="22" spans="1:12" ht="18" x14ac:dyDescent="0.35">
      <c r="A22" s="16">
        <v>43711</v>
      </c>
      <c r="B22" s="15">
        <v>369143450</v>
      </c>
      <c r="C22" s="14" t="s">
        <v>2</v>
      </c>
      <c r="D22" s="13"/>
      <c r="E22" s="17"/>
      <c r="F22" s="17"/>
    </row>
    <row r="23" spans="1:12" ht="18" x14ac:dyDescent="0.35">
      <c r="A23" s="16">
        <v>43744</v>
      </c>
      <c r="B23" s="15">
        <v>1500000000</v>
      </c>
      <c r="C23" s="14" t="s">
        <v>1</v>
      </c>
      <c r="D23" s="13"/>
      <c r="E23" s="12"/>
      <c r="F23" s="7"/>
    </row>
    <row r="24" spans="1:12" ht="21" x14ac:dyDescent="0.4">
      <c r="A24" s="11" t="s">
        <v>0</v>
      </c>
      <c r="B24" s="10">
        <f>SUM(B20:B23)</f>
        <v>4069143450</v>
      </c>
      <c r="C24" s="9"/>
      <c r="D24" s="8"/>
      <c r="E24" s="7"/>
      <c r="F24" s="7"/>
    </row>
    <row r="25" spans="1:12" x14ac:dyDescent="0.25">
      <c r="I25" s="6"/>
    </row>
    <row r="26" spans="1:12" x14ac:dyDescent="0.25">
      <c r="F26" s="5"/>
    </row>
    <row r="27" spans="1:12" x14ac:dyDescent="0.25">
      <c r="E27" s="5"/>
      <c r="F27" s="5"/>
    </row>
    <row r="29" spans="1:12" ht="18" x14ac:dyDescent="0.35">
      <c r="D29" s="4"/>
      <c r="E29" s="3"/>
      <c r="F29" s="2"/>
    </row>
    <row r="30" spans="1:12" ht="15.6" x14ac:dyDescent="0.3">
      <c r="A30" s="1"/>
      <c r="B30" s="1"/>
    </row>
  </sheetData>
  <pageMargins left="0.70866141732283472" right="0.70866141732283472" top="0.74803149606299213" bottom="0.74803149606299213" header="0.31496062992125984" footer="0.31496062992125984"/>
  <pageSetup paperSize="9" scale="64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J18"/>
  <sheetViews>
    <sheetView rightToLeft="1" tabSelected="1" workbookViewId="0">
      <selection activeCell="A18" sqref="A18"/>
    </sheetView>
  </sheetViews>
  <sheetFormatPr defaultRowHeight="13.8" x14ac:dyDescent="0.25"/>
  <cols>
    <col min="1" max="1" width="15.5" customWidth="1"/>
    <col min="2" max="2" width="17.09765625" bestFit="1" customWidth="1"/>
    <col min="4" max="4" width="15.8984375" bestFit="1" customWidth="1"/>
    <col min="5" max="5" width="9.09765625" bestFit="1" customWidth="1"/>
    <col min="6" max="6" width="13.296875" bestFit="1" customWidth="1"/>
    <col min="7" max="7" width="22.5" bestFit="1" customWidth="1"/>
    <col min="8" max="8" width="16.796875" bestFit="1" customWidth="1"/>
    <col min="9" max="9" width="13.296875" customWidth="1"/>
  </cols>
  <sheetData>
    <row r="3" spans="1:10" ht="22.8" x14ac:dyDescent="0.4">
      <c r="C3" s="47" t="s">
        <v>27</v>
      </c>
      <c r="D3" s="47"/>
      <c r="E3" s="47"/>
      <c r="F3" s="46"/>
    </row>
    <row r="5" spans="1:10" ht="31.2" x14ac:dyDescent="0.3">
      <c r="A5" s="45" t="s">
        <v>20</v>
      </c>
      <c r="B5" s="36" t="s">
        <v>19</v>
      </c>
      <c r="C5" s="36" t="s">
        <v>17</v>
      </c>
      <c r="D5" s="44" t="s">
        <v>16</v>
      </c>
      <c r="E5" s="44" t="s">
        <v>15</v>
      </c>
      <c r="F5" s="36" t="s">
        <v>14</v>
      </c>
      <c r="G5" s="36" t="s">
        <v>13</v>
      </c>
      <c r="H5" s="36" t="s">
        <v>12</v>
      </c>
      <c r="I5" s="43" t="s">
        <v>24</v>
      </c>
      <c r="J5" s="48"/>
    </row>
    <row r="6" spans="1:10" ht="18" x14ac:dyDescent="0.35">
      <c r="A6" s="14">
        <v>43744</v>
      </c>
      <c r="B6" s="15">
        <v>530567955</v>
      </c>
      <c r="C6" s="13">
        <v>43678</v>
      </c>
      <c r="D6" s="12">
        <v>41891417</v>
      </c>
      <c r="E6" s="15">
        <v>2762</v>
      </c>
      <c r="F6" s="34">
        <v>30675565</v>
      </c>
      <c r="G6" s="32">
        <v>99289269</v>
      </c>
      <c r="H6" s="15">
        <f>B6+D6+F6+G6+E6</f>
        <v>702426968</v>
      </c>
    </row>
    <row r="7" spans="1:10" ht="18" x14ac:dyDescent="0.35">
      <c r="A7" s="14">
        <v>43772</v>
      </c>
      <c r="B7" s="15">
        <v>618030758</v>
      </c>
      <c r="C7" s="13">
        <v>43709</v>
      </c>
      <c r="D7" s="12">
        <v>41891417</v>
      </c>
      <c r="E7" s="15"/>
      <c r="F7" s="34">
        <v>30134343</v>
      </c>
      <c r="G7" s="32">
        <v>95833872</v>
      </c>
      <c r="H7" s="15">
        <f>B7+D7+F7+G7+E7</f>
        <v>785890390</v>
      </c>
      <c r="I7" s="6">
        <v>28076703</v>
      </c>
    </row>
    <row r="8" spans="1:10" ht="18" x14ac:dyDescent="0.35">
      <c r="A8" s="14">
        <v>43801</v>
      </c>
      <c r="B8" s="15">
        <v>530463146.60000002</v>
      </c>
      <c r="C8" s="13">
        <v>43739</v>
      </c>
      <c r="D8" s="12">
        <v>41891417</v>
      </c>
      <c r="E8" s="15">
        <f>667917.2+31695.87+16807.6+9228.37</f>
        <v>725649.03999999992</v>
      </c>
      <c r="F8" s="34">
        <v>30767268</v>
      </c>
      <c r="G8" s="32">
        <v>97811549</v>
      </c>
      <c r="H8" s="15">
        <f>B8+D8+F8+G8+E8</f>
        <v>701659029.63999999</v>
      </c>
      <c r="I8" s="6"/>
    </row>
    <row r="9" spans="1:10" ht="18" x14ac:dyDescent="0.35">
      <c r="A9" s="14">
        <v>43832</v>
      </c>
      <c r="B9" s="15">
        <v>531145301.19999999</v>
      </c>
      <c r="C9" s="13">
        <v>43770</v>
      </c>
      <c r="D9" s="12">
        <v>41891417</v>
      </c>
      <c r="E9" s="15"/>
      <c r="F9" s="34">
        <v>35452272</v>
      </c>
      <c r="G9" s="32">
        <v>92004142</v>
      </c>
      <c r="H9" s="15">
        <f>B9+D9+F9+G9+E9</f>
        <v>700493132.20000005</v>
      </c>
      <c r="I9" s="6"/>
    </row>
    <row r="10" spans="1:10" ht="18" x14ac:dyDescent="0.35">
      <c r="A10" s="14">
        <v>43864</v>
      </c>
      <c r="B10" s="15">
        <v>566703378.39999998</v>
      </c>
      <c r="C10" s="13">
        <v>43800</v>
      </c>
      <c r="D10" s="12">
        <v>41891417</v>
      </c>
      <c r="E10" s="15"/>
      <c r="F10" s="34">
        <v>32747241</v>
      </c>
      <c r="G10" s="32">
        <v>104726452</v>
      </c>
      <c r="H10" s="15">
        <f>B10+D10+F10+G10+E10</f>
        <v>746068488.39999998</v>
      </c>
      <c r="I10" s="6"/>
    </row>
    <row r="11" spans="1:10" ht="18" x14ac:dyDescent="0.35">
      <c r="A11" s="14">
        <v>43891</v>
      </c>
      <c r="B11" s="15">
        <v>555178021.5</v>
      </c>
      <c r="C11" s="13">
        <v>43831</v>
      </c>
      <c r="D11" s="12">
        <v>41891417</v>
      </c>
      <c r="E11" s="15"/>
      <c r="F11" s="34">
        <v>30495084</v>
      </c>
      <c r="G11" s="32">
        <v>88678587</v>
      </c>
      <c r="H11" s="15">
        <f>B11+D11+F11+G11+E11</f>
        <v>716243109.5</v>
      </c>
      <c r="I11" s="6">
        <v>27013675</v>
      </c>
    </row>
    <row r="12" spans="1:10" ht="18" x14ac:dyDescent="0.35">
      <c r="A12" s="14">
        <v>43922</v>
      </c>
      <c r="B12" s="15">
        <v>498561825</v>
      </c>
      <c r="C12" s="13">
        <v>43862</v>
      </c>
      <c r="D12" s="12">
        <v>41891417</v>
      </c>
      <c r="E12" s="15"/>
      <c r="F12" s="52">
        <v>22462346</v>
      </c>
      <c r="G12" s="32">
        <v>86928180</v>
      </c>
      <c r="H12" s="15">
        <f>B12+D12+F12+G12+E12</f>
        <v>649843768</v>
      </c>
      <c r="I12" s="6"/>
    </row>
    <row r="13" spans="1:10" ht="18" x14ac:dyDescent="0.35">
      <c r="A13" s="14"/>
      <c r="B13" s="15"/>
      <c r="C13" s="13"/>
      <c r="D13" s="12"/>
      <c r="E13" s="15"/>
      <c r="F13" s="52"/>
      <c r="G13" s="32"/>
      <c r="H13" s="15"/>
      <c r="I13" s="6"/>
    </row>
    <row r="14" spans="1:10" x14ac:dyDescent="0.25">
      <c r="A14" s="50" t="s">
        <v>25</v>
      </c>
      <c r="H14" s="19"/>
    </row>
    <row r="15" spans="1:10" ht="48.6" x14ac:dyDescent="0.3">
      <c r="A15" s="56">
        <v>43912</v>
      </c>
      <c r="B15" s="49" t="s">
        <v>26</v>
      </c>
      <c r="C15" s="36"/>
      <c r="D15" s="53"/>
      <c r="E15" s="53"/>
      <c r="F15" s="5"/>
      <c r="H15" s="19"/>
    </row>
    <row r="16" spans="1:10" s="41" customFormat="1" ht="15.6" x14ac:dyDescent="0.3">
      <c r="A16" s="51"/>
      <c r="B16" s="54"/>
      <c r="C16" s="54"/>
      <c r="D16" s="54"/>
      <c r="E16" s="54"/>
      <c r="F16" s="30"/>
    </row>
    <row r="17" spans="1:7" s="36" customFormat="1" ht="15.6" x14ac:dyDescent="0.3">
      <c r="A17" s="51"/>
      <c r="B17" s="54"/>
      <c r="C17" s="54"/>
      <c r="D17" s="54"/>
      <c r="E17" s="54"/>
      <c r="G17" s="32"/>
    </row>
    <row r="18" spans="1:7" ht="15.6" x14ac:dyDescent="0.3">
      <c r="A18" s="6"/>
      <c r="B18" s="36"/>
      <c r="C18" s="55"/>
      <c r="D18" s="55"/>
      <c r="E18" s="55"/>
      <c r="G18" s="19"/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גיליון1</vt:lpstr>
      <vt:lpstr>גיליון2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סיגלית רחימה</dc:creator>
  <cp:lastModifiedBy>מתן לב-ארי</cp:lastModifiedBy>
  <cp:lastPrinted>2019-10-28T09:24:53Z</cp:lastPrinted>
  <dcterms:created xsi:type="dcterms:W3CDTF">2019-10-27T09:55:07Z</dcterms:created>
  <dcterms:modified xsi:type="dcterms:W3CDTF">2020-05-21T09:21:52Z</dcterms:modified>
</cp:coreProperties>
</file>